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Z:\Shared\Undergraduate_Students\Jax_Schellenberger\"/>
    </mc:Choice>
  </mc:AlternateContent>
  <xr:revisionPtr revIDLastSave="0" documentId="13_ncr:1_{96863605-5A02-4617-9BF1-269D18D35C43}" xr6:coauthVersionLast="47" xr6:coauthVersionMax="47" xr10:uidLastSave="{00000000-0000-0000-0000-000000000000}"/>
  <bookViews>
    <workbookView xWindow="-108" yWindow="-108" windowWidth="23256" windowHeight="12456" firstSheet="5" activeTab="6" xr2:uid="{00000000-000D-0000-FFFF-FFFF00000000}"/>
  </bookViews>
  <sheets>
    <sheet name="Category Info &amp; Citations" sheetId="4" r:id="rId1"/>
    <sheet name="Special" sheetId="15" r:id="rId2"/>
    <sheet name="Genus List" sheetId="5" r:id="rId3"/>
    <sheet name="All Frogs" sheetId="2" r:id="rId4"/>
    <sheet name="Katy_Locations" sheetId="12" r:id="rId5"/>
    <sheet name="Katy_Temp Calculations" sheetId="13" r:id="rId6"/>
    <sheet name="Katy_Rainfall Calculations" sheetId="14" r:id="rId7"/>
    <sheet name="Frogs w Full Dev. Style" sheetId="3" r:id="rId8"/>
    <sheet name="Full_Locations" sheetId="10" r:id="rId9"/>
    <sheet name="Full_Temp Calculations" sheetId="7" r:id="rId10"/>
    <sheet name="Full_Rainfall Calculations" sheetId="8" r:id="rId11"/>
    <sheet name="Not Updated_Locations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2" l="1"/>
  <c r="N3" i="12"/>
  <c r="M3" i="12"/>
  <c r="K3" i="12"/>
  <c r="L3" i="12"/>
  <c r="C3" i="13"/>
  <c r="D3" i="13"/>
  <c r="E3" i="13"/>
  <c r="F3" i="13"/>
  <c r="G3" i="13"/>
  <c r="C4" i="13"/>
  <c r="D4" i="13"/>
  <c r="E4" i="13"/>
  <c r="F4" i="13"/>
  <c r="G4" i="13"/>
  <c r="C5" i="13"/>
  <c r="D5" i="13"/>
  <c r="E5" i="13"/>
  <c r="F5" i="13"/>
  <c r="G5" i="13"/>
  <c r="C6" i="13"/>
  <c r="D6" i="13"/>
  <c r="E6" i="13"/>
  <c r="F6" i="13"/>
  <c r="G6" i="13"/>
  <c r="C7" i="13"/>
  <c r="D7" i="13"/>
  <c r="E7" i="13"/>
  <c r="F7" i="13"/>
  <c r="G7" i="13"/>
  <c r="C8" i="13"/>
  <c r="D8" i="13"/>
  <c r="E8" i="13"/>
  <c r="F8" i="13"/>
  <c r="G8" i="13"/>
  <c r="C9" i="13"/>
  <c r="D9" i="13"/>
  <c r="E9" i="13"/>
  <c r="F9" i="13"/>
  <c r="G9" i="13"/>
  <c r="C10" i="13"/>
  <c r="D10" i="13"/>
  <c r="E10" i="13"/>
  <c r="F10" i="13"/>
  <c r="G10" i="13"/>
  <c r="C11" i="13"/>
  <c r="D11" i="13"/>
  <c r="E11" i="13"/>
  <c r="F11" i="13"/>
  <c r="G11" i="13"/>
  <c r="C12" i="13"/>
  <c r="D12" i="13"/>
  <c r="E12" i="13"/>
  <c r="F12" i="13"/>
  <c r="G12" i="13"/>
  <c r="C13" i="13"/>
  <c r="D13" i="13"/>
  <c r="E13" i="13"/>
  <c r="F13" i="13"/>
  <c r="G13" i="13"/>
  <c r="C14" i="13"/>
  <c r="D14" i="13"/>
  <c r="E14" i="13"/>
  <c r="F14" i="13"/>
  <c r="G14" i="13"/>
  <c r="C15" i="13"/>
  <c r="D15" i="13"/>
  <c r="E15" i="13"/>
  <c r="F15" i="13"/>
  <c r="G15" i="13"/>
  <c r="C16" i="13"/>
  <c r="D16" i="13"/>
  <c r="E16" i="13"/>
  <c r="F16" i="13"/>
  <c r="G16" i="13"/>
  <c r="C17" i="13"/>
  <c r="D17" i="13"/>
  <c r="E17" i="13"/>
  <c r="F17" i="13"/>
  <c r="G17" i="13"/>
  <c r="C18" i="13"/>
  <c r="D18" i="13"/>
  <c r="E18" i="13"/>
  <c r="F18" i="13"/>
  <c r="G18" i="13"/>
  <c r="C19" i="13"/>
  <c r="D19" i="13"/>
  <c r="E19" i="13"/>
  <c r="F19" i="13"/>
  <c r="G19" i="13"/>
  <c r="C20" i="13"/>
  <c r="D20" i="13"/>
  <c r="E20" i="13"/>
  <c r="F20" i="13"/>
  <c r="G20" i="13"/>
  <c r="C21" i="13"/>
  <c r="D21" i="13"/>
  <c r="E21" i="13"/>
  <c r="F21" i="13"/>
  <c r="G21" i="13"/>
  <c r="C22" i="13"/>
  <c r="D22" i="13"/>
  <c r="E22" i="13"/>
  <c r="F22" i="13"/>
  <c r="G22" i="13"/>
  <c r="C23" i="13"/>
  <c r="D23" i="13"/>
  <c r="E23" i="13"/>
  <c r="F23" i="13"/>
  <c r="G23" i="13"/>
  <c r="C24" i="13"/>
  <c r="D24" i="13"/>
  <c r="E24" i="13"/>
  <c r="F24" i="13"/>
  <c r="G24" i="13"/>
  <c r="C25" i="13"/>
  <c r="D25" i="13"/>
  <c r="E25" i="13"/>
  <c r="F25" i="13"/>
  <c r="G25" i="13"/>
  <c r="C26" i="13"/>
  <c r="D26" i="13"/>
  <c r="E26" i="13"/>
  <c r="F26" i="13"/>
  <c r="G26" i="13"/>
  <c r="C27" i="13"/>
  <c r="D27" i="13"/>
  <c r="E27" i="13"/>
  <c r="F27" i="13"/>
  <c r="G27" i="13"/>
  <c r="C28" i="13"/>
  <c r="D28" i="13"/>
  <c r="E28" i="13"/>
  <c r="F28" i="13"/>
  <c r="G28" i="13"/>
  <c r="C29" i="13"/>
  <c r="D29" i="13"/>
  <c r="E29" i="13"/>
  <c r="F29" i="13"/>
  <c r="G29" i="13"/>
  <c r="C30" i="13"/>
  <c r="D30" i="13"/>
  <c r="E30" i="13"/>
  <c r="F30" i="13"/>
  <c r="G30" i="13"/>
  <c r="C31" i="13"/>
  <c r="D31" i="13"/>
  <c r="E31" i="13"/>
  <c r="F31" i="13"/>
  <c r="G31" i="13"/>
  <c r="C32" i="13"/>
  <c r="D32" i="13"/>
  <c r="E32" i="13"/>
  <c r="F32" i="13"/>
  <c r="G32" i="13"/>
  <c r="C33" i="13"/>
  <c r="D33" i="13"/>
  <c r="E33" i="13"/>
  <c r="F33" i="13"/>
  <c r="G33" i="13"/>
  <c r="C34" i="13"/>
  <c r="D34" i="13"/>
  <c r="E34" i="13"/>
  <c r="F34" i="13"/>
  <c r="G34" i="13"/>
  <c r="C35" i="13"/>
  <c r="D35" i="13"/>
  <c r="E35" i="13"/>
  <c r="F35" i="13"/>
  <c r="G35" i="13"/>
  <c r="C36" i="13"/>
  <c r="D36" i="13"/>
  <c r="E36" i="13"/>
  <c r="F36" i="13"/>
  <c r="G36" i="13"/>
  <c r="C37" i="13"/>
  <c r="D37" i="13"/>
  <c r="E37" i="13"/>
  <c r="F37" i="13"/>
  <c r="G37" i="13"/>
  <c r="C38" i="13"/>
  <c r="D38" i="13"/>
  <c r="E38" i="13"/>
  <c r="F38" i="13"/>
  <c r="G38" i="13"/>
  <c r="C39" i="13"/>
  <c r="D39" i="13"/>
  <c r="E39" i="13"/>
  <c r="F39" i="13"/>
  <c r="G39" i="13"/>
  <c r="C40" i="13"/>
  <c r="D40" i="13"/>
  <c r="E40" i="13"/>
  <c r="F40" i="13"/>
  <c r="G40" i="13"/>
  <c r="C41" i="13"/>
  <c r="D41" i="13"/>
  <c r="E41" i="13"/>
  <c r="F41" i="13"/>
  <c r="G41" i="13"/>
  <c r="C42" i="13"/>
  <c r="D42" i="13"/>
  <c r="E42" i="13"/>
  <c r="F42" i="13"/>
  <c r="G42" i="13"/>
  <c r="C43" i="13"/>
  <c r="D43" i="13"/>
  <c r="E43" i="13"/>
  <c r="F43" i="13"/>
  <c r="G43" i="13"/>
  <c r="C44" i="13"/>
  <c r="D44" i="13"/>
  <c r="E44" i="13"/>
  <c r="F44" i="13"/>
  <c r="G44" i="13"/>
  <c r="C45" i="13"/>
  <c r="D45" i="13"/>
  <c r="E45" i="13"/>
  <c r="F45" i="13"/>
  <c r="G45" i="13"/>
  <c r="C46" i="13"/>
  <c r="D46" i="13"/>
  <c r="E46" i="13"/>
  <c r="F46" i="13"/>
  <c r="G46" i="13"/>
  <c r="C47" i="13"/>
  <c r="D47" i="13"/>
  <c r="E47" i="13"/>
  <c r="F47" i="13"/>
  <c r="G47" i="13"/>
  <c r="C48" i="13"/>
  <c r="D48" i="13"/>
  <c r="E48" i="13"/>
  <c r="F48" i="13"/>
  <c r="G48" i="13"/>
  <c r="C49" i="13"/>
  <c r="D49" i="13"/>
  <c r="E49" i="13"/>
  <c r="F49" i="13"/>
  <c r="G49" i="13"/>
  <c r="C50" i="13"/>
  <c r="D50" i="13"/>
  <c r="E50" i="13"/>
  <c r="F50" i="13"/>
  <c r="G50" i="13"/>
  <c r="C51" i="13"/>
  <c r="D51" i="13"/>
  <c r="E51" i="13"/>
  <c r="F51" i="13"/>
  <c r="G51" i="13"/>
  <c r="C52" i="13"/>
  <c r="D52" i="13"/>
  <c r="E52" i="13"/>
  <c r="F52" i="13"/>
  <c r="G52" i="13"/>
  <c r="C53" i="13"/>
  <c r="D53" i="13"/>
  <c r="E53" i="13"/>
  <c r="F53" i="13"/>
  <c r="G53" i="13"/>
  <c r="C54" i="13"/>
  <c r="D54" i="13"/>
  <c r="E54" i="13"/>
  <c r="F54" i="13"/>
  <c r="G54" i="13"/>
  <c r="C55" i="13"/>
  <c r="D55" i="13"/>
  <c r="E55" i="13"/>
  <c r="F55" i="13"/>
  <c r="G55" i="13"/>
  <c r="C56" i="13"/>
  <c r="D56" i="13"/>
  <c r="E56" i="13"/>
  <c r="F56" i="13"/>
  <c r="G56" i="13"/>
  <c r="C57" i="13"/>
  <c r="D57" i="13"/>
  <c r="E57" i="13"/>
  <c r="F57" i="13"/>
  <c r="G57" i="13"/>
  <c r="C58" i="13"/>
  <c r="D58" i="13"/>
  <c r="E58" i="13"/>
  <c r="F58" i="13"/>
  <c r="G58" i="13"/>
  <c r="C59" i="13"/>
  <c r="D59" i="13"/>
  <c r="E59" i="13"/>
  <c r="F59" i="13"/>
  <c r="G59" i="13"/>
  <c r="C60" i="13"/>
  <c r="D60" i="13"/>
  <c r="E60" i="13"/>
  <c r="F60" i="13"/>
  <c r="G60" i="13"/>
  <c r="C61" i="13"/>
  <c r="D61" i="13"/>
  <c r="E61" i="13"/>
  <c r="F61" i="13"/>
  <c r="G61" i="13"/>
  <c r="C62" i="13"/>
  <c r="D62" i="13"/>
  <c r="E62" i="13"/>
  <c r="F62" i="13"/>
  <c r="G62" i="13"/>
  <c r="C63" i="13"/>
  <c r="D63" i="13"/>
  <c r="E63" i="13"/>
  <c r="F63" i="13"/>
  <c r="G63" i="13"/>
  <c r="C64" i="13"/>
  <c r="D64" i="13"/>
  <c r="E64" i="13"/>
  <c r="F64" i="13"/>
  <c r="G64" i="13"/>
  <c r="C65" i="13"/>
  <c r="D65" i="13"/>
  <c r="E65" i="13"/>
  <c r="F65" i="13"/>
  <c r="G65" i="13"/>
  <c r="C66" i="13"/>
  <c r="D66" i="13"/>
  <c r="E66" i="13"/>
  <c r="F66" i="13"/>
  <c r="G66" i="13"/>
  <c r="C67" i="13"/>
  <c r="D67" i="13"/>
  <c r="E67" i="13"/>
  <c r="F67" i="13"/>
  <c r="G67" i="13"/>
  <c r="C68" i="13"/>
  <c r="D68" i="13"/>
  <c r="E68" i="13"/>
  <c r="F68" i="13"/>
  <c r="G68" i="13"/>
  <c r="C69" i="13"/>
  <c r="D69" i="13"/>
  <c r="E69" i="13"/>
  <c r="F69" i="13"/>
  <c r="G69" i="13"/>
  <c r="C70" i="13"/>
  <c r="D70" i="13"/>
  <c r="E70" i="13"/>
  <c r="F70" i="13"/>
  <c r="G70" i="13"/>
  <c r="C71" i="13"/>
  <c r="D71" i="13"/>
  <c r="E71" i="13"/>
  <c r="F71" i="13"/>
  <c r="G71" i="13"/>
  <c r="C72" i="13"/>
  <c r="D72" i="13"/>
  <c r="E72" i="13"/>
  <c r="F72" i="13"/>
  <c r="G72" i="13"/>
  <c r="C73" i="13"/>
  <c r="D73" i="13"/>
  <c r="E73" i="13"/>
  <c r="F73" i="13"/>
  <c r="G73" i="13"/>
  <c r="C74" i="13"/>
  <c r="D74" i="13"/>
  <c r="E74" i="13"/>
  <c r="F74" i="13"/>
  <c r="G74" i="13"/>
  <c r="C75" i="13"/>
  <c r="D75" i="13"/>
  <c r="E75" i="13"/>
  <c r="F75" i="13"/>
  <c r="G75" i="13"/>
  <c r="C76" i="13"/>
  <c r="D76" i="13"/>
  <c r="E76" i="13"/>
  <c r="F76" i="13"/>
  <c r="G76" i="13"/>
  <c r="C77" i="13"/>
  <c r="D77" i="13"/>
  <c r="E77" i="13"/>
  <c r="F77" i="13"/>
  <c r="G77" i="13"/>
  <c r="C78" i="13"/>
  <c r="D78" i="13"/>
  <c r="E78" i="13"/>
  <c r="F78" i="13"/>
  <c r="G78" i="13"/>
  <c r="C79" i="13"/>
  <c r="D79" i="13"/>
  <c r="E79" i="13"/>
  <c r="F79" i="13"/>
  <c r="G79" i="13"/>
  <c r="C80" i="13"/>
  <c r="D80" i="13"/>
  <c r="E80" i="13"/>
  <c r="F80" i="13"/>
  <c r="G80" i="13"/>
  <c r="C81" i="13"/>
  <c r="D81" i="13"/>
  <c r="E81" i="13"/>
  <c r="F81" i="13"/>
  <c r="G81" i="13"/>
  <c r="C82" i="13"/>
  <c r="D82" i="13"/>
  <c r="E82" i="13"/>
  <c r="F82" i="13"/>
  <c r="G82" i="13"/>
  <c r="C83" i="13"/>
  <c r="D83" i="13"/>
  <c r="E83" i="13"/>
  <c r="F83" i="13"/>
  <c r="G83" i="13"/>
  <c r="C84" i="13"/>
  <c r="D84" i="13"/>
  <c r="E84" i="13"/>
  <c r="F84" i="13"/>
  <c r="G84" i="13"/>
  <c r="C85" i="13"/>
  <c r="D85" i="13"/>
  <c r="E85" i="13"/>
  <c r="F85" i="13"/>
  <c r="G85" i="13"/>
  <c r="C86" i="13"/>
  <c r="D86" i="13"/>
  <c r="E86" i="13"/>
  <c r="F86" i="13"/>
  <c r="G86" i="13"/>
  <c r="C87" i="13"/>
  <c r="D87" i="13"/>
  <c r="E87" i="13"/>
  <c r="F87" i="13"/>
  <c r="G87" i="13"/>
  <c r="C88" i="13"/>
  <c r="D88" i="13"/>
  <c r="E88" i="13"/>
  <c r="F88" i="13"/>
  <c r="G88" i="13"/>
  <c r="C89" i="13"/>
  <c r="D89" i="13"/>
  <c r="E89" i="13"/>
  <c r="F89" i="13"/>
  <c r="G89" i="13"/>
  <c r="C90" i="13"/>
  <c r="D90" i="13"/>
  <c r="E90" i="13"/>
  <c r="F90" i="13"/>
  <c r="G90" i="13"/>
  <c r="C91" i="13"/>
  <c r="D91" i="13"/>
  <c r="E91" i="13"/>
  <c r="F91" i="13"/>
  <c r="G91" i="13"/>
  <c r="C92" i="13"/>
  <c r="D92" i="13"/>
  <c r="E92" i="13"/>
  <c r="F92" i="13"/>
  <c r="G92" i="13"/>
  <c r="C93" i="13"/>
  <c r="D93" i="13"/>
  <c r="E93" i="13"/>
  <c r="F93" i="13"/>
  <c r="G93" i="13"/>
  <c r="C94" i="13"/>
  <c r="D94" i="13"/>
  <c r="E94" i="13"/>
  <c r="F94" i="13"/>
  <c r="G94" i="13"/>
  <c r="C95" i="13"/>
  <c r="D95" i="13"/>
  <c r="E95" i="13"/>
  <c r="F95" i="13"/>
  <c r="G95" i="13"/>
  <c r="C96" i="13"/>
  <c r="D96" i="13"/>
  <c r="E96" i="13"/>
  <c r="F96" i="13"/>
  <c r="G96" i="13"/>
  <c r="C97" i="13"/>
  <c r="D97" i="13"/>
  <c r="E97" i="13"/>
  <c r="F97" i="13"/>
  <c r="G97" i="13"/>
  <c r="C98" i="13"/>
  <c r="D98" i="13"/>
  <c r="E98" i="13"/>
  <c r="F98" i="13"/>
  <c r="G98" i="13"/>
  <c r="C99" i="13"/>
  <c r="D99" i="13"/>
  <c r="E99" i="13"/>
  <c r="F99" i="13"/>
  <c r="G99" i="13"/>
  <c r="C100" i="13"/>
  <c r="D100" i="13"/>
  <c r="E100" i="13"/>
  <c r="F100" i="13"/>
  <c r="G100" i="13"/>
  <c r="C101" i="13"/>
  <c r="D101" i="13"/>
  <c r="E101" i="13"/>
  <c r="F101" i="13"/>
  <c r="G101" i="13"/>
  <c r="C102" i="13"/>
  <c r="D102" i="13"/>
  <c r="E102" i="13"/>
  <c r="F102" i="13"/>
  <c r="G102" i="13"/>
  <c r="C103" i="13"/>
  <c r="D103" i="13"/>
  <c r="E103" i="13"/>
  <c r="F103" i="13"/>
  <c r="G103" i="13"/>
  <c r="C104" i="13"/>
  <c r="D104" i="13"/>
  <c r="E104" i="13"/>
  <c r="F104" i="13"/>
  <c r="G104" i="13"/>
  <c r="C105" i="13"/>
  <c r="D105" i="13"/>
  <c r="E105" i="13"/>
  <c r="F105" i="13"/>
  <c r="G105" i="13"/>
  <c r="C106" i="13"/>
  <c r="D106" i="13"/>
  <c r="E106" i="13"/>
  <c r="F106" i="13"/>
  <c r="G106" i="13"/>
  <c r="C107" i="13"/>
  <c r="D107" i="13"/>
  <c r="E107" i="13"/>
  <c r="F107" i="13"/>
  <c r="G107" i="13"/>
  <c r="C108" i="13"/>
  <c r="D108" i="13"/>
  <c r="E108" i="13"/>
  <c r="F108" i="13"/>
  <c r="G108" i="13"/>
  <c r="C109" i="13"/>
  <c r="D109" i="13"/>
  <c r="E109" i="13"/>
  <c r="F109" i="13"/>
  <c r="G109" i="13"/>
  <c r="C110" i="13"/>
  <c r="D110" i="13"/>
  <c r="E110" i="13"/>
  <c r="F110" i="13"/>
  <c r="G110" i="13"/>
  <c r="C111" i="13"/>
  <c r="D111" i="13"/>
  <c r="E111" i="13"/>
  <c r="F111" i="13"/>
  <c r="G111" i="13"/>
  <c r="C112" i="13"/>
  <c r="D112" i="13"/>
  <c r="E112" i="13"/>
  <c r="F112" i="13"/>
  <c r="G112" i="13"/>
  <c r="C113" i="13"/>
  <c r="D113" i="13"/>
  <c r="E113" i="13"/>
  <c r="F113" i="13"/>
  <c r="G113" i="13"/>
  <c r="C114" i="13"/>
  <c r="D114" i="13"/>
  <c r="E114" i="13"/>
  <c r="F114" i="13"/>
  <c r="G114" i="13"/>
  <c r="C115" i="13"/>
  <c r="D115" i="13"/>
  <c r="E115" i="13"/>
  <c r="F115" i="13"/>
  <c r="G115" i="13"/>
  <c r="C116" i="13"/>
  <c r="D116" i="13"/>
  <c r="E116" i="13"/>
  <c r="F116" i="13"/>
  <c r="G116" i="13"/>
  <c r="C117" i="13"/>
  <c r="D117" i="13"/>
  <c r="E117" i="13"/>
  <c r="F117" i="13"/>
  <c r="G117" i="13"/>
  <c r="C118" i="13"/>
  <c r="D118" i="13"/>
  <c r="E118" i="13"/>
  <c r="F118" i="13"/>
  <c r="G118" i="13"/>
  <c r="C119" i="13"/>
  <c r="D119" i="13"/>
  <c r="E119" i="13"/>
  <c r="F119" i="13"/>
  <c r="G119" i="13"/>
  <c r="C120" i="13"/>
  <c r="D120" i="13"/>
  <c r="E120" i="13"/>
  <c r="F120" i="13"/>
  <c r="G120" i="13"/>
  <c r="C121" i="13"/>
  <c r="D121" i="13"/>
  <c r="E121" i="13"/>
  <c r="F121" i="13"/>
  <c r="G121" i="13"/>
  <c r="C122" i="13"/>
  <c r="D122" i="13"/>
  <c r="E122" i="13"/>
  <c r="F122" i="13"/>
  <c r="G122" i="13"/>
  <c r="C123" i="13"/>
  <c r="D123" i="13"/>
  <c r="E123" i="13"/>
  <c r="F123" i="13"/>
  <c r="G123" i="13"/>
  <c r="C124" i="13"/>
  <c r="D124" i="13"/>
  <c r="E124" i="13"/>
  <c r="F124" i="13"/>
  <c r="G124" i="13"/>
  <c r="C125" i="13"/>
  <c r="D125" i="13"/>
  <c r="E125" i="13"/>
  <c r="F125" i="13"/>
  <c r="G125" i="13"/>
  <c r="C126" i="13"/>
  <c r="D126" i="13"/>
  <c r="E126" i="13"/>
  <c r="F126" i="13"/>
  <c r="G126" i="13"/>
  <c r="C127" i="13"/>
  <c r="D127" i="13"/>
  <c r="E127" i="13"/>
  <c r="F127" i="13"/>
  <c r="G127" i="13"/>
  <c r="C128" i="13"/>
  <c r="D128" i="13"/>
  <c r="E128" i="13"/>
  <c r="F128" i="13"/>
  <c r="G128" i="13"/>
  <c r="C129" i="13"/>
  <c r="D129" i="13"/>
  <c r="E129" i="13"/>
  <c r="F129" i="13"/>
  <c r="G129" i="13"/>
  <c r="C130" i="13"/>
  <c r="D130" i="13"/>
  <c r="E130" i="13"/>
  <c r="F130" i="13"/>
  <c r="G130" i="13"/>
  <c r="C131" i="13"/>
  <c r="D131" i="13"/>
  <c r="E131" i="13"/>
  <c r="F131" i="13"/>
  <c r="G131" i="13"/>
  <c r="C132" i="13"/>
  <c r="D132" i="13"/>
  <c r="E132" i="13"/>
  <c r="F132" i="13"/>
  <c r="G132" i="13"/>
  <c r="C133" i="13"/>
  <c r="D133" i="13"/>
  <c r="E133" i="13"/>
  <c r="F133" i="13"/>
  <c r="G133" i="13"/>
  <c r="C134" i="13"/>
  <c r="D134" i="13"/>
  <c r="E134" i="13"/>
  <c r="F134" i="13"/>
  <c r="G134" i="13"/>
  <c r="C135" i="13"/>
  <c r="D135" i="13"/>
  <c r="E135" i="13"/>
  <c r="F135" i="13"/>
  <c r="G135" i="13"/>
  <c r="C136" i="13"/>
  <c r="D136" i="13"/>
  <c r="E136" i="13"/>
  <c r="F136" i="13"/>
  <c r="G136" i="13"/>
  <c r="C137" i="13"/>
  <c r="D137" i="13"/>
  <c r="E137" i="13"/>
  <c r="F137" i="13"/>
  <c r="G137" i="13"/>
  <c r="C138" i="13"/>
  <c r="D138" i="13"/>
  <c r="E138" i="13"/>
  <c r="F138" i="13"/>
  <c r="G138" i="13"/>
  <c r="C139" i="13"/>
  <c r="D139" i="13"/>
  <c r="E139" i="13"/>
  <c r="F139" i="13"/>
  <c r="G139" i="13"/>
  <c r="C140" i="13"/>
  <c r="D140" i="13"/>
  <c r="E140" i="13"/>
  <c r="F140" i="13"/>
  <c r="G140" i="13"/>
  <c r="C141" i="13"/>
  <c r="D141" i="13"/>
  <c r="E141" i="13"/>
  <c r="F141" i="13"/>
  <c r="G141" i="13"/>
  <c r="C142" i="13"/>
  <c r="D142" i="13"/>
  <c r="E142" i="13"/>
  <c r="F142" i="13"/>
  <c r="G142" i="13"/>
  <c r="C143" i="13"/>
  <c r="D143" i="13"/>
  <c r="E143" i="13"/>
  <c r="F143" i="13"/>
  <c r="G143" i="13"/>
  <c r="C144" i="13"/>
  <c r="D144" i="13"/>
  <c r="E144" i="13"/>
  <c r="F144" i="13"/>
  <c r="G144" i="13"/>
  <c r="C145" i="13"/>
  <c r="D145" i="13"/>
  <c r="E145" i="13"/>
  <c r="F145" i="13"/>
  <c r="G145" i="13"/>
  <c r="C146" i="13"/>
  <c r="D146" i="13"/>
  <c r="E146" i="13"/>
  <c r="F146" i="13"/>
  <c r="G146" i="13"/>
  <c r="C147" i="13"/>
  <c r="D147" i="13"/>
  <c r="E147" i="13"/>
  <c r="F147" i="13"/>
  <c r="G147" i="13"/>
  <c r="C148" i="13"/>
  <c r="D148" i="13"/>
  <c r="E148" i="13"/>
  <c r="F148" i="13"/>
  <c r="G148" i="13"/>
  <c r="C149" i="13"/>
  <c r="D149" i="13"/>
  <c r="E149" i="13"/>
  <c r="F149" i="13"/>
  <c r="G149" i="13"/>
  <c r="C150" i="13"/>
  <c r="D150" i="13"/>
  <c r="E150" i="13"/>
  <c r="F150" i="13"/>
  <c r="G150" i="13"/>
  <c r="C151" i="13"/>
  <c r="D151" i="13"/>
  <c r="E151" i="13"/>
  <c r="F151" i="13"/>
  <c r="G151" i="13"/>
  <c r="C152" i="13"/>
  <c r="D152" i="13"/>
  <c r="E152" i="13"/>
  <c r="F152" i="13"/>
  <c r="G152" i="13"/>
  <c r="C153" i="13"/>
  <c r="D153" i="13"/>
  <c r="E153" i="13"/>
  <c r="F153" i="13"/>
  <c r="G153" i="13"/>
  <c r="C154" i="13"/>
  <c r="D154" i="13"/>
  <c r="E154" i="13"/>
  <c r="F154" i="13"/>
  <c r="G154" i="13"/>
  <c r="C155" i="13"/>
  <c r="D155" i="13"/>
  <c r="E155" i="13"/>
  <c r="F155" i="13"/>
  <c r="G155" i="13"/>
  <c r="C156" i="13"/>
  <c r="D156" i="13"/>
  <c r="E156" i="13"/>
  <c r="F156" i="13"/>
  <c r="G156" i="13"/>
  <c r="C157" i="13"/>
  <c r="D157" i="13"/>
  <c r="E157" i="13"/>
  <c r="F157" i="13"/>
  <c r="G157" i="13"/>
  <c r="C158" i="13"/>
  <c r="D158" i="13"/>
  <c r="E158" i="13"/>
  <c r="F158" i="13"/>
  <c r="G158" i="13"/>
  <c r="C159" i="13"/>
  <c r="D159" i="13"/>
  <c r="E159" i="13"/>
  <c r="F159" i="13"/>
  <c r="G159" i="13"/>
  <c r="C160" i="13"/>
  <c r="D160" i="13"/>
  <c r="E160" i="13"/>
  <c r="F160" i="13"/>
  <c r="G160" i="13"/>
  <c r="C161" i="13"/>
  <c r="D161" i="13"/>
  <c r="E161" i="13"/>
  <c r="F161" i="13"/>
  <c r="G161" i="13"/>
  <c r="C162" i="13"/>
  <c r="D162" i="13"/>
  <c r="E162" i="13"/>
  <c r="F162" i="13"/>
  <c r="G162" i="13"/>
  <c r="C163" i="13"/>
  <c r="D163" i="13"/>
  <c r="E163" i="13"/>
  <c r="F163" i="13"/>
  <c r="G163" i="13"/>
  <c r="C164" i="13"/>
  <c r="D164" i="13"/>
  <c r="E164" i="13"/>
  <c r="F164" i="13"/>
  <c r="G164" i="13"/>
  <c r="C165" i="13"/>
  <c r="D165" i="13"/>
  <c r="E165" i="13"/>
  <c r="F165" i="13"/>
  <c r="G165" i="13"/>
  <c r="C166" i="13"/>
  <c r="D166" i="13"/>
  <c r="E166" i="13"/>
  <c r="F166" i="13"/>
  <c r="G166" i="13"/>
  <c r="C167" i="13"/>
  <c r="D167" i="13"/>
  <c r="E167" i="13"/>
  <c r="F167" i="13"/>
  <c r="G167" i="13"/>
  <c r="C168" i="13"/>
  <c r="D168" i="13"/>
  <c r="E168" i="13"/>
  <c r="F168" i="13"/>
  <c r="G168" i="13"/>
  <c r="C169" i="13"/>
  <c r="D169" i="13"/>
  <c r="E169" i="13"/>
  <c r="F169" i="13"/>
  <c r="G169" i="13"/>
  <c r="C170" i="13"/>
  <c r="D170" i="13"/>
  <c r="E170" i="13"/>
  <c r="F170" i="13"/>
  <c r="G170" i="13"/>
  <c r="C171" i="13"/>
  <c r="D171" i="13"/>
  <c r="E171" i="13"/>
  <c r="F171" i="13"/>
  <c r="G171" i="13"/>
  <c r="C172" i="13"/>
  <c r="D172" i="13"/>
  <c r="E172" i="13"/>
  <c r="F172" i="13"/>
  <c r="G172" i="13"/>
  <c r="C173" i="13"/>
  <c r="D173" i="13"/>
  <c r="E173" i="13"/>
  <c r="F173" i="13"/>
  <c r="G173" i="13"/>
  <c r="C174" i="13"/>
  <c r="D174" i="13"/>
  <c r="E174" i="13"/>
  <c r="F174" i="13"/>
  <c r="G174" i="13"/>
  <c r="C175" i="13"/>
  <c r="D175" i="13"/>
  <c r="E175" i="13"/>
  <c r="F175" i="13"/>
  <c r="G175" i="13"/>
  <c r="C176" i="13"/>
  <c r="D176" i="13"/>
  <c r="E176" i="13"/>
  <c r="F176" i="13"/>
  <c r="G176" i="13"/>
  <c r="C177" i="13"/>
  <c r="D177" i="13"/>
  <c r="E177" i="13"/>
  <c r="F177" i="13"/>
  <c r="G177" i="13"/>
  <c r="C178" i="13"/>
  <c r="D178" i="13"/>
  <c r="E178" i="13"/>
  <c r="F178" i="13"/>
  <c r="G178" i="13"/>
  <c r="C179" i="13"/>
  <c r="D179" i="13"/>
  <c r="E179" i="13"/>
  <c r="F179" i="13"/>
  <c r="G179" i="13"/>
  <c r="C180" i="13"/>
  <c r="D180" i="13"/>
  <c r="E180" i="13"/>
  <c r="F180" i="13"/>
  <c r="G180" i="13"/>
  <c r="C181" i="13"/>
  <c r="D181" i="13"/>
  <c r="E181" i="13"/>
  <c r="F181" i="13"/>
  <c r="G181" i="13"/>
  <c r="C182" i="13"/>
  <c r="D182" i="13"/>
  <c r="E182" i="13"/>
  <c r="F182" i="13"/>
  <c r="G182" i="13"/>
  <c r="C183" i="13"/>
  <c r="D183" i="13"/>
  <c r="E183" i="13"/>
  <c r="F183" i="13"/>
  <c r="G183" i="13"/>
  <c r="C184" i="13"/>
  <c r="D184" i="13"/>
  <c r="E184" i="13"/>
  <c r="F184" i="13"/>
  <c r="G184" i="13"/>
  <c r="C185" i="13"/>
  <c r="D185" i="13"/>
  <c r="E185" i="13"/>
  <c r="F185" i="13"/>
  <c r="G185" i="13"/>
  <c r="C186" i="13"/>
  <c r="D186" i="13"/>
  <c r="E186" i="13"/>
  <c r="F186" i="13"/>
  <c r="G186" i="13"/>
  <c r="C187" i="13"/>
  <c r="D187" i="13"/>
  <c r="E187" i="13"/>
  <c r="F187" i="13"/>
  <c r="G187" i="13"/>
  <c r="C188" i="13"/>
  <c r="D188" i="13"/>
  <c r="E188" i="13"/>
  <c r="F188" i="13"/>
  <c r="G188" i="13"/>
  <c r="C189" i="13"/>
  <c r="D189" i="13"/>
  <c r="E189" i="13"/>
  <c r="F189" i="13"/>
  <c r="G189" i="13"/>
  <c r="C190" i="13"/>
  <c r="D190" i="13"/>
  <c r="E190" i="13"/>
  <c r="F190" i="13"/>
  <c r="G190" i="13"/>
  <c r="C191" i="13"/>
  <c r="D191" i="13"/>
  <c r="E191" i="13"/>
  <c r="F191" i="13"/>
  <c r="G191" i="13"/>
  <c r="C192" i="13"/>
  <c r="D192" i="13"/>
  <c r="E192" i="13"/>
  <c r="F192" i="13"/>
  <c r="G192" i="13"/>
  <c r="C193" i="13"/>
  <c r="D193" i="13"/>
  <c r="E193" i="13"/>
  <c r="F193" i="13"/>
  <c r="G193" i="13"/>
  <c r="C194" i="13"/>
  <c r="D194" i="13"/>
  <c r="E194" i="13"/>
  <c r="F194" i="13"/>
  <c r="G194" i="13"/>
  <c r="C195" i="13"/>
  <c r="D195" i="13"/>
  <c r="E195" i="13"/>
  <c r="F195" i="13"/>
  <c r="G195" i="13"/>
  <c r="C196" i="13"/>
  <c r="D196" i="13"/>
  <c r="E196" i="13"/>
  <c r="F196" i="13"/>
  <c r="G196" i="13"/>
  <c r="C197" i="13"/>
  <c r="D197" i="13"/>
  <c r="E197" i="13"/>
  <c r="F197" i="13"/>
  <c r="G197" i="13"/>
  <c r="C198" i="13"/>
  <c r="D198" i="13"/>
  <c r="E198" i="13"/>
  <c r="F198" i="13"/>
  <c r="G198" i="13"/>
  <c r="C199" i="13"/>
  <c r="D199" i="13"/>
  <c r="E199" i="13"/>
  <c r="F199" i="13"/>
  <c r="G199" i="13"/>
  <c r="C200" i="13"/>
  <c r="D200" i="13"/>
  <c r="E200" i="13"/>
  <c r="F200" i="13"/>
  <c r="G200" i="13"/>
  <c r="C201" i="13"/>
  <c r="D201" i="13"/>
  <c r="E201" i="13"/>
  <c r="F201" i="13"/>
  <c r="G201" i="13"/>
  <c r="C202" i="13"/>
  <c r="D202" i="13"/>
  <c r="E202" i="13"/>
  <c r="F202" i="13"/>
  <c r="G202" i="13"/>
  <c r="C203" i="13"/>
  <c r="D203" i="13"/>
  <c r="E203" i="13"/>
  <c r="F203" i="13"/>
  <c r="G203" i="13"/>
  <c r="C204" i="13"/>
  <c r="D204" i="13"/>
  <c r="E204" i="13"/>
  <c r="F204" i="13"/>
  <c r="G204" i="13"/>
  <c r="C205" i="13"/>
  <c r="D205" i="13"/>
  <c r="E205" i="13"/>
  <c r="F205" i="13"/>
  <c r="G205" i="13"/>
  <c r="C206" i="13"/>
  <c r="D206" i="13"/>
  <c r="E206" i="13"/>
  <c r="F206" i="13"/>
  <c r="G206" i="13"/>
  <c r="C207" i="13"/>
  <c r="D207" i="13"/>
  <c r="E207" i="13"/>
  <c r="F207" i="13"/>
  <c r="G207" i="13"/>
  <c r="C208" i="13"/>
  <c r="D208" i="13"/>
  <c r="E208" i="13"/>
  <c r="F208" i="13"/>
  <c r="G208" i="13"/>
  <c r="C209" i="13"/>
  <c r="D209" i="13"/>
  <c r="E209" i="13"/>
  <c r="F209" i="13"/>
  <c r="G209" i="13"/>
  <c r="C210" i="13"/>
  <c r="D210" i="13"/>
  <c r="E210" i="13"/>
  <c r="F210" i="13"/>
  <c r="G210" i="13"/>
  <c r="C211" i="13"/>
  <c r="D211" i="13"/>
  <c r="E211" i="13"/>
  <c r="F211" i="13"/>
  <c r="G211" i="13"/>
  <c r="C212" i="13"/>
  <c r="D212" i="13"/>
  <c r="E212" i="13"/>
  <c r="F212" i="13"/>
  <c r="G212" i="13"/>
  <c r="C213" i="13"/>
  <c r="D213" i="13"/>
  <c r="E213" i="13"/>
  <c r="F213" i="13"/>
  <c r="G213" i="13"/>
  <c r="C214" i="13"/>
  <c r="D214" i="13"/>
  <c r="E214" i="13"/>
  <c r="F214" i="13"/>
  <c r="G214" i="13"/>
  <c r="C215" i="13"/>
  <c r="D215" i="13"/>
  <c r="E215" i="13"/>
  <c r="F215" i="13"/>
  <c r="G215" i="13"/>
  <c r="C216" i="13"/>
  <c r="D216" i="13"/>
  <c r="E216" i="13"/>
  <c r="F216" i="13"/>
  <c r="G216" i="13"/>
  <c r="C217" i="13"/>
  <c r="D217" i="13"/>
  <c r="E217" i="13"/>
  <c r="F217" i="13"/>
  <c r="G217" i="13"/>
  <c r="C218" i="13"/>
  <c r="D218" i="13"/>
  <c r="E218" i="13"/>
  <c r="F218" i="13"/>
  <c r="G218" i="13"/>
  <c r="C219" i="13"/>
  <c r="D219" i="13"/>
  <c r="E219" i="13"/>
  <c r="F219" i="13"/>
  <c r="G219" i="13"/>
  <c r="C220" i="13"/>
  <c r="D220" i="13"/>
  <c r="E220" i="13"/>
  <c r="F220" i="13"/>
  <c r="G220" i="13"/>
  <c r="C221" i="13"/>
  <c r="D221" i="13"/>
  <c r="E221" i="13"/>
  <c r="F221" i="13"/>
  <c r="G221" i="13"/>
  <c r="C222" i="13"/>
  <c r="D222" i="13"/>
  <c r="E222" i="13"/>
  <c r="F222" i="13"/>
  <c r="G222" i="13"/>
  <c r="C223" i="13"/>
  <c r="D223" i="13"/>
  <c r="E223" i="13"/>
  <c r="F223" i="13"/>
  <c r="G223" i="13"/>
  <c r="C224" i="13"/>
  <c r="D224" i="13"/>
  <c r="E224" i="13"/>
  <c r="F224" i="13"/>
  <c r="G224" i="13"/>
  <c r="C225" i="13"/>
  <c r="D225" i="13"/>
  <c r="E225" i="13"/>
  <c r="F225" i="13"/>
  <c r="G225" i="13"/>
  <c r="C226" i="13"/>
  <c r="D226" i="13"/>
  <c r="E226" i="13"/>
  <c r="F226" i="13"/>
  <c r="G226" i="13"/>
  <c r="C227" i="13"/>
  <c r="D227" i="13"/>
  <c r="E227" i="13"/>
  <c r="F227" i="13"/>
  <c r="G227" i="13"/>
  <c r="C228" i="13"/>
  <c r="D228" i="13"/>
  <c r="E228" i="13"/>
  <c r="F228" i="13"/>
  <c r="G228" i="13"/>
  <c r="C229" i="13"/>
  <c r="D229" i="13"/>
  <c r="E229" i="13"/>
  <c r="F229" i="13"/>
  <c r="G229" i="13"/>
  <c r="C230" i="13"/>
  <c r="D230" i="13"/>
  <c r="E230" i="13"/>
  <c r="F230" i="13"/>
  <c r="G230" i="13"/>
  <c r="C231" i="13"/>
  <c r="D231" i="13"/>
  <c r="E231" i="13"/>
  <c r="F231" i="13"/>
  <c r="G231" i="13"/>
  <c r="C232" i="13"/>
  <c r="D232" i="13"/>
  <c r="E232" i="13"/>
  <c r="F232" i="13"/>
  <c r="G232" i="13"/>
  <c r="C233" i="13"/>
  <c r="D233" i="13"/>
  <c r="E233" i="13"/>
  <c r="F233" i="13"/>
  <c r="G233" i="13"/>
  <c r="C234" i="13"/>
  <c r="D234" i="13"/>
  <c r="E234" i="13"/>
  <c r="F234" i="13"/>
  <c r="G234" i="13"/>
  <c r="C235" i="13"/>
  <c r="D235" i="13"/>
  <c r="E235" i="13"/>
  <c r="F235" i="13"/>
  <c r="G235" i="13"/>
  <c r="C236" i="13"/>
  <c r="D236" i="13"/>
  <c r="E236" i="13"/>
  <c r="F236" i="13"/>
  <c r="G236" i="13"/>
  <c r="C237" i="13"/>
  <c r="D237" i="13"/>
  <c r="E237" i="13"/>
  <c r="F237" i="13"/>
  <c r="G237" i="13"/>
  <c r="C238" i="13"/>
  <c r="D238" i="13"/>
  <c r="E238" i="13"/>
  <c r="F238" i="13"/>
  <c r="G238" i="13"/>
  <c r="C239" i="13"/>
  <c r="D239" i="13"/>
  <c r="E239" i="13"/>
  <c r="F239" i="13"/>
  <c r="G239" i="13"/>
  <c r="C240" i="13"/>
  <c r="D240" i="13"/>
  <c r="E240" i="13"/>
  <c r="F240" i="13"/>
  <c r="G240" i="13"/>
  <c r="C241" i="13"/>
  <c r="D241" i="13"/>
  <c r="E241" i="13"/>
  <c r="F241" i="13"/>
  <c r="G241" i="13"/>
  <c r="C242" i="13"/>
  <c r="D242" i="13"/>
  <c r="E242" i="13"/>
  <c r="F242" i="13"/>
  <c r="G242" i="13"/>
  <c r="C243" i="13"/>
  <c r="D243" i="13"/>
  <c r="E243" i="13"/>
  <c r="F243" i="13"/>
  <c r="G243" i="13"/>
  <c r="C244" i="13"/>
  <c r="D244" i="13"/>
  <c r="E244" i="13"/>
  <c r="F244" i="13"/>
  <c r="G244" i="13"/>
  <c r="C245" i="13"/>
  <c r="D245" i="13"/>
  <c r="E245" i="13"/>
  <c r="F245" i="13"/>
  <c r="G245" i="13"/>
  <c r="C246" i="13"/>
  <c r="D246" i="13"/>
  <c r="E246" i="13"/>
  <c r="F246" i="13"/>
  <c r="G246" i="13"/>
  <c r="C247" i="13"/>
  <c r="D247" i="13"/>
  <c r="E247" i="13"/>
  <c r="F247" i="13"/>
  <c r="G247" i="13"/>
  <c r="C248" i="13"/>
  <c r="D248" i="13"/>
  <c r="E248" i="13"/>
  <c r="F248" i="13"/>
  <c r="G248" i="13"/>
  <c r="C249" i="13"/>
  <c r="D249" i="13"/>
  <c r="E249" i="13"/>
  <c r="F249" i="13"/>
  <c r="G249" i="13"/>
  <c r="C250" i="13"/>
  <c r="D250" i="13"/>
  <c r="E250" i="13"/>
  <c r="F250" i="13"/>
  <c r="G250" i="13"/>
  <c r="C251" i="13"/>
  <c r="D251" i="13"/>
  <c r="E251" i="13"/>
  <c r="F251" i="13"/>
  <c r="G251" i="13"/>
  <c r="C252" i="13"/>
  <c r="D252" i="13"/>
  <c r="E252" i="13"/>
  <c r="F252" i="13"/>
  <c r="G252" i="13"/>
  <c r="C253" i="13"/>
  <c r="D253" i="13"/>
  <c r="E253" i="13"/>
  <c r="F253" i="13"/>
  <c r="G253" i="13"/>
  <c r="C254" i="13"/>
  <c r="D254" i="13"/>
  <c r="E254" i="13"/>
  <c r="F254" i="13"/>
  <c r="G254" i="13"/>
  <c r="C255" i="13"/>
  <c r="D255" i="13"/>
  <c r="E255" i="13"/>
  <c r="F255" i="13"/>
  <c r="G255" i="13"/>
  <c r="C256" i="13"/>
  <c r="D256" i="13"/>
  <c r="E256" i="13"/>
  <c r="F256" i="13"/>
  <c r="G256" i="13"/>
  <c r="C257" i="13"/>
  <c r="D257" i="13"/>
  <c r="E257" i="13"/>
  <c r="F257" i="13"/>
  <c r="G257" i="13"/>
  <c r="C258" i="13"/>
  <c r="D258" i="13"/>
  <c r="E258" i="13"/>
  <c r="F258" i="13"/>
  <c r="G258" i="13"/>
  <c r="C259" i="13"/>
  <c r="D259" i="13"/>
  <c r="E259" i="13"/>
  <c r="F259" i="13"/>
  <c r="G259" i="13"/>
  <c r="C260" i="13"/>
  <c r="D260" i="13"/>
  <c r="E260" i="13"/>
  <c r="F260" i="13"/>
  <c r="G260" i="13"/>
  <c r="C261" i="13"/>
  <c r="D261" i="13"/>
  <c r="E261" i="13"/>
  <c r="F261" i="13"/>
  <c r="G261" i="13"/>
  <c r="C262" i="13"/>
  <c r="D262" i="13"/>
  <c r="E262" i="13"/>
  <c r="F262" i="13"/>
  <c r="G262" i="13"/>
  <c r="C263" i="13"/>
  <c r="D263" i="13"/>
  <c r="E263" i="13"/>
  <c r="F263" i="13"/>
  <c r="G263" i="13"/>
  <c r="C264" i="13"/>
  <c r="D264" i="13"/>
  <c r="E264" i="13"/>
  <c r="F264" i="13"/>
  <c r="G264" i="13"/>
  <c r="C265" i="13"/>
  <c r="D265" i="13"/>
  <c r="E265" i="13"/>
  <c r="F265" i="13"/>
  <c r="G265" i="13"/>
  <c r="C266" i="13"/>
  <c r="D266" i="13"/>
  <c r="E266" i="13"/>
  <c r="F266" i="13"/>
  <c r="G266" i="13"/>
  <c r="C267" i="13"/>
  <c r="D267" i="13"/>
  <c r="E267" i="13"/>
  <c r="F267" i="13"/>
  <c r="G267" i="13"/>
  <c r="C268" i="13"/>
  <c r="D268" i="13"/>
  <c r="E268" i="13"/>
  <c r="F268" i="13"/>
  <c r="G268" i="13"/>
  <c r="C269" i="13"/>
  <c r="D269" i="13"/>
  <c r="E269" i="13"/>
  <c r="F269" i="13"/>
  <c r="G269" i="13"/>
  <c r="C270" i="13"/>
  <c r="D270" i="13"/>
  <c r="E270" i="13"/>
  <c r="F270" i="13"/>
  <c r="G270" i="13"/>
  <c r="C271" i="13"/>
  <c r="D271" i="13"/>
  <c r="E271" i="13"/>
  <c r="F271" i="13"/>
  <c r="G271" i="13"/>
  <c r="C272" i="13"/>
  <c r="D272" i="13"/>
  <c r="E272" i="13"/>
  <c r="F272" i="13"/>
  <c r="G272" i="13"/>
  <c r="C273" i="13"/>
  <c r="D273" i="13"/>
  <c r="E273" i="13"/>
  <c r="F273" i="13"/>
  <c r="G273" i="13"/>
  <c r="C274" i="13"/>
  <c r="D274" i="13"/>
  <c r="E274" i="13"/>
  <c r="F274" i="13"/>
  <c r="G274" i="13"/>
  <c r="C275" i="13"/>
  <c r="D275" i="13"/>
  <c r="E275" i="13"/>
  <c r="F275" i="13"/>
  <c r="G275" i="13"/>
  <c r="C276" i="13"/>
  <c r="D276" i="13"/>
  <c r="E276" i="13"/>
  <c r="F276" i="13"/>
  <c r="G276" i="13"/>
  <c r="C277" i="13"/>
  <c r="D277" i="13"/>
  <c r="E277" i="13"/>
  <c r="F277" i="13"/>
  <c r="G277" i="13"/>
  <c r="C278" i="13"/>
  <c r="D278" i="13"/>
  <c r="E278" i="13"/>
  <c r="F278" i="13"/>
  <c r="G278" i="13"/>
  <c r="C279" i="13"/>
  <c r="D279" i="13"/>
  <c r="E279" i="13"/>
  <c r="F279" i="13"/>
  <c r="G279" i="13"/>
  <c r="C280" i="13"/>
  <c r="D280" i="13"/>
  <c r="E280" i="13"/>
  <c r="F280" i="13"/>
  <c r="G280" i="13"/>
  <c r="C281" i="13"/>
  <c r="D281" i="13"/>
  <c r="E281" i="13"/>
  <c r="F281" i="13"/>
  <c r="G281" i="13"/>
  <c r="C282" i="13"/>
  <c r="D282" i="13"/>
  <c r="E282" i="13"/>
  <c r="F282" i="13"/>
  <c r="G282" i="13"/>
  <c r="C283" i="13"/>
  <c r="D283" i="13"/>
  <c r="E283" i="13"/>
  <c r="F283" i="13"/>
  <c r="G283" i="13"/>
  <c r="C284" i="13"/>
  <c r="D284" i="13"/>
  <c r="E284" i="13"/>
  <c r="F284" i="13"/>
  <c r="G284" i="13"/>
  <c r="C285" i="13"/>
  <c r="D285" i="13"/>
  <c r="E285" i="13"/>
  <c r="F285" i="13"/>
  <c r="G285" i="13"/>
  <c r="C286" i="13"/>
  <c r="D286" i="13"/>
  <c r="E286" i="13"/>
  <c r="F286" i="13"/>
  <c r="G286" i="13"/>
  <c r="C287" i="13"/>
  <c r="D287" i="13"/>
  <c r="E287" i="13"/>
  <c r="F287" i="13"/>
  <c r="G287" i="13"/>
  <c r="C288" i="13"/>
  <c r="D288" i="13"/>
  <c r="E288" i="13"/>
  <c r="F288" i="13"/>
  <c r="G288" i="13"/>
  <c r="C289" i="13"/>
  <c r="D289" i="13"/>
  <c r="E289" i="13"/>
  <c r="F289" i="13"/>
  <c r="G289" i="13"/>
  <c r="C290" i="13"/>
  <c r="D290" i="13"/>
  <c r="E290" i="13"/>
  <c r="F290" i="13"/>
  <c r="G290" i="13"/>
  <c r="C291" i="13"/>
  <c r="D291" i="13"/>
  <c r="E291" i="13"/>
  <c r="F291" i="13"/>
  <c r="G291" i="13"/>
  <c r="C292" i="13"/>
  <c r="D292" i="13"/>
  <c r="E292" i="13"/>
  <c r="F292" i="13"/>
  <c r="G292" i="13"/>
  <c r="C293" i="13"/>
  <c r="D293" i="13"/>
  <c r="E293" i="13"/>
  <c r="F293" i="13"/>
  <c r="G293" i="13"/>
  <c r="C294" i="13"/>
  <c r="D294" i="13"/>
  <c r="E294" i="13"/>
  <c r="F294" i="13"/>
  <c r="G294" i="13"/>
  <c r="C295" i="13"/>
  <c r="D295" i="13"/>
  <c r="E295" i="13"/>
  <c r="F295" i="13"/>
  <c r="G295" i="13"/>
  <c r="C296" i="13"/>
  <c r="D296" i="13"/>
  <c r="E296" i="13"/>
  <c r="F296" i="13"/>
  <c r="G296" i="13"/>
  <c r="C297" i="13"/>
  <c r="D297" i="13"/>
  <c r="E297" i="13"/>
  <c r="F297" i="13"/>
  <c r="G297" i="13"/>
  <c r="C298" i="13"/>
  <c r="D298" i="13"/>
  <c r="E298" i="13"/>
  <c r="F298" i="13"/>
  <c r="G298" i="13"/>
  <c r="C299" i="13"/>
  <c r="D299" i="13"/>
  <c r="E299" i="13"/>
  <c r="F299" i="13"/>
  <c r="G299" i="13"/>
  <c r="C300" i="13"/>
  <c r="D300" i="13"/>
  <c r="E300" i="13"/>
  <c r="F300" i="13"/>
  <c r="G300" i="13"/>
  <c r="C301" i="13"/>
  <c r="D301" i="13"/>
  <c r="E301" i="13"/>
  <c r="F301" i="13"/>
  <c r="G301" i="13"/>
  <c r="C302" i="13"/>
  <c r="D302" i="13"/>
  <c r="E302" i="13"/>
  <c r="F302" i="13"/>
  <c r="G302" i="13"/>
  <c r="C303" i="13"/>
  <c r="D303" i="13"/>
  <c r="E303" i="13"/>
  <c r="F303" i="13"/>
  <c r="G303" i="13"/>
  <c r="C304" i="13"/>
  <c r="D304" i="13"/>
  <c r="E304" i="13"/>
  <c r="F304" i="13"/>
  <c r="G304" i="13"/>
  <c r="C305" i="13"/>
  <c r="D305" i="13"/>
  <c r="E305" i="13"/>
  <c r="F305" i="13"/>
  <c r="G305" i="13"/>
  <c r="C306" i="13"/>
  <c r="D306" i="13"/>
  <c r="E306" i="13"/>
  <c r="F306" i="13"/>
  <c r="G306" i="13"/>
  <c r="C307" i="13"/>
  <c r="D307" i="13"/>
  <c r="E307" i="13"/>
  <c r="F307" i="13"/>
  <c r="G307" i="13"/>
  <c r="C308" i="13"/>
  <c r="D308" i="13"/>
  <c r="E308" i="13"/>
  <c r="F308" i="13"/>
  <c r="G308" i="13"/>
  <c r="C309" i="13"/>
  <c r="D309" i="13"/>
  <c r="E309" i="13"/>
  <c r="F309" i="13"/>
  <c r="G309" i="13"/>
  <c r="C310" i="13"/>
  <c r="D310" i="13"/>
  <c r="E310" i="13"/>
  <c r="F310" i="13"/>
  <c r="G310" i="13"/>
  <c r="C311" i="13"/>
  <c r="D311" i="13"/>
  <c r="E311" i="13"/>
  <c r="F311" i="13"/>
  <c r="G311" i="13"/>
  <c r="C312" i="13"/>
  <c r="D312" i="13"/>
  <c r="E312" i="13"/>
  <c r="F312" i="13"/>
  <c r="G312" i="13"/>
  <c r="C313" i="13"/>
  <c r="D313" i="13"/>
  <c r="E313" i="13"/>
  <c r="F313" i="13"/>
  <c r="G313" i="13"/>
  <c r="C314" i="13"/>
  <c r="D314" i="13"/>
  <c r="E314" i="13"/>
  <c r="F314" i="13"/>
  <c r="G314" i="13"/>
  <c r="C315" i="13"/>
  <c r="D315" i="13"/>
  <c r="E315" i="13"/>
  <c r="F315" i="13"/>
  <c r="G315" i="13"/>
  <c r="C316" i="13"/>
  <c r="D316" i="13"/>
  <c r="E316" i="13"/>
  <c r="F316" i="13"/>
  <c r="G316" i="13"/>
  <c r="C317" i="13"/>
  <c r="D317" i="13"/>
  <c r="E317" i="13"/>
  <c r="F317" i="13"/>
  <c r="G317" i="13"/>
  <c r="C318" i="13"/>
  <c r="D318" i="13"/>
  <c r="E318" i="13"/>
  <c r="F318" i="13"/>
  <c r="G318" i="13"/>
  <c r="C319" i="13"/>
  <c r="D319" i="13"/>
  <c r="E319" i="13"/>
  <c r="F319" i="13"/>
  <c r="G319" i="13"/>
  <c r="C320" i="13"/>
  <c r="D320" i="13"/>
  <c r="E320" i="13"/>
  <c r="F320" i="13"/>
  <c r="G320" i="13"/>
  <c r="C321" i="13"/>
  <c r="D321" i="13"/>
  <c r="E321" i="13"/>
  <c r="F321" i="13"/>
  <c r="G321" i="13"/>
  <c r="C322" i="13"/>
  <c r="D322" i="13"/>
  <c r="E322" i="13"/>
  <c r="F322" i="13"/>
  <c r="G322" i="13"/>
  <c r="C323" i="13"/>
  <c r="D323" i="13"/>
  <c r="E323" i="13"/>
  <c r="F323" i="13"/>
  <c r="G323" i="13"/>
  <c r="C324" i="13"/>
  <c r="D324" i="13"/>
  <c r="E324" i="13"/>
  <c r="F324" i="13"/>
  <c r="G324" i="13"/>
  <c r="C325" i="13"/>
  <c r="D325" i="13"/>
  <c r="E325" i="13"/>
  <c r="F325" i="13"/>
  <c r="G325" i="13"/>
  <c r="C326" i="13"/>
  <c r="D326" i="13"/>
  <c r="E326" i="13"/>
  <c r="F326" i="13"/>
  <c r="G326" i="13"/>
  <c r="C327" i="13"/>
  <c r="D327" i="13"/>
  <c r="E327" i="13"/>
  <c r="F327" i="13"/>
  <c r="G327" i="13"/>
  <c r="C328" i="13"/>
  <c r="D328" i="13"/>
  <c r="E328" i="13"/>
  <c r="F328" i="13"/>
  <c r="G328" i="13"/>
  <c r="C329" i="13"/>
  <c r="D329" i="13"/>
  <c r="E329" i="13"/>
  <c r="F329" i="13"/>
  <c r="G329" i="13"/>
  <c r="C330" i="13"/>
  <c r="D330" i="13"/>
  <c r="E330" i="13"/>
  <c r="F330" i="13"/>
  <c r="G330" i="13"/>
  <c r="C331" i="13"/>
  <c r="D331" i="13"/>
  <c r="E331" i="13"/>
  <c r="F331" i="13"/>
  <c r="G331" i="13"/>
  <c r="C332" i="13"/>
  <c r="D332" i="13"/>
  <c r="E332" i="13"/>
  <c r="F332" i="13"/>
  <c r="G332" i="13"/>
  <c r="C333" i="13"/>
  <c r="D333" i="13"/>
  <c r="E333" i="13"/>
  <c r="F333" i="13"/>
  <c r="G333" i="13"/>
  <c r="C334" i="13"/>
  <c r="D334" i="13"/>
  <c r="E334" i="13"/>
  <c r="F334" i="13"/>
  <c r="G334" i="13"/>
  <c r="C335" i="13"/>
  <c r="D335" i="13"/>
  <c r="E335" i="13"/>
  <c r="F335" i="13"/>
  <c r="G335" i="13"/>
  <c r="C336" i="13"/>
  <c r="D336" i="13"/>
  <c r="E336" i="13"/>
  <c r="F336" i="13"/>
  <c r="G336" i="13"/>
  <c r="C337" i="13"/>
  <c r="D337" i="13"/>
  <c r="E337" i="13"/>
  <c r="F337" i="13"/>
  <c r="G337" i="13"/>
  <c r="C338" i="13"/>
  <c r="D338" i="13"/>
  <c r="E338" i="13"/>
  <c r="F338" i="13"/>
  <c r="G338" i="13"/>
  <c r="C339" i="13"/>
  <c r="D339" i="13"/>
  <c r="E339" i="13"/>
  <c r="F339" i="13"/>
  <c r="G339" i="13"/>
  <c r="C340" i="13"/>
  <c r="D340" i="13"/>
  <c r="E340" i="13"/>
  <c r="F340" i="13"/>
  <c r="G340" i="13"/>
  <c r="C341" i="13"/>
  <c r="D341" i="13"/>
  <c r="E341" i="13"/>
  <c r="F341" i="13"/>
  <c r="G341" i="13"/>
  <c r="C342" i="13"/>
  <c r="D342" i="13"/>
  <c r="E342" i="13"/>
  <c r="F342" i="13"/>
  <c r="G342" i="13"/>
  <c r="C343" i="13"/>
  <c r="D343" i="13"/>
  <c r="E343" i="13"/>
  <c r="F343" i="13"/>
  <c r="G343" i="13"/>
  <c r="C344" i="13"/>
  <c r="D344" i="13"/>
  <c r="E344" i="13"/>
  <c r="F344" i="13"/>
  <c r="G344" i="13"/>
  <c r="C345" i="13"/>
  <c r="D345" i="13"/>
  <c r="E345" i="13"/>
  <c r="F345" i="13"/>
  <c r="G345" i="13"/>
  <c r="C346" i="13"/>
  <c r="D346" i="13"/>
  <c r="E346" i="13"/>
  <c r="F346" i="13"/>
  <c r="G346" i="13"/>
  <c r="C347" i="13"/>
  <c r="D347" i="13"/>
  <c r="E347" i="13"/>
  <c r="F347" i="13"/>
  <c r="G347" i="13"/>
  <c r="C348" i="13"/>
  <c r="D348" i="13"/>
  <c r="E348" i="13"/>
  <c r="F348" i="13"/>
  <c r="G348" i="13"/>
  <c r="C349" i="13"/>
  <c r="D349" i="13"/>
  <c r="E349" i="13"/>
  <c r="F349" i="13"/>
  <c r="G349" i="13"/>
  <c r="C350" i="13"/>
  <c r="D350" i="13"/>
  <c r="E350" i="13"/>
  <c r="F350" i="13"/>
  <c r="G350" i="13"/>
  <c r="C351" i="13"/>
  <c r="D351" i="13"/>
  <c r="E351" i="13"/>
  <c r="F351" i="13"/>
  <c r="G351" i="13"/>
  <c r="C352" i="13"/>
  <c r="D352" i="13"/>
  <c r="E352" i="13"/>
  <c r="F352" i="13"/>
  <c r="G352" i="13"/>
  <c r="C353" i="13"/>
  <c r="D353" i="13"/>
  <c r="E353" i="13"/>
  <c r="F353" i="13"/>
  <c r="G353" i="13"/>
  <c r="C354" i="13"/>
  <c r="D354" i="13"/>
  <c r="E354" i="13"/>
  <c r="F354" i="13"/>
  <c r="G354" i="13"/>
  <c r="C355" i="13"/>
  <c r="D355" i="13"/>
  <c r="E355" i="13"/>
  <c r="F355" i="13"/>
  <c r="G355" i="13"/>
  <c r="C356" i="13"/>
  <c r="D356" i="13"/>
  <c r="E356" i="13"/>
  <c r="F356" i="13"/>
  <c r="G356" i="13"/>
  <c r="C357" i="13"/>
  <c r="D357" i="13"/>
  <c r="E357" i="13"/>
  <c r="F357" i="13"/>
  <c r="G357" i="13"/>
  <c r="C358" i="13"/>
  <c r="D358" i="13"/>
  <c r="E358" i="13"/>
  <c r="F358" i="13"/>
  <c r="G358" i="13"/>
  <c r="C359" i="13"/>
  <c r="D359" i="13"/>
  <c r="E359" i="13"/>
  <c r="F359" i="13"/>
  <c r="G359" i="13"/>
  <c r="C360" i="13"/>
  <c r="D360" i="13"/>
  <c r="E360" i="13"/>
  <c r="F360" i="13"/>
  <c r="G360" i="13"/>
  <c r="C361" i="13"/>
  <c r="D361" i="13"/>
  <c r="E361" i="13"/>
  <c r="F361" i="13"/>
  <c r="G361" i="13"/>
  <c r="C362" i="13"/>
  <c r="D362" i="13"/>
  <c r="E362" i="13"/>
  <c r="F362" i="13"/>
  <c r="G362" i="13"/>
  <c r="C363" i="13"/>
  <c r="D363" i="13"/>
  <c r="E363" i="13"/>
  <c r="F363" i="13"/>
  <c r="G363" i="13"/>
  <c r="C364" i="13"/>
  <c r="D364" i="13"/>
  <c r="E364" i="13"/>
  <c r="F364" i="13"/>
  <c r="G364" i="13"/>
  <c r="C365" i="13"/>
  <c r="D365" i="13"/>
  <c r="E365" i="13"/>
  <c r="F365" i="13"/>
  <c r="G365" i="13"/>
  <c r="C366" i="13"/>
  <c r="D366" i="13"/>
  <c r="E366" i="13"/>
  <c r="F366" i="13"/>
  <c r="G366" i="13"/>
  <c r="C367" i="13"/>
  <c r="D367" i="13"/>
  <c r="E367" i="13"/>
  <c r="F367" i="13"/>
  <c r="G367" i="13"/>
  <c r="C368" i="13"/>
  <c r="D368" i="13"/>
  <c r="E368" i="13"/>
  <c r="F368" i="13"/>
  <c r="G368" i="13"/>
  <c r="C369" i="13"/>
  <c r="D369" i="13"/>
  <c r="E369" i="13"/>
  <c r="F369" i="13"/>
  <c r="G369" i="13"/>
  <c r="C370" i="13"/>
  <c r="D370" i="13"/>
  <c r="E370" i="13"/>
  <c r="F370" i="13"/>
  <c r="G370" i="13"/>
  <c r="C371" i="13"/>
  <c r="D371" i="13"/>
  <c r="E371" i="13"/>
  <c r="F371" i="13"/>
  <c r="G371" i="13"/>
  <c r="C372" i="13"/>
  <c r="D372" i="13"/>
  <c r="E372" i="13"/>
  <c r="F372" i="13"/>
  <c r="G372" i="13"/>
  <c r="C373" i="13"/>
  <c r="D373" i="13"/>
  <c r="E373" i="13"/>
  <c r="F373" i="13"/>
  <c r="G373" i="13"/>
  <c r="C374" i="13"/>
  <c r="D374" i="13"/>
  <c r="E374" i="13"/>
  <c r="F374" i="13"/>
  <c r="G374" i="13"/>
  <c r="C375" i="13"/>
  <c r="D375" i="13"/>
  <c r="E375" i="13"/>
  <c r="F375" i="13"/>
  <c r="G375" i="13"/>
  <c r="C376" i="13"/>
  <c r="D376" i="13"/>
  <c r="E376" i="13"/>
  <c r="F376" i="13"/>
  <c r="G376" i="13"/>
  <c r="C377" i="13"/>
  <c r="D377" i="13"/>
  <c r="E377" i="13"/>
  <c r="F377" i="13"/>
  <c r="G377" i="13"/>
  <c r="C378" i="13"/>
  <c r="D378" i="13"/>
  <c r="E378" i="13"/>
  <c r="F378" i="13"/>
  <c r="G378" i="13"/>
  <c r="C379" i="13"/>
  <c r="D379" i="13"/>
  <c r="E379" i="13"/>
  <c r="F379" i="13"/>
  <c r="G379" i="13"/>
  <c r="C380" i="13"/>
  <c r="D380" i="13"/>
  <c r="E380" i="13"/>
  <c r="F380" i="13"/>
  <c r="G380" i="13"/>
  <c r="C381" i="13"/>
  <c r="D381" i="13"/>
  <c r="E381" i="13"/>
  <c r="F381" i="13"/>
  <c r="G381" i="13"/>
  <c r="C382" i="13"/>
  <c r="D382" i="13"/>
  <c r="E382" i="13"/>
  <c r="F382" i="13"/>
  <c r="G382" i="13"/>
  <c r="C383" i="13"/>
  <c r="D383" i="13"/>
  <c r="E383" i="13"/>
  <c r="F383" i="13"/>
  <c r="G383" i="13"/>
  <c r="C384" i="13"/>
  <c r="D384" i="13"/>
  <c r="E384" i="13"/>
  <c r="F384" i="13"/>
  <c r="G384" i="13"/>
  <c r="C385" i="13"/>
  <c r="D385" i="13"/>
  <c r="E385" i="13"/>
  <c r="F385" i="13"/>
  <c r="G385" i="13"/>
  <c r="C386" i="13"/>
  <c r="D386" i="13"/>
  <c r="E386" i="13"/>
  <c r="F386" i="13"/>
  <c r="G386" i="13"/>
  <c r="C387" i="13"/>
  <c r="D387" i="13"/>
  <c r="E387" i="13"/>
  <c r="F387" i="13"/>
  <c r="G387" i="13"/>
  <c r="C388" i="13"/>
  <c r="D388" i="13"/>
  <c r="E388" i="13"/>
  <c r="F388" i="13"/>
  <c r="G388" i="13"/>
  <c r="C389" i="13"/>
  <c r="D389" i="13"/>
  <c r="E389" i="13"/>
  <c r="F389" i="13"/>
  <c r="G389" i="13"/>
  <c r="C390" i="13"/>
  <c r="D390" i="13"/>
  <c r="E390" i="13"/>
  <c r="F390" i="13"/>
  <c r="G390" i="13"/>
  <c r="C391" i="13"/>
  <c r="D391" i="13"/>
  <c r="E391" i="13"/>
  <c r="F391" i="13"/>
  <c r="G391" i="13"/>
  <c r="C392" i="13"/>
  <c r="D392" i="13"/>
  <c r="E392" i="13"/>
  <c r="F392" i="13"/>
  <c r="G392" i="13"/>
  <c r="C393" i="13"/>
  <c r="D393" i="13"/>
  <c r="E393" i="13"/>
  <c r="F393" i="13"/>
  <c r="G393" i="13"/>
  <c r="C394" i="13"/>
  <c r="D394" i="13"/>
  <c r="E394" i="13"/>
  <c r="F394" i="13"/>
  <c r="G394" i="13"/>
  <c r="C395" i="13"/>
  <c r="D395" i="13"/>
  <c r="E395" i="13"/>
  <c r="F395" i="13"/>
  <c r="G395" i="13"/>
  <c r="C396" i="13"/>
  <c r="D396" i="13"/>
  <c r="E396" i="13"/>
  <c r="F396" i="13"/>
  <c r="G396" i="13"/>
  <c r="C397" i="13"/>
  <c r="D397" i="13"/>
  <c r="E397" i="13"/>
  <c r="F397" i="13"/>
  <c r="G397" i="13"/>
  <c r="C398" i="13"/>
  <c r="D398" i="13"/>
  <c r="E398" i="13"/>
  <c r="F398" i="13"/>
  <c r="G398" i="13"/>
  <c r="C399" i="13"/>
  <c r="D399" i="13"/>
  <c r="E399" i="13"/>
  <c r="F399" i="13"/>
  <c r="G399" i="13"/>
  <c r="C400" i="13"/>
  <c r="D400" i="13"/>
  <c r="E400" i="13"/>
  <c r="F400" i="13"/>
  <c r="G400" i="13"/>
  <c r="C401" i="13"/>
  <c r="D401" i="13"/>
  <c r="E401" i="13"/>
  <c r="F401" i="13"/>
  <c r="G401" i="13"/>
  <c r="C402" i="13"/>
  <c r="D402" i="13"/>
  <c r="E402" i="13"/>
  <c r="F402" i="13"/>
  <c r="G402" i="13"/>
  <c r="C403" i="13"/>
  <c r="D403" i="13"/>
  <c r="E403" i="13"/>
  <c r="F403" i="13"/>
  <c r="G403" i="13"/>
  <c r="C404" i="13"/>
  <c r="D404" i="13"/>
  <c r="E404" i="13"/>
  <c r="F404" i="13"/>
  <c r="G404" i="13"/>
  <c r="C405" i="13"/>
  <c r="D405" i="13"/>
  <c r="E405" i="13"/>
  <c r="F405" i="13"/>
  <c r="G405" i="13"/>
  <c r="C406" i="13"/>
  <c r="D406" i="13"/>
  <c r="E406" i="13"/>
  <c r="F406" i="13"/>
  <c r="G406" i="13"/>
  <c r="C407" i="13"/>
  <c r="D407" i="13"/>
  <c r="E407" i="13"/>
  <c r="F407" i="13"/>
  <c r="G407" i="13"/>
  <c r="C408" i="13"/>
  <c r="D408" i="13"/>
  <c r="E408" i="13"/>
  <c r="F408" i="13"/>
  <c r="G408" i="13"/>
  <c r="C409" i="13"/>
  <c r="D409" i="13"/>
  <c r="E409" i="13"/>
  <c r="F409" i="13"/>
  <c r="G409" i="13"/>
  <c r="C410" i="13"/>
  <c r="D410" i="13"/>
  <c r="E410" i="13"/>
  <c r="F410" i="13"/>
  <c r="G410" i="13"/>
  <c r="C411" i="13"/>
  <c r="D411" i="13"/>
  <c r="E411" i="13"/>
  <c r="F411" i="13"/>
  <c r="G411" i="13"/>
  <c r="C412" i="13"/>
  <c r="D412" i="13"/>
  <c r="E412" i="13"/>
  <c r="F412" i="13"/>
  <c r="G412" i="13"/>
  <c r="C413" i="13"/>
  <c r="D413" i="13"/>
  <c r="E413" i="13"/>
  <c r="F413" i="13"/>
  <c r="G413" i="13"/>
  <c r="C414" i="13"/>
  <c r="D414" i="13"/>
  <c r="E414" i="13"/>
  <c r="F414" i="13"/>
  <c r="G414" i="13"/>
  <c r="C415" i="13"/>
  <c r="D415" i="13"/>
  <c r="E415" i="13"/>
  <c r="F415" i="13"/>
  <c r="G415" i="13"/>
  <c r="C416" i="13"/>
  <c r="D416" i="13"/>
  <c r="E416" i="13"/>
  <c r="F416" i="13"/>
  <c r="G416" i="13"/>
  <c r="C417" i="13"/>
  <c r="D417" i="13"/>
  <c r="E417" i="13"/>
  <c r="F417" i="13"/>
  <c r="G417" i="13"/>
  <c r="C418" i="13"/>
  <c r="D418" i="13"/>
  <c r="E418" i="13"/>
  <c r="F418" i="13"/>
  <c r="G418" i="13"/>
  <c r="C419" i="13"/>
  <c r="D419" i="13"/>
  <c r="E419" i="13"/>
  <c r="F419" i="13"/>
  <c r="G419" i="13"/>
  <c r="C420" i="13"/>
  <c r="D420" i="13"/>
  <c r="E420" i="13"/>
  <c r="F420" i="13"/>
  <c r="G420" i="13"/>
  <c r="C421" i="13"/>
  <c r="D421" i="13"/>
  <c r="E421" i="13"/>
  <c r="F421" i="13"/>
  <c r="G421" i="13"/>
  <c r="C422" i="13"/>
  <c r="D422" i="13"/>
  <c r="E422" i="13"/>
  <c r="F422" i="13"/>
  <c r="G422" i="13"/>
  <c r="C423" i="13"/>
  <c r="D423" i="13"/>
  <c r="E423" i="13"/>
  <c r="F423" i="13"/>
  <c r="G423" i="13"/>
  <c r="C424" i="13"/>
  <c r="D424" i="13"/>
  <c r="E424" i="13"/>
  <c r="F424" i="13"/>
  <c r="G424" i="13"/>
  <c r="C425" i="13"/>
  <c r="D425" i="13"/>
  <c r="E425" i="13"/>
  <c r="F425" i="13"/>
  <c r="G425" i="13"/>
  <c r="C426" i="13"/>
  <c r="D426" i="13"/>
  <c r="E426" i="13"/>
  <c r="F426" i="13"/>
  <c r="G426" i="13"/>
  <c r="C427" i="13"/>
  <c r="D427" i="13"/>
  <c r="E427" i="13"/>
  <c r="F427" i="13"/>
  <c r="G427" i="13"/>
  <c r="C428" i="13"/>
  <c r="D428" i="13"/>
  <c r="E428" i="13"/>
  <c r="F428" i="13"/>
  <c r="G428" i="13"/>
  <c r="C429" i="13"/>
  <c r="D429" i="13"/>
  <c r="E429" i="13"/>
  <c r="F429" i="13"/>
  <c r="G429" i="13"/>
  <c r="C430" i="13"/>
  <c r="D430" i="13"/>
  <c r="E430" i="13"/>
  <c r="F430" i="13"/>
  <c r="G430" i="13"/>
  <c r="C431" i="13"/>
  <c r="D431" i="13"/>
  <c r="E431" i="13"/>
  <c r="F431" i="13"/>
  <c r="G431" i="13"/>
  <c r="C432" i="13"/>
  <c r="D432" i="13"/>
  <c r="E432" i="13"/>
  <c r="F432" i="13"/>
  <c r="G432" i="13"/>
  <c r="C433" i="13"/>
  <c r="D433" i="13"/>
  <c r="E433" i="13"/>
  <c r="F433" i="13"/>
  <c r="G433" i="13"/>
  <c r="C434" i="13"/>
  <c r="D434" i="13"/>
  <c r="E434" i="13"/>
  <c r="F434" i="13"/>
  <c r="G434" i="13"/>
  <c r="C435" i="13"/>
  <c r="D435" i="13"/>
  <c r="E435" i="13"/>
  <c r="F435" i="13"/>
  <c r="G435" i="13"/>
  <c r="C436" i="13"/>
  <c r="D436" i="13"/>
  <c r="E436" i="13"/>
  <c r="F436" i="13"/>
  <c r="G436" i="13"/>
  <c r="C437" i="13"/>
  <c r="D437" i="13"/>
  <c r="E437" i="13"/>
  <c r="F437" i="13"/>
  <c r="G437" i="13"/>
  <c r="C438" i="13"/>
  <c r="D438" i="13"/>
  <c r="E438" i="13"/>
  <c r="F438" i="13"/>
  <c r="G438" i="13"/>
  <c r="C439" i="13"/>
  <c r="D439" i="13"/>
  <c r="E439" i="13"/>
  <c r="F439" i="13"/>
  <c r="G439" i="13"/>
  <c r="C440" i="13"/>
  <c r="D440" i="13"/>
  <c r="E440" i="13"/>
  <c r="F440" i="13"/>
  <c r="G440" i="13"/>
  <c r="C441" i="13"/>
  <c r="D441" i="13"/>
  <c r="E441" i="13"/>
  <c r="F441" i="13"/>
  <c r="G441" i="13"/>
  <c r="C442" i="13"/>
  <c r="D442" i="13"/>
  <c r="E442" i="13"/>
  <c r="F442" i="13"/>
  <c r="G442" i="13"/>
  <c r="C443" i="13"/>
  <c r="D443" i="13"/>
  <c r="E443" i="13"/>
  <c r="F443" i="13"/>
  <c r="G443" i="13"/>
  <c r="C444" i="13"/>
  <c r="D444" i="13"/>
  <c r="E444" i="13"/>
  <c r="F444" i="13"/>
  <c r="G444" i="13"/>
  <c r="C445" i="13"/>
  <c r="D445" i="13"/>
  <c r="E445" i="13"/>
  <c r="F445" i="13"/>
  <c r="G445" i="13"/>
  <c r="C446" i="13"/>
  <c r="D446" i="13"/>
  <c r="E446" i="13"/>
  <c r="F446" i="13"/>
  <c r="G446" i="13"/>
  <c r="C447" i="13"/>
  <c r="D447" i="13"/>
  <c r="E447" i="13"/>
  <c r="F447" i="13"/>
  <c r="G447" i="13"/>
  <c r="C448" i="13"/>
  <c r="D448" i="13"/>
  <c r="E448" i="13"/>
  <c r="F448" i="13"/>
  <c r="G448" i="13"/>
  <c r="C449" i="13"/>
  <c r="D449" i="13"/>
  <c r="E449" i="13"/>
  <c r="F449" i="13"/>
  <c r="G449" i="13"/>
  <c r="C450" i="13"/>
  <c r="D450" i="13"/>
  <c r="E450" i="13"/>
  <c r="F450" i="13"/>
  <c r="G450" i="13"/>
  <c r="C451" i="13"/>
  <c r="D451" i="13"/>
  <c r="E451" i="13"/>
  <c r="F451" i="13"/>
  <c r="G451" i="13"/>
  <c r="C452" i="13"/>
  <c r="D452" i="13"/>
  <c r="E452" i="13"/>
  <c r="F452" i="13"/>
  <c r="G452" i="13"/>
  <c r="C453" i="13"/>
  <c r="D453" i="13"/>
  <c r="E453" i="13"/>
  <c r="F453" i="13"/>
  <c r="G453" i="13"/>
  <c r="C454" i="13"/>
  <c r="D454" i="13"/>
  <c r="E454" i="13"/>
  <c r="F454" i="13"/>
  <c r="G454" i="13"/>
  <c r="C455" i="13"/>
  <c r="D455" i="13"/>
  <c r="E455" i="13"/>
  <c r="F455" i="13"/>
  <c r="G455" i="13"/>
  <c r="C456" i="13"/>
  <c r="D456" i="13"/>
  <c r="E456" i="13"/>
  <c r="F456" i="13"/>
  <c r="G456" i="13"/>
  <c r="C457" i="13"/>
  <c r="D457" i="13"/>
  <c r="E457" i="13"/>
  <c r="F457" i="13"/>
  <c r="G457" i="13"/>
  <c r="C458" i="13"/>
  <c r="D458" i="13"/>
  <c r="E458" i="13"/>
  <c r="F458" i="13"/>
  <c r="G458" i="13"/>
  <c r="C459" i="13"/>
  <c r="D459" i="13"/>
  <c r="E459" i="13"/>
  <c r="F459" i="13"/>
  <c r="G459" i="13"/>
  <c r="C460" i="13"/>
  <c r="D460" i="13"/>
  <c r="E460" i="13"/>
  <c r="F460" i="13"/>
  <c r="G460" i="13"/>
  <c r="C461" i="13"/>
  <c r="D461" i="13"/>
  <c r="E461" i="13"/>
  <c r="F461" i="13"/>
  <c r="G461" i="13"/>
  <c r="C462" i="13"/>
  <c r="D462" i="13"/>
  <c r="E462" i="13"/>
  <c r="F462" i="13"/>
  <c r="G462" i="13"/>
  <c r="C463" i="13"/>
  <c r="D463" i="13"/>
  <c r="E463" i="13"/>
  <c r="F463" i="13"/>
  <c r="G463" i="13"/>
  <c r="C464" i="13"/>
  <c r="D464" i="13"/>
  <c r="E464" i="13"/>
  <c r="F464" i="13"/>
  <c r="G464" i="13"/>
  <c r="C465" i="13"/>
  <c r="D465" i="13"/>
  <c r="E465" i="13"/>
  <c r="F465" i="13"/>
  <c r="G465" i="13"/>
  <c r="C466" i="13"/>
  <c r="D466" i="13"/>
  <c r="E466" i="13"/>
  <c r="F466" i="13"/>
  <c r="G466" i="13"/>
  <c r="C467" i="13"/>
  <c r="D467" i="13"/>
  <c r="E467" i="13"/>
  <c r="F467" i="13"/>
  <c r="G467" i="13"/>
  <c r="C468" i="13"/>
  <c r="D468" i="13"/>
  <c r="E468" i="13"/>
  <c r="F468" i="13"/>
  <c r="G468" i="13"/>
  <c r="C469" i="13"/>
  <c r="D469" i="13"/>
  <c r="E469" i="13"/>
  <c r="F469" i="13"/>
  <c r="G469" i="13"/>
  <c r="C470" i="13"/>
  <c r="D470" i="13"/>
  <c r="E470" i="13"/>
  <c r="F470" i="13"/>
  <c r="G470" i="13"/>
  <c r="C471" i="13"/>
  <c r="D471" i="13"/>
  <c r="E471" i="13"/>
  <c r="F471" i="13"/>
  <c r="G471" i="13"/>
  <c r="C472" i="13"/>
  <c r="D472" i="13"/>
  <c r="E472" i="13"/>
  <c r="F472" i="13"/>
  <c r="G472" i="13"/>
  <c r="C473" i="13"/>
  <c r="D473" i="13"/>
  <c r="E473" i="13"/>
  <c r="F473" i="13"/>
  <c r="G473" i="13"/>
  <c r="C474" i="13"/>
  <c r="D474" i="13"/>
  <c r="E474" i="13"/>
  <c r="F474" i="13"/>
  <c r="G474" i="13"/>
  <c r="C475" i="13"/>
  <c r="D475" i="13"/>
  <c r="E475" i="13"/>
  <c r="F475" i="13"/>
  <c r="G475" i="13"/>
  <c r="C476" i="13"/>
  <c r="D476" i="13"/>
  <c r="E476" i="13"/>
  <c r="F476" i="13"/>
  <c r="G476" i="13"/>
  <c r="C477" i="13"/>
  <c r="D477" i="13"/>
  <c r="E477" i="13"/>
  <c r="F477" i="13"/>
  <c r="G477" i="13"/>
  <c r="C478" i="13"/>
  <c r="D478" i="13"/>
  <c r="E478" i="13"/>
  <c r="F478" i="13"/>
  <c r="G478" i="13"/>
  <c r="C479" i="13"/>
  <c r="D479" i="13"/>
  <c r="E479" i="13"/>
  <c r="F479" i="13"/>
  <c r="G479" i="13"/>
  <c r="C480" i="13"/>
  <c r="D480" i="13"/>
  <c r="E480" i="13"/>
  <c r="F480" i="13"/>
  <c r="G480" i="13"/>
  <c r="C481" i="13"/>
  <c r="D481" i="13"/>
  <c r="E481" i="13"/>
  <c r="F481" i="13"/>
  <c r="G481" i="13"/>
  <c r="C482" i="13"/>
  <c r="D482" i="13"/>
  <c r="E482" i="13"/>
  <c r="F482" i="13"/>
  <c r="G482" i="13"/>
  <c r="C483" i="13"/>
  <c r="D483" i="13"/>
  <c r="E483" i="13"/>
  <c r="F483" i="13"/>
  <c r="G483" i="13"/>
  <c r="C484" i="13"/>
  <c r="D484" i="13"/>
  <c r="E484" i="13"/>
  <c r="F484" i="13"/>
  <c r="G484" i="13"/>
  <c r="C485" i="13"/>
  <c r="D485" i="13"/>
  <c r="E485" i="13"/>
  <c r="F485" i="13"/>
  <c r="G485" i="13"/>
  <c r="C486" i="13"/>
  <c r="D486" i="13"/>
  <c r="E486" i="13"/>
  <c r="F486" i="13"/>
  <c r="G486" i="13"/>
  <c r="C487" i="13"/>
  <c r="D487" i="13"/>
  <c r="E487" i="13"/>
  <c r="F487" i="13"/>
  <c r="G487" i="13"/>
  <c r="C488" i="13"/>
  <c r="D488" i="13"/>
  <c r="E488" i="13"/>
  <c r="F488" i="13"/>
  <c r="G488" i="13"/>
  <c r="C489" i="13"/>
  <c r="D489" i="13"/>
  <c r="E489" i="13"/>
  <c r="F489" i="13"/>
  <c r="G489" i="13"/>
  <c r="C490" i="13"/>
  <c r="D490" i="13"/>
  <c r="E490" i="13"/>
  <c r="F490" i="13"/>
  <c r="G490" i="13"/>
  <c r="C491" i="13"/>
  <c r="D491" i="13"/>
  <c r="E491" i="13"/>
  <c r="F491" i="13"/>
  <c r="G491" i="13"/>
  <c r="C492" i="13"/>
  <c r="D492" i="13"/>
  <c r="E492" i="13"/>
  <c r="F492" i="13"/>
  <c r="G492" i="13"/>
  <c r="C493" i="13"/>
  <c r="D493" i="13"/>
  <c r="E493" i="13"/>
  <c r="F493" i="13"/>
  <c r="G493" i="13"/>
  <c r="C494" i="13"/>
  <c r="D494" i="13"/>
  <c r="E494" i="13"/>
  <c r="F494" i="13"/>
  <c r="G494" i="13"/>
  <c r="C495" i="13"/>
  <c r="D495" i="13"/>
  <c r="E495" i="13"/>
  <c r="F495" i="13"/>
  <c r="G495" i="13"/>
  <c r="C496" i="13"/>
  <c r="D496" i="13"/>
  <c r="E496" i="13"/>
  <c r="F496" i="13"/>
  <c r="G496" i="13"/>
  <c r="C497" i="13"/>
  <c r="D497" i="13"/>
  <c r="E497" i="13"/>
  <c r="F497" i="13"/>
  <c r="G497" i="13"/>
  <c r="C498" i="13"/>
  <c r="D498" i="13"/>
  <c r="E498" i="13"/>
  <c r="F498" i="13"/>
  <c r="G498" i="13"/>
  <c r="C499" i="13"/>
  <c r="D499" i="13"/>
  <c r="E499" i="13"/>
  <c r="F499" i="13"/>
  <c r="G499" i="13"/>
  <c r="C500" i="13"/>
  <c r="D500" i="13"/>
  <c r="E500" i="13"/>
  <c r="F500" i="13"/>
  <c r="G500" i="13"/>
  <c r="C501" i="13"/>
  <c r="D501" i="13"/>
  <c r="E501" i="13"/>
  <c r="F501" i="13"/>
  <c r="G501" i="13"/>
  <c r="C502" i="13"/>
  <c r="D502" i="13"/>
  <c r="E502" i="13"/>
  <c r="F502" i="13"/>
  <c r="G502" i="13"/>
  <c r="C503" i="13"/>
  <c r="D503" i="13"/>
  <c r="E503" i="13"/>
  <c r="F503" i="13"/>
  <c r="G503" i="13"/>
  <c r="C504" i="13"/>
  <c r="D504" i="13"/>
  <c r="E504" i="13"/>
  <c r="F504" i="13"/>
  <c r="G504" i="13"/>
  <c r="C505" i="13"/>
  <c r="D505" i="13"/>
  <c r="E505" i="13"/>
  <c r="F505" i="13"/>
  <c r="G505" i="13"/>
  <c r="C506" i="13"/>
  <c r="D506" i="13"/>
  <c r="E506" i="13"/>
  <c r="F506" i="13"/>
  <c r="G506" i="13"/>
  <c r="C507" i="13"/>
  <c r="D507" i="13"/>
  <c r="E507" i="13"/>
  <c r="F507" i="13"/>
  <c r="G507" i="13"/>
  <c r="C508" i="13"/>
  <c r="D508" i="13"/>
  <c r="E508" i="13"/>
  <c r="F508" i="13"/>
  <c r="G508" i="13"/>
  <c r="C509" i="13"/>
  <c r="D509" i="13"/>
  <c r="E509" i="13"/>
  <c r="F509" i="13"/>
  <c r="G509" i="13"/>
  <c r="C510" i="13"/>
  <c r="D510" i="13"/>
  <c r="E510" i="13"/>
  <c r="F510" i="13"/>
  <c r="G510" i="13"/>
  <c r="C511" i="13"/>
  <c r="D511" i="13"/>
  <c r="E511" i="13"/>
  <c r="F511" i="13"/>
  <c r="G511" i="13"/>
  <c r="C512" i="13"/>
  <c r="D512" i="13"/>
  <c r="E512" i="13"/>
  <c r="F512" i="13"/>
  <c r="G512" i="13"/>
  <c r="C513" i="13"/>
  <c r="D513" i="13"/>
  <c r="E513" i="13"/>
  <c r="F513" i="13"/>
  <c r="G513" i="13"/>
  <c r="C514" i="13"/>
  <c r="D514" i="13"/>
  <c r="E514" i="13"/>
  <c r="F514" i="13"/>
  <c r="G514" i="13"/>
  <c r="C515" i="13"/>
  <c r="D515" i="13"/>
  <c r="E515" i="13"/>
  <c r="F515" i="13"/>
  <c r="G515" i="13"/>
  <c r="C516" i="13"/>
  <c r="D516" i="13"/>
  <c r="E516" i="13"/>
  <c r="F516" i="13"/>
  <c r="G516" i="13"/>
  <c r="C517" i="13"/>
  <c r="D517" i="13"/>
  <c r="E517" i="13"/>
  <c r="F517" i="13"/>
  <c r="G517" i="13"/>
  <c r="C518" i="13"/>
  <c r="D518" i="13"/>
  <c r="E518" i="13"/>
  <c r="F518" i="13"/>
  <c r="G518" i="13"/>
  <c r="C519" i="13"/>
  <c r="D519" i="13"/>
  <c r="E519" i="13"/>
  <c r="F519" i="13"/>
  <c r="G519" i="13"/>
  <c r="C520" i="13"/>
  <c r="D520" i="13"/>
  <c r="E520" i="13"/>
  <c r="F520" i="13"/>
  <c r="G520" i="13"/>
  <c r="C521" i="13"/>
  <c r="D521" i="13"/>
  <c r="E521" i="13"/>
  <c r="F521" i="13"/>
  <c r="G521" i="13"/>
  <c r="C522" i="13"/>
  <c r="D522" i="13"/>
  <c r="E522" i="13"/>
  <c r="F522" i="13"/>
  <c r="G522" i="13"/>
  <c r="C523" i="13"/>
  <c r="D523" i="13"/>
  <c r="E523" i="13"/>
  <c r="F523" i="13"/>
  <c r="G523" i="13"/>
  <c r="C524" i="13"/>
  <c r="D524" i="13"/>
  <c r="E524" i="13"/>
  <c r="F524" i="13"/>
  <c r="G524" i="13"/>
  <c r="C525" i="13"/>
  <c r="D525" i="13"/>
  <c r="E525" i="13"/>
  <c r="F525" i="13"/>
  <c r="G525" i="13"/>
  <c r="C526" i="13"/>
  <c r="D526" i="13"/>
  <c r="E526" i="13"/>
  <c r="F526" i="13"/>
  <c r="G526" i="13"/>
  <c r="C527" i="13"/>
  <c r="D527" i="13"/>
  <c r="E527" i="13"/>
  <c r="F527" i="13"/>
  <c r="G527" i="13"/>
  <c r="C528" i="13"/>
  <c r="D528" i="13"/>
  <c r="E528" i="13"/>
  <c r="F528" i="13"/>
  <c r="G528" i="13"/>
  <c r="C529" i="13"/>
  <c r="D529" i="13"/>
  <c r="E529" i="13"/>
  <c r="F529" i="13"/>
  <c r="G529" i="13"/>
  <c r="C530" i="13"/>
  <c r="D530" i="13"/>
  <c r="E530" i="13"/>
  <c r="F530" i="13"/>
  <c r="G530" i="13"/>
  <c r="C531" i="13"/>
  <c r="D531" i="13"/>
  <c r="E531" i="13"/>
  <c r="F531" i="13"/>
  <c r="G531" i="13"/>
  <c r="C532" i="13"/>
  <c r="D532" i="13"/>
  <c r="E532" i="13"/>
  <c r="F532" i="13"/>
  <c r="G532" i="13"/>
  <c r="C533" i="13"/>
  <c r="D533" i="13"/>
  <c r="E533" i="13"/>
  <c r="F533" i="13"/>
  <c r="G533" i="13"/>
  <c r="C534" i="13"/>
  <c r="D534" i="13"/>
  <c r="E534" i="13"/>
  <c r="F534" i="13"/>
  <c r="G534" i="13"/>
  <c r="C535" i="13"/>
  <c r="D535" i="13"/>
  <c r="E535" i="13"/>
  <c r="F535" i="13"/>
  <c r="G535" i="13"/>
  <c r="C536" i="13"/>
  <c r="D536" i="13"/>
  <c r="E536" i="13"/>
  <c r="F536" i="13"/>
  <c r="G536" i="13"/>
  <c r="C537" i="13"/>
  <c r="D537" i="13"/>
  <c r="E537" i="13"/>
  <c r="F537" i="13"/>
  <c r="G537" i="13"/>
  <c r="C538" i="13"/>
  <c r="D538" i="13"/>
  <c r="E538" i="13"/>
  <c r="F538" i="13"/>
  <c r="G538" i="13"/>
  <c r="C539" i="13"/>
  <c r="D539" i="13"/>
  <c r="E539" i="13"/>
  <c r="F539" i="13"/>
  <c r="G539" i="13"/>
  <c r="C540" i="13"/>
  <c r="D540" i="13"/>
  <c r="E540" i="13"/>
  <c r="F540" i="13"/>
  <c r="G540" i="13"/>
  <c r="C541" i="13"/>
  <c r="D541" i="13"/>
  <c r="E541" i="13"/>
  <c r="F541" i="13"/>
  <c r="G541" i="13"/>
  <c r="C542" i="13"/>
  <c r="D542" i="13"/>
  <c r="E542" i="13"/>
  <c r="F542" i="13"/>
  <c r="G542" i="13"/>
  <c r="C543" i="13"/>
  <c r="D543" i="13"/>
  <c r="E543" i="13"/>
  <c r="F543" i="13"/>
  <c r="G543" i="13"/>
  <c r="C544" i="13"/>
  <c r="D544" i="13"/>
  <c r="E544" i="13"/>
  <c r="F544" i="13"/>
  <c r="G544" i="13"/>
  <c r="C545" i="13"/>
  <c r="D545" i="13"/>
  <c r="E545" i="13"/>
  <c r="F545" i="13"/>
  <c r="G545" i="13"/>
  <c r="C546" i="13"/>
  <c r="D546" i="13"/>
  <c r="E546" i="13"/>
  <c r="F546" i="13"/>
  <c r="G546" i="13"/>
  <c r="C547" i="13"/>
  <c r="D547" i="13"/>
  <c r="E547" i="13"/>
  <c r="F547" i="13"/>
  <c r="G547" i="13"/>
  <c r="C548" i="13"/>
  <c r="D548" i="13"/>
  <c r="E548" i="13"/>
  <c r="F548" i="13"/>
  <c r="G548" i="13"/>
  <c r="C549" i="13"/>
  <c r="D549" i="13"/>
  <c r="E549" i="13"/>
  <c r="F549" i="13"/>
  <c r="G549" i="13"/>
  <c r="C550" i="13"/>
  <c r="D550" i="13"/>
  <c r="E550" i="13"/>
  <c r="F550" i="13"/>
  <c r="G550" i="13"/>
  <c r="C551" i="13"/>
  <c r="D551" i="13"/>
  <c r="E551" i="13"/>
  <c r="F551" i="13"/>
  <c r="G551" i="13"/>
  <c r="C552" i="13"/>
  <c r="D552" i="13"/>
  <c r="E552" i="13"/>
  <c r="F552" i="13"/>
  <c r="G552" i="13"/>
  <c r="C553" i="13"/>
  <c r="D553" i="13"/>
  <c r="E553" i="13"/>
  <c r="F553" i="13"/>
  <c r="G553" i="13"/>
  <c r="C554" i="13"/>
  <c r="D554" i="13"/>
  <c r="E554" i="13"/>
  <c r="F554" i="13"/>
  <c r="G554" i="13"/>
  <c r="C555" i="13"/>
  <c r="D555" i="13"/>
  <c r="E555" i="13"/>
  <c r="F555" i="13"/>
  <c r="G555" i="13"/>
  <c r="C556" i="13"/>
  <c r="D556" i="13"/>
  <c r="E556" i="13"/>
  <c r="F556" i="13"/>
  <c r="G556" i="13"/>
  <c r="C557" i="13"/>
  <c r="D557" i="13"/>
  <c r="E557" i="13"/>
  <c r="F557" i="13"/>
  <c r="G557" i="13"/>
  <c r="C558" i="13"/>
  <c r="D558" i="13"/>
  <c r="E558" i="13"/>
  <c r="F558" i="13"/>
  <c r="G558" i="13"/>
  <c r="C559" i="13"/>
  <c r="D559" i="13"/>
  <c r="E559" i="13"/>
  <c r="F559" i="13"/>
  <c r="G559" i="13"/>
  <c r="C560" i="13"/>
  <c r="D560" i="13"/>
  <c r="E560" i="13"/>
  <c r="F560" i="13"/>
  <c r="G560" i="13"/>
  <c r="C561" i="13"/>
  <c r="D561" i="13"/>
  <c r="E561" i="13"/>
  <c r="F561" i="13"/>
  <c r="G561" i="13"/>
  <c r="C562" i="13"/>
  <c r="D562" i="13"/>
  <c r="E562" i="13"/>
  <c r="F562" i="13"/>
  <c r="G562" i="13"/>
  <c r="C563" i="13"/>
  <c r="D563" i="13"/>
  <c r="E563" i="13"/>
  <c r="F563" i="13"/>
  <c r="G563" i="13"/>
  <c r="C564" i="13"/>
  <c r="D564" i="13"/>
  <c r="E564" i="13"/>
  <c r="F564" i="13"/>
  <c r="G564" i="13"/>
  <c r="C565" i="13"/>
  <c r="D565" i="13"/>
  <c r="E565" i="13"/>
  <c r="F565" i="13"/>
  <c r="G565" i="13"/>
  <c r="C566" i="13"/>
  <c r="D566" i="13"/>
  <c r="E566" i="13"/>
  <c r="F566" i="13"/>
  <c r="G566" i="13"/>
  <c r="C567" i="13"/>
  <c r="D567" i="13"/>
  <c r="E567" i="13"/>
  <c r="F567" i="13"/>
  <c r="G567" i="13"/>
  <c r="C568" i="13"/>
  <c r="D568" i="13"/>
  <c r="E568" i="13"/>
  <c r="F568" i="13"/>
  <c r="G568" i="13"/>
  <c r="C569" i="13"/>
  <c r="D569" i="13"/>
  <c r="E569" i="13"/>
  <c r="F569" i="13"/>
  <c r="G569" i="13"/>
  <c r="C570" i="13"/>
  <c r="D570" i="13"/>
  <c r="E570" i="13"/>
  <c r="F570" i="13"/>
  <c r="G570" i="13"/>
  <c r="C571" i="13"/>
  <c r="D571" i="13"/>
  <c r="E571" i="13"/>
  <c r="F571" i="13"/>
  <c r="G571" i="13"/>
  <c r="C572" i="13"/>
  <c r="D572" i="13"/>
  <c r="E572" i="13"/>
  <c r="F572" i="13"/>
  <c r="G572" i="13"/>
  <c r="C573" i="13"/>
  <c r="D573" i="13"/>
  <c r="E573" i="13"/>
  <c r="F573" i="13"/>
  <c r="G573" i="13"/>
  <c r="C574" i="13"/>
  <c r="D574" i="13"/>
  <c r="E574" i="13"/>
  <c r="F574" i="13"/>
  <c r="G574" i="13"/>
  <c r="C575" i="13"/>
  <c r="D575" i="13"/>
  <c r="E575" i="13"/>
  <c r="F575" i="13"/>
  <c r="G575" i="13"/>
  <c r="C576" i="13"/>
  <c r="D576" i="13"/>
  <c r="E576" i="13"/>
  <c r="F576" i="13"/>
  <c r="G576" i="13"/>
  <c r="C577" i="13"/>
  <c r="D577" i="13"/>
  <c r="E577" i="13"/>
  <c r="F577" i="13"/>
  <c r="G577" i="13"/>
  <c r="C578" i="13"/>
  <c r="D578" i="13"/>
  <c r="E578" i="13"/>
  <c r="F578" i="13"/>
  <c r="G578" i="13"/>
  <c r="C579" i="13"/>
  <c r="D579" i="13"/>
  <c r="E579" i="13"/>
  <c r="F579" i="13"/>
  <c r="G579" i="13"/>
  <c r="C580" i="13"/>
  <c r="D580" i="13"/>
  <c r="E580" i="13"/>
  <c r="F580" i="13"/>
  <c r="G580" i="13"/>
  <c r="C581" i="13"/>
  <c r="D581" i="13"/>
  <c r="E581" i="13"/>
  <c r="F581" i="13"/>
  <c r="G581" i="13"/>
  <c r="C582" i="13"/>
  <c r="D582" i="13"/>
  <c r="E582" i="13"/>
  <c r="F582" i="13"/>
  <c r="G582" i="13"/>
  <c r="C583" i="13"/>
  <c r="D583" i="13"/>
  <c r="E583" i="13"/>
  <c r="F583" i="13"/>
  <c r="G583" i="13"/>
  <c r="C584" i="13"/>
  <c r="D584" i="13"/>
  <c r="E584" i="13"/>
  <c r="F584" i="13"/>
  <c r="G584" i="13"/>
  <c r="C585" i="13"/>
  <c r="D585" i="13"/>
  <c r="E585" i="13"/>
  <c r="F585" i="13"/>
  <c r="G585" i="13"/>
  <c r="C586" i="13"/>
  <c r="D586" i="13"/>
  <c r="E586" i="13"/>
  <c r="F586" i="13"/>
  <c r="G586" i="13"/>
  <c r="C587" i="13"/>
  <c r="D587" i="13"/>
  <c r="E587" i="13"/>
  <c r="F587" i="13"/>
  <c r="G587" i="13"/>
  <c r="C588" i="13"/>
  <c r="D588" i="13"/>
  <c r="E588" i="13"/>
  <c r="F588" i="13"/>
  <c r="G588" i="13"/>
  <c r="C589" i="13"/>
  <c r="D589" i="13"/>
  <c r="E589" i="13"/>
  <c r="F589" i="13"/>
  <c r="G589" i="13"/>
  <c r="C590" i="13"/>
  <c r="D590" i="13"/>
  <c r="E590" i="13"/>
  <c r="F590" i="13"/>
  <c r="G590" i="13"/>
  <c r="C591" i="13"/>
  <c r="D591" i="13"/>
  <c r="E591" i="13"/>
  <c r="F591" i="13"/>
  <c r="G591" i="13"/>
  <c r="C592" i="13"/>
  <c r="D592" i="13"/>
  <c r="E592" i="13"/>
  <c r="F592" i="13"/>
  <c r="G592" i="13"/>
  <c r="C593" i="13"/>
  <c r="D593" i="13"/>
  <c r="E593" i="13"/>
  <c r="F593" i="13"/>
  <c r="G593" i="13"/>
  <c r="C594" i="13"/>
  <c r="D594" i="13"/>
  <c r="E594" i="13"/>
  <c r="F594" i="13"/>
  <c r="G594" i="13"/>
  <c r="C595" i="13"/>
  <c r="D595" i="13"/>
  <c r="E595" i="13"/>
  <c r="F595" i="13"/>
  <c r="G595" i="13"/>
  <c r="C596" i="13"/>
  <c r="D596" i="13"/>
  <c r="E596" i="13"/>
  <c r="F596" i="13"/>
  <c r="G596" i="13"/>
  <c r="C597" i="13"/>
  <c r="D597" i="13"/>
  <c r="E597" i="13"/>
  <c r="F597" i="13"/>
  <c r="G597" i="13"/>
  <c r="C598" i="13"/>
  <c r="D598" i="13"/>
  <c r="E598" i="13"/>
  <c r="F598" i="13"/>
  <c r="G598" i="13"/>
  <c r="C599" i="13"/>
  <c r="D599" i="13"/>
  <c r="E599" i="13"/>
  <c r="F599" i="13"/>
  <c r="G599" i="13"/>
  <c r="C600" i="13"/>
  <c r="D600" i="13"/>
  <c r="E600" i="13"/>
  <c r="F600" i="13"/>
  <c r="G600" i="13"/>
  <c r="C601" i="13"/>
  <c r="D601" i="13"/>
  <c r="E601" i="13"/>
  <c r="F601" i="13"/>
  <c r="G601" i="13"/>
  <c r="C602" i="13"/>
  <c r="D602" i="13"/>
  <c r="E602" i="13"/>
  <c r="F602" i="13"/>
  <c r="G602" i="13"/>
  <c r="C603" i="13"/>
  <c r="D603" i="13"/>
  <c r="E603" i="13"/>
  <c r="F603" i="13"/>
  <c r="G603" i="13"/>
  <c r="C604" i="13"/>
  <c r="D604" i="13"/>
  <c r="E604" i="13"/>
  <c r="F604" i="13"/>
  <c r="G604" i="13"/>
  <c r="C605" i="13"/>
  <c r="D605" i="13"/>
  <c r="E605" i="13"/>
  <c r="F605" i="13"/>
  <c r="G605" i="13"/>
  <c r="C606" i="13"/>
  <c r="D606" i="13"/>
  <c r="E606" i="13"/>
  <c r="F606" i="13"/>
  <c r="G606" i="13"/>
  <c r="C607" i="13"/>
  <c r="D607" i="13"/>
  <c r="E607" i="13"/>
  <c r="F607" i="13"/>
  <c r="G607" i="13"/>
  <c r="C608" i="13"/>
  <c r="D608" i="13"/>
  <c r="E608" i="13"/>
  <c r="F608" i="13"/>
  <c r="G608" i="13"/>
  <c r="C609" i="13"/>
  <c r="D609" i="13"/>
  <c r="E609" i="13"/>
  <c r="F609" i="13"/>
  <c r="G609" i="13"/>
  <c r="C610" i="13"/>
  <c r="D610" i="13"/>
  <c r="E610" i="13"/>
  <c r="F610" i="13"/>
  <c r="G610" i="13"/>
  <c r="C611" i="13"/>
  <c r="D611" i="13"/>
  <c r="E611" i="13"/>
  <c r="F611" i="13"/>
  <c r="G611" i="13"/>
  <c r="C612" i="13"/>
  <c r="D612" i="13"/>
  <c r="E612" i="13"/>
  <c r="F612" i="13"/>
  <c r="G612" i="13"/>
  <c r="C613" i="13"/>
  <c r="D613" i="13"/>
  <c r="E613" i="13"/>
  <c r="F613" i="13"/>
  <c r="G613" i="13"/>
  <c r="C614" i="13"/>
  <c r="D614" i="13"/>
  <c r="E614" i="13"/>
  <c r="F614" i="13"/>
  <c r="G614" i="13"/>
  <c r="C615" i="13"/>
  <c r="D615" i="13"/>
  <c r="E615" i="13"/>
  <c r="F615" i="13"/>
  <c r="G615" i="13"/>
  <c r="C616" i="13"/>
  <c r="D616" i="13"/>
  <c r="E616" i="13"/>
  <c r="F616" i="13"/>
  <c r="G616" i="13"/>
  <c r="C617" i="13"/>
  <c r="D617" i="13"/>
  <c r="E617" i="13"/>
  <c r="F617" i="13"/>
  <c r="G617" i="13"/>
  <c r="C618" i="13"/>
  <c r="D618" i="13"/>
  <c r="E618" i="13"/>
  <c r="F618" i="13"/>
  <c r="G618" i="13"/>
  <c r="C619" i="13"/>
  <c r="D619" i="13"/>
  <c r="E619" i="13"/>
  <c r="F619" i="13"/>
  <c r="G619" i="13"/>
  <c r="C620" i="13"/>
  <c r="D620" i="13"/>
  <c r="E620" i="13"/>
  <c r="F620" i="13"/>
  <c r="G620" i="13"/>
  <c r="C621" i="13"/>
  <c r="D621" i="13"/>
  <c r="E621" i="13"/>
  <c r="F621" i="13"/>
  <c r="G621" i="13"/>
  <c r="C622" i="13"/>
  <c r="D622" i="13"/>
  <c r="E622" i="13"/>
  <c r="F622" i="13"/>
  <c r="G622" i="13"/>
  <c r="C623" i="13"/>
  <c r="D623" i="13"/>
  <c r="E623" i="13"/>
  <c r="F623" i="13"/>
  <c r="G623" i="13"/>
  <c r="C624" i="13"/>
  <c r="D624" i="13"/>
  <c r="E624" i="13"/>
  <c r="F624" i="13"/>
  <c r="G624" i="13"/>
  <c r="C625" i="13"/>
  <c r="D625" i="13"/>
  <c r="E625" i="13"/>
  <c r="F625" i="13"/>
  <c r="G625" i="13"/>
  <c r="C626" i="13"/>
  <c r="D626" i="13"/>
  <c r="E626" i="13"/>
  <c r="F626" i="13"/>
  <c r="G626" i="13"/>
  <c r="C627" i="13"/>
  <c r="D627" i="13"/>
  <c r="E627" i="13"/>
  <c r="F627" i="13"/>
  <c r="G627" i="13"/>
  <c r="C628" i="13"/>
  <c r="D628" i="13"/>
  <c r="E628" i="13"/>
  <c r="F628" i="13"/>
  <c r="G628" i="13"/>
  <c r="C629" i="13"/>
  <c r="D629" i="13"/>
  <c r="E629" i="13"/>
  <c r="F629" i="13"/>
  <c r="G629" i="13"/>
  <c r="C630" i="13"/>
  <c r="D630" i="13"/>
  <c r="E630" i="13"/>
  <c r="F630" i="13"/>
  <c r="G630" i="13"/>
  <c r="C631" i="13"/>
  <c r="D631" i="13"/>
  <c r="E631" i="13"/>
  <c r="F631" i="13"/>
  <c r="G631" i="13"/>
  <c r="C632" i="13"/>
  <c r="D632" i="13"/>
  <c r="E632" i="13"/>
  <c r="F632" i="13"/>
  <c r="G632" i="13"/>
  <c r="C633" i="13"/>
  <c r="D633" i="13"/>
  <c r="E633" i="13"/>
  <c r="F633" i="13"/>
  <c r="G633" i="13"/>
  <c r="C634" i="13"/>
  <c r="D634" i="13"/>
  <c r="E634" i="13"/>
  <c r="F634" i="13"/>
  <c r="G634" i="13"/>
  <c r="C635" i="13"/>
  <c r="D635" i="13"/>
  <c r="E635" i="13"/>
  <c r="F635" i="13"/>
  <c r="G635" i="13"/>
  <c r="C636" i="13"/>
  <c r="D636" i="13"/>
  <c r="E636" i="13"/>
  <c r="F636" i="13"/>
  <c r="G636" i="13"/>
  <c r="C637" i="13"/>
  <c r="D637" i="13"/>
  <c r="E637" i="13"/>
  <c r="F637" i="13"/>
  <c r="G637" i="13"/>
  <c r="C638" i="13"/>
  <c r="D638" i="13"/>
  <c r="E638" i="13"/>
  <c r="F638" i="13"/>
  <c r="G638" i="13"/>
  <c r="C639" i="13"/>
  <c r="D639" i="13"/>
  <c r="E639" i="13"/>
  <c r="F639" i="13"/>
  <c r="G639" i="13"/>
  <c r="C640" i="13"/>
  <c r="D640" i="13"/>
  <c r="E640" i="13"/>
  <c r="F640" i="13"/>
  <c r="G640" i="13"/>
  <c r="C641" i="13"/>
  <c r="D641" i="13"/>
  <c r="E641" i="13"/>
  <c r="F641" i="13"/>
  <c r="G641" i="13"/>
  <c r="C642" i="13"/>
  <c r="D642" i="13"/>
  <c r="E642" i="13"/>
  <c r="F642" i="13"/>
  <c r="G642" i="13"/>
  <c r="C643" i="13"/>
  <c r="D643" i="13"/>
  <c r="E643" i="13"/>
  <c r="F643" i="13"/>
  <c r="G643" i="13"/>
  <c r="C644" i="13"/>
  <c r="D644" i="13"/>
  <c r="E644" i="13"/>
  <c r="F644" i="13"/>
  <c r="G644" i="13"/>
  <c r="C645" i="13"/>
  <c r="D645" i="13"/>
  <c r="E645" i="13"/>
  <c r="F645" i="13"/>
  <c r="G645" i="13"/>
  <c r="C646" i="13"/>
  <c r="D646" i="13"/>
  <c r="E646" i="13"/>
  <c r="F646" i="13"/>
  <c r="G646" i="13"/>
  <c r="C647" i="13"/>
  <c r="D647" i="13"/>
  <c r="E647" i="13"/>
  <c r="F647" i="13"/>
  <c r="G647" i="13"/>
  <c r="C648" i="13"/>
  <c r="D648" i="13"/>
  <c r="E648" i="13"/>
  <c r="F648" i="13"/>
  <c r="G648" i="13"/>
  <c r="C649" i="13"/>
  <c r="D649" i="13"/>
  <c r="E649" i="13"/>
  <c r="F649" i="13"/>
  <c r="G649" i="13"/>
  <c r="C650" i="13"/>
  <c r="D650" i="13"/>
  <c r="E650" i="13"/>
  <c r="F650" i="13"/>
  <c r="G650" i="13"/>
  <c r="C651" i="13"/>
  <c r="D651" i="13"/>
  <c r="E651" i="13"/>
  <c r="F651" i="13"/>
  <c r="G651" i="13"/>
  <c r="C652" i="13"/>
  <c r="D652" i="13"/>
  <c r="E652" i="13"/>
  <c r="F652" i="13"/>
  <c r="G652" i="13"/>
  <c r="C653" i="13"/>
  <c r="D653" i="13"/>
  <c r="E653" i="13"/>
  <c r="F653" i="13"/>
  <c r="G653" i="13"/>
  <c r="C654" i="13"/>
  <c r="D654" i="13"/>
  <c r="E654" i="13"/>
  <c r="F654" i="13"/>
  <c r="G654" i="13"/>
  <c r="C655" i="13"/>
  <c r="D655" i="13"/>
  <c r="E655" i="13"/>
  <c r="F655" i="13"/>
  <c r="G655" i="13"/>
  <c r="C656" i="13"/>
  <c r="D656" i="13"/>
  <c r="E656" i="13"/>
  <c r="F656" i="13"/>
  <c r="G656" i="13"/>
  <c r="C657" i="13"/>
  <c r="D657" i="13"/>
  <c r="E657" i="13"/>
  <c r="F657" i="13"/>
  <c r="G657" i="13"/>
  <c r="C658" i="13"/>
  <c r="D658" i="13"/>
  <c r="E658" i="13"/>
  <c r="F658" i="13"/>
  <c r="G658" i="13"/>
  <c r="C659" i="13"/>
  <c r="D659" i="13"/>
  <c r="E659" i="13"/>
  <c r="F659" i="13"/>
  <c r="G659" i="13"/>
  <c r="C660" i="13"/>
  <c r="D660" i="13"/>
  <c r="E660" i="13"/>
  <c r="F660" i="13"/>
  <c r="G660" i="13"/>
  <c r="C661" i="13"/>
  <c r="D661" i="13"/>
  <c r="E661" i="13"/>
  <c r="F661" i="13"/>
  <c r="G661" i="13"/>
  <c r="C662" i="13"/>
  <c r="D662" i="13"/>
  <c r="E662" i="13"/>
  <c r="F662" i="13"/>
  <c r="G662" i="13"/>
  <c r="C663" i="13"/>
  <c r="D663" i="13"/>
  <c r="E663" i="13"/>
  <c r="F663" i="13"/>
  <c r="G663" i="13"/>
  <c r="C664" i="13"/>
  <c r="D664" i="13"/>
  <c r="E664" i="13"/>
  <c r="F664" i="13"/>
  <c r="G664" i="13"/>
  <c r="C665" i="13"/>
  <c r="D665" i="13"/>
  <c r="E665" i="13"/>
  <c r="F665" i="13"/>
  <c r="G665" i="13"/>
  <c r="C666" i="13"/>
  <c r="D666" i="13"/>
  <c r="E666" i="13"/>
  <c r="F666" i="13"/>
  <c r="G666" i="13"/>
  <c r="C667" i="13"/>
  <c r="D667" i="13"/>
  <c r="E667" i="13"/>
  <c r="F667" i="13"/>
  <c r="G667" i="13"/>
  <c r="C668" i="13"/>
  <c r="D668" i="13"/>
  <c r="E668" i="13"/>
  <c r="F668" i="13"/>
  <c r="G668" i="13"/>
  <c r="C669" i="13"/>
  <c r="D669" i="13"/>
  <c r="E669" i="13"/>
  <c r="F669" i="13"/>
  <c r="G669" i="13"/>
  <c r="C670" i="13"/>
  <c r="D670" i="13"/>
  <c r="E670" i="13"/>
  <c r="F670" i="13"/>
  <c r="G670" i="13"/>
  <c r="C2" i="13"/>
  <c r="D2" i="13"/>
  <c r="G2" i="13"/>
  <c r="F2" i="13"/>
  <c r="E2" i="13"/>
  <c r="C4" i="14"/>
  <c r="D4" i="14"/>
  <c r="E4" i="14"/>
  <c r="F4" i="14"/>
  <c r="G4" i="14"/>
  <c r="C5" i="14"/>
  <c r="D5" i="14"/>
  <c r="E5" i="14"/>
  <c r="F5" i="14"/>
  <c r="G5" i="14"/>
  <c r="C6" i="14"/>
  <c r="D6" i="14"/>
  <c r="E6" i="14"/>
  <c r="F6" i="14"/>
  <c r="G6" i="14"/>
  <c r="C7" i="14"/>
  <c r="D7" i="14"/>
  <c r="E7" i="14"/>
  <c r="F7" i="14"/>
  <c r="G7" i="14"/>
  <c r="C8" i="14"/>
  <c r="D8" i="14"/>
  <c r="E8" i="14"/>
  <c r="F8" i="14"/>
  <c r="G8" i="14"/>
  <c r="C9" i="14"/>
  <c r="D9" i="14"/>
  <c r="E9" i="14"/>
  <c r="F9" i="14"/>
  <c r="G9" i="14"/>
  <c r="C10" i="14"/>
  <c r="D10" i="14"/>
  <c r="E10" i="14"/>
  <c r="F10" i="14"/>
  <c r="G10" i="14"/>
  <c r="C11" i="14"/>
  <c r="D11" i="14"/>
  <c r="E11" i="14"/>
  <c r="F11" i="14"/>
  <c r="G11" i="14"/>
  <c r="C12" i="14"/>
  <c r="D12" i="14"/>
  <c r="E12" i="14"/>
  <c r="F12" i="14"/>
  <c r="G12" i="14"/>
  <c r="C13" i="14"/>
  <c r="D13" i="14"/>
  <c r="E13" i="14"/>
  <c r="F13" i="14"/>
  <c r="G13" i="14"/>
  <c r="C14" i="14"/>
  <c r="D14" i="14"/>
  <c r="E14" i="14"/>
  <c r="F14" i="14"/>
  <c r="G14" i="14"/>
  <c r="C15" i="14"/>
  <c r="D15" i="14"/>
  <c r="E15" i="14"/>
  <c r="F15" i="14"/>
  <c r="G15" i="14"/>
  <c r="C16" i="14"/>
  <c r="D16" i="14"/>
  <c r="E16" i="14"/>
  <c r="F16" i="14"/>
  <c r="G16" i="14"/>
  <c r="C17" i="14"/>
  <c r="D17" i="14"/>
  <c r="E17" i="14"/>
  <c r="F17" i="14"/>
  <c r="G17" i="14"/>
  <c r="C18" i="14"/>
  <c r="D18" i="14"/>
  <c r="E18" i="14"/>
  <c r="F18" i="14"/>
  <c r="G18" i="14"/>
  <c r="C19" i="14"/>
  <c r="D19" i="14"/>
  <c r="E19" i="14"/>
  <c r="F19" i="14"/>
  <c r="G19" i="14"/>
  <c r="C20" i="14"/>
  <c r="D20" i="14"/>
  <c r="E20" i="14"/>
  <c r="F20" i="14"/>
  <c r="G20" i="14"/>
  <c r="C21" i="14"/>
  <c r="D21" i="14"/>
  <c r="E21" i="14"/>
  <c r="F21" i="14"/>
  <c r="G21" i="14"/>
  <c r="C22" i="14"/>
  <c r="D22" i="14"/>
  <c r="E22" i="14"/>
  <c r="F22" i="14"/>
  <c r="G22" i="14"/>
  <c r="C23" i="14"/>
  <c r="D23" i="14"/>
  <c r="E23" i="14"/>
  <c r="F23" i="14"/>
  <c r="G23" i="14"/>
  <c r="C24" i="14"/>
  <c r="D24" i="14"/>
  <c r="E24" i="14"/>
  <c r="F24" i="14"/>
  <c r="G24" i="14"/>
  <c r="C25" i="14"/>
  <c r="D25" i="14"/>
  <c r="E25" i="14"/>
  <c r="F25" i="14"/>
  <c r="G25" i="14"/>
  <c r="C26" i="14"/>
  <c r="D26" i="14"/>
  <c r="E26" i="14"/>
  <c r="F26" i="14"/>
  <c r="G26" i="14"/>
  <c r="C27" i="14"/>
  <c r="D27" i="14"/>
  <c r="E27" i="14"/>
  <c r="F27" i="14"/>
  <c r="G27" i="14"/>
  <c r="C28" i="14"/>
  <c r="D28" i="14"/>
  <c r="E28" i="14"/>
  <c r="F28" i="14"/>
  <c r="G28" i="14"/>
  <c r="C29" i="14"/>
  <c r="D29" i="14"/>
  <c r="E29" i="14"/>
  <c r="F29" i="14"/>
  <c r="G29" i="14"/>
  <c r="C30" i="14"/>
  <c r="D30" i="14"/>
  <c r="E30" i="14"/>
  <c r="F30" i="14"/>
  <c r="G30" i="14"/>
  <c r="C31" i="14"/>
  <c r="D31" i="14"/>
  <c r="E31" i="14"/>
  <c r="F31" i="14"/>
  <c r="G31" i="14"/>
  <c r="C32" i="14"/>
  <c r="D32" i="14"/>
  <c r="E32" i="14"/>
  <c r="F32" i="14"/>
  <c r="G32" i="14"/>
  <c r="C33" i="14"/>
  <c r="D33" i="14"/>
  <c r="E33" i="14"/>
  <c r="F33" i="14"/>
  <c r="G33" i="14"/>
  <c r="C34" i="14"/>
  <c r="D34" i="14"/>
  <c r="E34" i="14"/>
  <c r="F34" i="14"/>
  <c r="G34" i="14"/>
  <c r="C35" i="14"/>
  <c r="D35" i="14"/>
  <c r="E35" i="14"/>
  <c r="F35" i="14"/>
  <c r="G35" i="14"/>
  <c r="C36" i="14"/>
  <c r="D36" i="14"/>
  <c r="E36" i="14"/>
  <c r="F36" i="14"/>
  <c r="G36" i="14"/>
  <c r="C37" i="14"/>
  <c r="D37" i="14"/>
  <c r="E37" i="14"/>
  <c r="F37" i="14"/>
  <c r="G37" i="14"/>
  <c r="C38" i="14"/>
  <c r="D38" i="14"/>
  <c r="E38" i="14"/>
  <c r="F38" i="14"/>
  <c r="G38" i="14"/>
  <c r="C39" i="14"/>
  <c r="D39" i="14"/>
  <c r="E39" i="14"/>
  <c r="F39" i="14"/>
  <c r="G39" i="14"/>
  <c r="C40" i="14"/>
  <c r="D40" i="14"/>
  <c r="E40" i="14"/>
  <c r="F40" i="14"/>
  <c r="G40" i="14"/>
  <c r="C41" i="14"/>
  <c r="D41" i="14"/>
  <c r="E41" i="14"/>
  <c r="F41" i="14"/>
  <c r="G41" i="14"/>
  <c r="C42" i="14"/>
  <c r="D42" i="14"/>
  <c r="E42" i="14"/>
  <c r="F42" i="14"/>
  <c r="G42" i="14"/>
  <c r="C43" i="14"/>
  <c r="D43" i="14"/>
  <c r="E43" i="14"/>
  <c r="F43" i="14"/>
  <c r="G43" i="14"/>
  <c r="C44" i="14"/>
  <c r="D44" i="14"/>
  <c r="E44" i="14"/>
  <c r="F44" i="14"/>
  <c r="G44" i="14"/>
  <c r="C45" i="14"/>
  <c r="D45" i="14"/>
  <c r="E45" i="14"/>
  <c r="F45" i="14"/>
  <c r="G45" i="14"/>
  <c r="C46" i="14"/>
  <c r="D46" i="14"/>
  <c r="E46" i="14"/>
  <c r="F46" i="14"/>
  <c r="G46" i="14"/>
  <c r="C47" i="14"/>
  <c r="D47" i="14"/>
  <c r="E47" i="14"/>
  <c r="F47" i="14"/>
  <c r="G47" i="14"/>
  <c r="C48" i="14"/>
  <c r="D48" i="14"/>
  <c r="E48" i="14"/>
  <c r="F48" i="14"/>
  <c r="G48" i="14"/>
  <c r="C49" i="14"/>
  <c r="D49" i="14"/>
  <c r="E49" i="14"/>
  <c r="F49" i="14"/>
  <c r="G49" i="14"/>
  <c r="C50" i="14"/>
  <c r="D50" i="14"/>
  <c r="E50" i="14"/>
  <c r="F50" i="14"/>
  <c r="G50" i="14"/>
  <c r="C51" i="14"/>
  <c r="D51" i="14"/>
  <c r="E51" i="14"/>
  <c r="F51" i="14"/>
  <c r="G51" i="14"/>
  <c r="C52" i="14"/>
  <c r="D52" i="14"/>
  <c r="E52" i="14"/>
  <c r="F52" i="14"/>
  <c r="G52" i="14"/>
  <c r="C53" i="14"/>
  <c r="D53" i="14"/>
  <c r="E53" i="14"/>
  <c r="F53" i="14"/>
  <c r="G53" i="14"/>
  <c r="C54" i="14"/>
  <c r="D54" i="14"/>
  <c r="E54" i="14"/>
  <c r="F54" i="14"/>
  <c r="G54" i="14"/>
  <c r="C55" i="14"/>
  <c r="D55" i="14"/>
  <c r="E55" i="14"/>
  <c r="F55" i="14"/>
  <c r="G55" i="14"/>
  <c r="C56" i="14"/>
  <c r="D56" i="14"/>
  <c r="E56" i="14"/>
  <c r="F56" i="14"/>
  <c r="G56" i="14"/>
  <c r="C57" i="14"/>
  <c r="D57" i="14"/>
  <c r="E57" i="14"/>
  <c r="F57" i="14"/>
  <c r="G57" i="14"/>
  <c r="C58" i="14"/>
  <c r="D58" i="14"/>
  <c r="E58" i="14"/>
  <c r="F58" i="14"/>
  <c r="G58" i="14"/>
  <c r="C59" i="14"/>
  <c r="D59" i="14"/>
  <c r="E59" i="14"/>
  <c r="F59" i="14"/>
  <c r="G59" i="14"/>
  <c r="C60" i="14"/>
  <c r="D60" i="14"/>
  <c r="E60" i="14"/>
  <c r="F60" i="14"/>
  <c r="G60" i="14"/>
  <c r="C61" i="14"/>
  <c r="D61" i="14"/>
  <c r="E61" i="14"/>
  <c r="F61" i="14"/>
  <c r="G61" i="14"/>
  <c r="C62" i="14"/>
  <c r="D62" i="14"/>
  <c r="E62" i="14"/>
  <c r="F62" i="14"/>
  <c r="G62" i="14"/>
  <c r="C63" i="14"/>
  <c r="D63" i="14"/>
  <c r="E63" i="14"/>
  <c r="F63" i="14"/>
  <c r="G63" i="14"/>
  <c r="C64" i="14"/>
  <c r="D64" i="14"/>
  <c r="E64" i="14"/>
  <c r="F64" i="14"/>
  <c r="G64" i="14"/>
  <c r="C65" i="14"/>
  <c r="D65" i="14"/>
  <c r="E65" i="14"/>
  <c r="F65" i="14"/>
  <c r="G65" i="14"/>
  <c r="C66" i="14"/>
  <c r="D66" i="14"/>
  <c r="E66" i="14"/>
  <c r="F66" i="14"/>
  <c r="G66" i="14"/>
  <c r="C67" i="14"/>
  <c r="D67" i="14"/>
  <c r="E67" i="14"/>
  <c r="F67" i="14"/>
  <c r="G67" i="14"/>
  <c r="C68" i="14"/>
  <c r="D68" i="14"/>
  <c r="E68" i="14"/>
  <c r="F68" i="14"/>
  <c r="G68" i="14"/>
  <c r="C69" i="14"/>
  <c r="D69" i="14"/>
  <c r="E69" i="14"/>
  <c r="F69" i="14"/>
  <c r="G69" i="14"/>
  <c r="C70" i="14"/>
  <c r="D70" i="14"/>
  <c r="E70" i="14"/>
  <c r="F70" i="14"/>
  <c r="G70" i="14"/>
  <c r="C71" i="14"/>
  <c r="D71" i="14"/>
  <c r="E71" i="14"/>
  <c r="F71" i="14"/>
  <c r="G71" i="14"/>
  <c r="C72" i="14"/>
  <c r="D72" i="14"/>
  <c r="E72" i="14"/>
  <c r="F72" i="14"/>
  <c r="G72" i="14"/>
  <c r="C73" i="14"/>
  <c r="D73" i="14"/>
  <c r="E73" i="14"/>
  <c r="F73" i="14"/>
  <c r="G73" i="14"/>
  <c r="C74" i="14"/>
  <c r="D74" i="14"/>
  <c r="E74" i="14"/>
  <c r="F74" i="14"/>
  <c r="G74" i="14"/>
  <c r="C75" i="14"/>
  <c r="D75" i="14"/>
  <c r="E75" i="14"/>
  <c r="F75" i="14"/>
  <c r="G75" i="14"/>
  <c r="C76" i="14"/>
  <c r="D76" i="14"/>
  <c r="E76" i="14"/>
  <c r="F76" i="14"/>
  <c r="G76" i="14"/>
  <c r="C77" i="14"/>
  <c r="D77" i="14"/>
  <c r="E77" i="14"/>
  <c r="F77" i="14"/>
  <c r="G77" i="14"/>
  <c r="C78" i="14"/>
  <c r="D78" i="14"/>
  <c r="E78" i="14"/>
  <c r="F78" i="14"/>
  <c r="G78" i="14"/>
  <c r="C79" i="14"/>
  <c r="D79" i="14"/>
  <c r="E79" i="14"/>
  <c r="F79" i="14"/>
  <c r="G79" i="14"/>
  <c r="C80" i="14"/>
  <c r="D80" i="14"/>
  <c r="E80" i="14"/>
  <c r="F80" i="14"/>
  <c r="G80" i="14"/>
  <c r="C81" i="14"/>
  <c r="D81" i="14"/>
  <c r="E81" i="14"/>
  <c r="F81" i="14"/>
  <c r="G81" i="14"/>
  <c r="C82" i="14"/>
  <c r="D82" i="14"/>
  <c r="E82" i="14"/>
  <c r="F82" i="14"/>
  <c r="G82" i="14"/>
  <c r="C83" i="14"/>
  <c r="D83" i="14"/>
  <c r="E83" i="14"/>
  <c r="F83" i="14"/>
  <c r="G83" i="14"/>
  <c r="C84" i="14"/>
  <c r="D84" i="14"/>
  <c r="E84" i="14"/>
  <c r="F84" i="14"/>
  <c r="G84" i="14"/>
  <c r="C85" i="14"/>
  <c r="D85" i="14"/>
  <c r="E85" i="14"/>
  <c r="F85" i="14"/>
  <c r="G85" i="14"/>
  <c r="C86" i="14"/>
  <c r="D86" i="14"/>
  <c r="E86" i="14"/>
  <c r="F86" i="14"/>
  <c r="G86" i="14"/>
  <c r="C87" i="14"/>
  <c r="D87" i="14"/>
  <c r="E87" i="14"/>
  <c r="F87" i="14"/>
  <c r="G87" i="14"/>
  <c r="C88" i="14"/>
  <c r="D88" i="14"/>
  <c r="E88" i="14"/>
  <c r="F88" i="14"/>
  <c r="G88" i="14"/>
  <c r="C89" i="14"/>
  <c r="D89" i="14"/>
  <c r="E89" i="14"/>
  <c r="F89" i="14"/>
  <c r="G89" i="14"/>
  <c r="C90" i="14"/>
  <c r="D90" i="14"/>
  <c r="E90" i="14"/>
  <c r="F90" i="14"/>
  <c r="G90" i="14"/>
  <c r="C91" i="14"/>
  <c r="D91" i="14"/>
  <c r="E91" i="14"/>
  <c r="F91" i="14"/>
  <c r="G91" i="14"/>
  <c r="C92" i="14"/>
  <c r="D92" i="14"/>
  <c r="E92" i="14"/>
  <c r="F92" i="14"/>
  <c r="G92" i="14"/>
  <c r="C93" i="14"/>
  <c r="D93" i="14"/>
  <c r="E93" i="14"/>
  <c r="F93" i="14"/>
  <c r="G93" i="14"/>
  <c r="C94" i="14"/>
  <c r="D94" i="14"/>
  <c r="E94" i="14"/>
  <c r="F94" i="14"/>
  <c r="G94" i="14"/>
  <c r="C95" i="14"/>
  <c r="D95" i="14"/>
  <c r="E95" i="14"/>
  <c r="F95" i="14"/>
  <c r="G95" i="14"/>
  <c r="C96" i="14"/>
  <c r="D96" i="14"/>
  <c r="E96" i="14"/>
  <c r="F96" i="14"/>
  <c r="G96" i="14"/>
  <c r="C97" i="14"/>
  <c r="D97" i="14"/>
  <c r="E97" i="14"/>
  <c r="F97" i="14"/>
  <c r="G97" i="14"/>
  <c r="C98" i="14"/>
  <c r="D98" i="14"/>
  <c r="E98" i="14"/>
  <c r="F98" i="14"/>
  <c r="G98" i="14"/>
  <c r="C99" i="14"/>
  <c r="D99" i="14"/>
  <c r="E99" i="14"/>
  <c r="F99" i="14"/>
  <c r="G99" i="14"/>
  <c r="C100" i="14"/>
  <c r="D100" i="14"/>
  <c r="E100" i="14"/>
  <c r="F100" i="14"/>
  <c r="G100" i="14"/>
  <c r="C101" i="14"/>
  <c r="D101" i="14"/>
  <c r="E101" i="14"/>
  <c r="F101" i="14"/>
  <c r="G101" i="14"/>
  <c r="C102" i="14"/>
  <c r="D102" i="14"/>
  <c r="E102" i="14"/>
  <c r="F102" i="14"/>
  <c r="G102" i="14"/>
  <c r="C103" i="14"/>
  <c r="D103" i="14"/>
  <c r="E103" i="14"/>
  <c r="F103" i="14"/>
  <c r="G103" i="14"/>
  <c r="C104" i="14"/>
  <c r="D104" i="14"/>
  <c r="E104" i="14"/>
  <c r="F104" i="14"/>
  <c r="G104" i="14"/>
  <c r="C105" i="14"/>
  <c r="D105" i="14"/>
  <c r="E105" i="14"/>
  <c r="F105" i="14"/>
  <c r="G105" i="14"/>
  <c r="C106" i="14"/>
  <c r="D106" i="14"/>
  <c r="E106" i="14"/>
  <c r="F106" i="14"/>
  <c r="G106" i="14"/>
  <c r="C107" i="14"/>
  <c r="D107" i="14"/>
  <c r="E107" i="14"/>
  <c r="F107" i="14"/>
  <c r="G107" i="14"/>
  <c r="C108" i="14"/>
  <c r="D108" i="14"/>
  <c r="E108" i="14"/>
  <c r="F108" i="14"/>
  <c r="G108" i="14"/>
  <c r="C109" i="14"/>
  <c r="D109" i="14"/>
  <c r="E109" i="14"/>
  <c r="F109" i="14"/>
  <c r="G109" i="14"/>
  <c r="C110" i="14"/>
  <c r="D110" i="14"/>
  <c r="E110" i="14"/>
  <c r="F110" i="14"/>
  <c r="G110" i="14"/>
  <c r="C111" i="14"/>
  <c r="D111" i="14"/>
  <c r="E111" i="14"/>
  <c r="F111" i="14"/>
  <c r="G111" i="14"/>
  <c r="C112" i="14"/>
  <c r="D112" i="14"/>
  <c r="E112" i="14"/>
  <c r="F112" i="14"/>
  <c r="G112" i="14"/>
  <c r="C113" i="14"/>
  <c r="D113" i="14"/>
  <c r="E113" i="14"/>
  <c r="F113" i="14"/>
  <c r="G113" i="14"/>
  <c r="C114" i="14"/>
  <c r="D114" i="14"/>
  <c r="E114" i="14"/>
  <c r="F114" i="14"/>
  <c r="G114" i="14"/>
  <c r="C115" i="14"/>
  <c r="D115" i="14"/>
  <c r="E115" i="14"/>
  <c r="F115" i="14"/>
  <c r="G115" i="14"/>
  <c r="C116" i="14"/>
  <c r="D116" i="14"/>
  <c r="E116" i="14"/>
  <c r="F116" i="14"/>
  <c r="G116" i="14"/>
  <c r="C117" i="14"/>
  <c r="D117" i="14"/>
  <c r="E117" i="14"/>
  <c r="F117" i="14"/>
  <c r="G117" i="14"/>
  <c r="C118" i="14"/>
  <c r="D118" i="14"/>
  <c r="E118" i="14"/>
  <c r="F118" i="14"/>
  <c r="G118" i="14"/>
  <c r="C119" i="14"/>
  <c r="D119" i="14"/>
  <c r="E119" i="14"/>
  <c r="F119" i="14"/>
  <c r="G119" i="14"/>
  <c r="C120" i="14"/>
  <c r="D120" i="14"/>
  <c r="E120" i="14"/>
  <c r="F120" i="14"/>
  <c r="G120" i="14"/>
  <c r="C121" i="14"/>
  <c r="D121" i="14"/>
  <c r="E121" i="14"/>
  <c r="F121" i="14"/>
  <c r="G121" i="14"/>
  <c r="C122" i="14"/>
  <c r="D122" i="14"/>
  <c r="E122" i="14"/>
  <c r="F122" i="14"/>
  <c r="G122" i="14"/>
  <c r="C123" i="14"/>
  <c r="D123" i="14"/>
  <c r="E123" i="14"/>
  <c r="F123" i="14"/>
  <c r="G123" i="14"/>
  <c r="C124" i="14"/>
  <c r="D124" i="14"/>
  <c r="E124" i="14"/>
  <c r="F124" i="14"/>
  <c r="G124" i="14"/>
  <c r="C125" i="14"/>
  <c r="D125" i="14"/>
  <c r="E125" i="14"/>
  <c r="F125" i="14"/>
  <c r="G125" i="14"/>
  <c r="C126" i="14"/>
  <c r="D126" i="14"/>
  <c r="E126" i="14"/>
  <c r="F126" i="14"/>
  <c r="G126" i="14"/>
  <c r="C127" i="14"/>
  <c r="D127" i="14"/>
  <c r="E127" i="14"/>
  <c r="F127" i="14"/>
  <c r="G127" i="14"/>
  <c r="C128" i="14"/>
  <c r="D128" i="14"/>
  <c r="E128" i="14"/>
  <c r="F128" i="14"/>
  <c r="G128" i="14"/>
  <c r="C129" i="14"/>
  <c r="D129" i="14"/>
  <c r="E129" i="14"/>
  <c r="F129" i="14"/>
  <c r="G129" i="14"/>
  <c r="C130" i="14"/>
  <c r="D130" i="14"/>
  <c r="E130" i="14"/>
  <c r="F130" i="14"/>
  <c r="G130" i="14"/>
  <c r="C131" i="14"/>
  <c r="D131" i="14"/>
  <c r="E131" i="14"/>
  <c r="F131" i="14"/>
  <c r="G131" i="14"/>
  <c r="C132" i="14"/>
  <c r="D132" i="14"/>
  <c r="E132" i="14"/>
  <c r="F132" i="14"/>
  <c r="G132" i="14"/>
  <c r="C133" i="14"/>
  <c r="D133" i="14"/>
  <c r="E133" i="14"/>
  <c r="F133" i="14"/>
  <c r="G133" i="14"/>
  <c r="C134" i="14"/>
  <c r="D134" i="14"/>
  <c r="E134" i="14"/>
  <c r="F134" i="14"/>
  <c r="G134" i="14"/>
  <c r="C135" i="14"/>
  <c r="D135" i="14"/>
  <c r="E135" i="14"/>
  <c r="F135" i="14"/>
  <c r="G135" i="14"/>
  <c r="C136" i="14"/>
  <c r="D136" i="14"/>
  <c r="E136" i="14"/>
  <c r="F136" i="14"/>
  <c r="G136" i="14"/>
  <c r="C137" i="14"/>
  <c r="D137" i="14"/>
  <c r="E137" i="14"/>
  <c r="F137" i="14"/>
  <c r="G137" i="14"/>
  <c r="C138" i="14"/>
  <c r="D138" i="14"/>
  <c r="E138" i="14"/>
  <c r="F138" i="14"/>
  <c r="G138" i="14"/>
  <c r="C139" i="14"/>
  <c r="D139" i="14"/>
  <c r="E139" i="14"/>
  <c r="F139" i="14"/>
  <c r="G139" i="14"/>
  <c r="C140" i="14"/>
  <c r="D140" i="14"/>
  <c r="E140" i="14"/>
  <c r="F140" i="14"/>
  <c r="G140" i="14"/>
  <c r="C141" i="14"/>
  <c r="D141" i="14"/>
  <c r="E141" i="14"/>
  <c r="F141" i="14"/>
  <c r="G141" i="14"/>
  <c r="C142" i="14"/>
  <c r="D142" i="14"/>
  <c r="E142" i="14"/>
  <c r="F142" i="14"/>
  <c r="G142" i="14"/>
  <c r="C143" i="14"/>
  <c r="D143" i="14"/>
  <c r="E143" i="14"/>
  <c r="F143" i="14"/>
  <c r="G143" i="14"/>
  <c r="C144" i="14"/>
  <c r="D144" i="14"/>
  <c r="E144" i="14"/>
  <c r="F144" i="14"/>
  <c r="G144" i="14"/>
  <c r="C145" i="14"/>
  <c r="D145" i="14"/>
  <c r="E145" i="14"/>
  <c r="F145" i="14"/>
  <c r="G145" i="14"/>
  <c r="C146" i="14"/>
  <c r="D146" i="14"/>
  <c r="E146" i="14"/>
  <c r="F146" i="14"/>
  <c r="G146" i="14"/>
  <c r="C147" i="14"/>
  <c r="D147" i="14"/>
  <c r="E147" i="14"/>
  <c r="F147" i="14"/>
  <c r="G147" i="14"/>
  <c r="C148" i="14"/>
  <c r="D148" i="14"/>
  <c r="E148" i="14"/>
  <c r="F148" i="14"/>
  <c r="G148" i="14"/>
  <c r="C149" i="14"/>
  <c r="D149" i="14"/>
  <c r="E149" i="14"/>
  <c r="F149" i="14"/>
  <c r="G149" i="14"/>
  <c r="C150" i="14"/>
  <c r="D150" i="14"/>
  <c r="E150" i="14"/>
  <c r="F150" i="14"/>
  <c r="G150" i="14"/>
  <c r="C151" i="14"/>
  <c r="D151" i="14"/>
  <c r="E151" i="14"/>
  <c r="F151" i="14"/>
  <c r="G151" i="14"/>
  <c r="C152" i="14"/>
  <c r="D152" i="14"/>
  <c r="E152" i="14"/>
  <c r="F152" i="14"/>
  <c r="G152" i="14"/>
  <c r="C153" i="14"/>
  <c r="D153" i="14"/>
  <c r="E153" i="14"/>
  <c r="F153" i="14"/>
  <c r="G153" i="14"/>
  <c r="C154" i="14"/>
  <c r="D154" i="14"/>
  <c r="E154" i="14"/>
  <c r="F154" i="14"/>
  <c r="G154" i="14"/>
  <c r="C155" i="14"/>
  <c r="D155" i="14"/>
  <c r="E155" i="14"/>
  <c r="F155" i="14"/>
  <c r="G155" i="14"/>
  <c r="C156" i="14"/>
  <c r="D156" i="14"/>
  <c r="E156" i="14"/>
  <c r="F156" i="14"/>
  <c r="G156" i="14"/>
  <c r="C157" i="14"/>
  <c r="D157" i="14"/>
  <c r="E157" i="14"/>
  <c r="F157" i="14"/>
  <c r="G157" i="14"/>
  <c r="C158" i="14"/>
  <c r="D158" i="14"/>
  <c r="E158" i="14"/>
  <c r="F158" i="14"/>
  <c r="G158" i="14"/>
  <c r="C159" i="14"/>
  <c r="D159" i="14"/>
  <c r="E159" i="14"/>
  <c r="F159" i="14"/>
  <c r="G159" i="14"/>
  <c r="C160" i="14"/>
  <c r="D160" i="14"/>
  <c r="E160" i="14"/>
  <c r="F160" i="14"/>
  <c r="G160" i="14"/>
  <c r="C161" i="14"/>
  <c r="D161" i="14"/>
  <c r="E161" i="14"/>
  <c r="F161" i="14"/>
  <c r="G161" i="14"/>
  <c r="C162" i="14"/>
  <c r="D162" i="14"/>
  <c r="E162" i="14"/>
  <c r="F162" i="14"/>
  <c r="G162" i="14"/>
  <c r="C163" i="14"/>
  <c r="D163" i="14"/>
  <c r="E163" i="14"/>
  <c r="F163" i="14"/>
  <c r="G163" i="14"/>
  <c r="C164" i="14"/>
  <c r="D164" i="14"/>
  <c r="E164" i="14"/>
  <c r="F164" i="14"/>
  <c r="G164" i="14"/>
  <c r="C165" i="14"/>
  <c r="D165" i="14"/>
  <c r="E165" i="14"/>
  <c r="F165" i="14"/>
  <c r="G165" i="14"/>
  <c r="C166" i="14"/>
  <c r="D166" i="14"/>
  <c r="E166" i="14"/>
  <c r="F166" i="14"/>
  <c r="G166" i="14"/>
  <c r="C167" i="14"/>
  <c r="D167" i="14"/>
  <c r="E167" i="14"/>
  <c r="F167" i="14"/>
  <c r="G167" i="14"/>
  <c r="C168" i="14"/>
  <c r="D168" i="14"/>
  <c r="E168" i="14"/>
  <c r="F168" i="14"/>
  <c r="G168" i="14"/>
  <c r="C169" i="14"/>
  <c r="D169" i="14"/>
  <c r="E169" i="14"/>
  <c r="F169" i="14"/>
  <c r="G169" i="14"/>
  <c r="C170" i="14"/>
  <c r="D170" i="14"/>
  <c r="E170" i="14"/>
  <c r="F170" i="14"/>
  <c r="G170" i="14"/>
  <c r="C171" i="14"/>
  <c r="D171" i="14"/>
  <c r="E171" i="14"/>
  <c r="F171" i="14"/>
  <c r="G171" i="14"/>
  <c r="C172" i="14"/>
  <c r="D172" i="14"/>
  <c r="E172" i="14"/>
  <c r="F172" i="14"/>
  <c r="G172" i="14"/>
  <c r="C173" i="14"/>
  <c r="D173" i="14"/>
  <c r="E173" i="14"/>
  <c r="F173" i="14"/>
  <c r="G173" i="14"/>
  <c r="C174" i="14"/>
  <c r="D174" i="14"/>
  <c r="E174" i="14"/>
  <c r="F174" i="14"/>
  <c r="G174" i="14"/>
  <c r="C175" i="14"/>
  <c r="D175" i="14"/>
  <c r="E175" i="14"/>
  <c r="F175" i="14"/>
  <c r="G175" i="14"/>
  <c r="C176" i="14"/>
  <c r="D176" i="14"/>
  <c r="E176" i="14"/>
  <c r="F176" i="14"/>
  <c r="G176" i="14"/>
  <c r="C177" i="14"/>
  <c r="D177" i="14"/>
  <c r="E177" i="14"/>
  <c r="F177" i="14"/>
  <c r="G177" i="14"/>
  <c r="C178" i="14"/>
  <c r="D178" i="14"/>
  <c r="E178" i="14"/>
  <c r="F178" i="14"/>
  <c r="G178" i="14"/>
  <c r="C179" i="14"/>
  <c r="D179" i="14"/>
  <c r="E179" i="14"/>
  <c r="F179" i="14"/>
  <c r="G179" i="14"/>
  <c r="C180" i="14"/>
  <c r="D180" i="14"/>
  <c r="E180" i="14"/>
  <c r="F180" i="14"/>
  <c r="G180" i="14"/>
  <c r="C181" i="14"/>
  <c r="D181" i="14"/>
  <c r="E181" i="14"/>
  <c r="F181" i="14"/>
  <c r="G181" i="14"/>
  <c r="C182" i="14"/>
  <c r="D182" i="14"/>
  <c r="E182" i="14"/>
  <c r="F182" i="14"/>
  <c r="G182" i="14"/>
  <c r="C183" i="14"/>
  <c r="D183" i="14"/>
  <c r="E183" i="14"/>
  <c r="F183" i="14"/>
  <c r="G183" i="14"/>
  <c r="C184" i="14"/>
  <c r="D184" i="14"/>
  <c r="E184" i="14"/>
  <c r="F184" i="14"/>
  <c r="G184" i="14"/>
  <c r="C185" i="14"/>
  <c r="D185" i="14"/>
  <c r="E185" i="14"/>
  <c r="F185" i="14"/>
  <c r="G185" i="14"/>
  <c r="C186" i="14"/>
  <c r="D186" i="14"/>
  <c r="E186" i="14"/>
  <c r="F186" i="14"/>
  <c r="G186" i="14"/>
  <c r="C187" i="14"/>
  <c r="D187" i="14"/>
  <c r="E187" i="14"/>
  <c r="F187" i="14"/>
  <c r="G187" i="14"/>
  <c r="C188" i="14"/>
  <c r="D188" i="14"/>
  <c r="E188" i="14"/>
  <c r="F188" i="14"/>
  <c r="G188" i="14"/>
  <c r="C189" i="14"/>
  <c r="D189" i="14"/>
  <c r="E189" i="14"/>
  <c r="F189" i="14"/>
  <c r="G189" i="14"/>
  <c r="C190" i="14"/>
  <c r="D190" i="14"/>
  <c r="E190" i="14"/>
  <c r="F190" i="14"/>
  <c r="G190" i="14"/>
  <c r="C191" i="14"/>
  <c r="D191" i="14"/>
  <c r="E191" i="14"/>
  <c r="F191" i="14"/>
  <c r="G191" i="14"/>
  <c r="C192" i="14"/>
  <c r="D192" i="14"/>
  <c r="E192" i="14"/>
  <c r="F192" i="14"/>
  <c r="G192" i="14"/>
  <c r="C193" i="14"/>
  <c r="D193" i="14"/>
  <c r="E193" i="14"/>
  <c r="F193" i="14"/>
  <c r="G193" i="14"/>
  <c r="C194" i="14"/>
  <c r="D194" i="14"/>
  <c r="E194" i="14"/>
  <c r="F194" i="14"/>
  <c r="G194" i="14"/>
  <c r="C195" i="14"/>
  <c r="D195" i="14"/>
  <c r="E195" i="14"/>
  <c r="F195" i="14"/>
  <c r="G195" i="14"/>
  <c r="C196" i="14"/>
  <c r="D196" i="14"/>
  <c r="E196" i="14"/>
  <c r="F196" i="14"/>
  <c r="G196" i="14"/>
  <c r="C197" i="14"/>
  <c r="D197" i="14"/>
  <c r="E197" i="14"/>
  <c r="F197" i="14"/>
  <c r="G197" i="14"/>
  <c r="C198" i="14"/>
  <c r="D198" i="14"/>
  <c r="E198" i="14"/>
  <c r="F198" i="14"/>
  <c r="G198" i="14"/>
  <c r="C199" i="14"/>
  <c r="D199" i="14"/>
  <c r="E199" i="14"/>
  <c r="F199" i="14"/>
  <c r="G199" i="14"/>
  <c r="C200" i="14"/>
  <c r="D200" i="14"/>
  <c r="E200" i="14"/>
  <c r="F200" i="14"/>
  <c r="G200" i="14"/>
  <c r="C201" i="14"/>
  <c r="D201" i="14"/>
  <c r="E201" i="14"/>
  <c r="F201" i="14"/>
  <c r="G201" i="14"/>
  <c r="C202" i="14"/>
  <c r="D202" i="14"/>
  <c r="E202" i="14"/>
  <c r="F202" i="14"/>
  <c r="G202" i="14"/>
  <c r="C203" i="14"/>
  <c r="D203" i="14"/>
  <c r="E203" i="14"/>
  <c r="F203" i="14"/>
  <c r="G203" i="14"/>
  <c r="C204" i="14"/>
  <c r="D204" i="14"/>
  <c r="E204" i="14"/>
  <c r="F204" i="14"/>
  <c r="G204" i="14"/>
  <c r="C205" i="14"/>
  <c r="D205" i="14"/>
  <c r="E205" i="14"/>
  <c r="F205" i="14"/>
  <c r="G205" i="14"/>
  <c r="C206" i="14"/>
  <c r="D206" i="14"/>
  <c r="E206" i="14"/>
  <c r="F206" i="14"/>
  <c r="G206" i="14"/>
  <c r="C207" i="14"/>
  <c r="D207" i="14"/>
  <c r="E207" i="14"/>
  <c r="F207" i="14"/>
  <c r="G207" i="14"/>
  <c r="C208" i="14"/>
  <c r="D208" i="14"/>
  <c r="E208" i="14"/>
  <c r="F208" i="14"/>
  <c r="G208" i="14"/>
  <c r="C209" i="14"/>
  <c r="D209" i="14"/>
  <c r="E209" i="14"/>
  <c r="F209" i="14"/>
  <c r="G209" i="14"/>
  <c r="C210" i="14"/>
  <c r="D210" i="14"/>
  <c r="E210" i="14"/>
  <c r="F210" i="14"/>
  <c r="G210" i="14"/>
  <c r="C211" i="14"/>
  <c r="D211" i="14"/>
  <c r="E211" i="14"/>
  <c r="F211" i="14"/>
  <c r="G211" i="14"/>
  <c r="C212" i="14"/>
  <c r="D212" i="14"/>
  <c r="E212" i="14"/>
  <c r="F212" i="14"/>
  <c r="G212" i="14"/>
  <c r="C213" i="14"/>
  <c r="D213" i="14"/>
  <c r="E213" i="14"/>
  <c r="F213" i="14"/>
  <c r="G213" i="14"/>
  <c r="C214" i="14"/>
  <c r="D214" i="14"/>
  <c r="E214" i="14"/>
  <c r="F214" i="14"/>
  <c r="G214" i="14"/>
  <c r="C215" i="14"/>
  <c r="D215" i="14"/>
  <c r="E215" i="14"/>
  <c r="F215" i="14"/>
  <c r="G215" i="14"/>
  <c r="C216" i="14"/>
  <c r="D216" i="14"/>
  <c r="E216" i="14"/>
  <c r="F216" i="14"/>
  <c r="G216" i="14"/>
  <c r="C217" i="14"/>
  <c r="D217" i="14"/>
  <c r="E217" i="14"/>
  <c r="F217" i="14"/>
  <c r="G217" i="14"/>
  <c r="C218" i="14"/>
  <c r="D218" i="14"/>
  <c r="E218" i="14"/>
  <c r="F218" i="14"/>
  <c r="G218" i="14"/>
  <c r="C219" i="14"/>
  <c r="D219" i="14"/>
  <c r="E219" i="14"/>
  <c r="F219" i="14"/>
  <c r="G219" i="14"/>
  <c r="C220" i="14"/>
  <c r="D220" i="14"/>
  <c r="E220" i="14"/>
  <c r="F220" i="14"/>
  <c r="G220" i="14"/>
  <c r="C221" i="14"/>
  <c r="D221" i="14"/>
  <c r="E221" i="14"/>
  <c r="F221" i="14"/>
  <c r="G221" i="14"/>
  <c r="C222" i="14"/>
  <c r="D222" i="14"/>
  <c r="E222" i="14"/>
  <c r="F222" i="14"/>
  <c r="G222" i="14"/>
  <c r="C223" i="14"/>
  <c r="D223" i="14"/>
  <c r="E223" i="14"/>
  <c r="F223" i="14"/>
  <c r="G223" i="14"/>
  <c r="C224" i="14"/>
  <c r="D224" i="14"/>
  <c r="E224" i="14"/>
  <c r="F224" i="14"/>
  <c r="G224" i="14"/>
  <c r="C225" i="14"/>
  <c r="D225" i="14"/>
  <c r="E225" i="14"/>
  <c r="F225" i="14"/>
  <c r="G225" i="14"/>
  <c r="C226" i="14"/>
  <c r="D226" i="14"/>
  <c r="E226" i="14"/>
  <c r="F226" i="14"/>
  <c r="G226" i="14"/>
  <c r="C227" i="14"/>
  <c r="D227" i="14"/>
  <c r="E227" i="14"/>
  <c r="F227" i="14"/>
  <c r="G227" i="14"/>
  <c r="C228" i="14"/>
  <c r="D228" i="14"/>
  <c r="E228" i="14"/>
  <c r="F228" i="14"/>
  <c r="G228" i="14"/>
  <c r="C229" i="14"/>
  <c r="D229" i="14"/>
  <c r="E229" i="14"/>
  <c r="F229" i="14"/>
  <c r="G229" i="14"/>
  <c r="C230" i="14"/>
  <c r="D230" i="14"/>
  <c r="E230" i="14"/>
  <c r="F230" i="14"/>
  <c r="G230" i="14"/>
  <c r="C231" i="14"/>
  <c r="D231" i="14"/>
  <c r="E231" i="14"/>
  <c r="F231" i="14"/>
  <c r="G231" i="14"/>
  <c r="C232" i="14"/>
  <c r="D232" i="14"/>
  <c r="E232" i="14"/>
  <c r="F232" i="14"/>
  <c r="G232" i="14"/>
  <c r="C233" i="14"/>
  <c r="D233" i="14"/>
  <c r="E233" i="14"/>
  <c r="F233" i="14"/>
  <c r="G233" i="14"/>
  <c r="C234" i="14"/>
  <c r="D234" i="14"/>
  <c r="E234" i="14"/>
  <c r="F234" i="14"/>
  <c r="G234" i="14"/>
  <c r="C235" i="14"/>
  <c r="D235" i="14"/>
  <c r="E235" i="14"/>
  <c r="F235" i="14"/>
  <c r="G235" i="14"/>
  <c r="C236" i="14"/>
  <c r="D236" i="14"/>
  <c r="E236" i="14"/>
  <c r="F236" i="14"/>
  <c r="G236" i="14"/>
  <c r="C237" i="14"/>
  <c r="D237" i="14"/>
  <c r="E237" i="14"/>
  <c r="F237" i="14"/>
  <c r="G237" i="14"/>
  <c r="C238" i="14"/>
  <c r="D238" i="14"/>
  <c r="E238" i="14"/>
  <c r="F238" i="14"/>
  <c r="G238" i="14"/>
  <c r="C239" i="14"/>
  <c r="D239" i="14"/>
  <c r="E239" i="14"/>
  <c r="F239" i="14"/>
  <c r="G239" i="14"/>
  <c r="C240" i="14"/>
  <c r="D240" i="14"/>
  <c r="E240" i="14"/>
  <c r="F240" i="14"/>
  <c r="G240" i="14"/>
  <c r="C241" i="14"/>
  <c r="D241" i="14"/>
  <c r="E241" i="14"/>
  <c r="F241" i="14"/>
  <c r="G241" i="14"/>
  <c r="C242" i="14"/>
  <c r="D242" i="14"/>
  <c r="E242" i="14"/>
  <c r="F242" i="14"/>
  <c r="G242" i="14"/>
  <c r="C243" i="14"/>
  <c r="D243" i="14"/>
  <c r="E243" i="14"/>
  <c r="F243" i="14"/>
  <c r="G243" i="14"/>
  <c r="C244" i="14"/>
  <c r="D244" i="14"/>
  <c r="E244" i="14"/>
  <c r="F244" i="14"/>
  <c r="G244" i="14"/>
  <c r="C245" i="14"/>
  <c r="D245" i="14"/>
  <c r="E245" i="14"/>
  <c r="F245" i="14"/>
  <c r="G245" i="14"/>
  <c r="C246" i="14"/>
  <c r="D246" i="14"/>
  <c r="E246" i="14"/>
  <c r="F246" i="14"/>
  <c r="G246" i="14"/>
  <c r="C247" i="14"/>
  <c r="D247" i="14"/>
  <c r="E247" i="14"/>
  <c r="F247" i="14"/>
  <c r="G247" i="14"/>
  <c r="C248" i="14"/>
  <c r="D248" i="14"/>
  <c r="E248" i="14"/>
  <c r="F248" i="14"/>
  <c r="G248" i="14"/>
  <c r="C249" i="14"/>
  <c r="D249" i="14"/>
  <c r="E249" i="14"/>
  <c r="F249" i="14"/>
  <c r="G249" i="14"/>
  <c r="C250" i="14"/>
  <c r="D250" i="14"/>
  <c r="E250" i="14"/>
  <c r="F250" i="14"/>
  <c r="G250" i="14"/>
  <c r="C251" i="14"/>
  <c r="D251" i="14"/>
  <c r="E251" i="14"/>
  <c r="F251" i="14"/>
  <c r="G251" i="14"/>
  <c r="C252" i="14"/>
  <c r="D252" i="14"/>
  <c r="E252" i="14"/>
  <c r="F252" i="14"/>
  <c r="G252" i="14"/>
  <c r="C253" i="14"/>
  <c r="D253" i="14"/>
  <c r="E253" i="14"/>
  <c r="F253" i="14"/>
  <c r="G253" i="14"/>
  <c r="C254" i="14"/>
  <c r="D254" i="14"/>
  <c r="E254" i="14"/>
  <c r="F254" i="14"/>
  <c r="G254" i="14"/>
  <c r="C255" i="14"/>
  <c r="D255" i="14"/>
  <c r="E255" i="14"/>
  <c r="F255" i="14"/>
  <c r="G255" i="14"/>
  <c r="C256" i="14"/>
  <c r="D256" i="14"/>
  <c r="E256" i="14"/>
  <c r="F256" i="14"/>
  <c r="G256" i="14"/>
  <c r="C257" i="14"/>
  <c r="D257" i="14"/>
  <c r="E257" i="14"/>
  <c r="F257" i="14"/>
  <c r="G257" i="14"/>
  <c r="C258" i="14"/>
  <c r="D258" i="14"/>
  <c r="E258" i="14"/>
  <c r="F258" i="14"/>
  <c r="G258" i="14"/>
  <c r="C259" i="14"/>
  <c r="D259" i="14"/>
  <c r="E259" i="14"/>
  <c r="F259" i="14"/>
  <c r="G259" i="14"/>
  <c r="C260" i="14"/>
  <c r="D260" i="14"/>
  <c r="E260" i="14"/>
  <c r="F260" i="14"/>
  <c r="G260" i="14"/>
  <c r="C261" i="14"/>
  <c r="D261" i="14"/>
  <c r="E261" i="14"/>
  <c r="F261" i="14"/>
  <c r="G261" i="14"/>
  <c r="C262" i="14"/>
  <c r="D262" i="14"/>
  <c r="E262" i="14"/>
  <c r="F262" i="14"/>
  <c r="G262" i="14"/>
  <c r="C263" i="14"/>
  <c r="D263" i="14"/>
  <c r="E263" i="14"/>
  <c r="F263" i="14"/>
  <c r="G263" i="14"/>
  <c r="C264" i="14"/>
  <c r="D264" i="14"/>
  <c r="E264" i="14"/>
  <c r="F264" i="14"/>
  <c r="G264" i="14"/>
  <c r="C265" i="14"/>
  <c r="D265" i="14"/>
  <c r="E265" i="14"/>
  <c r="F265" i="14"/>
  <c r="G265" i="14"/>
  <c r="C266" i="14"/>
  <c r="D266" i="14"/>
  <c r="E266" i="14"/>
  <c r="F266" i="14"/>
  <c r="G266" i="14"/>
  <c r="C267" i="14"/>
  <c r="D267" i="14"/>
  <c r="E267" i="14"/>
  <c r="F267" i="14"/>
  <c r="G267" i="14"/>
  <c r="C268" i="14"/>
  <c r="D268" i="14"/>
  <c r="E268" i="14"/>
  <c r="F268" i="14"/>
  <c r="G268" i="14"/>
  <c r="C269" i="14"/>
  <c r="D269" i="14"/>
  <c r="E269" i="14"/>
  <c r="F269" i="14"/>
  <c r="G269" i="14"/>
  <c r="C270" i="14"/>
  <c r="D270" i="14"/>
  <c r="E270" i="14"/>
  <c r="F270" i="14"/>
  <c r="G270" i="14"/>
  <c r="C271" i="14"/>
  <c r="D271" i="14"/>
  <c r="E271" i="14"/>
  <c r="F271" i="14"/>
  <c r="G271" i="14"/>
  <c r="C272" i="14"/>
  <c r="D272" i="14"/>
  <c r="E272" i="14"/>
  <c r="F272" i="14"/>
  <c r="G272" i="14"/>
  <c r="C273" i="14"/>
  <c r="D273" i="14"/>
  <c r="E273" i="14"/>
  <c r="F273" i="14"/>
  <c r="G273" i="14"/>
  <c r="C274" i="14"/>
  <c r="D274" i="14"/>
  <c r="E274" i="14"/>
  <c r="F274" i="14"/>
  <c r="G274" i="14"/>
  <c r="C275" i="14"/>
  <c r="D275" i="14"/>
  <c r="E275" i="14"/>
  <c r="F275" i="14"/>
  <c r="G275" i="14"/>
  <c r="C276" i="14"/>
  <c r="D276" i="14"/>
  <c r="E276" i="14"/>
  <c r="F276" i="14"/>
  <c r="G276" i="14"/>
  <c r="C277" i="14"/>
  <c r="D277" i="14"/>
  <c r="E277" i="14"/>
  <c r="F277" i="14"/>
  <c r="G277" i="14"/>
  <c r="C278" i="14"/>
  <c r="D278" i="14"/>
  <c r="E278" i="14"/>
  <c r="F278" i="14"/>
  <c r="G278" i="14"/>
  <c r="C279" i="14"/>
  <c r="D279" i="14"/>
  <c r="E279" i="14"/>
  <c r="F279" i="14"/>
  <c r="G279" i="14"/>
  <c r="C280" i="14"/>
  <c r="D280" i="14"/>
  <c r="E280" i="14"/>
  <c r="F280" i="14"/>
  <c r="G280" i="14"/>
  <c r="C281" i="14"/>
  <c r="D281" i="14"/>
  <c r="E281" i="14"/>
  <c r="F281" i="14"/>
  <c r="G281" i="14"/>
  <c r="C282" i="14"/>
  <c r="D282" i="14"/>
  <c r="E282" i="14"/>
  <c r="F282" i="14"/>
  <c r="G282" i="14"/>
  <c r="C283" i="14"/>
  <c r="D283" i="14"/>
  <c r="E283" i="14"/>
  <c r="F283" i="14"/>
  <c r="G283" i="14"/>
  <c r="C284" i="14"/>
  <c r="D284" i="14"/>
  <c r="E284" i="14"/>
  <c r="F284" i="14"/>
  <c r="G284" i="14"/>
  <c r="C285" i="14"/>
  <c r="D285" i="14"/>
  <c r="E285" i="14"/>
  <c r="F285" i="14"/>
  <c r="G285" i="14"/>
  <c r="C286" i="14"/>
  <c r="D286" i="14"/>
  <c r="E286" i="14"/>
  <c r="F286" i="14"/>
  <c r="G286" i="14"/>
  <c r="C287" i="14"/>
  <c r="D287" i="14"/>
  <c r="E287" i="14"/>
  <c r="F287" i="14"/>
  <c r="G287" i="14"/>
  <c r="C288" i="14"/>
  <c r="D288" i="14"/>
  <c r="E288" i="14"/>
  <c r="F288" i="14"/>
  <c r="G288" i="14"/>
  <c r="C289" i="14"/>
  <c r="D289" i="14"/>
  <c r="E289" i="14"/>
  <c r="F289" i="14"/>
  <c r="G289" i="14"/>
  <c r="C290" i="14"/>
  <c r="D290" i="14"/>
  <c r="E290" i="14"/>
  <c r="F290" i="14"/>
  <c r="G290" i="14"/>
  <c r="C291" i="14"/>
  <c r="D291" i="14"/>
  <c r="E291" i="14"/>
  <c r="F291" i="14"/>
  <c r="G291" i="14"/>
  <c r="C292" i="14"/>
  <c r="D292" i="14"/>
  <c r="E292" i="14"/>
  <c r="F292" i="14"/>
  <c r="G292" i="14"/>
  <c r="C293" i="14"/>
  <c r="D293" i="14"/>
  <c r="E293" i="14"/>
  <c r="F293" i="14"/>
  <c r="G293" i="14"/>
  <c r="C294" i="14"/>
  <c r="D294" i="14"/>
  <c r="E294" i="14"/>
  <c r="F294" i="14"/>
  <c r="G294" i="14"/>
  <c r="C295" i="14"/>
  <c r="D295" i="14"/>
  <c r="E295" i="14"/>
  <c r="F295" i="14"/>
  <c r="G295" i="14"/>
  <c r="C296" i="14"/>
  <c r="D296" i="14"/>
  <c r="E296" i="14"/>
  <c r="F296" i="14"/>
  <c r="G296" i="14"/>
  <c r="C297" i="14"/>
  <c r="D297" i="14"/>
  <c r="E297" i="14"/>
  <c r="F297" i="14"/>
  <c r="G297" i="14"/>
  <c r="C298" i="14"/>
  <c r="D298" i="14"/>
  <c r="E298" i="14"/>
  <c r="F298" i="14"/>
  <c r="G298" i="14"/>
  <c r="C299" i="14"/>
  <c r="D299" i="14"/>
  <c r="E299" i="14"/>
  <c r="F299" i="14"/>
  <c r="G299" i="14"/>
  <c r="C300" i="14"/>
  <c r="D300" i="14"/>
  <c r="E300" i="14"/>
  <c r="F300" i="14"/>
  <c r="G300" i="14"/>
  <c r="C301" i="14"/>
  <c r="D301" i="14"/>
  <c r="E301" i="14"/>
  <c r="F301" i="14"/>
  <c r="G301" i="14"/>
  <c r="C302" i="14"/>
  <c r="D302" i="14"/>
  <c r="E302" i="14"/>
  <c r="F302" i="14"/>
  <c r="G302" i="14"/>
  <c r="C303" i="14"/>
  <c r="D303" i="14"/>
  <c r="E303" i="14"/>
  <c r="F303" i="14"/>
  <c r="G303" i="14"/>
  <c r="C304" i="14"/>
  <c r="D304" i="14"/>
  <c r="E304" i="14"/>
  <c r="F304" i="14"/>
  <c r="G304" i="14"/>
  <c r="C305" i="14"/>
  <c r="D305" i="14"/>
  <c r="E305" i="14"/>
  <c r="F305" i="14"/>
  <c r="G305" i="14"/>
  <c r="C306" i="14"/>
  <c r="D306" i="14"/>
  <c r="E306" i="14"/>
  <c r="F306" i="14"/>
  <c r="G306" i="14"/>
  <c r="C307" i="14"/>
  <c r="D307" i="14"/>
  <c r="E307" i="14"/>
  <c r="F307" i="14"/>
  <c r="G307" i="14"/>
  <c r="C308" i="14"/>
  <c r="D308" i="14"/>
  <c r="E308" i="14"/>
  <c r="F308" i="14"/>
  <c r="G308" i="14"/>
  <c r="C309" i="14"/>
  <c r="D309" i="14"/>
  <c r="E309" i="14"/>
  <c r="F309" i="14"/>
  <c r="G309" i="14"/>
  <c r="C310" i="14"/>
  <c r="D310" i="14"/>
  <c r="E310" i="14"/>
  <c r="F310" i="14"/>
  <c r="G310" i="14"/>
  <c r="C311" i="14"/>
  <c r="D311" i="14"/>
  <c r="E311" i="14"/>
  <c r="F311" i="14"/>
  <c r="G311" i="14"/>
  <c r="C312" i="14"/>
  <c r="D312" i="14"/>
  <c r="E312" i="14"/>
  <c r="F312" i="14"/>
  <c r="G312" i="14"/>
  <c r="C313" i="14"/>
  <c r="D313" i="14"/>
  <c r="E313" i="14"/>
  <c r="F313" i="14"/>
  <c r="G313" i="14"/>
  <c r="C314" i="14"/>
  <c r="D314" i="14"/>
  <c r="E314" i="14"/>
  <c r="F314" i="14"/>
  <c r="G314" i="14"/>
  <c r="C315" i="14"/>
  <c r="D315" i="14"/>
  <c r="E315" i="14"/>
  <c r="F315" i="14"/>
  <c r="G315" i="14"/>
  <c r="C316" i="14"/>
  <c r="D316" i="14"/>
  <c r="E316" i="14"/>
  <c r="F316" i="14"/>
  <c r="G316" i="14"/>
  <c r="C317" i="14"/>
  <c r="D317" i="14"/>
  <c r="E317" i="14"/>
  <c r="F317" i="14"/>
  <c r="G317" i="14"/>
  <c r="C318" i="14"/>
  <c r="D318" i="14"/>
  <c r="E318" i="14"/>
  <c r="F318" i="14"/>
  <c r="G318" i="14"/>
  <c r="C319" i="14"/>
  <c r="D319" i="14"/>
  <c r="E319" i="14"/>
  <c r="F319" i="14"/>
  <c r="G319" i="14"/>
  <c r="C320" i="14"/>
  <c r="D320" i="14"/>
  <c r="E320" i="14"/>
  <c r="F320" i="14"/>
  <c r="G320" i="14"/>
  <c r="C321" i="14"/>
  <c r="D321" i="14"/>
  <c r="E321" i="14"/>
  <c r="F321" i="14"/>
  <c r="G321" i="14"/>
  <c r="C322" i="14"/>
  <c r="D322" i="14"/>
  <c r="E322" i="14"/>
  <c r="F322" i="14"/>
  <c r="G322" i="14"/>
  <c r="C323" i="14"/>
  <c r="D323" i="14"/>
  <c r="E323" i="14"/>
  <c r="F323" i="14"/>
  <c r="G323" i="14"/>
  <c r="C324" i="14"/>
  <c r="D324" i="14"/>
  <c r="E324" i="14"/>
  <c r="F324" i="14"/>
  <c r="G324" i="14"/>
  <c r="C325" i="14"/>
  <c r="D325" i="14"/>
  <c r="E325" i="14"/>
  <c r="F325" i="14"/>
  <c r="G325" i="14"/>
  <c r="C326" i="14"/>
  <c r="D326" i="14"/>
  <c r="E326" i="14"/>
  <c r="F326" i="14"/>
  <c r="G326" i="14"/>
  <c r="C327" i="14"/>
  <c r="D327" i="14"/>
  <c r="E327" i="14"/>
  <c r="F327" i="14"/>
  <c r="G327" i="14"/>
  <c r="C328" i="14"/>
  <c r="D328" i="14"/>
  <c r="E328" i="14"/>
  <c r="F328" i="14"/>
  <c r="G328" i="14"/>
  <c r="C329" i="14"/>
  <c r="D329" i="14"/>
  <c r="E329" i="14"/>
  <c r="F329" i="14"/>
  <c r="G329" i="14"/>
  <c r="C330" i="14"/>
  <c r="D330" i="14"/>
  <c r="E330" i="14"/>
  <c r="F330" i="14"/>
  <c r="G330" i="14"/>
  <c r="C331" i="14"/>
  <c r="D331" i="14"/>
  <c r="E331" i="14"/>
  <c r="F331" i="14"/>
  <c r="G331" i="14"/>
  <c r="C332" i="14"/>
  <c r="D332" i="14"/>
  <c r="E332" i="14"/>
  <c r="F332" i="14"/>
  <c r="G332" i="14"/>
  <c r="C333" i="14"/>
  <c r="D333" i="14"/>
  <c r="E333" i="14"/>
  <c r="F333" i="14"/>
  <c r="G333" i="14"/>
  <c r="C334" i="14"/>
  <c r="D334" i="14"/>
  <c r="E334" i="14"/>
  <c r="F334" i="14"/>
  <c r="G334" i="14"/>
  <c r="C335" i="14"/>
  <c r="D335" i="14"/>
  <c r="E335" i="14"/>
  <c r="F335" i="14"/>
  <c r="G335" i="14"/>
  <c r="C336" i="14"/>
  <c r="D336" i="14"/>
  <c r="E336" i="14"/>
  <c r="F336" i="14"/>
  <c r="G336" i="14"/>
  <c r="C337" i="14"/>
  <c r="D337" i="14"/>
  <c r="E337" i="14"/>
  <c r="F337" i="14"/>
  <c r="G337" i="14"/>
  <c r="C338" i="14"/>
  <c r="D338" i="14"/>
  <c r="E338" i="14"/>
  <c r="F338" i="14"/>
  <c r="G338" i="14"/>
  <c r="C339" i="14"/>
  <c r="D339" i="14"/>
  <c r="E339" i="14"/>
  <c r="F339" i="14"/>
  <c r="G339" i="14"/>
  <c r="C340" i="14"/>
  <c r="D340" i="14"/>
  <c r="E340" i="14"/>
  <c r="F340" i="14"/>
  <c r="G340" i="14"/>
  <c r="C341" i="14"/>
  <c r="D341" i="14"/>
  <c r="E341" i="14"/>
  <c r="F341" i="14"/>
  <c r="G341" i="14"/>
  <c r="C342" i="14"/>
  <c r="D342" i="14"/>
  <c r="E342" i="14"/>
  <c r="F342" i="14"/>
  <c r="G342" i="14"/>
  <c r="C343" i="14"/>
  <c r="D343" i="14"/>
  <c r="E343" i="14"/>
  <c r="F343" i="14"/>
  <c r="G343" i="14"/>
  <c r="C344" i="14"/>
  <c r="D344" i="14"/>
  <c r="E344" i="14"/>
  <c r="F344" i="14"/>
  <c r="G344" i="14"/>
  <c r="C345" i="14"/>
  <c r="D345" i="14"/>
  <c r="E345" i="14"/>
  <c r="F345" i="14"/>
  <c r="G345" i="14"/>
  <c r="C346" i="14"/>
  <c r="D346" i="14"/>
  <c r="E346" i="14"/>
  <c r="F346" i="14"/>
  <c r="G346" i="14"/>
  <c r="C347" i="14"/>
  <c r="D347" i="14"/>
  <c r="E347" i="14"/>
  <c r="F347" i="14"/>
  <c r="G347" i="14"/>
  <c r="C348" i="14"/>
  <c r="D348" i="14"/>
  <c r="E348" i="14"/>
  <c r="F348" i="14"/>
  <c r="G348" i="14"/>
  <c r="C349" i="14"/>
  <c r="D349" i="14"/>
  <c r="E349" i="14"/>
  <c r="F349" i="14"/>
  <c r="G349" i="14"/>
  <c r="C350" i="14"/>
  <c r="D350" i="14"/>
  <c r="E350" i="14"/>
  <c r="F350" i="14"/>
  <c r="G350" i="14"/>
  <c r="C351" i="14"/>
  <c r="D351" i="14"/>
  <c r="E351" i="14"/>
  <c r="F351" i="14"/>
  <c r="G351" i="14"/>
  <c r="C352" i="14"/>
  <c r="D352" i="14"/>
  <c r="E352" i="14"/>
  <c r="F352" i="14"/>
  <c r="G352" i="14"/>
  <c r="C353" i="14"/>
  <c r="D353" i="14"/>
  <c r="E353" i="14"/>
  <c r="F353" i="14"/>
  <c r="G353" i="14"/>
  <c r="C354" i="14"/>
  <c r="D354" i="14"/>
  <c r="E354" i="14"/>
  <c r="F354" i="14"/>
  <c r="G354" i="14"/>
  <c r="C355" i="14"/>
  <c r="D355" i="14"/>
  <c r="E355" i="14"/>
  <c r="F355" i="14"/>
  <c r="G355" i="14"/>
  <c r="C356" i="14"/>
  <c r="D356" i="14"/>
  <c r="E356" i="14"/>
  <c r="F356" i="14"/>
  <c r="G356" i="14"/>
  <c r="C357" i="14"/>
  <c r="D357" i="14"/>
  <c r="E357" i="14"/>
  <c r="F357" i="14"/>
  <c r="G357" i="14"/>
  <c r="C358" i="14"/>
  <c r="D358" i="14"/>
  <c r="E358" i="14"/>
  <c r="F358" i="14"/>
  <c r="G358" i="14"/>
  <c r="C359" i="14"/>
  <c r="D359" i="14"/>
  <c r="E359" i="14"/>
  <c r="F359" i="14"/>
  <c r="G359" i="14"/>
  <c r="C360" i="14"/>
  <c r="D360" i="14"/>
  <c r="E360" i="14"/>
  <c r="F360" i="14"/>
  <c r="G360" i="14"/>
  <c r="C361" i="14"/>
  <c r="D361" i="14"/>
  <c r="E361" i="14"/>
  <c r="F361" i="14"/>
  <c r="G361" i="14"/>
  <c r="C362" i="14"/>
  <c r="D362" i="14"/>
  <c r="E362" i="14"/>
  <c r="F362" i="14"/>
  <c r="G362" i="14"/>
  <c r="C363" i="14"/>
  <c r="D363" i="14"/>
  <c r="E363" i="14"/>
  <c r="F363" i="14"/>
  <c r="G363" i="14"/>
  <c r="C364" i="14"/>
  <c r="D364" i="14"/>
  <c r="E364" i="14"/>
  <c r="F364" i="14"/>
  <c r="G364" i="14"/>
  <c r="C365" i="14"/>
  <c r="D365" i="14"/>
  <c r="E365" i="14"/>
  <c r="F365" i="14"/>
  <c r="G365" i="14"/>
  <c r="C366" i="14"/>
  <c r="D366" i="14"/>
  <c r="E366" i="14"/>
  <c r="F366" i="14"/>
  <c r="G366" i="14"/>
  <c r="C367" i="14"/>
  <c r="D367" i="14"/>
  <c r="E367" i="14"/>
  <c r="F367" i="14"/>
  <c r="G367" i="14"/>
  <c r="C368" i="14"/>
  <c r="D368" i="14"/>
  <c r="E368" i="14"/>
  <c r="F368" i="14"/>
  <c r="G368" i="14"/>
  <c r="C369" i="14"/>
  <c r="D369" i="14"/>
  <c r="E369" i="14"/>
  <c r="F369" i="14"/>
  <c r="G369" i="14"/>
  <c r="C370" i="14"/>
  <c r="D370" i="14"/>
  <c r="E370" i="14"/>
  <c r="F370" i="14"/>
  <c r="G370" i="14"/>
  <c r="C371" i="14"/>
  <c r="D371" i="14"/>
  <c r="E371" i="14"/>
  <c r="F371" i="14"/>
  <c r="G371" i="14"/>
  <c r="C372" i="14"/>
  <c r="D372" i="14"/>
  <c r="E372" i="14"/>
  <c r="F372" i="14"/>
  <c r="G372" i="14"/>
  <c r="C373" i="14"/>
  <c r="D373" i="14"/>
  <c r="E373" i="14"/>
  <c r="F373" i="14"/>
  <c r="G373" i="14"/>
  <c r="C374" i="14"/>
  <c r="D374" i="14"/>
  <c r="E374" i="14"/>
  <c r="F374" i="14"/>
  <c r="G374" i="14"/>
  <c r="C375" i="14"/>
  <c r="D375" i="14"/>
  <c r="E375" i="14"/>
  <c r="F375" i="14"/>
  <c r="G375" i="14"/>
  <c r="C376" i="14"/>
  <c r="D376" i="14"/>
  <c r="E376" i="14"/>
  <c r="F376" i="14"/>
  <c r="G376" i="14"/>
  <c r="C377" i="14"/>
  <c r="D377" i="14"/>
  <c r="E377" i="14"/>
  <c r="F377" i="14"/>
  <c r="G377" i="14"/>
  <c r="C378" i="14"/>
  <c r="D378" i="14"/>
  <c r="E378" i="14"/>
  <c r="F378" i="14"/>
  <c r="G378" i="14"/>
  <c r="C379" i="14"/>
  <c r="D379" i="14"/>
  <c r="E379" i="14"/>
  <c r="F379" i="14"/>
  <c r="G379" i="14"/>
  <c r="C380" i="14"/>
  <c r="D380" i="14"/>
  <c r="E380" i="14"/>
  <c r="F380" i="14"/>
  <c r="G380" i="14"/>
  <c r="C381" i="14"/>
  <c r="D381" i="14"/>
  <c r="E381" i="14"/>
  <c r="F381" i="14"/>
  <c r="G381" i="14"/>
  <c r="C382" i="14"/>
  <c r="D382" i="14"/>
  <c r="E382" i="14"/>
  <c r="F382" i="14"/>
  <c r="G382" i="14"/>
  <c r="C383" i="14"/>
  <c r="D383" i="14"/>
  <c r="E383" i="14"/>
  <c r="F383" i="14"/>
  <c r="G383" i="14"/>
  <c r="C384" i="14"/>
  <c r="D384" i="14"/>
  <c r="E384" i="14"/>
  <c r="F384" i="14"/>
  <c r="G384" i="14"/>
  <c r="C385" i="14"/>
  <c r="D385" i="14"/>
  <c r="E385" i="14"/>
  <c r="F385" i="14"/>
  <c r="G385" i="14"/>
  <c r="C386" i="14"/>
  <c r="D386" i="14"/>
  <c r="E386" i="14"/>
  <c r="F386" i="14"/>
  <c r="G386" i="14"/>
  <c r="C387" i="14"/>
  <c r="D387" i="14"/>
  <c r="E387" i="14"/>
  <c r="F387" i="14"/>
  <c r="G387" i="14"/>
  <c r="C388" i="14"/>
  <c r="D388" i="14"/>
  <c r="E388" i="14"/>
  <c r="F388" i="14"/>
  <c r="G388" i="14"/>
  <c r="C389" i="14"/>
  <c r="D389" i="14"/>
  <c r="E389" i="14"/>
  <c r="F389" i="14"/>
  <c r="G389" i="14"/>
  <c r="C390" i="14"/>
  <c r="D390" i="14"/>
  <c r="E390" i="14"/>
  <c r="F390" i="14"/>
  <c r="G390" i="14"/>
  <c r="C391" i="14"/>
  <c r="D391" i="14"/>
  <c r="E391" i="14"/>
  <c r="F391" i="14"/>
  <c r="G391" i="14"/>
  <c r="C392" i="14"/>
  <c r="D392" i="14"/>
  <c r="E392" i="14"/>
  <c r="F392" i="14"/>
  <c r="G392" i="14"/>
  <c r="C393" i="14"/>
  <c r="D393" i="14"/>
  <c r="E393" i="14"/>
  <c r="F393" i="14"/>
  <c r="G393" i="14"/>
  <c r="C394" i="14"/>
  <c r="D394" i="14"/>
  <c r="E394" i="14"/>
  <c r="F394" i="14"/>
  <c r="G394" i="14"/>
  <c r="C395" i="14"/>
  <c r="D395" i="14"/>
  <c r="E395" i="14"/>
  <c r="F395" i="14"/>
  <c r="G395" i="14"/>
  <c r="C396" i="14"/>
  <c r="D396" i="14"/>
  <c r="E396" i="14"/>
  <c r="F396" i="14"/>
  <c r="G396" i="14"/>
  <c r="C397" i="14"/>
  <c r="D397" i="14"/>
  <c r="E397" i="14"/>
  <c r="F397" i="14"/>
  <c r="G397" i="14"/>
  <c r="C398" i="14"/>
  <c r="D398" i="14"/>
  <c r="E398" i="14"/>
  <c r="F398" i="14"/>
  <c r="G398" i="14"/>
  <c r="C399" i="14"/>
  <c r="D399" i="14"/>
  <c r="E399" i="14"/>
  <c r="F399" i="14"/>
  <c r="G399" i="14"/>
  <c r="C400" i="14"/>
  <c r="D400" i="14"/>
  <c r="E400" i="14"/>
  <c r="F400" i="14"/>
  <c r="G400" i="14"/>
  <c r="C401" i="14"/>
  <c r="D401" i="14"/>
  <c r="E401" i="14"/>
  <c r="F401" i="14"/>
  <c r="G401" i="14"/>
  <c r="C402" i="14"/>
  <c r="D402" i="14"/>
  <c r="E402" i="14"/>
  <c r="F402" i="14"/>
  <c r="G402" i="14"/>
  <c r="C403" i="14"/>
  <c r="D403" i="14"/>
  <c r="E403" i="14"/>
  <c r="F403" i="14"/>
  <c r="G403" i="14"/>
  <c r="C404" i="14"/>
  <c r="D404" i="14"/>
  <c r="E404" i="14"/>
  <c r="F404" i="14"/>
  <c r="G404" i="14"/>
  <c r="C405" i="14"/>
  <c r="D405" i="14"/>
  <c r="E405" i="14"/>
  <c r="F405" i="14"/>
  <c r="G405" i="14"/>
  <c r="C406" i="14"/>
  <c r="D406" i="14"/>
  <c r="E406" i="14"/>
  <c r="F406" i="14"/>
  <c r="G406" i="14"/>
  <c r="C407" i="14"/>
  <c r="D407" i="14"/>
  <c r="E407" i="14"/>
  <c r="F407" i="14"/>
  <c r="G407" i="14"/>
  <c r="C408" i="14"/>
  <c r="D408" i="14"/>
  <c r="E408" i="14"/>
  <c r="F408" i="14"/>
  <c r="G408" i="14"/>
  <c r="C409" i="14"/>
  <c r="D409" i="14"/>
  <c r="E409" i="14"/>
  <c r="F409" i="14"/>
  <c r="G409" i="14"/>
  <c r="C410" i="14"/>
  <c r="D410" i="14"/>
  <c r="E410" i="14"/>
  <c r="F410" i="14"/>
  <c r="G410" i="14"/>
  <c r="C411" i="14"/>
  <c r="D411" i="14"/>
  <c r="E411" i="14"/>
  <c r="F411" i="14"/>
  <c r="G411" i="14"/>
  <c r="C412" i="14"/>
  <c r="D412" i="14"/>
  <c r="E412" i="14"/>
  <c r="F412" i="14"/>
  <c r="G412" i="14"/>
  <c r="C413" i="14"/>
  <c r="D413" i="14"/>
  <c r="E413" i="14"/>
  <c r="F413" i="14"/>
  <c r="G413" i="14"/>
  <c r="C414" i="14"/>
  <c r="D414" i="14"/>
  <c r="E414" i="14"/>
  <c r="F414" i="14"/>
  <c r="G414" i="14"/>
  <c r="C415" i="14"/>
  <c r="D415" i="14"/>
  <c r="E415" i="14"/>
  <c r="F415" i="14"/>
  <c r="G415" i="14"/>
  <c r="C416" i="14"/>
  <c r="D416" i="14"/>
  <c r="E416" i="14"/>
  <c r="F416" i="14"/>
  <c r="G416" i="14"/>
  <c r="C417" i="14"/>
  <c r="D417" i="14"/>
  <c r="E417" i="14"/>
  <c r="F417" i="14"/>
  <c r="G417" i="14"/>
  <c r="C418" i="14"/>
  <c r="D418" i="14"/>
  <c r="E418" i="14"/>
  <c r="F418" i="14"/>
  <c r="G418" i="14"/>
  <c r="C419" i="14"/>
  <c r="D419" i="14"/>
  <c r="E419" i="14"/>
  <c r="F419" i="14"/>
  <c r="G419" i="14"/>
  <c r="C420" i="14"/>
  <c r="D420" i="14"/>
  <c r="E420" i="14"/>
  <c r="F420" i="14"/>
  <c r="G420" i="14"/>
  <c r="C421" i="14"/>
  <c r="D421" i="14"/>
  <c r="E421" i="14"/>
  <c r="F421" i="14"/>
  <c r="G421" i="14"/>
  <c r="C422" i="14"/>
  <c r="D422" i="14"/>
  <c r="E422" i="14"/>
  <c r="F422" i="14"/>
  <c r="G422" i="14"/>
  <c r="C423" i="14"/>
  <c r="D423" i="14"/>
  <c r="E423" i="14"/>
  <c r="F423" i="14"/>
  <c r="G423" i="14"/>
  <c r="C424" i="14"/>
  <c r="D424" i="14"/>
  <c r="E424" i="14"/>
  <c r="F424" i="14"/>
  <c r="G424" i="14"/>
  <c r="C425" i="14"/>
  <c r="D425" i="14"/>
  <c r="E425" i="14"/>
  <c r="F425" i="14"/>
  <c r="G425" i="14"/>
  <c r="C426" i="14"/>
  <c r="D426" i="14"/>
  <c r="E426" i="14"/>
  <c r="F426" i="14"/>
  <c r="G426" i="14"/>
  <c r="C427" i="14"/>
  <c r="D427" i="14"/>
  <c r="E427" i="14"/>
  <c r="F427" i="14"/>
  <c r="G427" i="14"/>
  <c r="C428" i="14"/>
  <c r="D428" i="14"/>
  <c r="E428" i="14"/>
  <c r="F428" i="14"/>
  <c r="G428" i="14"/>
  <c r="C429" i="14"/>
  <c r="D429" i="14"/>
  <c r="E429" i="14"/>
  <c r="F429" i="14"/>
  <c r="G429" i="14"/>
  <c r="C430" i="14"/>
  <c r="D430" i="14"/>
  <c r="E430" i="14"/>
  <c r="F430" i="14"/>
  <c r="G430" i="14"/>
  <c r="C431" i="14"/>
  <c r="D431" i="14"/>
  <c r="E431" i="14"/>
  <c r="F431" i="14"/>
  <c r="G431" i="14"/>
  <c r="C432" i="14"/>
  <c r="D432" i="14"/>
  <c r="E432" i="14"/>
  <c r="F432" i="14"/>
  <c r="G432" i="14"/>
  <c r="C433" i="14"/>
  <c r="D433" i="14"/>
  <c r="E433" i="14"/>
  <c r="F433" i="14"/>
  <c r="G433" i="14"/>
  <c r="C434" i="14"/>
  <c r="D434" i="14"/>
  <c r="E434" i="14"/>
  <c r="F434" i="14"/>
  <c r="G434" i="14"/>
  <c r="C435" i="14"/>
  <c r="D435" i="14"/>
  <c r="E435" i="14"/>
  <c r="F435" i="14"/>
  <c r="G435" i="14"/>
  <c r="C436" i="14"/>
  <c r="D436" i="14"/>
  <c r="E436" i="14"/>
  <c r="F436" i="14"/>
  <c r="G436" i="14"/>
  <c r="C437" i="14"/>
  <c r="D437" i="14"/>
  <c r="E437" i="14"/>
  <c r="F437" i="14"/>
  <c r="G437" i="14"/>
  <c r="C438" i="14"/>
  <c r="D438" i="14"/>
  <c r="E438" i="14"/>
  <c r="F438" i="14"/>
  <c r="G438" i="14"/>
  <c r="C439" i="14"/>
  <c r="D439" i="14"/>
  <c r="E439" i="14"/>
  <c r="F439" i="14"/>
  <c r="G439" i="14"/>
  <c r="C440" i="14"/>
  <c r="D440" i="14"/>
  <c r="E440" i="14"/>
  <c r="F440" i="14"/>
  <c r="G440" i="14"/>
  <c r="C441" i="14"/>
  <c r="D441" i="14"/>
  <c r="E441" i="14"/>
  <c r="F441" i="14"/>
  <c r="G441" i="14"/>
  <c r="C442" i="14"/>
  <c r="D442" i="14"/>
  <c r="E442" i="14"/>
  <c r="F442" i="14"/>
  <c r="G442" i="14"/>
  <c r="C443" i="14"/>
  <c r="D443" i="14"/>
  <c r="E443" i="14"/>
  <c r="F443" i="14"/>
  <c r="G443" i="14"/>
  <c r="C444" i="14"/>
  <c r="D444" i="14"/>
  <c r="E444" i="14"/>
  <c r="F444" i="14"/>
  <c r="G444" i="14"/>
  <c r="C445" i="14"/>
  <c r="D445" i="14"/>
  <c r="E445" i="14"/>
  <c r="F445" i="14"/>
  <c r="G445" i="14"/>
  <c r="C446" i="14"/>
  <c r="D446" i="14"/>
  <c r="E446" i="14"/>
  <c r="F446" i="14"/>
  <c r="G446" i="14"/>
  <c r="C447" i="14"/>
  <c r="D447" i="14"/>
  <c r="E447" i="14"/>
  <c r="F447" i="14"/>
  <c r="G447" i="14"/>
  <c r="C448" i="14"/>
  <c r="D448" i="14"/>
  <c r="E448" i="14"/>
  <c r="F448" i="14"/>
  <c r="G448" i="14"/>
  <c r="C449" i="14"/>
  <c r="D449" i="14"/>
  <c r="E449" i="14"/>
  <c r="F449" i="14"/>
  <c r="G449" i="14"/>
  <c r="C450" i="14"/>
  <c r="D450" i="14"/>
  <c r="E450" i="14"/>
  <c r="F450" i="14"/>
  <c r="G450" i="14"/>
  <c r="C451" i="14"/>
  <c r="D451" i="14"/>
  <c r="E451" i="14"/>
  <c r="F451" i="14"/>
  <c r="G451" i="14"/>
  <c r="C452" i="14"/>
  <c r="D452" i="14"/>
  <c r="E452" i="14"/>
  <c r="F452" i="14"/>
  <c r="G452" i="14"/>
  <c r="C453" i="14"/>
  <c r="D453" i="14"/>
  <c r="E453" i="14"/>
  <c r="F453" i="14"/>
  <c r="G453" i="14"/>
  <c r="C454" i="14"/>
  <c r="D454" i="14"/>
  <c r="E454" i="14"/>
  <c r="F454" i="14"/>
  <c r="G454" i="14"/>
  <c r="C455" i="14"/>
  <c r="D455" i="14"/>
  <c r="E455" i="14"/>
  <c r="F455" i="14"/>
  <c r="G455" i="14"/>
  <c r="C456" i="14"/>
  <c r="D456" i="14"/>
  <c r="E456" i="14"/>
  <c r="F456" i="14"/>
  <c r="G456" i="14"/>
  <c r="C457" i="14"/>
  <c r="D457" i="14"/>
  <c r="E457" i="14"/>
  <c r="F457" i="14"/>
  <c r="G457" i="14"/>
  <c r="C458" i="14"/>
  <c r="D458" i="14"/>
  <c r="E458" i="14"/>
  <c r="F458" i="14"/>
  <c r="G458" i="14"/>
  <c r="C459" i="14"/>
  <c r="D459" i="14"/>
  <c r="E459" i="14"/>
  <c r="F459" i="14"/>
  <c r="G459" i="14"/>
  <c r="C460" i="14"/>
  <c r="D460" i="14"/>
  <c r="E460" i="14"/>
  <c r="F460" i="14"/>
  <c r="G460" i="14"/>
  <c r="C461" i="14"/>
  <c r="D461" i="14"/>
  <c r="E461" i="14"/>
  <c r="F461" i="14"/>
  <c r="G461" i="14"/>
  <c r="C462" i="14"/>
  <c r="D462" i="14"/>
  <c r="E462" i="14"/>
  <c r="F462" i="14"/>
  <c r="G462" i="14"/>
  <c r="C463" i="14"/>
  <c r="D463" i="14"/>
  <c r="E463" i="14"/>
  <c r="F463" i="14"/>
  <c r="G463" i="14"/>
  <c r="C464" i="14"/>
  <c r="D464" i="14"/>
  <c r="E464" i="14"/>
  <c r="F464" i="14"/>
  <c r="G464" i="14"/>
  <c r="C465" i="14"/>
  <c r="D465" i="14"/>
  <c r="E465" i="14"/>
  <c r="F465" i="14"/>
  <c r="G465" i="14"/>
  <c r="C466" i="14"/>
  <c r="D466" i="14"/>
  <c r="E466" i="14"/>
  <c r="F466" i="14"/>
  <c r="G466" i="14"/>
  <c r="C467" i="14"/>
  <c r="D467" i="14"/>
  <c r="E467" i="14"/>
  <c r="F467" i="14"/>
  <c r="G467" i="14"/>
  <c r="C468" i="14"/>
  <c r="D468" i="14"/>
  <c r="E468" i="14"/>
  <c r="F468" i="14"/>
  <c r="G468" i="14"/>
  <c r="C469" i="14"/>
  <c r="D469" i="14"/>
  <c r="E469" i="14"/>
  <c r="F469" i="14"/>
  <c r="G469" i="14"/>
  <c r="C470" i="14"/>
  <c r="D470" i="14"/>
  <c r="E470" i="14"/>
  <c r="F470" i="14"/>
  <c r="G470" i="14"/>
  <c r="C471" i="14"/>
  <c r="D471" i="14"/>
  <c r="E471" i="14"/>
  <c r="F471" i="14"/>
  <c r="G471" i="14"/>
  <c r="C472" i="14"/>
  <c r="D472" i="14"/>
  <c r="E472" i="14"/>
  <c r="F472" i="14"/>
  <c r="G472" i="14"/>
  <c r="C473" i="14"/>
  <c r="D473" i="14"/>
  <c r="E473" i="14"/>
  <c r="F473" i="14"/>
  <c r="G473" i="14"/>
  <c r="C474" i="14"/>
  <c r="D474" i="14"/>
  <c r="E474" i="14"/>
  <c r="F474" i="14"/>
  <c r="G474" i="14"/>
  <c r="C475" i="14"/>
  <c r="D475" i="14"/>
  <c r="E475" i="14"/>
  <c r="F475" i="14"/>
  <c r="G475" i="14"/>
  <c r="C476" i="14"/>
  <c r="D476" i="14"/>
  <c r="E476" i="14"/>
  <c r="F476" i="14"/>
  <c r="G476" i="14"/>
  <c r="C477" i="14"/>
  <c r="D477" i="14"/>
  <c r="E477" i="14"/>
  <c r="F477" i="14"/>
  <c r="G477" i="14"/>
  <c r="C478" i="14"/>
  <c r="D478" i="14"/>
  <c r="E478" i="14"/>
  <c r="F478" i="14"/>
  <c r="G478" i="14"/>
  <c r="C479" i="14"/>
  <c r="D479" i="14"/>
  <c r="E479" i="14"/>
  <c r="F479" i="14"/>
  <c r="G479" i="14"/>
  <c r="C480" i="14"/>
  <c r="D480" i="14"/>
  <c r="E480" i="14"/>
  <c r="F480" i="14"/>
  <c r="G480" i="14"/>
  <c r="C481" i="14"/>
  <c r="D481" i="14"/>
  <c r="E481" i="14"/>
  <c r="F481" i="14"/>
  <c r="G481" i="14"/>
  <c r="C482" i="14"/>
  <c r="D482" i="14"/>
  <c r="E482" i="14"/>
  <c r="F482" i="14"/>
  <c r="G482" i="14"/>
  <c r="C483" i="14"/>
  <c r="D483" i="14"/>
  <c r="E483" i="14"/>
  <c r="F483" i="14"/>
  <c r="G483" i="14"/>
  <c r="C484" i="14"/>
  <c r="D484" i="14"/>
  <c r="E484" i="14"/>
  <c r="F484" i="14"/>
  <c r="G484" i="14"/>
  <c r="C485" i="14"/>
  <c r="D485" i="14"/>
  <c r="E485" i="14"/>
  <c r="F485" i="14"/>
  <c r="G485" i="14"/>
  <c r="C486" i="14"/>
  <c r="D486" i="14"/>
  <c r="E486" i="14"/>
  <c r="F486" i="14"/>
  <c r="G486" i="14"/>
  <c r="C487" i="14"/>
  <c r="D487" i="14"/>
  <c r="E487" i="14"/>
  <c r="F487" i="14"/>
  <c r="G487" i="14"/>
  <c r="C488" i="14"/>
  <c r="D488" i="14"/>
  <c r="E488" i="14"/>
  <c r="F488" i="14"/>
  <c r="G488" i="14"/>
  <c r="C489" i="14"/>
  <c r="D489" i="14"/>
  <c r="E489" i="14"/>
  <c r="F489" i="14"/>
  <c r="G489" i="14"/>
  <c r="C490" i="14"/>
  <c r="D490" i="14"/>
  <c r="E490" i="14"/>
  <c r="F490" i="14"/>
  <c r="G490" i="14"/>
  <c r="C491" i="14"/>
  <c r="D491" i="14"/>
  <c r="E491" i="14"/>
  <c r="F491" i="14"/>
  <c r="G491" i="14"/>
  <c r="C492" i="14"/>
  <c r="D492" i="14"/>
  <c r="E492" i="14"/>
  <c r="F492" i="14"/>
  <c r="G492" i="14"/>
  <c r="C493" i="14"/>
  <c r="D493" i="14"/>
  <c r="E493" i="14"/>
  <c r="F493" i="14"/>
  <c r="G493" i="14"/>
  <c r="C494" i="14"/>
  <c r="D494" i="14"/>
  <c r="E494" i="14"/>
  <c r="F494" i="14"/>
  <c r="G494" i="14"/>
  <c r="C495" i="14"/>
  <c r="D495" i="14"/>
  <c r="E495" i="14"/>
  <c r="F495" i="14"/>
  <c r="G495" i="14"/>
  <c r="C496" i="14"/>
  <c r="D496" i="14"/>
  <c r="E496" i="14"/>
  <c r="F496" i="14"/>
  <c r="G496" i="14"/>
  <c r="C497" i="14"/>
  <c r="D497" i="14"/>
  <c r="E497" i="14"/>
  <c r="F497" i="14"/>
  <c r="G497" i="14"/>
  <c r="C498" i="14"/>
  <c r="D498" i="14"/>
  <c r="E498" i="14"/>
  <c r="F498" i="14"/>
  <c r="G498" i="14"/>
  <c r="C499" i="14"/>
  <c r="D499" i="14"/>
  <c r="E499" i="14"/>
  <c r="F499" i="14"/>
  <c r="G499" i="14"/>
  <c r="C500" i="14"/>
  <c r="D500" i="14"/>
  <c r="E500" i="14"/>
  <c r="F500" i="14"/>
  <c r="G500" i="14"/>
  <c r="C501" i="14"/>
  <c r="D501" i="14"/>
  <c r="E501" i="14"/>
  <c r="F501" i="14"/>
  <c r="G501" i="14"/>
  <c r="C502" i="14"/>
  <c r="D502" i="14"/>
  <c r="E502" i="14"/>
  <c r="F502" i="14"/>
  <c r="G502" i="14"/>
  <c r="C503" i="14"/>
  <c r="D503" i="14"/>
  <c r="E503" i="14"/>
  <c r="F503" i="14"/>
  <c r="G503" i="14"/>
  <c r="C504" i="14"/>
  <c r="D504" i="14"/>
  <c r="E504" i="14"/>
  <c r="F504" i="14"/>
  <c r="G504" i="14"/>
  <c r="C505" i="14"/>
  <c r="D505" i="14"/>
  <c r="E505" i="14"/>
  <c r="F505" i="14"/>
  <c r="G505" i="14"/>
  <c r="C506" i="14"/>
  <c r="D506" i="14"/>
  <c r="E506" i="14"/>
  <c r="F506" i="14"/>
  <c r="G506" i="14"/>
  <c r="C507" i="14"/>
  <c r="D507" i="14"/>
  <c r="E507" i="14"/>
  <c r="F507" i="14"/>
  <c r="G507" i="14"/>
  <c r="C508" i="14"/>
  <c r="D508" i="14"/>
  <c r="E508" i="14"/>
  <c r="F508" i="14"/>
  <c r="G508" i="14"/>
  <c r="C509" i="14"/>
  <c r="D509" i="14"/>
  <c r="E509" i="14"/>
  <c r="F509" i="14"/>
  <c r="G509" i="14"/>
  <c r="C510" i="14"/>
  <c r="D510" i="14"/>
  <c r="E510" i="14"/>
  <c r="F510" i="14"/>
  <c r="G510" i="14"/>
  <c r="C511" i="14"/>
  <c r="D511" i="14"/>
  <c r="E511" i="14"/>
  <c r="F511" i="14"/>
  <c r="G511" i="14"/>
  <c r="C512" i="14"/>
  <c r="D512" i="14"/>
  <c r="E512" i="14"/>
  <c r="F512" i="14"/>
  <c r="G512" i="14"/>
  <c r="C513" i="14"/>
  <c r="D513" i="14"/>
  <c r="E513" i="14"/>
  <c r="F513" i="14"/>
  <c r="G513" i="14"/>
  <c r="C514" i="14"/>
  <c r="D514" i="14"/>
  <c r="E514" i="14"/>
  <c r="F514" i="14"/>
  <c r="G514" i="14"/>
  <c r="C515" i="14"/>
  <c r="D515" i="14"/>
  <c r="E515" i="14"/>
  <c r="F515" i="14"/>
  <c r="G515" i="14"/>
  <c r="C516" i="14"/>
  <c r="D516" i="14"/>
  <c r="E516" i="14"/>
  <c r="F516" i="14"/>
  <c r="G516" i="14"/>
  <c r="C517" i="14"/>
  <c r="D517" i="14"/>
  <c r="E517" i="14"/>
  <c r="F517" i="14"/>
  <c r="G517" i="14"/>
  <c r="C518" i="14"/>
  <c r="D518" i="14"/>
  <c r="E518" i="14"/>
  <c r="F518" i="14"/>
  <c r="G518" i="14"/>
  <c r="C519" i="14"/>
  <c r="D519" i="14"/>
  <c r="E519" i="14"/>
  <c r="F519" i="14"/>
  <c r="G519" i="14"/>
  <c r="C520" i="14"/>
  <c r="D520" i="14"/>
  <c r="E520" i="14"/>
  <c r="F520" i="14"/>
  <c r="G520" i="14"/>
  <c r="C521" i="14"/>
  <c r="D521" i="14"/>
  <c r="E521" i="14"/>
  <c r="F521" i="14"/>
  <c r="G521" i="14"/>
  <c r="C522" i="14"/>
  <c r="D522" i="14"/>
  <c r="E522" i="14"/>
  <c r="F522" i="14"/>
  <c r="G522" i="14"/>
  <c r="C523" i="14"/>
  <c r="D523" i="14"/>
  <c r="E523" i="14"/>
  <c r="F523" i="14"/>
  <c r="G523" i="14"/>
  <c r="C524" i="14"/>
  <c r="D524" i="14"/>
  <c r="E524" i="14"/>
  <c r="F524" i="14"/>
  <c r="G524" i="14"/>
  <c r="C525" i="14"/>
  <c r="D525" i="14"/>
  <c r="E525" i="14"/>
  <c r="F525" i="14"/>
  <c r="G525" i="14"/>
  <c r="C526" i="14"/>
  <c r="D526" i="14"/>
  <c r="E526" i="14"/>
  <c r="F526" i="14"/>
  <c r="G526" i="14"/>
  <c r="C527" i="14"/>
  <c r="D527" i="14"/>
  <c r="E527" i="14"/>
  <c r="F527" i="14"/>
  <c r="G527" i="14"/>
  <c r="C528" i="14"/>
  <c r="D528" i="14"/>
  <c r="E528" i="14"/>
  <c r="F528" i="14"/>
  <c r="G528" i="14"/>
  <c r="C529" i="14"/>
  <c r="D529" i="14"/>
  <c r="E529" i="14"/>
  <c r="F529" i="14"/>
  <c r="G529" i="14"/>
  <c r="C530" i="14"/>
  <c r="D530" i="14"/>
  <c r="E530" i="14"/>
  <c r="F530" i="14"/>
  <c r="G530" i="14"/>
  <c r="C531" i="14"/>
  <c r="D531" i="14"/>
  <c r="E531" i="14"/>
  <c r="F531" i="14"/>
  <c r="G531" i="14"/>
  <c r="C532" i="14"/>
  <c r="D532" i="14"/>
  <c r="E532" i="14"/>
  <c r="F532" i="14"/>
  <c r="G532" i="14"/>
  <c r="C533" i="14"/>
  <c r="D533" i="14"/>
  <c r="E533" i="14"/>
  <c r="F533" i="14"/>
  <c r="G533" i="14"/>
  <c r="C534" i="14"/>
  <c r="D534" i="14"/>
  <c r="E534" i="14"/>
  <c r="F534" i="14"/>
  <c r="G534" i="14"/>
  <c r="C535" i="14"/>
  <c r="D535" i="14"/>
  <c r="E535" i="14"/>
  <c r="F535" i="14"/>
  <c r="G535" i="14"/>
  <c r="C536" i="14"/>
  <c r="D536" i="14"/>
  <c r="E536" i="14"/>
  <c r="F536" i="14"/>
  <c r="G536" i="14"/>
  <c r="C537" i="14"/>
  <c r="D537" i="14"/>
  <c r="E537" i="14"/>
  <c r="F537" i="14"/>
  <c r="G537" i="14"/>
  <c r="C538" i="14"/>
  <c r="D538" i="14"/>
  <c r="E538" i="14"/>
  <c r="F538" i="14"/>
  <c r="G538" i="14"/>
  <c r="C539" i="14"/>
  <c r="D539" i="14"/>
  <c r="E539" i="14"/>
  <c r="F539" i="14"/>
  <c r="G539" i="14"/>
  <c r="C540" i="14"/>
  <c r="D540" i="14"/>
  <c r="E540" i="14"/>
  <c r="F540" i="14"/>
  <c r="G540" i="14"/>
  <c r="C541" i="14"/>
  <c r="D541" i="14"/>
  <c r="E541" i="14"/>
  <c r="F541" i="14"/>
  <c r="G541" i="14"/>
  <c r="C542" i="14"/>
  <c r="D542" i="14"/>
  <c r="E542" i="14"/>
  <c r="F542" i="14"/>
  <c r="G542" i="14"/>
  <c r="C543" i="14"/>
  <c r="D543" i="14"/>
  <c r="E543" i="14"/>
  <c r="F543" i="14"/>
  <c r="G543" i="14"/>
  <c r="C544" i="14"/>
  <c r="D544" i="14"/>
  <c r="E544" i="14"/>
  <c r="F544" i="14"/>
  <c r="G544" i="14"/>
  <c r="C545" i="14"/>
  <c r="D545" i="14"/>
  <c r="E545" i="14"/>
  <c r="F545" i="14"/>
  <c r="G545" i="14"/>
  <c r="C546" i="14"/>
  <c r="D546" i="14"/>
  <c r="E546" i="14"/>
  <c r="F546" i="14"/>
  <c r="G546" i="14"/>
  <c r="C547" i="14"/>
  <c r="D547" i="14"/>
  <c r="E547" i="14"/>
  <c r="F547" i="14"/>
  <c r="G547" i="14"/>
  <c r="C548" i="14"/>
  <c r="D548" i="14"/>
  <c r="E548" i="14"/>
  <c r="F548" i="14"/>
  <c r="G548" i="14"/>
  <c r="C549" i="14"/>
  <c r="D549" i="14"/>
  <c r="E549" i="14"/>
  <c r="F549" i="14"/>
  <c r="G549" i="14"/>
  <c r="C550" i="14"/>
  <c r="D550" i="14"/>
  <c r="E550" i="14"/>
  <c r="F550" i="14"/>
  <c r="G550" i="14"/>
  <c r="C551" i="14"/>
  <c r="D551" i="14"/>
  <c r="E551" i="14"/>
  <c r="F551" i="14"/>
  <c r="G551" i="14"/>
  <c r="C552" i="14"/>
  <c r="D552" i="14"/>
  <c r="E552" i="14"/>
  <c r="F552" i="14"/>
  <c r="G552" i="14"/>
  <c r="C553" i="14"/>
  <c r="D553" i="14"/>
  <c r="E553" i="14"/>
  <c r="F553" i="14"/>
  <c r="G553" i="14"/>
  <c r="C554" i="14"/>
  <c r="D554" i="14"/>
  <c r="E554" i="14"/>
  <c r="F554" i="14"/>
  <c r="G554" i="14"/>
  <c r="C555" i="14"/>
  <c r="D555" i="14"/>
  <c r="E555" i="14"/>
  <c r="F555" i="14"/>
  <c r="G555" i="14"/>
  <c r="C556" i="14"/>
  <c r="D556" i="14"/>
  <c r="E556" i="14"/>
  <c r="F556" i="14"/>
  <c r="G556" i="14"/>
  <c r="C557" i="14"/>
  <c r="D557" i="14"/>
  <c r="E557" i="14"/>
  <c r="F557" i="14"/>
  <c r="G557" i="14"/>
  <c r="C558" i="14"/>
  <c r="D558" i="14"/>
  <c r="E558" i="14"/>
  <c r="F558" i="14"/>
  <c r="G558" i="14"/>
  <c r="C559" i="14"/>
  <c r="D559" i="14"/>
  <c r="E559" i="14"/>
  <c r="F559" i="14"/>
  <c r="G559" i="14"/>
  <c r="C560" i="14"/>
  <c r="D560" i="14"/>
  <c r="E560" i="14"/>
  <c r="F560" i="14"/>
  <c r="G560" i="14"/>
  <c r="C561" i="14"/>
  <c r="D561" i="14"/>
  <c r="E561" i="14"/>
  <c r="F561" i="14"/>
  <c r="G561" i="14"/>
  <c r="C562" i="14"/>
  <c r="D562" i="14"/>
  <c r="E562" i="14"/>
  <c r="F562" i="14"/>
  <c r="G562" i="14"/>
  <c r="C563" i="14"/>
  <c r="D563" i="14"/>
  <c r="E563" i="14"/>
  <c r="F563" i="14"/>
  <c r="G563" i="14"/>
  <c r="C564" i="14"/>
  <c r="D564" i="14"/>
  <c r="E564" i="14"/>
  <c r="F564" i="14"/>
  <c r="G564" i="14"/>
  <c r="C565" i="14"/>
  <c r="D565" i="14"/>
  <c r="E565" i="14"/>
  <c r="F565" i="14"/>
  <c r="G565" i="14"/>
  <c r="C566" i="14"/>
  <c r="D566" i="14"/>
  <c r="E566" i="14"/>
  <c r="F566" i="14"/>
  <c r="G566" i="14"/>
  <c r="C3" i="14"/>
  <c r="D3" i="14"/>
  <c r="E3" i="14"/>
  <c r="F3" i="14"/>
  <c r="G3" i="14"/>
  <c r="G2" i="14"/>
  <c r="F2" i="14"/>
  <c r="E2" i="14"/>
  <c r="D2" i="14"/>
  <c r="C2" i="14"/>
  <c r="C322" i="7"/>
  <c r="D322" i="7"/>
  <c r="E322" i="7"/>
  <c r="F322" i="7"/>
  <c r="G322" i="7"/>
  <c r="C323" i="7"/>
  <c r="D323" i="7"/>
  <c r="E323" i="7"/>
  <c r="F323" i="7"/>
  <c r="G323" i="7"/>
  <c r="C316" i="7"/>
  <c r="D316" i="7"/>
  <c r="E316" i="7"/>
  <c r="F316" i="7"/>
  <c r="G316" i="7"/>
  <c r="C317" i="7"/>
  <c r="D317" i="7"/>
  <c r="E317" i="7"/>
  <c r="F317" i="7"/>
  <c r="G317" i="7"/>
  <c r="C318" i="7"/>
  <c r="D318" i="7"/>
  <c r="E318" i="7"/>
  <c r="F318" i="7"/>
  <c r="G318" i="7"/>
  <c r="C319" i="7"/>
  <c r="D319" i="7"/>
  <c r="E319" i="7"/>
  <c r="F319" i="7"/>
  <c r="G319" i="7"/>
  <c r="C320" i="7"/>
  <c r="D320" i="7"/>
  <c r="E320" i="7"/>
  <c r="F320" i="7"/>
  <c r="G320" i="7"/>
  <c r="C321" i="7"/>
  <c r="D321" i="7"/>
  <c r="E321" i="7"/>
  <c r="F321" i="7"/>
  <c r="G321" i="7"/>
  <c r="E278" i="5"/>
  <c r="E45" i="5"/>
  <c r="C286" i="7"/>
  <c r="D286" i="7"/>
  <c r="E286" i="7"/>
  <c r="F286" i="7"/>
  <c r="G286" i="7"/>
  <c r="C287" i="7"/>
  <c r="D287" i="7"/>
  <c r="E287" i="7"/>
  <c r="F287" i="7"/>
  <c r="G287" i="7"/>
  <c r="C288" i="7"/>
  <c r="D288" i="7"/>
  <c r="E288" i="7"/>
  <c r="F288" i="7"/>
  <c r="G288" i="7"/>
  <c r="C289" i="7"/>
  <c r="D289" i="7"/>
  <c r="E289" i="7"/>
  <c r="F289" i="7"/>
  <c r="G289" i="7"/>
  <c r="C290" i="7"/>
  <c r="D290" i="7"/>
  <c r="E290" i="7"/>
  <c r="F290" i="7"/>
  <c r="G290" i="7"/>
  <c r="C291" i="7"/>
  <c r="D291" i="7"/>
  <c r="E291" i="7"/>
  <c r="F291" i="7"/>
  <c r="G291" i="7"/>
  <c r="C292" i="7"/>
  <c r="D292" i="7"/>
  <c r="E292" i="7"/>
  <c r="F292" i="7"/>
  <c r="G292" i="7"/>
  <c r="C293" i="7"/>
  <c r="D293" i="7"/>
  <c r="E293" i="7"/>
  <c r="F293" i="7"/>
  <c r="G293" i="7"/>
  <c r="C294" i="7"/>
  <c r="D294" i="7"/>
  <c r="E294" i="7"/>
  <c r="F294" i="7"/>
  <c r="G294" i="7"/>
  <c r="C295" i="7"/>
  <c r="D295" i="7"/>
  <c r="E295" i="7"/>
  <c r="F295" i="7"/>
  <c r="G295" i="7"/>
  <c r="C296" i="7"/>
  <c r="D296" i="7"/>
  <c r="E296" i="7"/>
  <c r="F296" i="7"/>
  <c r="G296" i="7"/>
  <c r="C297" i="7"/>
  <c r="D297" i="7"/>
  <c r="E297" i="7"/>
  <c r="F297" i="7"/>
  <c r="G297" i="7"/>
  <c r="C298" i="7"/>
  <c r="D298" i="7"/>
  <c r="E298" i="7"/>
  <c r="F298" i="7"/>
  <c r="G298" i="7"/>
  <c r="C299" i="7"/>
  <c r="D299" i="7"/>
  <c r="E299" i="7"/>
  <c r="F299" i="7"/>
  <c r="G299" i="7"/>
  <c r="C300" i="7"/>
  <c r="D300" i="7"/>
  <c r="E300" i="7"/>
  <c r="F300" i="7"/>
  <c r="G300" i="7"/>
  <c r="C301" i="7"/>
  <c r="D301" i="7"/>
  <c r="E301" i="7"/>
  <c r="F301" i="7"/>
  <c r="G301" i="7"/>
  <c r="C302" i="7"/>
  <c r="D302" i="7"/>
  <c r="E302" i="7"/>
  <c r="F302" i="7"/>
  <c r="G302" i="7"/>
  <c r="C303" i="7"/>
  <c r="D303" i="7"/>
  <c r="E303" i="7"/>
  <c r="F303" i="7"/>
  <c r="G303" i="7"/>
  <c r="C304" i="7"/>
  <c r="D304" i="7"/>
  <c r="E304" i="7"/>
  <c r="F304" i="7"/>
  <c r="G304" i="7"/>
  <c r="C305" i="7"/>
  <c r="D305" i="7"/>
  <c r="E305" i="7"/>
  <c r="F305" i="7"/>
  <c r="G305" i="7"/>
  <c r="C306" i="7"/>
  <c r="D306" i="7"/>
  <c r="E306" i="7"/>
  <c r="F306" i="7"/>
  <c r="G306" i="7"/>
  <c r="C307" i="7"/>
  <c r="D307" i="7"/>
  <c r="E307" i="7"/>
  <c r="F307" i="7"/>
  <c r="G307" i="7"/>
  <c r="C308" i="7"/>
  <c r="D308" i="7"/>
  <c r="E308" i="7"/>
  <c r="F308" i="7"/>
  <c r="G308" i="7"/>
  <c r="C309" i="7"/>
  <c r="D309" i="7"/>
  <c r="E309" i="7"/>
  <c r="F309" i="7"/>
  <c r="G309" i="7"/>
  <c r="C310" i="7"/>
  <c r="D310" i="7"/>
  <c r="E310" i="7"/>
  <c r="F310" i="7"/>
  <c r="G310" i="7"/>
  <c r="C311" i="7"/>
  <c r="D311" i="7"/>
  <c r="E311" i="7"/>
  <c r="F311" i="7"/>
  <c r="G311" i="7"/>
  <c r="C312" i="7"/>
  <c r="D312" i="7"/>
  <c r="E312" i="7"/>
  <c r="F312" i="7"/>
  <c r="G312" i="7"/>
  <c r="C313" i="7"/>
  <c r="D313" i="7"/>
  <c r="E313" i="7"/>
  <c r="F313" i="7"/>
  <c r="G313" i="7"/>
  <c r="C314" i="7"/>
  <c r="D314" i="7"/>
  <c r="E314" i="7"/>
  <c r="F314" i="7"/>
  <c r="G314" i="7"/>
  <c r="C315" i="7"/>
  <c r="D315" i="7"/>
  <c r="E315" i="7"/>
  <c r="F315" i="7"/>
  <c r="G315" i="7"/>
  <c r="G285" i="7"/>
  <c r="F285" i="7"/>
  <c r="E285" i="7"/>
  <c r="D285" i="7"/>
  <c r="C285" i="7"/>
  <c r="C276" i="7"/>
  <c r="D276" i="7"/>
  <c r="E276" i="7"/>
  <c r="F276" i="7"/>
  <c r="G276" i="7"/>
  <c r="G274" i="7"/>
  <c r="F274" i="7"/>
  <c r="E274" i="7"/>
  <c r="D274" i="7"/>
  <c r="C274" i="7"/>
  <c r="G274" i="8"/>
  <c r="F274" i="8"/>
  <c r="E274" i="8"/>
  <c r="D274" i="8"/>
  <c r="C274" i="8"/>
  <c r="G272" i="8"/>
  <c r="F272" i="8"/>
  <c r="E272" i="8"/>
  <c r="D272" i="8"/>
  <c r="C272" i="8"/>
  <c r="G272" i="7"/>
  <c r="F272" i="7"/>
  <c r="E272" i="7"/>
  <c r="D272" i="7"/>
  <c r="C272" i="7"/>
  <c r="C273" i="8"/>
  <c r="D273" i="8"/>
  <c r="E273" i="8"/>
  <c r="F273" i="8"/>
  <c r="G273" i="8"/>
  <c r="C275" i="8"/>
  <c r="D275" i="8"/>
  <c r="E275" i="8"/>
  <c r="F275" i="8"/>
  <c r="G275" i="8"/>
  <c r="C276" i="8"/>
  <c r="D276" i="8"/>
  <c r="E276" i="8"/>
  <c r="F276" i="8"/>
  <c r="G276" i="8"/>
  <c r="C277" i="8"/>
  <c r="D277" i="8"/>
  <c r="E277" i="8"/>
  <c r="F277" i="8"/>
  <c r="G277" i="8"/>
  <c r="C278" i="8"/>
  <c r="D278" i="8"/>
  <c r="E278" i="8"/>
  <c r="F278" i="8"/>
  <c r="G278" i="8"/>
  <c r="C279" i="8"/>
  <c r="D279" i="8"/>
  <c r="E279" i="8"/>
  <c r="F279" i="8"/>
  <c r="G279" i="8"/>
  <c r="C280" i="8"/>
  <c r="D280" i="8"/>
  <c r="E280" i="8"/>
  <c r="F280" i="8"/>
  <c r="G280" i="8"/>
  <c r="C281" i="8"/>
  <c r="D281" i="8"/>
  <c r="E281" i="8"/>
  <c r="F281" i="8"/>
  <c r="G281" i="8"/>
  <c r="C282" i="8"/>
  <c r="D282" i="8"/>
  <c r="E282" i="8"/>
  <c r="F282" i="8"/>
  <c r="G282" i="8"/>
  <c r="C283" i="8"/>
  <c r="D283" i="8"/>
  <c r="E283" i="8"/>
  <c r="F283" i="8"/>
  <c r="G283" i="8"/>
  <c r="C284" i="8"/>
  <c r="D284" i="8"/>
  <c r="E284" i="8"/>
  <c r="F284" i="8"/>
  <c r="G284" i="8"/>
  <c r="C285" i="8"/>
  <c r="D285" i="8"/>
  <c r="E285" i="8"/>
  <c r="F285" i="8"/>
  <c r="G285" i="8"/>
  <c r="C286" i="8"/>
  <c r="D286" i="8"/>
  <c r="E286" i="8"/>
  <c r="F286" i="8"/>
  <c r="G286" i="8"/>
  <c r="C287" i="8"/>
  <c r="D287" i="8"/>
  <c r="E287" i="8"/>
  <c r="F287" i="8"/>
  <c r="G287" i="8"/>
  <c r="C288" i="8"/>
  <c r="D288" i="8"/>
  <c r="E288" i="8"/>
  <c r="F288" i="8"/>
  <c r="G288" i="8"/>
  <c r="C289" i="8"/>
  <c r="D289" i="8"/>
  <c r="E289" i="8"/>
  <c r="F289" i="8"/>
  <c r="G289" i="8"/>
  <c r="C290" i="8"/>
  <c r="D290" i="8"/>
  <c r="E290" i="8"/>
  <c r="F290" i="8"/>
  <c r="G290" i="8"/>
  <c r="C291" i="8"/>
  <c r="D291" i="8"/>
  <c r="E291" i="8"/>
  <c r="F291" i="8"/>
  <c r="G291" i="8"/>
  <c r="C292" i="8"/>
  <c r="D292" i="8"/>
  <c r="E292" i="8"/>
  <c r="F292" i="8"/>
  <c r="G292" i="8"/>
  <c r="C293" i="8"/>
  <c r="D293" i="8"/>
  <c r="E293" i="8"/>
  <c r="F293" i="8"/>
  <c r="G293" i="8"/>
  <c r="C294" i="8"/>
  <c r="D294" i="8"/>
  <c r="E294" i="8"/>
  <c r="F294" i="8"/>
  <c r="G294" i="8"/>
  <c r="C295" i="8"/>
  <c r="D295" i="8"/>
  <c r="E295" i="8"/>
  <c r="F295" i="8"/>
  <c r="G295" i="8"/>
  <c r="C296" i="8"/>
  <c r="D296" i="8"/>
  <c r="E296" i="8"/>
  <c r="F296" i="8"/>
  <c r="G296" i="8"/>
  <c r="C297" i="8"/>
  <c r="D297" i="8"/>
  <c r="E297" i="8"/>
  <c r="F297" i="8"/>
  <c r="G297" i="8"/>
  <c r="C298" i="8"/>
  <c r="D298" i="8"/>
  <c r="E298" i="8"/>
  <c r="F298" i="8"/>
  <c r="G298" i="8"/>
  <c r="C299" i="8"/>
  <c r="D299" i="8"/>
  <c r="E299" i="8"/>
  <c r="F299" i="8"/>
  <c r="G299" i="8"/>
  <c r="C300" i="8"/>
  <c r="D300" i="8"/>
  <c r="E300" i="8"/>
  <c r="F300" i="8"/>
  <c r="G300" i="8"/>
  <c r="C301" i="8"/>
  <c r="D301" i="8"/>
  <c r="E301" i="8"/>
  <c r="F301" i="8"/>
  <c r="G301" i="8"/>
  <c r="C302" i="8"/>
  <c r="D302" i="8"/>
  <c r="E302" i="8"/>
  <c r="F302" i="8"/>
  <c r="G302" i="8"/>
  <c r="C303" i="8"/>
  <c r="D303" i="8"/>
  <c r="E303" i="8"/>
  <c r="F303" i="8"/>
  <c r="G303" i="8"/>
  <c r="C304" i="8"/>
  <c r="D304" i="8"/>
  <c r="E304" i="8"/>
  <c r="F304" i="8"/>
  <c r="G304" i="8"/>
  <c r="C305" i="8"/>
  <c r="D305" i="8"/>
  <c r="E305" i="8"/>
  <c r="F305" i="8"/>
  <c r="G305" i="8"/>
  <c r="C306" i="8"/>
  <c r="D306" i="8"/>
  <c r="E306" i="8"/>
  <c r="F306" i="8"/>
  <c r="G306" i="8"/>
  <c r="C307" i="8"/>
  <c r="D307" i="8"/>
  <c r="E307" i="8"/>
  <c r="F307" i="8"/>
  <c r="G307" i="8"/>
  <c r="C308" i="8"/>
  <c r="D308" i="8"/>
  <c r="E308" i="8"/>
  <c r="F308" i="8"/>
  <c r="G308" i="8"/>
  <c r="C309" i="8"/>
  <c r="D309" i="8"/>
  <c r="E309" i="8"/>
  <c r="F309" i="8"/>
  <c r="G309" i="8"/>
  <c r="C310" i="8"/>
  <c r="D310" i="8"/>
  <c r="E310" i="8"/>
  <c r="F310" i="8"/>
  <c r="G310" i="8"/>
  <c r="C311" i="8"/>
  <c r="D311" i="8"/>
  <c r="E311" i="8"/>
  <c r="F311" i="8"/>
  <c r="G311" i="8"/>
  <c r="C312" i="8"/>
  <c r="D312" i="8"/>
  <c r="E312" i="8"/>
  <c r="F312" i="8"/>
  <c r="G312" i="8"/>
  <c r="C313" i="8"/>
  <c r="D313" i="8"/>
  <c r="E313" i="8"/>
  <c r="F313" i="8"/>
  <c r="G313" i="8"/>
  <c r="C314" i="8"/>
  <c r="D314" i="8"/>
  <c r="E314" i="8"/>
  <c r="F314" i="8"/>
  <c r="G314" i="8"/>
  <c r="C315" i="8"/>
  <c r="D315" i="8"/>
  <c r="E315" i="8"/>
  <c r="F315" i="8"/>
  <c r="G315" i="8"/>
  <c r="C316" i="8"/>
  <c r="D316" i="8"/>
  <c r="E316" i="8"/>
  <c r="F316" i="8"/>
  <c r="G316" i="8"/>
  <c r="C317" i="8"/>
  <c r="D317" i="8"/>
  <c r="E317" i="8"/>
  <c r="F317" i="8"/>
  <c r="G317" i="8"/>
  <c r="C318" i="8"/>
  <c r="D318" i="8"/>
  <c r="E318" i="8"/>
  <c r="F318" i="8"/>
  <c r="G318" i="8"/>
  <c r="C319" i="8"/>
  <c r="D319" i="8"/>
  <c r="E319" i="8"/>
  <c r="F319" i="8"/>
  <c r="G319" i="8"/>
  <c r="C320" i="8"/>
  <c r="D320" i="8"/>
  <c r="E320" i="8"/>
  <c r="F320" i="8"/>
  <c r="G320" i="8"/>
  <c r="C321" i="8"/>
  <c r="D321" i="8"/>
  <c r="E321" i="8"/>
  <c r="F321" i="8"/>
  <c r="G321" i="8"/>
  <c r="C322" i="8"/>
  <c r="D322" i="8"/>
  <c r="E322" i="8"/>
  <c r="F322" i="8"/>
  <c r="G322" i="8"/>
  <c r="C323" i="8"/>
  <c r="D323" i="8"/>
  <c r="E323" i="8"/>
  <c r="F323" i="8"/>
  <c r="G323" i="8"/>
  <c r="C324" i="8"/>
  <c r="D324" i="8"/>
  <c r="E324" i="8"/>
  <c r="F324" i="8"/>
  <c r="G324" i="8"/>
  <c r="C325" i="8"/>
  <c r="D325" i="8"/>
  <c r="E325" i="8"/>
  <c r="F325" i="8"/>
  <c r="G325" i="8"/>
  <c r="C326" i="8"/>
  <c r="D326" i="8"/>
  <c r="E326" i="8"/>
  <c r="F326" i="8"/>
  <c r="G326" i="8"/>
  <c r="C327" i="8"/>
  <c r="D327" i="8"/>
  <c r="E327" i="8"/>
  <c r="F327" i="8"/>
  <c r="G327" i="8"/>
  <c r="C328" i="8"/>
  <c r="D328" i="8"/>
  <c r="E328" i="8"/>
  <c r="F328" i="8"/>
  <c r="G328" i="8"/>
  <c r="C329" i="8"/>
  <c r="D329" i="8"/>
  <c r="E329" i="8"/>
  <c r="F329" i="8"/>
  <c r="G329" i="8"/>
  <c r="C330" i="8"/>
  <c r="D330" i="8"/>
  <c r="E330" i="8"/>
  <c r="F330" i="8"/>
  <c r="G330" i="8"/>
  <c r="C331" i="8"/>
  <c r="D331" i="8"/>
  <c r="E331" i="8"/>
  <c r="F331" i="8"/>
  <c r="G331" i="8"/>
  <c r="G269" i="7"/>
  <c r="F269" i="7"/>
  <c r="E269" i="7"/>
  <c r="D269" i="7"/>
  <c r="C269" i="7"/>
  <c r="G269" i="8"/>
  <c r="F269" i="8"/>
  <c r="E269" i="8"/>
  <c r="D269" i="8"/>
  <c r="C269" i="8"/>
  <c r="G261" i="7"/>
  <c r="F261" i="7"/>
  <c r="E261" i="7"/>
  <c r="D261" i="7"/>
  <c r="C261" i="7"/>
  <c r="G261" i="8"/>
  <c r="F261" i="8"/>
  <c r="E261" i="8"/>
  <c r="D261" i="8"/>
  <c r="C261" i="8"/>
  <c r="C260" i="8"/>
  <c r="D260" i="8"/>
  <c r="E260" i="8"/>
  <c r="F260" i="8"/>
  <c r="G260" i="8"/>
  <c r="C260" i="7"/>
  <c r="G260" i="7"/>
  <c r="F260" i="7"/>
  <c r="E260" i="7"/>
  <c r="D260" i="7"/>
  <c r="G248" i="7"/>
  <c r="F248" i="7"/>
  <c r="E248" i="7"/>
  <c r="D248" i="7"/>
  <c r="C248" i="7"/>
  <c r="C252" i="7"/>
  <c r="G252" i="7"/>
  <c r="F252" i="7"/>
  <c r="E252" i="7"/>
  <c r="D252" i="7"/>
  <c r="G252" i="8"/>
  <c r="F252" i="8"/>
  <c r="E252" i="8"/>
  <c r="C252" i="8"/>
  <c r="D252" i="8"/>
  <c r="C248" i="8"/>
  <c r="D248" i="8"/>
  <c r="E248" i="8"/>
  <c r="F248" i="8"/>
  <c r="G248" i="8"/>
  <c r="C244" i="7"/>
  <c r="D244" i="7"/>
  <c r="E244" i="7"/>
  <c r="F244" i="7"/>
  <c r="G244" i="7"/>
  <c r="C245" i="7"/>
  <c r="D245" i="7"/>
  <c r="E245" i="7"/>
  <c r="F245" i="7"/>
  <c r="G245" i="7"/>
  <c r="C246" i="7"/>
  <c r="D246" i="7"/>
  <c r="E246" i="7"/>
  <c r="F246" i="7"/>
  <c r="G246" i="7"/>
  <c r="C247" i="7"/>
  <c r="D247" i="7"/>
  <c r="E247" i="7"/>
  <c r="F247" i="7"/>
  <c r="G247" i="7"/>
  <c r="C249" i="7"/>
  <c r="D249" i="7"/>
  <c r="E249" i="7"/>
  <c r="F249" i="7"/>
  <c r="G249" i="7"/>
  <c r="C250" i="7"/>
  <c r="D250" i="7"/>
  <c r="E250" i="7"/>
  <c r="F250" i="7"/>
  <c r="G250" i="7"/>
  <c r="C251" i="7"/>
  <c r="D251" i="7"/>
  <c r="E251" i="7"/>
  <c r="F251" i="7"/>
  <c r="G251" i="7"/>
  <c r="C253" i="7"/>
  <c r="D253" i="7"/>
  <c r="E253" i="7"/>
  <c r="F253" i="7"/>
  <c r="G253" i="7"/>
  <c r="C254" i="7"/>
  <c r="D254" i="7"/>
  <c r="E254" i="7"/>
  <c r="F254" i="7"/>
  <c r="G254" i="7"/>
  <c r="C255" i="7"/>
  <c r="D255" i="7"/>
  <c r="E255" i="7"/>
  <c r="F255" i="7"/>
  <c r="G255" i="7"/>
  <c r="C256" i="7"/>
  <c r="D256" i="7"/>
  <c r="E256" i="7"/>
  <c r="F256" i="7"/>
  <c r="G256" i="7"/>
  <c r="C257" i="7"/>
  <c r="D257" i="7"/>
  <c r="E257" i="7"/>
  <c r="F257" i="7"/>
  <c r="G257" i="7"/>
  <c r="C258" i="7"/>
  <c r="D258" i="7"/>
  <c r="E258" i="7"/>
  <c r="F258" i="7"/>
  <c r="G258" i="7"/>
  <c r="C259" i="7"/>
  <c r="D259" i="7"/>
  <c r="E259" i="7"/>
  <c r="F259" i="7"/>
  <c r="G259" i="7"/>
  <c r="C262" i="7"/>
  <c r="D262" i="7"/>
  <c r="E262" i="7"/>
  <c r="F262" i="7"/>
  <c r="G262" i="7"/>
  <c r="C263" i="7"/>
  <c r="D263" i="7"/>
  <c r="E263" i="7"/>
  <c r="F263" i="7"/>
  <c r="G263" i="7"/>
  <c r="C264" i="7"/>
  <c r="D264" i="7"/>
  <c r="E264" i="7"/>
  <c r="F264" i="7"/>
  <c r="G264" i="7"/>
  <c r="C265" i="7"/>
  <c r="D265" i="7"/>
  <c r="E265" i="7"/>
  <c r="F265" i="7"/>
  <c r="G265" i="7"/>
  <c r="C266" i="7"/>
  <c r="D266" i="7"/>
  <c r="E266" i="7"/>
  <c r="F266" i="7"/>
  <c r="G266" i="7"/>
  <c r="C267" i="7"/>
  <c r="D267" i="7"/>
  <c r="E267" i="7"/>
  <c r="F267" i="7"/>
  <c r="G267" i="7"/>
  <c r="C268" i="7"/>
  <c r="D268" i="7"/>
  <c r="E268" i="7"/>
  <c r="F268" i="7"/>
  <c r="G268" i="7"/>
  <c r="C270" i="7"/>
  <c r="D270" i="7"/>
  <c r="E270" i="7"/>
  <c r="F270" i="7"/>
  <c r="G270" i="7"/>
  <c r="C271" i="7"/>
  <c r="D271" i="7"/>
  <c r="E271" i="7"/>
  <c r="F271" i="7"/>
  <c r="G271" i="7"/>
  <c r="C273" i="7"/>
  <c r="D273" i="7"/>
  <c r="E273" i="7"/>
  <c r="F273" i="7"/>
  <c r="G273" i="7"/>
  <c r="C275" i="7"/>
  <c r="D275" i="7"/>
  <c r="E275" i="7"/>
  <c r="F275" i="7"/>
  <c r="G275" i="7"/>
  <c r="C277" i="7"/>
  <c r="D277" i="7"/>
  <c r="E277" i="7"/>
  <c r="F277" i="7"/>
  <c r="G277" i="7"/>
  <c r="C278" i="7"/>
  <c r="D278" i="7"/>
  <c r="E278" i="7"/>
  <c r="F278" i="7"/>
  <c r="G278" i="7"/>
  <c r="C279" i="7"/>
  <c r="D279" i="7"/>
  <c r="E279" i="7"/>
  <c r="F279" i="7"/>
  <c r="G279" i="7"/>
  <c r="C280" i="7"/>
  <c r="D280" i="7"/>
  <c r="E280" i="7"/>
  <c r="F280" i="7"/>
  <c r="G280" i="7"/>
  <c r="C281" i="7"/>
  <c r="D281" i="7"/>
  <c r="E281" i="7"/>
  <c r="F281" i="7"/>
  <c r="G281" i="7"/>
  <c r="C282" i="7"/>
  <c r="D282" i="7"/>
  <c r="E282" i="7"/>
  <c r="F282" i="7"/>
  <c r="G282" i="7"/>
  <c r="C283" i="7"/>
  <c r="D283" i="7"/>
  <c r="E283" i="7"/>
  <c r="F283" i="7"/>
  <c r="G283" i="7"/>
  <c r="C284" i="7"/>
  <c r="D284" i="7"/>
  <c r="E284" i="7"/>
  <c r="F284" i="7"/>
  <c r="G284" i="7"/>
  <c r="N955" i="9"/>
  <c r="AD890" i="9"/>
  <c r="AE890" i="9" s="1"/>
  <c r="AC890" i="9"/>
  <c r="AB890" i="9" s="1"/>
  <c r="C228" i="7"/>
  <c r="D228" i="7"/>
  <c r="E228" i="7"/>
  <c r="F228" i="7"/>
  <c r="G228" i="7"/>
  <c r="C229" i="7"/>
  <c r="D229" i="7"/>
  <c r="E229" i="7"/>
  <c r="F229" i="7"/>
  <c r="G229" i="7"/>
  <c r="C230" i="7"/>
  <c r="D230" i="7"/>
  <c r="E230" i="7"/>
  <c r="F230" i="7"/>
  <c r="G230" i="7"/>
  <c r="C231" i="7"/>
  <c r="D231" i="7"/>
  <c r="E231" i="7"/>
  <c r="F231" i="7"/>
  <c r="G231" i="7"/>
  <c r="C232" i="7"/>
  <c r="D232" i="7"/>
  <c r="E232" i="7"/>
  <c r="F232" i="7"/>
  <c r="G232" i="7"/>
  <c r="C233" i="7"/>
  <c r="D233" i="7"/>
  <c r="E233" i="7"/>
  <c r="F233" i="7"/>
  <c r="G233" i="7"/>
  <c r="C234" i="7"/>
  <c r="D234" i="7"/>
  <c r="E234" i="7"/>
  <c r="F234" i="7"/>
  <c r="G234" i="7"/>
  <c r="C235" i="7"/>
  <c r="D235" i="7"/>
  <c r="E235" i="7"/>
  <c r="F235" i="7"/>
  <c r="G235" i="7"/>
  <c r="C236" i="7"/>
  <c r="D236" i="7"/>
  <c r="E236" i="7"/>
  <c r="F236" i="7"/>
  <c r="G236" i="7"/>
  <c r="C237" i="7"/>
  <c r="D237" i="7"/>
  <c r="E237" i="7"/>
  <c r="F237" i="7"/>
  <c r="G237" i="7"/>
  <c r="C238" i="7"/>
  <c r="D238" i="7"/>
  <c r="E238" i="7"/>
  <c r="F238" i="7"/>
  <c r="G238" i="7"/>
  <c r="C239" i="7"/>
  <c r="D239" i="7"/>
  <c r="E239" i="7"/>
  <c r="F239" i="7"/>
  <c r="G239" i="7"/>
  <c r="C240" i="7"/>
  <c r="D240" i="7"/>
  <c r="E240" i="7"/>
  <c r="F240" i="7"/>
  <c r="G240" i="7"/>
  <c r="C241" i="7"/>
  <c r="D241" i="7"/>
  <c r="E241" i="7"/>
  <c r="F241" i="7"/>
  <c r="G241" i="7"/>
  <c r="C242" i="7"/>
  <c r="D242" i="7"/>
  <c r="E242" i="7"/>
  <c r="F242" i="7"/>
  <c r="G242" i="7"/>
  <c r="C243" i="7"/>
  <c r="D243" i="7"/>
  <c r="E243" i="7"/>
  <c r="F243" i="7"/>
  <c r="G243" i="7"/>
  <c r="C227" i="8"/>
  <c r="D227" i="8"/>
  <c r="E227" i="8"/>
  <c r="F227" i="8"/>
  <c r="G227" i="8"/>
  <c r="C228" i="8"/>
  <c r="D228" i="8"/>
  <c r="E228" i="8"/>
  <c r="F228" i="8"/>
  <c r="G228" i="8"/>
  <c r="C229" i="8"/>
  <c r="D229" i="8"/>
  <c r="E229" i="8"/>
  <c r="F229" i="8"/>
  <c r="G229" i="8"/>
  <c r="C230" i="8"/>
  <c r="D230" i="8"/>
  <c r="E230" i="8"/>
  <c r="F230" i="8"/>
  <c r="G230" i="8"/>
  <c r="C231" i="8"/>
  <c r="D231" i="8"/>
  <c r="E231" i="8"/>
  <c r="F231" i="8"/>
  <c r="G231" i="8"/>
  <c r="C232" i="8"/>
  <c r="D232" i="8"/>
  <c r="E232" i="8"/>
  <c r="F232" i="8"/>
  <c r="G232" i="8"/>
  <c r="C233" i="8"/>
  <c r="D233" i="8"/>
  <c r="E233" i="8"/>
  <c r="F233" i="8"/>
  <c r="G233" i="8"/>
  <c r="C234" i="8"/>
  <c r="D234" i="8"/>
  <c r="E234" i="8"/>
  <c r="F234" i="8"/>
  <c r="G234" i="8"/>
  <c r="C235" i="8"/>
  <c r="D235" i="8"/>
  <c r="E235" i="8"/>
  <c r="F235" i="8"/>
  <c r="G235" i="8"/>
  <c r="C236" i="8"/>
  <c r="D236" i="8"/>
  <c r="E236" i="8"/>
  <c r="F236" i="8"/>
  <c r="G236" i="8"/>
  <c r="C237" i="8"/>
  <c r="D237" i="8"/>
  <c r="E237" i="8"/>
  <c r="F237" i="8"/>
  <c r="G237" i="8"/>
  <c r="C238" i="8"/>
  <c r="D238" i="8"/>
  <c r="E238" i="8"/>
  <c r="F238" i="8"/>
  <c r="G238" i="8"/>
  <c r="C239" i="8"/>
  <c r="D239" i="8"/>
  <c r="E239" i="8"/>
  <c r="F239" i="8"/>
  <c r="G239" i="8"/>
  <c r="C240" i="8"/>
  <c r="D240" i="8"/>
  <c r="E240" i="8"/>
  <c r="F240" i="8"/>
  <c r="G240" i="8"/>
  <c r="C241" i="8"/>
  <c r="D241" i="8"/>
  <c r="E241" i="8"/>
  <c r="F241" i="8"/>
  <c r="G241" i="8"/>
  <c r="C242" i="8"/>
  <c r="D242" i="8"/>
  <c r="E242" i="8"/>
  <c r="F242" i="8"/>
  <c r="G242" i="8"/>
  <c r="C243" i="8"/>
  <c r="D243" i="8"/>
  <c r="E243" i="8"/>
  <c r="F243" i="8"/>
  <c r="G243" i="8"/>
  <c r="C244" i="8"/>
  <c r="D244" i="8"/>
  <c r="E244" i="8"/>
  <c r="F244" i="8"/>
  <c r="G244" i="8"/>
  <c r="C245" i="8"/>
  <c r="D245" i="8"/>
  <c r="E245" i="8"/>
  <c r="F245" i="8"/>
  <c r="G245" i="8"/>
  <c r="C246" i="8"/>
  <c r="D246" i="8"/>
  <c r="E246" i="8"/>
  <c r="F246" i="8"/>
  <c r="G246" i="8"/>
  <c r="C247" i="8"/>
  <c r="D247" i="8"/>
  <c r="E247" i="8"/>
  <c r="F247" i="8"/>
  <c r="G247" i="8"/>
  <c r="C249" i="8"/>
  <c r="D249" i="8"/>
  <c r="E249" i="8"/>
  <c r="F249" i="8"/>
  <c r="G249" i="8"/>
  <c r="C250" i="8"/>
  <c r="D250" i="8"/>
  <c r="E250" i="8"/>
  <c r="F250" i="8"/>
  <c r="G250" i="8"/>
  <c r="C251" i="8"/>
  <c r="D251" i="8"/>
  <c r="E251" i="8"/>
  <c r="F251" i="8"/>
  <c r="G251" i="8"/>
  <c r="C253" i="8"/>
  <c r="D253" i="8"/>
  <c r="E253" i="8"/>
  <c r="F253" i="8"/>
  <c r="G253" i="8"/>
  <c r="C254" i="8"/>
  <c r="D254" i="8"/>
  <c r="E254" i="8"/>
  <c r="F254" i="8"/>
  <c r="G254" i="8"/>
  <c r="C255" i="8"/>
  <c r="D255" i="8"/>
  <c r="E255" i="8"/>
  <c r="F255" i="8"/>
  <c r="G255" i="8"/>
  <c r="C256" i="8"/>
  <c r="D256" i="8"/>
  <c r="E256" i="8"/>
  <c r="F256" i="8"/>
  <c r="G256" i="8"/>
  <c r="C257" i="8"/>
  <c r="D257" i="8"/>
  <c r="E257" i="8"/>
  <c r="F257" i="8"/>
  <c r="G257" i="8"/>
  <c r="C258" i="8"/>
  <c r="D258" i="8"/>
  <c r="E258" i="8"/>
  <c r="F258" i="8"/>
  <c r="G258" i="8"/>
  <c r="C259" i="8"/>
  <c r="D259" i="8"/>
  <c r="E259" i="8"/>
  <c r="F259" i="8"/>
  <c r="G259" i="8"/>
  <c r="C262" i="8"/>
  <c r="D262" i="8"/>
  <c r="E262" i="8"/>
  <c r="F262" i="8"/>
  <c r="G262" i="8"/>
  <c r="C263" i="8"/>
  <c r="D263" i="8"/>
  <c r="E263" i="8"/>
  <c r="F263" i="8"/>
  <c r="G263" i="8"/>
  <c r="C264" i="8"/>
  <c r="D264" i="8"/>
  <c r="E264" i="8"/>
  <c r="F264" i="8"/>
  <c r="G264" i="8"/>
  <c r="C265" i="8"/>
  <c r="D265" i="8"/>
  <c r="E265" i="8"/>
  <c r="F265" i="8"/>
  <c r="G265" i="8"/>
  <c r="C266" i="8"/>
  <c r="D266" i="8"/>
  <c r="E266" i="8"/>
  <c r="F266" i="8"/>
  <c r="G266" i="8"/>
  <c r="C267" i="8"/>
  <c r="D267" i="8"/>
  <c r="E267" i="8"/>
  <c r="F267" i="8"/>
  <c r="G267" i="8"/>
  <c r="C268" i="8"/>
  <c r="D268" i="8"/>
  <c r="E268" i="8"/>
  <c r="F268" i="8"/>
  <c r="G268" i="8"/>
  <c r="C270" i="8"/>
  <c r="D270" i="8"/>
  <c r="E270" i="8"/>
  <c r="F270" i="8"/>
  <c r="G270" i="8"/>
  <c r="C271" i="8"/>
  <c r="D271" i="8"/>
  <c r="E271" i="8"/>
  <c r="F271" i="8"/>
  <c r="G271" i="8"/>
  <c r="N875" i="9"/>
  <c r="BO847" i="9"/>
  <c r="BP847" i="9" s="1"/>
  <c r="BN847" i="9"/>
  <c r="BM847" i="9" s="1"/>
  <c r="C209" i="7"/>
  <c r="D209" i="7"/>
  <c r="E209" i="7"/>
  <c r="F209" i="7"/>
  <c r="G209" i="7"/>
  <c r="C210" i="7"/>
  <c r="D210" i="7"/>
  <c r="E210" i="7"/>
  <c r="F210" i="7"/>
  <c r="G210" i="7"/>
  <c r="C211" i="7"/>
  <c r="D211" i="7"/>
  <c r="E211" i="7"/>
  <c r="F211" i="7"/>
  <c r="G211" i="7"/>
  <c r="C212" i="7"/>
  <c r="D212" i="7"/>
  <c r="E212" i="7"/>
  <c r="F212" i="7"/>
  <c r="G212" i="7"/>
  <c r="C213" i="7"/>
  <c r="D213" i="7"/>
  <c r="E213" i="7"/>
  <c r="F213" i="7"/>
  <c r="G213" i="7"/>
  <c r="C214" i="7"/>
  <c r="D214" i="7"/>
  <c r="E214" i="7"/>
  <c r="F214" i="7"/>
  <c r="G214" i="7"/>
  <c r="C215" i="7"/>
  <c r="D215" i="7"/>
  <c r="E215" i="7"/>
  <c r="F215" i="7"/>
  <c r="G215" i="7"/>
  <c r="C216" i="7"/>
  <c r="D216" i="7"/>
  <c r="E216" i="7"/>
  <c r="F216" i="7"/>
  <c r="G216" i="7"/>
  <c r="C217" i="7"/>
  <c r="D217" i="7"/>
  <c r="E217" i="7"/>
  <c r="F217" i="7"/>
  <c r="G217" i="7"/>
  <c r="C218" i="7"/>
  <c r="D218" i="7"/>
  <c r="E218" i="7"/>
  <c r="F218" i="7"/>
  <c r="G218" i="7"/>
  <c r="C219" i="7"/>
  <c r="D219" i="7"/>
  <c r="E219" i="7"/>
  <c r="F219" i="7"/>
  <c r="G219" i="7"/>
  <c r="C220" i="7"/>
  <c r="D220" i="7"/>
  <c r="E220" i="7"/>
  <c r="F220" i="7"/>
  <c r="G220" i="7"/>
  <c r="C221" i="7"/>
  <c r="D221" i="7"/>
  <c r="E221" i="7"/>
  <c r="F221" i="7"/>
  <c r="G221" i="7"/>
  <c r="C222" i="7"/>
  <c r="D222" i="7"/>
  <c r="E222" i="7"/>
  <c r="F222" i="7"/>
  <c r="G222" i="7"/>
  <c r="C223" i="7"/>
  <c r="D223" i="7"/>
  <c r="E223" i="7"/>
  <c r="F223" i="7"/>
  <c r="G223" i="7"/>
  <c r="C224" i="7"/>
  <c r="D224" i="7"/>
  <c r="E224" i="7"/>
  <c r="F224" i="7"/>
  <c r="G224" i="7"/>
  <c r="C225" i="7"/>
  <c r="D225" i="7"/>
  <c r="E225" i="7"/>
  <c r="F225" i="7"/>
  <c r="G225" i="7"/>
  <c r="C226" i="7"/>
  <c r="D226" i="7"/>
  <c r="E226" i="7"/>
  <c r="F226" i="7"/>
  <c r="G226" i="7"/>
  <c r="C227" i="7"/>
  <c r="D227" i="7"/>
  <c r="E227" i="7"/>
  <c r="F227" i="7"/>
  <c r="G227" i="7"/>
  <c r="C209" i="8"/>
  <c r="D209" i="8"/>
  <c r="E209" i="8"/>
  <c r="F209" i="8"/>
  <c r="G209" i="8"/>
  <c r="C210" i="8"/>
  <c r="D210" i="8"/>
  <c r="E210" i="8"/>
  <c r="F210" i="8"/>
  <c r="G210" i="8"/>
  <c r="C211" i="8"/>
  <c r="D211" i="8"/>
  <c r="E211" i="8"/>
  <c r="F211" i="8"/>
  <c r="G211" i="8"/>
  <c r="C212" i="8"/>
  <c r="D212" i="8"/>
  <c r="E212" i="8"/>
  <c r="F212" i="8"/>
  <c r="G212" i="8"/>
  <c r="C213" i="8"/>
  <c r="D213" i="8"/>
  <c r="E213" i="8"/>
  <c r="F213" i="8"/>
  <c r="G213" i="8"/>
  <c r="C214" i="8"/>
  <c r="D214" i="8"/>
  <c r="E214" i="8"/>
  <c r="F214" i="8"/>
  <c r="G214" i="8"/>
  <c r="C215" i="8"/>
  <c r="D215" i="8"/>
  <c r="E215" i="8"/>
  <c r="F215" i="8"/>
  <c r="G215" i="8"/>
  <c r="C216" i="8"/>
  <c r="D216" i="8"/>
  <c r="E216" i="8"/>
  <c r="F216" i="8"/>
  <c r="G216" i="8"/>
  <c r="C217" i="8"/>
  <c r="D217" i="8"/>
  <c r="E217" i="8"/>
  <c r="F217" i="8"/>
  <c r="G217" i="8"/>
  <c r="C218" i="8"/>
  <c r="D218" i="8"/>
  <c r="E218" i="8"/>
  <c r="F218" i="8"/>
  <c r="G218" i="8"/>
  <c r="C219" i="8"/>
  <c r="D219" i="8"/>
  <c r="E219" i="8"/>
  <c r="F219" i="8"/>
  <c r="G219" i="8"/>
  <c r="C220" i="8"/>
  <c r="D220" i="8"/>
  <c r="E220" i="8"/>
  <c r="F220" i="8"/>
  <c r="G220" i="8"/>
  <c r="C221" i="8"/>
  <c r="D221" i="8"/>
  <c r="E221" i="8"/>
  <c r="F221" i="8"/>
  <c r="G221" i="8"/>
  <c r="C222" i="8"/>
  <c r="D222" i="8"/>
  <c r="E222" i="8"/>
  <c r="F222" i="8"/>
  <c r="G222" i="8"/>
  <c r="C223" i="8"/>
  <c r="D223" i="8"/>
  <c r="E223" i="8"/>
  <c r="F223" i="8"/>
  <c r="G223" i="8"/>
  <c r="C224" i="8"/>
  <c r="D224" i="8"/>
  <c r="E224" i="8"/>
  <c r="F224" i="8"/>
  <c r="G224" i="8"/>
  <c r="C225" i="8"/>
  <c r="D225" i="8"/>
  <c r="E225" i="8"/>
  <c r="F225" i="8"/>
  <c r="G225" i="8"/>
  <c r="C226" i="8"/>
  <c r="D226" i="8"/>
  <c r="E226" i="8"/>
  <c r="F226" i="8"/>
  <c r="G226" i="8"/>
  <c r="C138" i="5"/>
  <c r="O138" i="5"/>
  <c r="E138" i="5"/>
  <c r="R59" i="5"/>
  <c r="Q59" i="5"/>
  <c r="R58" i="5"/>
  <c r="Q58" i="5"/>
  <c r="R57" i="5"/>
  <c r="Q57" i="5"/>
  <c r="R55" i="5"/>
  <c r="Q55" i="5"/>
  <c r="R54" i="5"/>
  <c r="Q54" i="5"/>
  <c r="R52" i="5"/>
  <c r="Q52" i="5"/>
  <c r="R47" i="5"/>
  <c r="Q47" i="5"/>
  <c r="R46" i="5"/>
  <c r="Q46" i="5"/>
  <c r="R45" i="5"/>
  <c r="Q45" i="5"/>
  <c r="R44" i="5"/>
  <c r="Q44" i="5"/>
  <c r="R43" i="5"/>
  <c r="Q43" i="5"/>
  <c r="R42" i="5"/>
  <c r="Q42" i="5"/>
  <c r="R40" i="5"/>
  <c r="R41" i="5"/>
  <c r="Q40" i="5"/>
  <c r="Q41" i="5"/>
  <c r="R39" i="5"/>
  <c r="Q39" i="5"/>
  <c r="R36" i="5"/>
  <c r="Q36" i="5"/>
  <c r="Q35" i="5"/>
  <c r="R32" i="5"/>
  <c r="Q32" i="5"/>
  <c r="R28" i="5"/>
  <c r="Q28" i="5"/>
  <c r="R26" i="5"/>
  <c r="Q26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R14" i="5"/>
  <c r="Q15" i="5"/>
  <c r="Q14" i="5"/>
  <c r="Q12" i="5"/>
  <c r="R11" i="5"/>
  <c r="Q11" i="5"/>
  <c r="R9" i="5"/>
  <c r="R8" i="5"/>
  <c r="R6" i="5"/>
  <c r="Q9" i="5"/>
  <c r="Q8" i="5"/>
  <c r="Q6" i="5"/>
  <c r="R4" i="5"/>
  <c r="Q4" i="5"/>
  <c r="R3" i="5"/>
  <c r="Q3" i="5"/>
  <c r="F408" i="5"/>
  <c r="O390" i="5"/>
  <c r="F390" i="5"/>
  <c r="O12" i="5"/>
  <c r="E12" i="5"/>
  <c r="F12" i="5" s="1"/>
  <c r="G161" i="8"/>
  <c r="F161" i="8"/>
  <c r="E161" i="8"/>
  <c r="D161" i="8"/>
  <c r="C161" i="8"/>
  <c r="C161" i="7"/>
  <c r="G161" i="7"/>
  <c r="F161" i="7"/>
  <c r="E161" i="7"/>
  <c r="D161" i="7"/>
  <c r="G96" i="8"/>
  <c r="F96" i="8"/>
  <c r="E96" i="8"/>
  <c r="D96" i="8"/>
  <c r="C96" i="8"/>
  <c r="G96" i="7"/>
  <c r="F96" i="7"/>
  <c r="E96" i="7"/>
  <c r="D96" i="7"/>
  <c r="C96" i="7"/>
  <c r="G80" i="8"/>
  <c r="F80" i="8"/>
  <c r="E80" i="8"/>
  <c r="D80" i="8"/>
  <c r="G80" i="7"/>
  <c r="F80" i="7"/>
  <c r="E80" i="7"/>
  <c r="D80" i="7"/>
  <c r="C80" i="8"/>
  <c r="C80" i="7"/>
  <c r="C200" i="7"/>
  <c r="D200" i="7"/>
  <c r="E200" i="7"/>
  <c r="F200" i="7"/>
  <c r="G200" i="7"/>
  <c r="C201" i="7"/>
  <c r="D201" i="7"/>
  <c r="E201" i="7"/>
  <c r="F201" i="7"/>
  <c r="G201" i="7"/>
  <c r="C202" i="7"/>
  <c r="D202" i="7"/>
  <c r="E202" i="7"/>
  <c r="F202" i="7"/>
  <c r="G202" i="7"/>
  <c r="C203" i="7"/>
  <c r="D203" i="7"/>
  <c r="E203" i="7"/>
  <c r="F203" i="7"/>
  <c r="G203" i="7"/>
  <c r="G199" i="7"/>
  <c r="F199" i="7"/>
  <c r="E199" i="7"/>
  <c r="D199" i="7"/>
  <c r="C199" i="7"/>
  <c r="C200" i="8"/>
  <c r="D200" i="8"/>
  <c r="E200" i="8"/>
  <c r="F200" i="8"/>
  <c r="G200" i="8"/>
  <c r="C201" i="8"/>
  <c r="D201" i="8"/>
  <c r="E201" i="8"/>
  <c r="F201" i="8"/>
  <c r="G201" i="8"/>
  <c r="C202" i="8"/>
  <c r="D202" i="8"/>
  <c r="E202" i="8"/>
  <c r="F202" i="8"/>
  <c r="G202" i="8"/>
  <c r="C203" i="8"/>
  <c r="D203" i="8"/>
  <c r="E203" i="8"/>
  <c r="F203" i="8"/>
  <c r="G203" i="8"/>
  <c r="G199" i="8"/>
  <c r="F199" i="8"/>
  <c r="E199" i="8"/>
  <c r="D199" i="8"/>
  <c r="C199" i="8"/>
  <c r="L515" i="5"/>
  <c r="M515" i="5"/>
  <c r="C132" i="7"/>
  <c r="D132" i="7"/>
  <c r="E132" i="7"/>
  <c r="F132" i="7"/>
  <c r="G132" i="7"/>
  <c r="C133" i="7"/>
  <c r="D133" i="7"/>
  <c r="E133" i="7"/>
  <c r="F133" i="7"/>
  <c r="G133" i="7"/>
  <c r="C134" i="7"/>
  <c r="D134" i="7"/>
  <c r="E134" i="7"/>
  <c r="F134" i="7"/>
  <c r="G134" i="7"/>
  <c r="C135" i="7"/>
  <c r="D135" i="7"/>
  <c r="E135" i="7"/>
  <c r="F135" i="7"/>
  <c r="G135" i="7"/>
  <c r="C136" i="7"/>
  <c r="D136" i="7"/>
  <c r="E136" i="7"/>
  <c r="F136" i="7"/>
  <c r="G136" i="7"/>
  <c r="C137" i="7"/>
  <c r="D137" i="7"/>
  <c r="E137" i="7"/>
  <c r="F137" i="7"/>
  <c r="G137" i="7"/>
  <c r="C138" i="7"/>
  <c r="D138" i="7"/>
  <c r="E138" i="7"/>
  <c r="F138" i="7"/>
  <c r="G138" i="7"/>
  <c r="C139" i="7"/>
  <c r="D139" i="7"/>
  <c r="E139" i="7"/>
  <c r="F139" i="7"/>
  <c r="G139" i="7"/>
  <c r="C140" i="7"/>
  <c r="D140" i="7"/>
  <c r="E140" i="7"/>
  <c r="F140" i="7"/>
  <c r="G140" i="7"/>
  <c r="C141" i="7"/>
  <c r="D141" i="7"/>
  <c r="E141" i="7"/>
  <c r="F141" i="7"/>
  <c r="G141" i="7"/>
  <c r="C142" i="7"/>
  <c r="D142" i="7"/>
  <c r="E142" i="7"/>
  <c r="F142" i="7"/>
  <c r="G142" i="7"/>
  <c r="C143" i="7"/>
  <c r="D143" i="7"/>
  <c r="E143" i="7"/>
  <c r="F143" i="7"/>
  <c r="G143" i="7"/>
  <c r="C144" i="7"/>
  <c r="D144" i="7"/>
  <c r="E144" i="7"/>
  <c r="F144" i="7"/>
  <c r="G144" i="7"/>
  <c r="C145" i="7"/>
  <c r="D145" i="7"/>
  <c r="E145" i="7"/>
  <c r="F145" i="7"/>
  <c r="G145" i="7"/>
  <c r="C146" i="7"/>
  <c r="D146" i="7"/>
  <c r="E146" i="7"/>
  <c r="F146" i="7"/>
  <c r="G146" i="7"/>
  <c r="C147" i="7"/>
  <c r="D147" i="7"/>
  <c r="E147" i="7"/>
  <c r="F147" i="7"/>
  <c r="G147" i="7"/>
  <c r="C148" i="7"/>
  <c r="D148" i="7"/>
  <c r="E148" i="7"/>
  <c r="F148" i="7"/>
  <c r="G148" i="7"/>
  <c r="C149" i="7"/>
  <c r="D149" i="7"/>
  <c r="E149" i="7"/>
  <c r="F149" i="7"/>
  <c r="G149" i="7"/>
  <c r="C150" i="7"/>
  <c r="D150" i="7"/>
  <c r="E150" i="7"/>
  <c r="F150" i="7"/>
  <c r="G150" i="7"/>
  <c r="C151" i="7"/>
  <c r="D151" i="7"/>
  <c r="E151" i="7"/>
  <c r="F151" i="7"/>
  <c r="G151" i="7"/>
  <c r="C152" i="7"/>
  <c r="D152" i="7"/>
  <c r="E152" i="7"/>
  <c r="F152" i="7"/>
  <c r="G152" i="7"/>
  <c r="C153" i="7"/>
  <c r="D153" i="7"/>
  <c r="E153" i="7"/>
  <c r="F153" i="7"/>
  <c r="G153" i="7"/>
  <c r="C154" i="7"/>
  <c r="D154" i="7"/>
  <c r="E154" i="7"/>
  <c r="F154" i="7"/>
  <c r="G154" i="7"/>
  <c r="C155" i="7"/>
  <c r="D155" i="7"/>
  <c r="E155" i="7"/>
  <c r="F155" i="7"/>
  <c r="G155" i="7"/>
  <c r="C156" i="7"/>
  <c r="D156" i="7"/>
  <c r="E156" i="7"/>
  <c r="F156" i="7"/>
  <c r="G156" i="7"/>
  <c r="C157" i="7"/>
  <c r="D157" i="7"/>
  <c r="E157" i="7"/>
  <c r="F157" i="7"/>
  <c r="G157" i="7"/>
  <c r="C158" i="7"/>
  <c r="D158" i="7"/>
  <c r="E158" i="7"/>
  <c r="F158" i="7"/>
  <c r="G158" i="7"/>
  <c r="C159" i="7"/>
  <c r="D159" i="7"/>
  <c r="E159" i="7"/>
  <c r="F159" i="7"/>
  <c r="G159" i="7"/>
  <c r="C160" i="7"/>
  <c r="D160" i="7"/>
  <c r="E160" i="7"/>
  <c r="F160" i="7"/>
  <c r="G160" i="7"/>
  <c r="C162" i="7"/>
  <c r="D162" i="7"/>
  <c r="E162" i="7"/>
  <c r="F162" i="7"/>
  <c r="G162" i="7"/>
  <c r="C163" i="7"/>
  <c r="D163" i="7"/>
  <c r="E163" i="7"/>
  <c r="F163" i="7"/>
  <c r="G163" i="7"/>
  <c r="C164" i="7"/>
  <c r="D164" i="7"/>
  <c r="E164" i="7"/>
  <c r="F164" i="7"/>
  <c r="G164" i="7"/>
  <c r="C165" i="7"/>
  <c r="D165" i="7"/>
  <c r="E165" i="7"/>
  <c r="F165" i="7"/>
  <c r="G165" i="7"/>
  <c r="C166" i="7"/>
  <c r="D166" i="7"/>
  <c r="E166" i="7"/>
  <c r="F166" i="7"/>
  <c r="G166" i="7"/>
  <c r="C167" i="7"/>
  <c r="D167" i="7"/>
  <c r="E167" i="7"/>
  <c r="F167" i="7"/>
  <c r="G167" i="7"/>
  <c r="C168" i="7"/>
  <c r="D168" i="7"/>
  <c r="E168" i="7"/>
  <c r="F168" i="7"/>
  <c r="G168" i="7"/>
  <c r="C169" i="7"/>
  <c r="D169" i="7"/>
  <c r="E169" i="7"/>
  <c r="F169" i="7"/>
  <c r="G169" i="7"/>
  <c r="C170" i="7"/>
  <c r="D170" i="7"/>
  <c r="E170" i="7"/>
  <c r="F170" i="7"/>
  <c r="G170" i="7"/>
  <c r="C171" i="7"/>
  <c r="D171" i="7"/>
  <c r="E171" i="7"/>
  <c r="F171" i="7"/>
  <c r="G171" i="7"/>
  <c r="C172" i="7"/>
  <c r="D172" i="7"/>
  <c r="E172" i="7"/>
  <c r="F172" i="7"/>
  <c r="G172" i="7"/>
  <c r="C173" i="7"/>
  <c r="D173" i="7"/>
  <c r="E173" i="7"/>
  <c r="F173" i="7"/>
  <c r="G173" i="7"/>
  <c r="C174" i="7"/>
  <c r="D174" i="7"/>
  <c r="E174" i="7"/>
  <c r="F174" i="7"/>
  <c r="G174" i="7"/>
  <c r="C175" i="7"/>
  <c r="D175" i="7"/>
  <c r="E175" i="7"/>
  <c r="F175" i="7"/>
  <c r="G175" i="7"/>
  <c r="C176" i="7"/>
  <c r="D176" i="7"/>
  <c r="E176" i="7"/>
  <c r="F176" i="7"/>
  <c r="G176" i="7"/>
  <c r="C177" i="7"/>
  <c r="D177" i="7"/>
  <c r="E177" i="7"/>
  <c r="F177" i="7"/>
  <c r="G177" i="7"/>
  <c r="C178" i="7"/>
  <c r="D178" i="7"/>
  <c r="E178" i="7"/>
  <c r="F178" i="7"/>
  <c r="G178" i="7"/>
  <c r="C179" i="7"/>
  <c r="D179" i="7"/>
  <c r="E179" i="7"/>
  <c r="F179" i="7"/>
  <c r="G179" i="7"/>
  <c r="C180" i="7"/>
  <c r="D180" i="7"/>
  <c r="E180" i="7"/>
  <c r="F180" i="7"/>
  <c r="G180" i="7"/>
  <c r="C181" i="7"/>
  <c r="D181" i="7"/>
  <c r="E181" i="7"/>
  <c r="F181" i="7"/>
  <c r="G181" i="7"/>
  <c r="C182" i="7"/>
  <c r="D182" i="7"/>
  <c r="E182" i="7"/>
  <c r="F182" i="7"/>
  <c r="G182" i="7"/>
  <c r="C183" i="7"/>
  <c r="D183" i="7"/>
  <c r="E183" i="7"/>
  <c r="F183" i="7"/>
  <c r="G183" i="7"/>
  <c r="C184" i="7"/>
  <c r="D184" i="7"/>
  <c r="E184" i="7"/>
  <c r="F184" i="7"/>
  <c r="G184" i="7"/>
  <c r="C185" i="7"/>
  <c r="D185" i="7"/>
  <c r="E185" i="7"/>
  <c r="F185" i="7"/>
  <c r="G185" i="7"/>
  <c r="C186" i="7"/>
  <c r="D186" i="7"/>
  <c r="E186" i="7"/>
  <c r="F186" i="7"/>
  <c r="G186" i="7"/>
  <c r="C187" i="7"/>
  <c r="D187" i="7"/>
  <c r="E187" i="7"/>
  <c r="F187" i="7"/>
  <c r="G187" i="7"/>
  <c r="C188" i="7"/>
  <c r="D188" i="7"/>
  <c r="E188" i="7"/>
  <c r="F188" i="7"/>
  <c r="G188" i="7"/>
  <c r="C189" i="7"/>
  <c r="D189" i="7"/>
  <c r="E189" i="7"/>
  <c r="F189" i="7"/>
  <c r="G189" i="7"/>
  <c r="C190" i="7"/>
  <c r="D190" i="7"/>
  <c r="E190" i="7"/>
  <c r="F190" i="7"/>
  <c r="G190" i="7"/>
  <c r="C191" i="7"/>
  <c r="D191" i="7"/>
  <c r="E191" i="7"/>
  <c r="F191" i="7"/>
  <c r="G191" i="7"/>
  <c r="C192" i="7"/>
  <c r="D192" i="7"/>
  <c r="E192" i="7"/>
  <c r="F192" i="7"/>
  <c r="G192" i="7"/>
  <c r="C193" i="7"/>
  <c r="D193" i="7"/>
  <c r="E193" i="7"/>
  <c r="F193" i="7"/>
  <c r="G193" i="7"/>
  <c r="C194" i="7"/>
  <c r="D194" i="7"/>
  <c r="E194" i="7"/>
  <c r="F194" i="7"/>
  <c r="G194" i="7"/>
  <c r="C195" i="7"/>
  <c r="D195" i="7"/>
  <c r="E195" i="7"/>
  <c r="F195" i="7"/>
  <c r="G195" i="7"/>
  <c r="C196" i="7"/>
  <c r="D196" i="7"/>
  <c r="E196" i="7"/>
  <c r="F196" i="7"/>
  <c r="G196" i="7"/>
  <c r="C197" i="7"/>
  <c r="D197" i="7"/>
  <c r="E197" i="7"/>
  <c r="F197" i="7"/>
  <c r="G197" i="7"/>
  <c r="C198" i="7"/>
  <c r="D198" i="7"/>
  <c r="E198" i="7"/>
  <c r="F198" i="7"/>
  <c r="G198" i="7"/>
  <c r="C204" i="7"/>
  <c r="D204" i="7"/>
  <c r="E204" i="7"/>
  <c r="F204" i="7"/>
  <c r="G204" i="7"/>
  <c r="C205" i="7"/>
  <c r="D205" i="7"/>
  <c r="E205" i="7"/>
  <c r="F205" i="7"/>
  <c r="G205" i="7"/>
  <c r="C206" i="7"/>
  <c r="D206" i="7"/>
  <c r="E206" i="7"/>
  <c r="F206" i="7"/>
  <c r="G206" i="7"/>
  <c r="C207" i="7"/>
  <c r="D207" i="7"/>
  <c r="E207" i="7"/>
  <c r="F207" i="7"/>
  <c r="G207" i="7"/>
  <c r="C208" i="7"/>
  <c r="D208" i="7"/>
  <c r="E208" i="7"/>
  <c r="F208" i="7"/>
  <c r="G208" i="7"/>
  <c r="C104" i="8"/>
  <c r="D104" i="8"/>
  <c r="E104" i="8"/>
  <c r="F104" i="8"/>
  <c r="G104" i="8"/>
  <c r="C105" i="8"/>
  <c r="D105" i="8"/>
  <c r="E105" i="8"/>
  <c r="F105" i="8"/>
  <c r="G105" i="8"/>
  <c r="C106" i="8"/>
  <c r="D106" i="8"/>
  <c r="E106" i="8"/>
  <c r="F106" i="8"/>
  <c r="G106" i="8"/>
  <c r="C107" i="8"/>
  <c r="D107" i="8"/>
  <c r="E107" i="8"/>
  <c r="F107" i="8"/>
  <c r="G107" i="8"/>
  <c r="C108" i="8"/>
  <c r="D108" i="8"/>
  <c r="E108" i="8"/>
  <c r="F108" i="8"/>
  <c r="G108" i="8"/>
  <c r="C109" i="8"/>
  <c r="D109" i="8"/>
  <c r="E109" i="8"/>
  <c r="F109" i="8"/>
  <c r="G109" i="8"/>
  <c r="C110" i="8"/>
  <c r="D110" i="8"/>
  <c r="E110" i="8"/>
  <c r="F110" i="8"/>
  <c r="G110" i="8"/>
  <c r="C111" i="8"/>
  <c r="D111" i="8"/>
  <c r="E111" i="8"/>
  <c r="F111" i="8"/>
  <c r="G111" i="8"/>
  <c r="C112" i="8"/>
  <c r="D112" i="8"/>
  <c r="E112" i="8"/>
  <c r="F112" i="8"/>
  <c r="G112" i="8"/>
  <c r="C113" i="8"/>
  <c r="D113" i="8"/>
  <c r="E113" i="8"/>
  <c r="F113" i="8"/>
  <c r="G113" i="8"/>
  <c r="C114" i="8"/>
  <c r="D114" i="8"/>
  <c r="E114" i="8"/>
  <c r="F114" i="8"/>
  <c r="G114" i="8"/>
  <c r="C115" i="8"/>
  <c r="D115" i="8"/>
  <c r="E115" i="8"/>
  <c r="F115" i="8"/>
  <c r="G115" i="8"/>
  <c r="C116" i="8"/>
  <c r="D116" i="8"/>
  <c r="E116" i="8"/>
  <c r="F116" i="8"/>
  <c r="G116" i="8"/>
  <c r="C117" i="8"/>
  <c r="D117" i="8"/>
  <c r="E117" i="8"/>
  <c r="F117" i="8"/>
  <c r="G117" i="8"/>
  <c r="C118" i="8"/>
  <c r="D118" i="8"/>
  <c r="E118" i="8"/>
  <c r="F118" i="8"/>
  <c r="G118" i="8"/>
  <c r="C119" i="8"/>
  <c r="D119" i="8"/>
  <c r="E119" i="8"/>
  <c r="F119" i="8"/>
  <c r="G119" i="8"/>
  <c r="C120" i="8"/>
  <c r="D120" i="8"/>
  <c r="E120" i="8"/>
  <c r="F120" i="8"/>
  <c r="G120" i="8"/>
  <c r="C121" i="8"/>
  <c r="D121" i="8"/>
  <c r="E121" i="8"/>
  <c r="F121" i="8"/>
  <c r="G121" i="8"/>
  <c r="C122" i="8"/>
  <c r="D122" i="8"/>
  <c r="E122" i="8"/>
  <c r="F122" i="8"/>
  <c r="G122" i="8"/>
  <c r="C123" i="8"/>
  <c r="D123" i="8"/>
  <c r="E123" i="8"/>
  <c r="F123" i="8"/>
  <c r="G123" i="8"/>
  <c r="C124" i="8"/>
  <c r="D124" i="8"/>
  <c r="E124" i="8"/>
  <c r="F124" i="8"/>
  <c r="G124" i="8"/>
  <c r="C125" i="8"/>
  <c r="D125" i="8"/>
  <c r="E125" i="8"/>
  <c r="F125" i="8"/>
  <c r="G125" i="8"/>
  <c r="C126" i="8"/>
  <c r="D126" i="8"/>
  <c r="E126" i="8"/>
  <c r="F126" i="8"/>
  <c r="G126" i="8"/>
  <c r="C127" i="8"/>
  <c r="D127" i="8"/>
  <c r="E127" i="8"/>
  <c r="F127" i="8"/>
  <c r="G127" i="8"/>
  <c r="C128" i="8"/>
  <c r="D128" i="8"/>
  <c r="E128" i="8"/>
  <c r="F128" i="8"/>
  <c r="G128" i="8"/>
  <c r="C129" i="8"/>
  <c r="D129" i="8"/>
  <c r="E129" i="8"/>
  <c r="F129" i="8"/>
  <c r="G129" i="8"/>
  <c r="C130" i="8"/>
  <c r="D130" i="8"/>
  <c r="E130" i="8"/>
  <c r="F130" i="8"/>
  <c r="G130" i="8"/>
  <c r="C131" i="8"/>
  <c r="D131" i="8"/>
  <c r="E131" i="8"/>
  <c r="F131" i="8"/>
  <c r="G131" i="8"/>
  <c r="C132" i="8"/>
  <c r="D132" i="8"/>
  <c r="E132" i="8"/>
  <c r="F132" i="8"/>
  <c r="G132" i="8"/>
  <c r="C133" i="8"/>
  <c r="D133" i="8"/>
  <c r="E133" i="8"/>
  <c r="F133" i="8"/>
  <c r="G133" i="8"/>
  <c r="C134" i="8"/>
  <c r="D134" i="8"/>
  <c r="E134" i="8"/>
  <c r="F134" i="8"/>
  <c r="G134" i="8"/>
  <c r="C135" i="8"/>
  <c r="D135" i="8"/>
  <c r="E135" i="8"/>
  <c r="F135" i="8"/>
  <c r="G135" i="8"/>
  <c r="C136" i="8"/>
  <c r="D136" i="8"/>
  <c r="E136" i="8"/>
  <c r="F136" i="8"/>
  <c r="G136" i="8"/>
  <c r="C137" i="8"/>
  <c r="D137" i="8"/>
  <c r="E137" i="8"/>
  <c r="F137" i="8"/>
  <c r="G137" i="8"/>
  <c r="C138" i="8"/>
  <c r="D138" i="8"/>
  <c r="E138" i="8"/>
  <c r="F138" i="8"/>
  <c r="G138" i="8"/>
  <c r="C139" i="8"/>
  <c r="D139" i="8"/>
  <c r="E139" i="8"/>
  <c r="F139" i="8"/>
  <c r="G139" i="8"/>
  <c r="C140" i="8"/>
  <c r="D140" i="8"/>
  <c r="E140" i="8"/>
  <c r="F140" i="8"/>
  <c r="G140" i="8"/>
  <c r="C141" i="8"/>
  <c r="D141" i="8"/>
  <c r="E141" i="8"/>
  <c r="F141" i="8"/>
  <c r="G141" i="8"/>
  <c r="C142" i="8"/>
  <c r="D142" i="8"/>
  <c r="E142" i="8"/>
  <c r="F142" i="8"/>
  <c r="G142" i="8"/>
  <c r="C143" i="8"/>
  <c r="D143" i="8"/>
  <c r="E143" i="8"/>
  <c r="F143" i="8"/>
  <c r="G143" i="8"/>
  <c r="C144" i="8"/>
  <c r="D144" i="8"/>
  <c r="E144" i="8"/>
  <c r="F144" i="8"/>
  <c r="G144" i="8"/>
  <c r="C145" i="8"/>
  <c r="D145" i="8"/>
  <c r="E145" i="8"/>
  <c r="F145" i="8"/>
  <c r="G145" i="8"/>
  <c r="C146" i="8"/>
  <c r="D146" i="8"/>
  <c r="E146" i="8"/>
  <c r="F146" i="8"/>
  <c r="G146" i="8"/>
  <c r="C147" i="8"/>
  <c r="D147" i="8"/>
  <c r="E147" i="8"/>
  <c r="F147" i="8"/>
  <c r="G147" i="8"/>
  <c r="C148" i="8"/>
  <c r="D148" i="8"/>
  <c r="E148" i="8"/>
  <c r="F148" i="8"/>
  <c r="G148" i="8"/>
  <c r="C149" i="8"/>
  <c r="D149" i="8"/>
  <c r="E149" i="8"/>
  <c r="F149" i="8"/>
  <c r="G149" i="8"/>
  <c r="C150" i="8"/>
  <c r="D150" i="8"/>
  <c r="E150" i="8"/>
  <c r="F150" i="8"/>
  <c r="G150" i="8"/>
  <c r="C151" i="8"/>
  <c r="D151" i="8"/>
  <c r="E151" i="8"/>
  <c r="F151" i="8"/>
  <c r="G151" i="8"/>
  <c r="C152" i="8"/>
  <c r="D152" i="8"/>
  <c r="E152" i="8"/>
  <c r="F152" i="8"/>
  <c r="G152" i="8"/>
  <c r="C153" i="8"/>
  <c r="D153" i="8"/>
  <c r="E153" i="8"/>
  <c r="F153" i="8"/>
  <c r="G153" i="8"/>
  <c r="C154" i="8"/>
  <c r="D154" i="8"/>
  <c r="E154" i="8"/>
  <c r="F154" i="8"/>
  <c r="G154" i="8"/>
  <c r="C155" i="8"/>
  <c r="D155" i="8"/>
  <c r="E155" i="8"/>
  <c r="F155" i="8"/>
  <c r="G155" i="8"/>
  <c r="C156" i="8"/>
  <c r="D156" i="8"/>
  <c r="E156" i="8"/>
  <c r="F156" i="8"/>
  <c r="G156" i="8"/>
  <c r="C157" i="8"/>
  <c r="D157" i="8"/>
  <c r="E157" i="8"/>
  <c r="F157" i="8"/>
  <c r="G157" i="8"/>
  <c r="C158" i="8"/>
  <c r="D158" i="8"/>
  <c r="E158" i="8"/>
  <c r="F158" i="8"/>
  <c r="G158" i="8"/>
  <c r="C159" i="8"/>
  <c r="D159" i="8"/>
  <c r="E159" i="8"/>
  <c r="F159" i="8"/>
  <c r="G159" i="8"/>
  <c r="C160" i="8"/>
  <c r="D160" i="8"/>
  <c r="E160" i="8"/>
  <c r="F160" i="8"/>
  <c r="G160" i="8"/>
  <c r="C162" i="8"/>
  <c r="D162" i="8"/>
  <c r="E162" i="8"/>
  <c r="F162" i="8"/>
  <c r="G162" i="8"/>
  <c r="C163" i="8"/>
  <c r="D163" i="8"/>
  <c r="E163" i="8"/>
  <c r="F163" i="8"/>
  <c r="G163" i="8"/>
  <c r="C164" i="8"/>
  <c r="D164" i="8"/>
  <c r="E164" i="8"/>
  <c r="F164" i="8"/>
  <c r="G164" i="8"/>
  <c r="C165" i="8"/>
  <c r="D165" i="8"/>
  <c r="E165" i="8"/>
  <c r="F165" i="8"/>
  <c r="G165" i="8"/>
  <c r="C166" i="8"/>
  <c r="D166" i="8"/>
  <c r="E166" i="8"/>
  <c r="F166" i="8"/>
  <c r="G166" i="8"/>
  <c r="C167" i="8"/>
  <c r="D167" i="8"/>
  <c r="E167" i="8"/>
  <c r="F167" i="8"/>
  <c r="G167" i="8"/>
  <c r="C168" i="8"/>
  <c r="D168" i="8"/>
  <c r="E168" i="8"/>
  <c r="F168" i="8"/>
  <c r="G168" i="8"/>
  <c r="C169" i="8"/>
  <c r="D169" i="8"/>
  <c r="E169" i="8"/>
  <c r="F169" i="8"/>
  <c r="G169" i="8"/>
  <c r="C170" i="8"/>
  <c r="D170" i="8"/>
  <c r="E170" i="8"/>
  <c r="F170" i="8"/>
  <c r="G170" i="8"/>
  <c r="C171" i="8"/>
  <c r="D171" i="8"/>
  <c r="E171" i="8"/>
  <c r="F171" i="8"/>
  <c r="G171" i="8"/>
  <c r="C172" i="8"/>
  <c r="D172" i="8"/>
  <c r="E172" i="8"/>
  <c r="F172" i="8"/>
  <c r="G172" i="8"/>
  <c r="C173" i="8"/>
  <c r="D173" i="8"/>
  <c r="E173" i="8"/>
  <c r="F173" i="8"/>
  <c r="G173" i="8"/>
  <c r="C174" i="8"/>
  <c r="D174" i="8"/>
  <c r="E174" i="8"/>
  <c r="F174" i="8"/>
  <c r="G174" i="8"/>
  <c r="C175" i="8"/>
  <c r="D175" i="8"/>
  <c r="E175" i="8"/>
  <c r="F175" i="8"/>
  <c r="G175" i="8"/>
  <c r="C176" i="8"/>
  <c r="D176" i="8"/>
  <c r="E176" i="8"/>
  <c r="F176" i="8"/>
  <c r="G176" i="8"/>
  <c r="C177" i="8"/>
  <c r="D177" i="8"/>
  <c r="E177" i="8"/>
  <c r="F177" i="8"/>
  <c r="G177" i="8"/>
  <c r="C178" i="8"/>
  <c r="D178" i="8"/>
  <c r="E178" i="8"/>
  <c r="F178" i="8"/>
  <c r="G178" i="8"/>
  <c r="C179" i="8"/>
  <c r="D179" i="8"/>
  <c r="E179" i="8"/>
  <c r="F179" i="8"/>
  <c r="G179" i="8"/>
  <c r="C180" i="8"/>
  <c r="D180" i="8"/>
  <c r="E180" i="8"/>
  <c r="F180" i="8"/>
  <c r="G180" i="8"/>
  <c r="C181" i="8"/>
  <c r="D181" i="8"/>
  <c r="E181" i="8"/>
  <c r="F181" i="8"/>
  <c r="G181" i="8"/>
  <c r="C182" i="8"/>
  <c r="D182" i="8"/>
  <c r="E182" i="8"/>
  <c r="F182" i="8"/>
  <c r="G182" i="8"/>
  <c r="C183" i="8"/>
  <c r="D183" i="8"/>
  <c r="E183" i="8"/>
  <c r="F183" i="8"/>
  <c r="G183" i="8"/>
  <c r="C184" i="8"/>
  <c r="D184" i="8"/>
  <c r="E184" i="8"/>
  <c r="F184" i="8"/>
  <c r="G184" i="8"/>
  <c r="C185" i="8"/>
  <c r="D185" i="8"/>
  <c r="E185" i="8"/>
  <c r="F185" i="8"/>
  <c r="G185" i="8"/>
  <c r="C186" i="8"/>
  <c r="D186" i="8"/>
  <c r="E186" i="8"/>
  <c r="F186" i="8"/>
  <c r="G186" i="8"/>
  <c r="C187" i="8"/>
  <c r="D187" i="8"/>
  <c r="E187" i="8"/>
  <c r="F187" i="8"/>
  <c r="G187" i="8"/>
  <c r="C188" i="8"/>
  <c r="D188" i="8"/>
  <c r="E188" i="8"/>
  <c r="F188" i="8"/>
  <c r="G188" i="8"/>
  <c r="C189" i="8"/>
  <c r="D189" i="8"/>
  <c r="E189" i="8"/>
  <c r="F189" i="8"/>
  <c r="G189" i="8"/>
  <c r="C190" i="8"/>
  <c r="D190" i="8"/>
  <c r="E190" i="8"/>
  <c r="F190" i="8"/>
  <c r="G190" i="8"/>
  <c r="C191" i="8"/>
  <c r="D191" i="8"/>
  <c r="E191" i="8"/>
  <c r="F191" i="8"/>
  <c r="G191" i="8"/>
  <c r="C192" i="8"/>
  <c r="D192" i="8"/>
  <c r="E192" i="8"/>
  <c r="F192" i="8"/>
  <c r="G192" i="8"/>
  <c r="C193" i="8"/>
  <c r="D193" i="8"/>
  <c r="E193" i="8"/>
  <c r="F193" i="8"/>
  <c r="G193" i="8"/>
  <c r="C194" i="8"/>
  <c r="D194" i="8"/>
  <c r="E194" i="8"/>
  <c r="F194" i="8"/>
  <c r="G194" i="8"/>
  <c r="C195" i="8"/>
  <c r="D195" i="8"/>
  <c r="E195" i="8"/>
  <c r="F195" i="8"/>
  <c r="G195" i="8"/>
  <c r="C196" i="8"/>
  <c r="D196" i="8"/>
  <c r="E196" i="8"/>
  <c r="F196" i="8"/>
  <c r="G196" i="8"/>
  <c r="C197" i="8"/>
  <c r="D197" i="8"/>
  <c r="E197" i="8"/>
  <c r="F197" i="8"/>
  <c r="G197" i="8"/>
  <c r="C198" i="8"/>
  <c r="D198" i="8"/>
  <c r="E198" i="8"/>
  <c r="F198" i="8"/>
  <c r="G198" i="8"/>
  <c r="C204" i="8"/>
  <c r="D204" i="8"/>
  <c r="E204" i="8"/>
  <c r="F204" i="8"/>
  <c r="G204" i="8"/>
  <c r="C205" i="8"/>
  <c r="D205" i="8"/>
  <c r="E205" i="8"/>
  <c r="F205" i="8"/>
  <c r="G205" i="8"/>
  <c r="C206" i="8"/>
  <c r="D206" i="8"/>
  <c r="E206" i="8"/>
  <c r="F206" i="8"/>
  <c r="G206" i="8"/>
  <c r="C207" i="8"/>
  <c r="D207" i="8"/>
  <c r="E207" i="8"/>
  <c r="F207" i="8"/>
  <c r="G207" i="8"/>
  <c r="C208" i="8"/>
  <c r="D208" i="8"/>
  <c r="E208" i="8"/>
  <c r="F208" i="8"/>
  <c r="G208" i="8"/>
  <c r="O494" i="5"/>
  <c r="C494" i="5"/>
  <c r="E494" i="5"/>
  <c r="O491" i="5"/>
  <c r="E491" i="5"/>
  <c r="F491" i="5" s="1"/>
  <c r="O488" i="5"/>
  <c r="E488" i="5"/>
  <c r="F488" i="5" s="1"/>
  <c r="R56" i="5" s="1"/>
  <c r="O484" i="5"/>
  <c r="E484" i="5"/>
  <c r="F484" i="5" s="1"/>
  <c r="O461" i="5"/>
  <c r="E461" i="5"/>
  <c r="Q53" i="5" s="1"/>
  <c r="C461" i="5"/>
  <c r="O458" i="5"/>
  <c r="E458" i="5"/>
  <c r="F458" i="5" s="1"/>
  <c r="O432" i="5"/>
  <c r="E432" i="5"/>
  <c r="Q51" i="5" s="1"/>
  <c r="C432" i="5"/>
  <c r="O419" i="5"/>
  <c r="E419" i="5"/>
  <c r="Q50" i="5" s="1"/>
  <c r="C419" i="5"/>
  <c r="E415" i="5"/>
  <c r="F415" i="5" s="1"/>
  <c r="R49" i="5" s="1"/>
  <c r="O415" i="5"/>
  <c r="E410" i="5"/>
  <c r="F410" i="5" s="1"/>
  <c r="R48" i="5" s="1"/>
  <c r="O410" i="5"/>
  <c r="F403" i="5"/>
  <c r="F401" i="5"/>
  <c r="O397" i="5"/>
  <c r="E397" i="5"/>
  <c r="F397" i="5" s="1"/>
  <c r="O392" i="5"/>
  <c r="E392" i="5"/>
  <c r="F392" i="5" s="1"/>
  <c r="O367" i="5"/>
  <c r="E367" i="5"/>
  <c r="Q38" i="5" s="1"/>
  <c r="C367" i="5"/>
  <c r="O307" i="5"/>
  <c r="E307" i="5"/>
  <c r="Q37" i="5" s="1"/>
  <c r="C307" i="5"/>
  <c r="F306" i="5"/>
  <c r="O291" i="5"/>
  <c r="E291" i="5"/>
  <c r="C291" i="5"/>
  <c r="Q56" i="5" l="1"/>
  <c r="Q49" i="5"/>
  <c r="Q48" i="5"/>
  <c r="F494" i="5"/>
  <c r="F461" i="5"/>
  <c r="R53" i="5" s="1"/>
  <c r="F432" i="5"/>
  <c r="R51" i="5" s="1"/>
  <c r="F419" i="5"/>
  <c r="R50" i="5" s="1"/>
  <c r="F367" i="5"/>
  <c r="R38" i="5" s="1"/>
  <c r="F307" i="5"/>
  <c r="R37" i="5" s="1"/>
  <c r="F291" i="5"/>
  <c r="R35" i="5" s="1"/>
  <c r="O278" i="5"/>
  <c r="Q34" i="5"/>
  <c r="C278" i="5"/>
  <c r="C263" i="5"/>
  <c r="O263" i="5"/>
  <c r="E263" i="5"/>
  <c r="Q33" i="5" s="1"/>
  <c r="O244" i="5"/>
  <c r="E244" i="5"/>
  <c r="Q31" i="5" s="1"/>
  <c r="C253" i="5"/>
  <c r="C244" i="5" s="1"/>
  <c r="O239" i="5"/>
  <c r="E239" i="5"/>
  <c r="C203" i="5"/>
  <c r="C186" i="5" s="1"/>
  <c r="O186" i="5"/>
  <c r="E186" i="5"/>
  <c r="Q29" i="5" s="1"/>
  <c r="F185" i="5"/>
  <c r="C90" i="7"/>
  <c r="D90" i="7"/>
  <c r="E90" i="7"/>
  <c r="F90" i="7"/>
  <c r="G90" i="7"/>
  <c r="C91" i="7"/>
  <c r="D91" i="7"/>
  <c r="E91" i="7"/>
  <c r="F91" i="7"/>
  <c r="G91" i="7"/>
  <c r="C92" i="7"/>
  <c r="D92" i="7"/>
  <c r="E92" i="7"/>
  <c r="F92" i="7"/>
  <c r="G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97" i="7"/>
  <c r="D97" i="7"/>
  <c r="E97" i="7"/>
  <c r="F97" i="7"/>
  <c r="G97" i="7"/>
  <c r="C98" i="7"/>
  <c r="D98" i="7"/>
  <c r="E98" i="7"/>
  <c r="F98" i="7"/>
  <c r="G98" i="7"/>
  <c r="C99" i="7"/>
  <c r="D99" i="7"/>
  <c r="E99" i="7"/>
  <c r="F99" i="7"/>
  <c r="G99" i="7"/>
  <c r="C100" i="7"/>
  <c r="D100" i="7"/>
  <c r="E100" i="7"/>
  <c r="F100" i="7"/>
  <c r="G100" i="7"/>
  <c r="C101" i="7"/>
  <c r="D101" i="7"/>
  <c r="E101" i="7"/>
  <c r="F101" i="7"/>
  <c r="G101" i="7"/>
  <c r="C102" i="7"/>
  <c r="D102" i="7"/>
  <c r="E102" i="7"/>
  <c r="F102" i="7"/>
  <c r="G102" i="7"/>
  <c r="C103" i="7"/>
  <c r="D103" i="7"/>
  <c r="E103" i="7"/>
  <c r="F103" i="7"/>
  <c r="G103" i="7"/>
  <c r="C104" i="7"/>
  <c r="D104" i="7"/>
  <c r="E104" i="7"/>
  <c r="F104" i="7"/>
  <c r="G104" i="7"/>
  <c r="C105" i="7"/>
  <c r="D105" i="7"/>
  <c r="E105" i="7"/>
  <c r="F105" i="7"/>
  <c r="G105" i="7"/>
  <c r="C106" i="7"/>
  <c r="D106" i="7"/>
  <c r="E106" i="7"/>
  <c r="F106" i="7"/>
  <c r="G106" i="7"/>
  <c r="C107" i="7"/>
  <c r="D107" i="7"/>
  <c r="E107" i="7"/>
  <c r="F107" i="7"/>
  <c r="G107" i="7"/>
  <c r="C108" i="7"/>
  <c r="D108" i="7"/>
  <c r="E108" i="7"/>
  <c r="F108" i="7"/>
  <c r="G108" i="7"/>
  <c r="C109" i="7"/>
  <c r="D109" i="7"/>
  <c r="E109" i="7"/>
  <c r="F109" i="7"/>
  <c r="G109" i="7"/>
  <c r="C110" i="7"/>
  <c r="D110" i="7"/>
  <c r="E110" i="7"/>
  <c r="F110" i="7"/>
  <c r="G110" i="7"/>
  <c r="C111" i="7"/>
  <c r="D111" i="7"/>
  <c r="E111" i="7"/>
  <c r="F111" i="7"/>
  <c r="G111" i="7"/>
  <c r="C112" i="7"/>
  <c r="D112" i="7"/>
  <c r="E112" i="7"/>
  <c r="F112" i="7"/>
  <c r="G112" i="7"/>
  <c r="C113" i="7"/>
  <c r="D113" i="7"/>
  <c r="E113" i="7"/>
  <c r="F113" i="7"/>
  <c r="G113" i="7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C118" i="7"/>
  <c r="D118" i="7"/>
  <c r="E118" i="7"/>
  <c r="F118" i="7"/>
  <c r="G118" i="7"/>
  <c r="C119" i="7"/>
  <c r="D119" i="7"/>
  <c r="E119" i="7"/>
  <c r="F119" i="7"/>
  <c r="G119" i="7"/>
  <c r="C120" i="7"/>
  <c r="D120" i="7"/>
  <c r="E120" i="7"/>
  <c r="F120" i="7"/>
  <c r="G120" i="7"/>
  <c r="C121" i="7"/>
  <c r="D121" i="7"/>
  <c r="E121" i="7"/>
  <c r="F121" i="7"/>
  <c r="G121" i="7"/>
  <c r="C122" i="7"/>
  <c r="D122" i="7"/>
  <c r="E122" i="7"/>
  <c r="F122" i="7"/>
  <c r="G122" i="7"/>
  <c r="C123" i="7"/>
  <c r="D123" i="7"/>
  <c r="E123" i="7"/>
  <c r="F123" i="7"/>
  <c r="G123" i="7"/>
  <c r="C124" i="7"/>
  <c r="D124" i="7"/>
  <c r="E124" i="7"/>
  <c r="F124" i="7"/>
  <c r="G124" i="7"/>
  <c r="C125" i="7"/>
  <c r="D125" i="7"/>
  <c r="E125" i="7"/>
  <c r="F125" i="7"/>
  <c r="G125" i="7"/>
  <c r="C126" i="7"/>
  <c r="D126" i="7"/>
  <c r="E126" i="7"/>
  <c r="F126" i="7"/>
  <c r="G126" i="7"/>
  <c r="C127" i="7"/>
  <c r="D127" i="7"/>
  <c r="E127" i="7"/>
  <c r="F127" i="7"/>
  <c r="G127" i="7"/>
  <c r="C128" i="7"/>
  <c r="D128" i="7"/>
  <c r="E128" i="7"/>
  <c r="F128" i="7"/>
  <c r="G128" i="7"/>
  <c r="C129" i="7"/>
  <c r="D129" i="7"/>
  <c r="E129" i="7"/>
  <c r="F129" i="7"/>
  <c r="G129" i="7"/>
  <c r="C130" i="7"/>
  <c r="D130" i="7"/>
  <c r="E130" i="7"/>
  <c r="F130" i="7"/>
  <c r="G130" i="7"/>
  <c r="C131" i="7"/>
  <c r="D131" i="7"/>
  <c r="E131" i="7"/>
  <c r="F131" i="7"/>
  <c r="G131" i="7"/>
  <c r="O178" i="5"/>
  <c r="E178" i="5"/>
  <c r="O175" i="5"/>
  <c r="E175" i="5"/>
  <c r="F175" i="5" s="1"/>
  <c r="E170" i="5"/>
  <c r="O170" i="5"/>
  <c r="O154" i="5"/>
  <c r="E154" i="5"/>
  <c r="Q24" i="5" s="1"/>
  <c r="C154" i="5"/>
  <c r="O134" i="5"/>
  <c r="E134" i="5"/>
  <c r="F134" i="5" s="1"/>
  <c r="O130" i="5"/>
  <c r="E130" i="5"/>
  <c r="F130" i="5" s="1"/>
  <c r="O129" i="5"/>
  <c r="F129" i="5"/>
  <c r="O126" i="5"/>
  <c r="E126" i="5"/>
  <c r="F126" i="5" s="1"/>
  <c r="O122" i="5"/>
  <c r="E122" i="5"/>
  <c r="F122" i="5" s="1"/>
  <c r="O117" i="5"/>
  <c r="E117" i="5"/>
  <c r="F117" i="5" s="1"/>
  <c r="O104" i="5"/>
  <c r="C104" i="5"/>
  <c r="E104" i="5"/>
  <c r="C46" i="8"/>
  <c r="D46" i="8"/>
  <c r="E46" i="8"/>
  <c r="F46" i="8"/>
  <c r="G46" i="8"/>
  <c r="C47" i="8"/>
  <c r="D47" i="8"/>
  <c r="E47" i="8"/>
  <c r="F47" i="8"/>
  <c r="G47" i="8"/>
  <c r="C48" i="8"/>
  <c r="D48" i="8"/>
  <c r="E48" i="8"/>
  <c r="F48" i="8"/>
  <c r="G48" i="8"/>
  <c r="C49" i="8"/>
  <c r="D49" i="8"/>
  <c r="E49" i="8"/>
  <c r="F49" i="8"/>
  <c r="G49" i="8"/>
  <c r="C50" i="8"/>
  <c r="D50" i="8"/>
  <c r="E50" i="8"/>
  <c r="F50" i="8"/>
  <c r="G50" i="8"/>
  <c r="C51" i="8"/>
  <c r="D51" i="8"/>
  <c r="E51" i="8"/>
  <c r="F51" i="8"/>
  <c r="G51" i="8"/>
  <c r="C52" i="8"/>
  <c r="D52" i="8"/>
  <c r="E52" i="8"/>
  <c r="F52" i="8"/>
  <c r="G52" i="8"/>
  <c r="C53" i="8"/>
  <c r="D53" i="8"/>
  <c r="E53" i="8"/>
  <c r="F53" i="8"/>
  <c r="G53" i="8"/>
  <c r="C54" i="8"/>
  <c r="D54" i="8"/>
  <c r="E54" i="8"/>
  <c r="F54" i="8"/>
  <c r="G54" i="8"/>
  <c r="C55" i="8"/>
  <c r="D55" i="8"/>
  <c r="E55" i="8"/>
  <c r="F55" i="8"/>
  <c r="G55" i="8"/>
  <c r="C56" i="8"/>
  <c r="D56" i="8"/>
  <c r="E56" i="8"/>
  <c r="F56" i="8"/>
  <c r="G56" i="8"/>
  <c r="C57" i="8"/>
  <c r="D57" i="8"/>
  <c r="E57" i="8"/>
  <c r="F57" i="8"/>
  <c r="G57" i="8"/>
  <c r="C58" i="8"/>
  <c r="D58" i="8"/>
  <c r="E58" i="8"/>
  <c r="F58" i="8"/>
  <c r="G58" i="8"/>
  <c r="C59" i="8"/>
  <c r="D59" i="8"/>
  <c r="E59" i="8"/>
  <c r="F59" i="8"/>
  <c r="G59" i="8"/>
  <c r="C60" i="8"/>
  <c r="D60" i="8"/>
  <c r="E60" i="8"/>
  <c r="F60" i="8"/>
  <c r="G60" i="8"/>
  <c r="C61" i="8"/>
  <c r="D61" i="8"/>
  <c r="E61" i="8"/>
  <c r="F61" i="8"/>
  <c r="G61" i="8"/>
  <c r="C62" i="8"/>
  <c r="D62" i="8"/>
  <c r="E62" i="8"/>
  <c r="F62" i="8"/>
  <c r="G62" i="8"/>
  <c r="C63" i="8"/>
  <c r="D63" i="8"/>
  <c r="E63" i="8"/>
  <c r="F63" i="8"/>
  <c r="G63" i="8"/>
  <c r="C64" i="8"/>
  <c r="D64" i="8"/>
  <c r="E64" i="8"/>
  <c r="F64" i="8"/>
  <c r="G64" i="8"/>
  <c r="C65" i="8"/>
  <c r="D65" i="8"/>
  <c r="E65" i="8"/>
  <c r="F65" i="8"/>
  <c r="G65" i="8"/>
  <c r="C66" i="8"/>
  <c r="D66" i="8"/>
  <c r="E66" i="8"/>
  <c r="F66" i="8"/>
  <c r="G66" i="8"/>
  <c r="C67" i="8"/>
  <c r="D67" i="8"/>
  <c r="E67" i="8"/>
  <c r="F67" i="8"/>
  <c r="G67" i="8"/>
  <c r="C68" i="8"/>
  <c r="D68" i="8"/>
  <c r="E68" i="8"/>
  <c r="F68" i="8"/>
  <c r="G68" i="8"/>
  <c r="C69" i="8"/>
  <c r="D69" i="8"/>
  <c r="E69" i="8"/>
  <c r="F69" i="8"/>
  <c r="G69" i="8"/>
  <c r="C70" i="8"/>
  <c r="D70" i="8"/>
  <c r="E70" i="8"/>
  <c r="F70" i="8"/>
  <c r="G70" i="8"/>
  <c r="C71" i="8"/>
  <c r="D71" i="8"/>
  <c r="E71" i="8"/>
  <c r="F71" i="8"/>
  <c r="G71" i="8"/>
  <c r="C72" i="8"/>
  <c r="D72" i="8"/>
  <c r="E72" i="8"/>
  <c r="F72" i="8"/>
  <c r="G72" i="8"/>
  <c r="C73" i="8"/>
  <c r="D73" i="8"/>
  <c r="E73" i="8"/>
  <c r="F73" i="8"/>
  <c r="G73" i="8"/>
  <c r="C74" i="8"/>
  <c r="D74" i="8"/>
  <c r="E74" i="8"/>
  <c r="F74" i="8"/>
  <c r="G74" i="8"/>
  <c r="C75" i="8"/>
  <c r="D75" i="8"/>
  <c r="E75" i="8"/>
  <c r="F75" i="8"/>
  <c r="G75" i="8"/>
  <c r="C76" i="8"/>
  <c r="D76" i="8"/>
  <c r="E76" i="8"/>
  <c r="F76" i="8"/>
  <c r="G76" i="8"/>
  <c r="C77" i="8"/>
  <c r="D77" i="8"/>
  <c r="E77" i="8"/>
  <c r="F77" i="8"/>
  <c r="G77" i="8"/>
  <c r="C78" i="8"/>
  <c r="D78" i="8"/>
  <c r="E78" i="8"/>
  <c r="F78" i="8"/>
  <c r="G78" i="8"/>
  <c r="C79" i="8"/>
  <c r="D79" i="8"/>
  <c r="E79" i="8"/>
  <c r="F79" i="8"/>
  <c r="G79" i="8"/>
  <c r="C81" i="8"/>
  <c r="D81" i="8"/>
  <c r="E81" i="8"/>
  <c r="F81" i="8"/>
  <c r="G81" i="8"/>
  <c r="C82" i="8"/>
  <c r="D82" i="8"/>
  <c r="E82" i="8"/>
  <c r="F82" i="8"/>
  <c r="G82" i="8"/>
  <c r="C83" i="8"/>
  <c r="D83" i="8"/>
  <c r="E83" i="8"/>
  <c r="F83" i="8"/>
  <c r="G83" i="8"/>
  <c r="C84" i="8"/>
  <c r="D84" i="8"/>
  <c r="E84" i="8"/>
  <c r="F84" i="8"/>
  <c r="G84" i="8"/>
  <c r="C85" i="8"/>
  <c r="D85" i="8"/>
  <c r="E85" i="8"/>
  <c r="F85" i="8"/>
  <c r="G85" i="8"/>
  <c r="C86" i="8"/>
  <c r="D86" i="8"/>
  <c r="E86" i="8"/>
  <c r="F86" i="8"/>
  <c r="G86" i="8"/>
  <c r="C87" i="8"/>
  <c r="D87" i="8"/>
  <c r="E87" i="8"/>
  <c r="F87" i="8"/>
  <c r="G87" i="8"/>
  <c r="C88" i="8"/>
  <c r="D88" i="8"/>
  <c r="E88" i="8"/>
  <c r="F88" i="8"/>
  <c r="G88" i="8"/>
  <c r="C89" i="8"/>
  <c r="D89" i="8"/>
  <c r="E89" i="8"/>
  <c r="F89" i="8"/>
  <c r="G89" i="8"/>
  <c r="C90" i="8"/>
  <c r="D90" i="8"/>
  <c r="E90" i="8"/>
  <c r="F90" i="8"/>
  <c r="G90" i="8"/>
  <c r="C91" i="8"/>
  <c r="D91" i="8"/>
  <c r="E91" i="8"/>
  <c r="F91" i="8"/>
  <c r="G91" i="8"/>
  <c r="C92" i="8"/>
  <c r="D92" i="8"/>
  <c r="E92" i="8"/>
  <c r="F92" i="8"/>
  <c r="G92" i="8"/>
  <c r="C93" i="8"/>
  <c r="D93" i="8"/>
  <c r="E93" i="8"/>
  <c r="F93" i="8"/>
  <c r="G93" i="8"/>
  <c r="C94" i="8"/>
  <c r="D94" i="8"/>
  <c r="E94" i="8"/>
  <c r="F94" i="8"/>
  <c r="G94" i="8"/>
  <c r="C95" i="8"/>
  <c r="D95" i="8"/>
  <c r="E95" i="8"/>
  <c r="F95" i="8"/>
  <c r="G95" i="8"/>
  <c r="C97" i="8"/>
  <c r="D97" i="8"/>
  <c r="E97" i="8"/>
  <c r="F97" i="8"/>
  <c r="G97" i="8"/>
  <c r="C98" i="8"/>
  <c r="D98" i="8"/>
  <c r="E98" i="8"/>
  <c r="F98" i="8"/>
  <c r="G98" i="8"/>
  <c r="C99" i="8"/>
  <c r="D99" i="8"/>
  <c r="E99" i="8"/>
  <c r="F99" i="8"/>
  <c r="G99" i="8"/>
  <c r="C100" i="8"/>
  <c r="D100" i="8"/>
  <c r="E100" i="8"/>
  <c r="F100" i="8"/>
  <c r="G100" i="8"/>
  <c r="C101" i="8"/>
  <c r="D101" i="8"/>
  <c r="E101" i="8"/>
  <c r="F101" i="8"/>
  <c r="G101" i="8"/>
  <c r="C102" i="8"/>
  <c r="D102" i="8"/>
  <c r="E102" i="8"/>
  <c r="F102" i="8"/>
  <c r="G102" i="8"/>
  <c r="C103" i="8"/>
  <c r="D103" i="8"/>
  <c r="E103" i="8"/>
  <c r="F103" i="8"/>
  <c r="G103" i="8"/>
  <c r="C45" i="7"/>
  <c r="D45" i="7"/>
  <c r="E45" i="7"/>
  <c r="F45" i="7"/>
  <c r="G45" i="7"/>
  <c r="C46" i="7"/>
  <c r="D46" i="7"/>
  <c r="E46" i="7"/>
  <c r="F46" i="7"/>
  <c r="G46" i="7"/>
  <c r="C47" i="7"/>
  <c r="D47" i="7"/>
  <c r="E47" i="7"/>
  <c r="F47" i="7"/>
  <c r="G47" i="7"/>
  <c r="C48" i="7"/>
  <c r="D48" i="7"/>
  <c r="E48" i="7"/>
  <c r="F48" i="7"/>
  <c r="G48" i="7"/>
  <c r="C49" i="7"/>
  <c r="D49" i="7"/>
  <c r="E49" i="7"/>
  <c r="F49" i="7"/>
  <c r="G49" i="7"/>
  <c r="C50" i="7"/>
  <c r="D50" i="7"/>
  <c r="E50" i="7"/>
  <c r="F50" i="7"/>
  <c r="G50" i="7"/>
  <c r="C51" i="7"/>
  <c r="D51" i="7"/>
  <c r="E51" i="7"/>
  <c r="F51" i="7"/>
  <c r="G51" i="7"/>
  <c r="C52" i="7"/>
  <c r="D52" i="7"/>
  <c r="E52" i="7"/>
  <c r="F52" i="7"/>
  <c r="G52" i="7"/>
  <c r="C53" i="7"/>
  <c r="D53" i="7"/>
  <c r="E53" i="7"/>
  <c r="F53" i="7"/>
  <c r="G53" i="7"/>
  <c r="C54" i="7"/>
  <c r="D54" i="7"/>
  <c r="E54" i="7"/>
  <c r="F54" i="7"/>
  <c r="G54" i="7"/>
  <c r="C55" i="7"/>
  <c r="D55" i="7"/>
  <c r="E55" i="7"/>
  <c r="F55" i="7"/>
  <c r="G55" i="7"/>
  <c r="C56" i="7"/>
  <c r="D56" i="7"/>
  <c r="E56" i="7"/>
  <c r="F56" i="7"/>
  <c r="G56" i="7"/>
  <c r="C57" i="7"/>
  <c r="D57" i="7"/>
  <c r="E57" i="7"/>
  <c r="F57" i="7"/>
  <c r="G57" i="7"/>
  <c r="C58" i="7"/>
  <c r="D58" i="7"/>
  <c r="E58" i="7"/>
  <c r="F58" i="7"/>
  <c r="G58" i="7"/>
  <c r="C59" i="7"/>
  <c r="D59" i="7"/>
  <c r="E59" i="7"/>
  <c r="F59" i="7"/>
  <c r="G59" i="7"/>
  <c r="C60" i="7"/>
  <c r="D60" i="7"/>
  <c r="E60" i="7"/>
  <c r="F60" i="7"/>
  <c r="G60" i="7"/>
  <c r="C61" i="7"/>
  <c r="D61" i="7"/>
  <c r="E61" i="7"/>
  <c r="F61" i="7"/>
  <c r="G61" i="7"/>
  <c r="C62" i="7"/>
  <c r="D62" i="7"/>
  <c r="E62" i="7"/>
  <c r="F62" i="7"/>
  <c r="G62" i="7"/>
  <c r="C63" i="7"/>
  <c r="D63" i="7"/>
  <c r="E63" i="7"/>
  <c r="F63" i="7"/>
  <c r="G63" i="7"/>
  <c r="C64" i="7"/>
  <c r="D64" i="7"/>
  <c r="E64" i="7"/>
  <c r="F64" i="7"/>
  <c r="G64" i="7"/>
  <c r="C65" i="7"/>
  <c r="D65" i="7"/>
  <c r="E65" i="7"/>
  <c r="F65" i="7"/>
  <c r="G65" i="7"/>
  <c r="C66" i="7"/>
  <c r="D66" i="7"/>
  <c r="E66" i="7"/>
  <c r="F66" i="7"/>
  <c r="G66" i="7"/>
  <c r="C67" i="7"/>
  <c r="D67" i="7"/>
  <c r="E67" i="7"/>
  <c r="F67" i="7"/>
  <c r="G67" i="7"/>
  <c r="C68" i="7"/>
  <c r="D68" i="7"/>
  <c r="E68" i="7"/>
  <c r="F68" i="7"/>
  <c r="G68" i="7"/>
  <c r="C69" i="7"/>
  <c r="D69" i="7"/>
  <c r="E69" i="7"/>
  <c r="F69" i="7"/>
  <c r="G69" i="7"/>
  <c r="C70" i="7"/>
  <c r="D70" i="7"/>
  <c r="E70" i="7"/>
  <c r="F70" i="7"/>
  <c r="G70" i="7"/>
  <c r="C71" i="7"/>
  <c r="D71" i="7"/>
  <c r="E71" i="7"/>
  <c r="F71" i="7"/>
  <c r="G71" i="7"/>
  <c r="C72" i="7"/>
  <c r="D72" i="7"/>
  <c r="E72" i="7"/>
  <c r="F72" i="7"/>
  <c r="G72" i="7"/>
  <c r="C73" i="7"/>
  <c r="D73" i="7"/>
  <c r="E73" i="7"/>
  <c r="F73" i="7"/>
  <c r="G73" i="7"/>
  <c r="C74" i="7"/>
  <c r="D74" i="7"/>
  <c r="E74" i="7"/>
  <c r="F74" i="7"/>
  <c r="G74" i="7"/>
  <c r="C75" i="7"/>
  <c r="D75" i="7"/>
  <c r="E75" i="7"/>
  <c r="F75" i="7"/>
  <c r="G75" i="7"/>
  <c r="C76" i="7"/>
  <c r="D76" i="7"/>
  <c r="E76" i="7"/>
  <c r="F76" i="7"/>
  <c r="G76" i="7"/>
  <c r="C77" i="7"/>
  <c r="D77" i="7"/>
  <c r="E77" i="7"/>
  <c r="F77" i="7"/>
  <c r="G77" i="7"/>
  <c r="C78" i="7"/>
  <c r="D78" i="7"/>
  <c r="E78" i="7"/>
  <c r="F78" i="7"/>
  <c r="G78" i="7"/>
  <c r="C79" i="7"/>
  <c r="D79" i="7"/>
  <c r="E79" i="7"/>
  <c r="F79" i="7"/>
  <c r="G79" i="7"/>
  <c r="C81" i="7"/>
  <c r="D81" i="7"/>
  <c r="E81" i="7"/>
  <c r="F81" i="7"/>
  <c r="G81" i="7"/>
  <c r="C82" i="7"/>
  <c r="D82" i="7"/>
  <c r="E82" i="7"/>
  <c r="F82" i="7"/>
  <c r="G82" i="7"/>
  <c r="C83" i="7"/>
  <c r="D83" i="7"/>
  <c r="E83" i="7"/>
  <c r="F83" i="7"/>
  <c r="G83" i="7"/>
  <c r="C84" i="7"/>
  <c r="D84" i="7"/>
  <c r="E84" i="7"/>
  <c r="F84" i="7"/>
  <c r="G84" i="7"/>
  <c r="C85" i="7"/>
  <c r="D85" i="7"/>
  <c r="E85" i="7"/>
  <c r="F85" i="7"/>
  <c r="G85" i="7"/>
  <c r="C86" i="7"/>
  <c r="D86" i="7"/>
  <c r="E86" i="7"/>
  <c r="F86" i="7"/>
  <c r="G86" i="7"/>
  <c r="C87" i="7"/>
  <c r="D87" i="7"/>
  <c r="E87" i="7"/>
  <c r="F87" i="7"/>
  <c r="G87" i="7"/>
  <c r="C88" i="7"/>
  <c r="D88" i="7"/>
  <c r="E88" i="7"/>
  <c r="F88" i="7"/>
  <c r="G88" i="7"/>
  <c r="C89" i="7"/>
  <c r="D89" i="7"/>
  <c r="E89" i="7"/>
  <c r="F89" i="7"/>
  <c r="G89" i="7"/>
  <c r="C45" i="8"/>
  <c r="D45" i="8"/>
  <c r="E45" i="8"/>
  <c r="F45" i="8"/>
  <c r="G45" i="8"/>
  <c r="E101" i="5"/>
  <c r="F101" i="5" s="1"/>
  <c r="O101" i="5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C24" i="8"/>
  <c r="D24" i="8"/>
  <c r="E24" i="8"/>
  <c r="F24" i="8"/>
  <c r="G24" i="8"/>
  <c r="C25" i="8"/>
  <c r="D25" i="8"/>
  <c r="E25" i="8"/>
  <c r="F25" i="8"/>
  <c r="G25" i="8"/>
  <c r="C26" i="8"/>
  <c r="D26" i="8"/>
  <c r="E26" i="8"/>
  <c r="F26" i="8"/>
  <c r="G26" i="8"/>
  <c r="C27" i="8"/>
  <c r="D27" i="8"/>
  <c r="E27" i="8"/>
  <c r="F27" i="8"/>
  <c r="G27" i="8"/>
  <c r="C28" i="8"/>
  <c r="D28" i="8"/>
  <c r="E28" i="8"/>
  <c r="F28" i="8"/>
  <c r="G28" i="8"/>
  <c r="C29" i="8"/>
  <c r="D29" i="8"/>
  <c r="E29" i="8"/>
  <c r="F29" i="8"/>
  <c r="G29" i="8"/>
  <c r="C30" i="8"/>
  <c r="D30" i="8"/>
  <c r="E30" i="8"/>
  <c r="F30" i="8"/>
  <c r="G30" i="8"/>
  <c r="C31" i="8"/>
  <c r="D31" i="8"/>
  <c r="E31" i="8"/>
  <c r="F31" i="8"/>
  <c r="G31" i="8"/>
  <c r="C32" i="8"/>
  <c r="D32" i="8"/>
  <c r="E32" i="8"/>
  <c r="F32" i="8"/>
  <c r="G32" i="8"/>
  <c r="C33" i="8"/>
  <c r="D33" i="8"/>
  <c r="E33" i="8"/>
  <c r="F33" i="8"/>
  <c r="G33" i="8"/>
  <c r="C34" i="8"/>
  <c r="D34" i="8"/>
  <c r="E34" i="8"/>
  <c r="F34" i="8"/>
  <c r="G34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C42" i="8"/>
  <c r="D42" i="8"/>
  <c r="E42" i="8"/>
  <c r="F42" i="8"/>
  <c r="G42" i="8"/>
  <c r="C43" i="8"/>
  <c r="D43" i="8"/>
  <c r="E43" i="8"/>
  <c r="F43" i="8"/>
  <c r="G43" i="8"/>
  <c r="C44" i="8"/>
  <c r="D44" i="8"/>
  <c r="E44" i="8"/>
  <c r="F44" i="8"/>
  <c r="G44" i="8"/>
  <c r="C45" i="5"/>
  <c r="O45" i="5"/>
  <c r="Q13" i="5"/>
  <c r="C20" i="7"/>
  <c r="D20" i="7"/>
  <c r="E20" i="7"/>
  <c r="F20" i="7"/>
  <c r="G20" i="7"/>
  <c r="C21" i="7"/>
  <c r="D21" i="7"/>
  <c r="E21" i="7"/>
  <c r="F21" i="7"/>
  <c r="G21" i="7"/>
  <c r="C22" i="7"/>
  <c r="D22" i="7"/>
  <c r="E22" i="7"/>
  <c r="F22" i="7"/>
  <c r="G22" i="7"/>
  <c r="C23" i="7"/>
  <c r="D23" i="7"/>
  <c r="E23" i="7"/>
  <c r="F23" i="7"/>
  <c r="G23" i="7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E23" i="8"/>
  <c r="F23" i="8"/>
  <c r="G23" i="8"/>
  <c r="O39" i="5"/>
  <c r="F39" i="5"/>
  <c r="R12" i="5" s="1"/>
  <c r="G18" i="7"/>
  <c r="G19" i="7"/>
  <c r="F18" i="7"/>
  <c r="F19" i="7"/>
  <c r="E18" i="7"/>
  <c r="E19" i="7"/>
  <c r="D18" i="7"/>
  <c r="D19" i="7"/>
  <c r="C18" i="7"/>
  <c r="C19" i="7"/>
  <c r="G18" i="8"/>
  <c r="G19" i="8"/>
  <c r="F18" i="8"/>
  <c r="F19" i="8"/>
  <c r="E18" i="8"/>
  <c r="E19" i="8"/>
  <c r="D18" i="8"/>
  <c r="D19" i="8"/>
  <c r="C18" i="8"/>
  <c r="C19" i="8"/>
  <c r="C17" i="8"/>
  <c r="D17" i="8"/>
  <c r="E17" i="8"/>
  <c r="F17" i="8"/>
  <c r="G17" i="8"/>
  <c r="G17" i="7"/>
  <c r="F17" i="7"/>
  <c r="E17" i="7"/>
  <c r="D17" i="7"/>
  <c r="C17" i="7"/>
  <c r="G10" i="8"/>
  <c r="F10" i="8"/>
  <c r="E10" i="8"/>
  <c r="D10" i="8"/>
  <c r="C10" i="8"/>
  <c r="G10" i="7"/>
  <c r="F10" i="7"/>
  <c r="E10" i="7"/>
  <c r="D10" i="7"/>
  <c r="C10" i="7"/>
  <c r="F239" i="5" l="1"/>
  <c r="R30" i="5" s="1"/>
  <c r="Q30" i="5"/>
  <c r="F178" i="5"/>
  <c r="R27" i="5" s="1"/>
  <c r="Q27" i="5"/>
  <c r="F170" i="5"/>
  <c r="R25" i="5" s="1"/>
  <c r="Q25" i="5"/>
  <c r="F278" i="5"/>
  <c r="R34" i="5" s="1"/>
  <c r="F263" i="5"/>
  <c r="R33" i="5" s="1"/>
  <c r="F244" i="5"/>
  <c r="R31" i="5" s="1"/>
  <c r="F186" i="5"/>
  <c r="R29" i="5" s="1"/>
  <c r="F154" i="5"/>
  <c r="R24" i="5" s="1"/>
  <c r="F45" i="5"/>
  <c r="R13" i="5" s="1"/>
  <c r="F104" i="5"/>
  <c r="C3" i="8"/>
  <c r="C4" i="8"/>
  <c r="C5" i="8"/>
  <c r="C6" i="8"/>
  <c r="C7" i="8"/>
  <c r="C8" i="8"/>
  <c r="C9" i="8"/>
  <c r="C11" i="8"/>
  <c r="C12" i="8"/>
  <c r="C13" i="8"/>
  <c r="C14" i="8"/>
  <c r="C15" i="8"/>
  <c r="C16" i="8"/>
  <c r="C2" i="8"/>
  <c r="C3" i="7"/>
  <c r="C4" i="7"/>
  <c r="C5" i="7"/>
  <c r="C6" i="7"/>
  <c r="C7" i="7"/>
  <c r="C8" i="7"/>
  <c r="C9" i="7"/>
  <c r="C11" i="7"/>
  <c r="C12" i="7"/>
  <c r="C13" i="7"/>
  <c r="C14" i="7"/>
  <c r="C15" i="7"/>
  <c r="C16" i="7"/>
  <c r="C2" i="7"/>
  <c r="G16" i="8"/>
  <c r="F16" i="8"/>
  <c r="E16" i="8"/>
  <c r="D16" i="8"/>
  <c r="G15" i="8"/>
  <c r="F15" i="8"/>
  <c r="E15" i="8"/>
  <c r="D15" i="8"/>
  <c r="G14" i="8"/>
  <c r="F14" i="8"/>
  <c r="E14" i="8"/>
  <c r="D14" i="8"/>
  <c r="G13" i="8"/>
  <c r="F13" i="8"/>
  <c r="E13" i="8"/>
  <c r="D13" i="8"/>
  <c r="G12" i="8"/>
  <c r="F12" i="8"/>
  <c r="E12" i="8"/>
  <c r="D12" i="8"/>
  <c r="G11" i="8"/>
  <c r="F11" i="8"/>
  <c r="E11" i="8"/>
  <c r="D11" i="8"/>
  <c r="G9" i="8"/>
  <c r="F9" i="8"/>
  <c r="E9" i="8"/>
  <c r="D9" i="8"/>
  <c r="G8" i="8"/>
  <c r="F8" i="8"/>
  <c r="E8" i="8"/>
  <c r="D8" i="8"/>
  <c r="G7" i="8"/>
  <c r="F7" i="8"/>
  <c r="E7" i="8"/>
  <c r="D7" i="8"/>
  <c r="G6" i="8"/>
  <c r="F6" i="8"/>
  <c r="E6" i="8"/>
  <c r="D6" i="8"/>
  <c r="G5" i="8"/>
  <c r="F5" i="8"/>
  <c r="E5" i="8"/>
  <c r="D5" i="8"/>
  <c r="G4" i="8"/>
  <c r="F4" i="8"/>
  <c r="E4" i="8"/>
  <c r="D4" i="8"/>
  <c r="G3" i="8"/>
  <c r="F3" i="8"/>
  <c r="E3" i="8"/>
  <c r="D3" i="8"/>
  <c r="G2" i="8"/>
  <c r="F2" i="8"/>
  <c r="E2" i="8"/>
  <c r="D2" i="8"/>
  <c r="G3" i="7"/>
  <c r="G4" i="7"/>
  <c r="G5" i="7"/>
  <c r="G6" i="7"/>
  <c r="G7" i="7"/>
  <c r="G8" i="7"/>
  <c r="G9" i="7"/>
  <c r="G11" i="7"/>
  <c r="G12" i="7"/>
  <c r="G13" i="7"/>
  <c r="G14" i="7"/>
  <c r="G15" i="7"/>
  <c r="G16" i="7"/>
  <c r="G2" i="7"/>
  <c r="F3" i="7"/>
  <c r="F4" i="7"/>
  <c r="F5" i="7"/>
  <c r="F6" i="7"/>
  <c r="F7" i="7"/>
  <c r="F8" i="7"/>
  <c r="F9" i="7"/>
  <c r="F11" i="7"/>
  <c r="F12" i="7"/>
  <c r="F13" i="7"/>
  <c r="F14" i="7"/>
  <c r="F15" i="7"/>
  <c r="F16" i="7"/>
  <c r="F2" i="7"/>
  <c r="E3" i="7"/>
  <c r="E4" i="7"/>
  <c r="E5" i="7"/>
  <c r="E6" i="7"/>
  <c r="E7" i="7"/>
  <c r="E8" i="7"/>
  <c r="E9" i="7"/>
  <c r="E11" i="7"/>
  <c r="E12" i="7"/>
  <c r="E13" i="7"/>
  <c r="E14" i="7"/>
  <c r="E15" i="7"/>
  <c r="E16" i="7"/>
  <c r="E2" i="7"/>
  <c r="D9" i="7"/>
  <c r="D11" i="7"/>
  <c r="D3" i="7"/>
  <c r="D4" i="7"/>
  <c r="D5" i="7"/>
  <c r="D6" i="7"/>
  <c r="D7" i="7"/>
  <c r="D8" i="7"/>
  <c r="D12" i="7"/>
  <c r="D13" i="7"/>
  <c r="D14" i="7"/>
  <c r="D15" i="7"/>
  <c r="D16" i="7"/>
  <c r="D2" i="7"/>
  <c r="O36" i="5"/>
  <c r="E36" i="5"/>
  <c r="C37" i="5"/>
  <c r="O33" i="5"/>
  <c r="E33" i="5"/>
  <c r="O28" i="5"/>
  <c r="E28" i="5"/>
  <c r="F28" i="5" s="1"/>
  <c r="E18" i="5"/>
  <c r="Q7" i="5" s="1"/>
  <c r="O18" i="5"/>
  <c r="O8" i="5"/>
  <c r="E8" i="5"/>
  <c r="E4" i="5"/>
  <c r="O4" i="5"/>
  <c r="F4" i="5"/>
  <c r="F3" i="5"/>
  <c r="H515" i="5"/>
  <c r="I515" i="5"/>
  <c r="J515" i="5"/>
  <c r="K515" i="5"/>
  <c r="N515" i="5"/>
  <c r="G515" i="5"/>
  <c r="O27" i="5"/>
  <c r="O185" i="5"/>
  <c r="O262" i="5"/>
  <c r="O277" i="5"/>
  <c r="O306" i="5"/>
  <c r="O391" i="5"/>
  <c r="O396" i="5"/>
  <c r="O401" i="5"/>
  <c r="O402" i="5"/>
  <c r="O403" i="5"/>
  <c r="O404" i="5"/>
  <c r="O408" i="5"/>
  <c r="O409" i="5"/>
  <c r="O487" i="5"/>
  <c r="O514" i="5"/>
  <c r="O3" i="5"/>
  <c r="F27" i="5"/>
  <c r="F262" i="5"/>
  <c r="F391" i="5"/>
  <c r="F396" i="5"/>
  <c r="F404" i="5"/>
  <c r="F487" i="5"/>
  <c r="F514" i="5"/>
  <c r="F33" i="5" l="1"/>
  <c r="R10" i="5" s="1"/>
  <c r="Q10" i="5"/>
  <c r="F8" i="5"/>
  <c r="R5" i="5" s="1"/>
  <c r="Q5" i="5"/>
  <c r="F18" i="5"/>
  <c r="R7" i="5" s="1"/>
  <c r="F36" i="5"/>
  <c r="O1" i="5"/>
  <c r="Q23" i="5"/>
  <c r="F138" i="5"/>
  <c r="R23" i="5" s="1"/>
  <c r="F1" i="5" s="1"/>
  <c r="E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</author>
  </authors>
  <commentList>
    <comment ref="B1782" authorId="0" shapeId="0" xr:uid="{178048F5-D2F4-48FF-BD17-43CABCB0DE53}">
      <text>
        <r>
          <rPr>
            <b/>
            <sz val="9"/>
            <color indexed="81"/>
            <rFont val="Tahoma"/>
            <family val="2"/>
          </rPr>
          <t>jess:</t>
        </r>
        <r>
          <rPr>
            <sz val="9"/>
            <color indexed="81"/>
            <rFont val="Tahoma"/>
            <family val="2"/>
          </rPr>
          <t xml:space="preserve">
"Eggs and larvae have not been seen"
-Citation 52</t>
        </r>
      </text>
    </comment>
  </commentList>
</comments>
</file>

<file path=xl/sharedStrings.xml><?xml version="1.0" encoding="utf-8"?>
<sst xmlns="http://schemas.openxmlformats.org/spreadsheetml/2006/main" count="24407" uniqueCount="5182">
  <si>
    <t>Notes</t>
  </si>
  <si>
    <t>Egg Style</t>
  </si>
  <si>
    <t>No eggs (live birth)</t>
  </si>
  <si>
    <t>Eggs in water</t>
  </si>
  <si>
    <t>Eggs not in water</t>
  </si>
  <si>
    <t>Larvae Style</t>
  </si>
  <si>
    <t>Larvae live in water</t>
  </si>
  <si>
    <t>Larvae live out of water</t>
  </si>
  <si>
    <t>Name</t>
  </si>
  <si>
    <t>SVL Male (mm)</t>
  </si>
  <si>
    <t>SVL Female (mm)</t>
  </si>
  <si>
    <t>Development Style</t>
  </si>
  <si>
    <t>Adult Frog Info</t>
  </si>
  <si>
    <t>Egg Info</t>
  </si>
  <si>
    <t>Preferred Habitat</t>
  </si>
  <si>
    <t>Savanna</t>
  </si>
  <si>
    <t>Shrubland</t>
  </si>
  <si>
    <t>Grassland</t>
  </si>
  <si>
    <t>Desert</t>
  </si>
  <si>
    <t>Genus</t>
  </si>
  <si>
    <t># on Amphibia Web</t>
  </si>
  <si>
    <t>Development Type According to Liedtke</t>
  </si>
  <si>
    <t>Semi-terrestrial</t>
  </si>
  <si>
    <t>Citations</t>
  </si>
  <si>
    <t>https://amphibiaweb.org/lists/index.shtml</t>
  </si>
  <si>
    <t>Amphibia Web</t>
  </si>
  <si>
    <t>Direct Development, Live-bearing</t>
  </si>
  <si>
    <t>Ascaphidae</t>
  </si>
  <si>
    <t>Aquatic</t>
  </si>
  <si>
    <t>Leiopelmatidae</t>
  </si>
  <si>
    <t>Semi-terrestrial, Terrestrial</t>
  </si>
  <si>
    <t>Bombinatoridae</t>
  </si>
  <si>
    <t>Unknown, Aquatic</t>
  </si>
  <si>
    <t>Alytidae</t>
  </si>
  <si>
    <t>Aquatic, Semi-terrestrial</t>
  </si>
  <si>
    <t>Rhinophrynidae</t>
  </si>
  <si>
    <t>Pipidae</t>
  </si>
  <si>
    <t>Aquatic, Semi-terrestrial, Terrestrial</t>
  </si>
  <si>
    <t>Scaphiopodidae</t>
  </si>
  <si>
    <t>Pelodytidae</t>
  </si>
  <si>
    <t>Pelobatidae</t>
  </si>
  <si>
    <t>Megophryidae</t>
  </si>
  <si>
    <t>Heleophrynidae</t>
  </si>
  <si>
    <t>Nasikabatrachidae</t>
  </si>
  <si>
    <t>Sooglossidae</t>
  </si>
  <si>
    <t>Terrestrial, Direct Development</t>
  </si>
  <si>
    <t>Hemisotidae</t>
  </si>
  <si>
    <t>Brevicipitidae</t>
  </si>
  <si>
    <t>Terrestrial</t>
  </si>
  <si>
    <t>Arthroleptidae</t>
  </si>
  <si>
    <t>Aquatic, Semi-terrestrial, Direct Development</t>
  </si>
  <si>
    <t>Hyperoliidae</t>
  </si>
  <si>
    <t>Unknown, Aquatic, Semi-terrestrial</t>
  </si>
  <si>
    <t>Microhylidae</t>
  </si>
  <si>
    <t>Unknown, Aquatic, Semi-terrestrial, Terrestrial, Direct Development</t>
  </si>
  <si>
    <t>Ptychadenidae</t>
  </si>
  <si>
    <t>Odontobatrachidae</t>
  </si>
  <si>
    <t>Phrynobatrachidae</t>
  </si>
  <si>
    <t>Conrauidae</t>
  </si>
  <si>
    <t>Micrixalidae</t>
  </si>
  <si>
    <t>Petropedetidae</t>
  </si>
  <si>
    <t>Pyxicephalidae</t>
  </si>
  <si>
    <t>Unknown, Aquatic, Semi-terrestrial, Terrestrial</t>
  </si>
  <si>
    <t>Ceratobatrachidae</t>
  </si>
  <si>
    <t>Direct Development</t>
  </si>
  <si>
    <t>Nyctibatrachidae</t>
  </si>
  <si>
    <t>Unknown, Semi-terrestrial</t>
  </si>
  <si>
    <t>Dicroglossidae</t>
  </si>
  <si>
    <t>Unknown, Aquatic, Semi-terrestrial, Live-bearing</t>
  </si>
  <si>
    <t>Ranidae</t>
  </si>
  <si>
    <t>Mantellidae</t>
  </si>
  <si>
    <t>Rhacophoridae</t>
  </si>
  <si>
    <t>Calyptocephalellidae</t>
  </si>
  <si>
    <t>Limnodynastidae</t>
  </si>
  <si>
    <t>Myobatrachidae</t>
  </si>
  <si>
    <t>Aquatic, Semi-terrestrial, Terrestrial, Direct Development</t>
  </si>
  <si>
    <t>Aromobatidae</t>
  </si>
  <si>
    <t>Dendrobatidae</t>
  </si>
  <si>
    <t>Hemiphractidae</t>
  </si>
  <si>
    <t>Semi-terrestrial, Direct Development</t>
  </si>
  <si>
    <t>Brachycephalidae</t>
  </si>
  <si>
    <t>Eleutherodactylidae</t>
  </si>
  <si>
    <t>Craugastoridae</t>
  </si>
  <si>
    <t>Ceratophryidae</t>
  </si>
  <si>
    <t>Rhinodermatidae</t>
  </si>
  <si>
    <t>Aquatic, Terrestrial</t>
  </si>
  <si>
    <t>Telmatobiidae</t>
  </si>
  <si>
    <t>Cycloramphidae</t>
  </si>
  <si>
    <t>Batrachylidae</t>
  </si>
  <si>
    <t>Hylodidae</t>
  </si>
  <si>
    <t>Alsodidae</t>
  </si>
  <si>
    <t>Phyllomedusidae</t>
  </si>
  <si>
    <t>Pelodryadidae</t>
  </si>
  <si>
    <t>Hylidae</t>
  </si>
  <si>
    <t>Leptodactylidae</t>
  </si>
  <si>
    <t>Allophrynidae</t>
  </si>
  <si>
    <t>Centrolenidae</t>
  </si>
  <si>
    <t>Odontophrynidae</t>
  </si>
  <si>
    <t>Bufonidae</t>
  </si>
  <si>
    <t>Unknown, Aquatic, Semi-terrestrial, Terrestrial, Direct Development, Live-bearing</t>
  </si>
  <si>
    <t>Ceuthomantidae</t>
  </si>
  <si>
    <t>Ranixalidae</t>
  </si>
  <si>
    <t>TTL Used</t>
  </si>
  <si>
    <t>D.D.</t>
  </si>
  <si>
    <t>Live-bearing</t>
  </si>
  <si>
    <t>S.T.</t>
  </si>
  <si>
    <t>Classification According to Liedtke</t>
  </si>
  <si>
    <t>% Used</t>
  </si>
  <si>
    <t>+/- SVL Male (mm)</t>
  </si>
  <si>
    <t>+/- SVL Female (mm)</t>
  </si>
  <si>
    <t>Frogs</t>
  </si>
  <si>
    <t>Climate Data</t>
  </si>
  <si>
    <t>https://www.ncei.noaa.gov/products/land-based-station/us-climate-normals</t>
  </si>
  <si>
    <t>Name Stuff</t>
  </si>
  <si>
    <t>Alytes cisternasii</t>
  </si>
  <si>
    <t>Trochet</t>
  </si>
  <si>
    <t>1,2</t>
  </si>
  <si>
    <t>Aquatic: eggs and larvae in water</t>
  </si>
  <si>
    <t>S.T.: eggs or larvae in water</t>
  </si>
  <si>
    <t>Terrestrial: eggs and larvae not in water</t>
  </si>
  <si>
    <t>D.D.: eggs, but no larvae</t>
  </si>
  <si>
    <t>Live-bearing: no eggs and larvae</t>
  </si>
  <si>
    <t>Larvae Info</t>
  </si>
  <si>
    <t>Don't Have Info Yet</t>
  </si>
  <si>
    <t>Don't Have Full Classification Info</t>
  </si>
  <si>
    <t>Mismatch in Data</t>
  </si>
  <si>
    <t>"Done"</t>
  </si>
  <si>
    <t>Ascaphus montanus</t>
  </si>
  <si>
    <t>Has internal fertilization</t>
  </si>
  <si>
    <t>Min Egg Clutch</t>
  </si>
  <si>
    <t>Max Egg Clutch</t>
  </si>
  <si>
    <t>Unknown</t>
  </si>
  <si>
    <t>TTL</t>
  </si>
  <si>
    <t>Bombina variegata</t>
  </si>
  <si>
    <t>Breviceps carruthersi</t>
  </si>
  <si>
    <t>Breviceps fuscus</t>
  </si>
  <si>
    <t>Breviceps rosei</t>
  </si>
  <si>
    <t>Actually DD</t>
  </si>
  <si>
    <t>Calyptocephalella gayi</t>
  </si>
  <si>
    <t>Ceratophrys ornata</t>
  </si>
  <si>
    <t>Conraua goliath</t>
  </si>
  <si>
    <t>Craugastor fitzingeri</t>
  </si>
  <si>
    <t>Time of Day</t>
  </si>
  <si>
    <t>Diurnal</t>
  </si>
  <si>
    <t>Nocturnal</t>
  </si>
  <si>
    <t>Both</t>
  </si>
  <si>
    <t>Other</t>
  </si>
  <si>
    <t>0?</t>
  </si>
  <si>
    <t>Hemisus guttatus</t>
  </si>
  <si>
    <t>Hylodes japi?</t>
  </si>
  <si>
    <t>Nyctibatrachus humayuni</t>
  </si>
  <si>
    <t>Nyctibatrachus kumbara</t>
  </si>
  <si>
    <t>Pelodytes ibericus</t>
  </si>
  <si>
    <t>Pipa myersi</t>
  </si>
  <si>
    <t>Pipa parva</t>
  </si>
  <si>
    <t>Pipa pipa</t>
  </si>
  <si>
    <t>Ptychadena oxyrhynchus</t>
  </si>
  <si>
    <t>Rhinoderma darwinii</t>
  </si>
  <si>
    <t>Sooglossus sechellensis</t>
  </si>
  <si>
    <t># Usable</t>
  </si>
  <si>
    <t xml:space="preserve">     Alsodes</t>
  </si>
  <si>
    <t xml:space="preserve">     Eupsophus</t>
  </si>
  <si>
    <t xml:space="preserve">     Limnomedusa</t>
  </si>
  <si>
    <t>Alsodes cantillanensis</t>
  </si>
  <si>
    <t>Alsodes hugoi</t>
  </si>
  <si>
    <t>Alsodes norae</t>
  </si>
  <si>
    <t>30.6-61.4</t>
  </si>
  <si>
    <t>Missing all reproductive info, but AmphibiaWeb contained good data</t>
  </si>
  <si>
    <t>Missing egg style info, but AmphibiaWeb contained good data</t>
  </si>
  <si>
    <t>Alsodes valdiviensis</t>
  </si>
  <si>
    <t>Alsodes vanzolinii</t>
  </si>
  <si>
    <t>Eupsophus migueli</t>
  </si>
  <si>
    <t>Limnomedusa macroglossa</t>
  </si>
  <si>
    <t>Allophryne relicta</t>
  </si>
  <si>
    <t>Allophryne resplendens</t>
  </si>
  <si>
    <t>Allophryne ruthveni</t>
  </si>
  <si>
    <t xml:space="preserve">    Discoglossus</t>
  </si>
  <si>
    <t xml:space="preserve">    Latonia</t>
  </si>
  <si>
    <t xml:space="preserve">    Alytes</t>
  </si>
  <si>
    <t>Alytes almogavarii</t>
  </si>
  <si>
    <t>Alytes dickhilleni</t>
  </si>
  <si>
    <t>Alytes maurus</t>
  </si>
  <si>
    <t>Alytes muletensis</t>
  </si>
  <si>
    <t>Alytes obstetricans</t>
  </si>
  <si>
    <t>Missing larvae style info, but good data</t>
  </si>
  <si>
    <t>Discoglossus galganoi</t>
  </si>
  <si>
    <t>Missing larvae style info, good data, "gelatinous envelope measuring 6-8 mm"</t>
  </si>
  <si>
    <t>Discoglossus montalentii</t>
  </si>
  <si>
    <t>Discoglossus pictus</t>
  </si>
  <si>
    <t>Discoglossus sardus</t>
  </si>
  <si>
    <t>Latonia nigriventer</t>
  </si>
  <si>
    <t xml:space="preserve">    Arthroleptis</t>
  </si>
  <si>
    <t xml:space="preserve">    Astylosternus</t>
  </si>
  <si>
    <t xml:space="preserve">    Cardioglossa</t>
  </si>
  <si>
    <t xml:space="preserve">    Leptodactylodon</t>
  </si>
  <si>
    <t xml:space="preserve">    Leptopelis</t>
  </si>
  <si>
    <t xml:space="preserve">    Nyctibates</t>
  </si>
  <si>
    <t xml:space="preserve">    Scotobleps</t>
  </si>
  <si>
    <t xml:space="preserve">    Trichobatrachus</t>
  </si>
  <si>
    <t>Lower Latitude</t>
  </si>
  <si>
    <t>Upper Latitude</t>
  </si>
  <si>
    <t>IUCN Redlist</t>
  </si>
  <si>
    <t>https://www.iucnredlist.org/</t>
  </si>
  <si>
    <t>Avg SVL Male (mm)</t>
  </si>
  <si>
    <t>Avg SVL Female (mm)</t>
  </si>
  <si>
    <t>Avg SVL Adult (mm)</t>
  </si>
  <si>
    <t>+/- SVL Adult (mm)</t>
  </si>
  <si>
    <t>https://climateknowledgeportal.worldbank.org/</t>
  </si>
  <si>
    <t>C</t>
  </si>
  <si>
    <t>A</t>
  </si>
  <si>
    <t>1,3,A</t>
  </si>
  <si>
    <t>Misc. Behavioral Info</t>
  </si>
  <si>
    <t>Forest</t>
  </si>
  <si>
    <t>Wetland</t>
  </si>
  <si>
    <t>Rocky Areas</t>
  </si>
  <si>
    <t>Caves/Subterranean</t>
  </si>
  <si>
    <t>Marine Neritic</t>
  </si>
  <si>
    <t>Marine Oceanic</t>
  </si>
  <si>
    <t>Marine Deep Ocean Floor</t>
  </si>
  <si>
    <t>Marine Intertidal</t>
  </si>
  <si>
    <t>Marine Coastal/Supratidal</t>
  </si>
  <si>
    <t>Artificial (Terrestrial)</t>
  </si>
  <si>
    <t>Artificial (Aquatic)</t>
  </si>
  <si>
    <t>Introduced Vegetation</t>
  </si>
  <si>
    <t>1,2,3,A</t>
  </si>
  <si>
    <t>B</t>
  </si>
  <si>
    <t>D</t>
  </si>
  <si>
    <t>E</t>
  </si>
  <si>
    <t>https://www.frontiersin.org/articles/10.3389/fmars.2023.1176350/full#h7</t>
  </si>
  <si>
    <t>Climate risk assessment of the Tangier-Tetouan-Al Hoceima coastal Region (Morocco)</t>
  </si>
  <si>
    <t>IUCN Numbering of Habitats</t>
  </si>
  <si>
    <t>https://www.researchgate.net/profile/Juan-Beltran-4/publication/232243036_Description_of_the_advertisement_call_of_the_Moroccan_midwife_toad_Alytes_maurus_Pasteur_Bons_1962/links/0912f507c6ea528abd000000/Description-of-the-advertisement-call-of-the-Moroccan-midwife-toad-Alytes-maurus-Pasteur-Bons-1962.pdf</t>
  </si>
  <si>
    <t>Arthroleptis langeri</t>
  </si>
  <si>
    <t>Arthroleptis crusculum</t>
  </si>
  <si>
    <t>Arthroleptis bioko</t>
  </si>
  <si>
    <t>Arthroleptis nikeae</t>
  </si>
  <si>
    <t>Arthroleptis nlonakoensis</t>
  </si>
  <si>
    <t>Arthroleptis palava</t>
  </si>
  <si>
    <t>Arthroleptis poecilonotus</t>
  </si>
  <si>
    <t>Arthroleptis pyrrhoscelis</t>
  </si>
  <si>
    <t>Arthroleptis stenodactylus</t>
  </si>
  <si>
    <t>Astylosternus batesi</t>
  </si>
  <si>
    <t>Astylosternus diadematus</t>
  </si>
  <si>
    <t>Astylosternus fallax</t>
  </si>
  <si>
    <t>Astylosternus laticephalus</t>
  </si>
  <si>
    <t>Astylosternus laurenti</t>
  </si>
  <si>
    <t>Astylosternus montanus</t>
  </si>
  <si>
    <t>Astylosternus nganhanus</t>
  </si>
  <si>
    <t>Astylosternus occidentalis</t>
  </si>
  <si>
    <t>Astylosternus perreti</t>
  </si>
  <si>
    <t>Astylosternus ranoides</t>
  </si>
  <si>
    <t>Astylosternus rheophilus</t>
  </si>
  <si>
    <t>Astylosternus schioetzi</t>
  </si>
  <si>
    <t>Cardioglossa annulata</t>
  </si>
  <si>
    <t>AmphibiaWeb lists Congo as "introduced"; unknown where native to</t>
  </si>
  <si>
    <t>Cardioglossa congolia</t>
  </si>
  <si>
    <t>Cardioglossa occidentalis</t>
  </si>
  <si>
    <t>Leptopelis anchietae</t>
  </si>
  <si>
    <t>No info on AmphibiaWeb</t>
  </si>
  <si>
    <t>Leptopelis anebos</t>
  </si>
  <si>
    <t>Leptopelis argenteus</t>
  </si>
  <si>
    <t>Leptopelis aubryi</t>
  </si>
  <si>
    <t>Leptopelis aubryioides</t>
  </si>
  <si>
    <t>Leptopelis bocagii</t>
  </si>
  <si>
    <t>Leptopelis boulengeri</t>
  </si>
  <si>
    <t>Really cute</t>
  </si>
  <si>
    <t>Leptopelis brevirostris</t>
  </si>
  <si>
    <t>Leptopelis broadleyi</t>
  </si>
  <si>
    <t>Leptopelis bufonides</t>
  </si>
  <si>
    <t>Leptopelis calcaratus</t>
  </si>
  <si>
    <t>Leptopelis christyi</t>
  </si>
  <si>
    <t>Leptopelis concolor</t>
  </si>
  <si>
    <t>Leptopelis cynnamomeus</t>
  </si>
  <si>
    <t>Leptopelis fenestratus</t>
  </si>
  <si>
    <t>Leptopelis fiziensis</t>
  </si>
  <si>
    <t>Leptopelis flavomaculatus</t>
  </si>
  <si>
    <t>Leptopelis gramineus</t>
  </si>
  <si>
    <t>Leptopelis karissimbensis</t>
  </si>
  <si>
    <t>Leptopelis kivuensis</t>
  </si>
  <si>
    <t>Leptopelis mackayi</t>
  </si>
  <si>
    <t>Leptopelis macrotis</t>
  </si>
  <si>
    <t>Leptopelis millsoni</t>
  </si>
  <si>
    <t>Leptopelis modestus</t>
  </si>
  <si>
    <t>Leptopelis mossambicus</t>
  </si>
  <si>
    <t>No good info on AmphibiaWeb</t>
  </si>
  <si>
    <t>Leptopelis natalensis</t>
  </si>
  <si>
    <t>Leptopelis nordequatorialis</t>
  </si>
  <si>
    <t>Leptopelis notatus</t>
  </si>
  <si>
    <t>Leptopelis occidentalis</t>
  </si>
  <si>
    <t>Leptopelis ocellatus</t>
  </si>
  <si>
    <t>Leptopelis oryi</t>
  </si>
  <si>
    <t>Leptopelis palmatus</t>
  </si>
  <si>
    <t>Leptopelis parbocagii</t>
  </si>
  <si>
    <t>Leptopelis parkeri</t>
  </si>
  <si>
    <t>Leptopelis parvus</t>
  </si>
  <si>
    <t>Leptopelis ragazzii</t>
  </si>
  <si>
    <t>Leptopelis rufus</t>
  </si>
  <si>
    <t>Leptopelis spiritusnoctis</t>
  </si>
  <si>
    <t>"develop slowly"</t>
  </si>
  <si>
    <t>Leptopelis susanae</t>
  </si>
  <si>
    <t>Leptopelis uluguruensis</t>
  </si>
  <si>
    <t>Leptopelis vannutelli</t>
  </si>
  <si>
    <t>Leptopelis vermiculatus</t>
  </si>
  <si>
    <t>Leptopelis xenodactylus</t>
  </si>
  <si>
    <t>Leptopelis yaldeni</t>
  </si>
  <si>
    <t>Leptopelis zebra</t>
  </si>
  <si>
    <t>Trichobatrachus robustus</t>
  </si>
  <si>
    <t xml:space="preserve"> </t>
  </si>
  <si>
    <t>Ascaphus truei</t>
  </si>
  <si>
    <t>US precipitation and average temp</t>
  </si>
  <si>
    <t>https://climate.weather.gc.ca/historical_data/search_historic_data_e.html</t>
  </si>
  <si>
    <t>Canada precipitation and average temp</t>
  </si>
  <si>
    <t>1,3,B,C</t>
  </si>
  <si>
    <t xml:space="preserve">    Atelognathus</t>
  </si>
  <si>
    <t xml:space="preserve">    Batrachyla</t>
  </si>
  <si>
    <t xml:space="preserve">    Chaltenobatrachus</t>
  </si>
  <si>
    <t xml:space="preserve">    Hylorina</t>
  </si>
  <si>
    <t>Atelognathus patagonicus</t>
  </si>
  <si>
    <t>Chaltenobatrachus grandisonae</t>
  </si>
  <si>
    <t>Hylorina sylvatica</t>
  </si>
  <si>
    <t>https://www.scielo.br/j/bn/a/jnkrjLvSnwcc6HCBLB9vPNJ/?lang=en</t>
  </si>
  <si>
    <t xml:space="preserve">    Barbourula</t>
  </si>
  <si>
    <t xml:space="preserve">    Bombina</t>
  </si>
  <si>
    <t>Barbourula busuangensis</t>
  </si>
  <si>
    <t>Barbourula kalimantanensis</t>
  </si>
  <si>
    <t>Bombina bombina</t>
  </si>
  <si>
    <t>Bombina microdeladigitora</t>
  </si>
  <si>
    <t>Bombina orientalis</t>
  </si>
  <si>
    <t>Bombina pachypus</t>
  </si>
  <si>
    <t>Only known lungless frog</t>
  </si>
  <si>
    <t>There are tadpoles</t>
  </si>
  <si>
    <t>No larvae</t>
  </si>
  <si>
    <t>Modifications:</t>
  </si>
  <si>
    <t>Adding column to easily specify development style</t>
  </si>
  <si>
    <t>Temperature</t>
  </si>
  <si>
    <t>Min, Max, Mean, Std. Dev., Median</t>
  </si>
  <si>
    <t>Rainfall</t>
  </si>
  <si>
    <t>Split more?</t>
  </si>
  <si>
    <t>Add fertilization type?</t>
  </si>
  <si>
    <t>Egg/Larvae</t>
  </si>
  <si>
    <t>Make section for biphasic frogs</t>
  </si>
  <si>
    <t>Egg/Direct Development</t>
  </si>
  <si>
    <t>Make section for uniphasic frogs</t>
  </si>
  <si>
    <t>Live bearing</t>
  </si>
  <si>
    <t>Make a section in prep for one of them?</t>
  </si>
  <si>
    <t xml:space="preserve">    Brachycephalus</t>
  </si>
  <si>
    <t xml:space="preserve">    Ischnocnema</t>
  </si>
  <si>
    <t>Endangerment</t>
  </si>
  <si>
    <t>Add endangerment level?</t>
  </si>
  <si>
    <t>Brachycephalus actaeus</t>
  </si>
  <si>
    <t>Channing</t>
  </si>
  <si>
    <t>Amphibians of Central and Southern Africa</t>
  </si>
  <si>
    <t>Channing, Howell</t>
  </si>
  <si>
    <t>Amphibians of East Africa</t>
  </si>
  <si>
    <t>Frog Name</t>
  </si>
  <si>
    <t>Min Temp</t>
  </si>
  <si>
    <t>Max Temp</t>
  </si>
  <si>
    <t>Mean Temp</t>
  </si>
  <si>
    <t>Std. Dev.</t>
  </si>
  <si>
    <t>Datas</t>
  </si>
  <si>
    <t>Count</t>
  </si>
  <si>
    <t>Min Rain</t>
  </si>
  <si>
    <t>Max Rain</t>
  </si>
  <si>
    <t>Mean Rain</t>
  </si>
  <si>
    <t>France</t>
  </si>
  <si>
    <t>Aquitaine</t>
  </si>
  <si>
    <t>Franche-Comte</t>
  </si>
  <si>
    <t>Bourgogne</t>
  </si>
  <si>
    <t>Picardie</t>
  </si>
  <si>
    <t>Lorraine</t>
  </si>
  <si>
    <t>Limburg</t>
  </si>
  <si>
    <t>Nordrhein-Westfalen</t>
  </si>
  <si>
    <t>Hessen</t>
  </si>
  <si>
    <t>Baden-Wuertternberg</t>
  </si>
  <si>
    <t>Bayern</t>
  </si>
  <si>
    <t>Oberosterreich</t>
  </si>
  <si>
    <t>Veneto</t>
  </si>
  <si>
    <t>Goriska</t>
  </si>
  <si>
    <t>Notranjsko-kraska</t>
  </si>
  <si>
    <t>Malopolske</t>
  </si>
  <si>
    <t>Slaskie</t>
  </si>
  <si>
    <t>Brasor</t>
  </si>
  <si>
    <t>Caras-severin</t>
  </si>
  <si>
    <t>Primorje-gorski Kota</t>
  </si>
  <si>
    <t>Dubrovnik-neretva</t>
  </si>
  <si>
    <t>Kolubarski</t>
  </si>
  <si>
    <t>Malesi E Madhe</t>
  </si>
  <si>
    <t>Pogradec</t>
  </si>
  <si>
    <t>Dytiki Makedonia</t>
  </si>
  <si>
    <t>Kentriki Makedonia</t>
  </si>
  <si>
    <t>Blagoevgrad</t>
  </si>
  <si>
    <t>Anatoliki Makedonia Kai Thraki</t>
  </si>
  <si>
    <t>Kardzhali</t>
  </si>
  <si>
    <t>Netherlands</t>
  </si>
  <si>
    <t>Germany</t>
  </si>
  <si>
    <t>Austria</t>
  </si>
  <si>
    <t>Italy</t>
  </si>
  <si>
    <t>Slovenia</t>
  </si>
  <si>
    <t>Poland</t>
  </si>
  <si>
    <t>Romania</t>
  </si>
  <si>
    <t>Croatia</t>
  </si>
  <si>
    <t>Serbia</t>
  </si>
  <si>
    <t>Albania</t>
  </si>
  <si>
    <t>Greece</t>
  </si>
  <si>
    <t>Bulgaria</t>
  </si>
  <si>
    <t>Main Continent</t>
  </si>
  <si>
    <t>Bombinatoridae:
Bombina
variegata</t>
  </si>
  <si>
    <t>Alsodidae:
Alsodes
valdiviensis</t>
  </si>
  <si>
    <t>Alsodidae:
Eupsophus
migueli</t>
  </si>
  <si>
    <t>Alsodidae:
Limnomedusa
macroglossa</t>
  </si>
  <si>
    <t>Alytidae:
Alytes
cisternasii</t>
  </si>
  <si>
    <t>Alytidae:
Alytes
maurus</t>
  </si>
  <si>
    <t>Alytidae:
Alytes
obstetricans</t>
  </si>
  <si>
    <t>Arthroleptidae:
Arthroleptis
poecilonotus</t>
  </si>
  <si>
    <t>Arthroleptidae:
Arthroleptis
stenodactylus</t>
  </si>
  <si>
    <t>Arthroleptidae:
Leptopelis
natalensis</t>
  </si>
  <si>
    <t>Arthroleptidae:
Trichobatrachus
robustus</t>
  </si>
  <si>
    <t>Ascaphidae:
Ascaphus
truei</t>
  </si>
  <si>
    <t>Batrachylidae:
Atelognathus
patagonicus</t>
  </si>
  <si>
    <t>Batrachylidae:
Hylorina
sylvatica</t>
  </si>
  <si>
    <t>Los Lagos</t>
  </si>
  <si>
    <t>Chile</t>
  </si>
  <si>
    <t xml:space="preserve">Chile </t>
  </si>
  <si>
    <t>Los Rios</t>
  </si>
  <si>
    <t>Uruguay</t>
  </si>
  <si>
    <t>Maldonado</t>
  </si>
  <si>
    <t>Colonia</t>
  </si>
  <si>
    <t>Misiones</t>
  </si>
  <si>
    <t>Rio Grande Do Sol</t>
  </si>
  <si>
    <t>Argentina</t>
  </si>
  <si>
    <t>Brazil</t>
  </si>
  <si>
    <t>Portugal</t>
  </si>
  <si>
    <t>Aviero</t>
  </si>
  <si>
    <t>Setubal</t>
  </si>
  <si>
    <t>Beja</t>
  </si>
  <si>
    <t>Braganca</t>
  </si>
  <si>
    <t>Andalucía</t>
  </si>
  <si>
    <t xml:space="preserve"> Communidad de Madrid</t>
  </si>
  <si>
    <t>Catilla y León</t>
  </si>
  <si>
    <t>Spain</t>
  </si>
  <si>
    <t>Tanger-Tetouan-Al Hoceima</t>
  </si>
  <si>
    <t>Fés-Meknés</t>
  </si>
  <si>
    <t>Morocco</t>
  </si>
  <si>
    <t>&lt;--Country</t>
  </si>
  <si>
    <t>&lt;--Mean Annual Temp</t>
  </si>
  <si>
    <t>&lt;--Internal Region</t>
  </si>
  <si>
    <t>&lt;--Mean Annual Rain</t>
  </si>
  <si>
    <t>Braga</t>
  </si>
  <si>
    <t>Principado de Asturias</t>
  </si>
  <si>
    <t>Communidad Foral de Navarra</t>
  </si>
  <si>
    <t>Languedoc-Rousillon</t>
  </si>
  <si>
    <t>Noord-holland</t>
  </si>
  <si>
    <t>Hamburg</t>
  </si>
  <si>
    <t>Gabon</t>
  </si>
  <si>
    <t>Nyanga</t>
  </si>
  <si>
    <t>Oogooue-lolo</t>
  </si>
  <si>
    <t>Sud</t>
  </si>
  <si>
    <t>Littoral</t>
  </si>
  <si>
    <t>Sub-Ouest</t>
  </si>
  <si>
    <t>Cameroon</t>
  </si>
  <si>
    <t>California, USA</t>
  </si>
  <si>
    <t>Caspar</t>
  </si>
  <si>
    <t>Miranda</t>
  </si>
  <si>
    <t>Eureka</t>
  </si>
  <si>
    <t>Callahan</t>
  </si>
  <si>
    <t>Orick</t>
  </si>
  <si>
    <t>Smith River</t>
  </si>
  <si>
    <t>Oregon, USA</t>
  </si>
  <si>
    <t>Cave Junction</t>
  </si>
  <si>
    <t>Port Orford</t>
  </si>
  <si>
    <t>Aslea</t>
  </si>
  <si>
    <t>Vernonia</t>
  </si>
  <si>
    <t>Washington, USA</t>
  </si>
  <si>
    <t>Forks</t>
  </si>
  <si>
    <t>Port Angles</t>
  </si>
  <si>
    <t>Quilcene</t>
  </si>
  <si>
    <t>British Columbia, Canada</t>
  </si>
  <si>
    <t>Vancouver</t>
  </si>
  <si>
    <t>Chilliwack</t>
  </si>
  <si>
    <t>Pemberton</t>
  </si>
  <si>
    <t>Bella Coola</t>
  </si>
  <si>
    <t>Kitimat</t>
  </si>
  <si>
    <t>Neuquen</t>
  </si>
  <si>
    <r>
      <t>Aisen del Gal. Carlos Iba</t>
    </r>
    <r>
      <rPr>
        <sz val="11"/>
        <color theme="1"/>
        <rFont val="Calibri"/>
        <family val="2"/>
      </rPr>
      <t>ñez del Campo</t>
    </r>
  </si>
  <si>
    <t>Biobio</t>
  </si>
  <si>
    <t>Kouilou</t>
  </si>
  <si>
    <t>Rep. of the Congo</t>
  </si>
  <si>
    <t>Oogue-Maritime</t>
  </si>
  <si>
    <t>Oogue-Ivindo</t>
  </si>
  <si>
    <t>Est</t>
  </si>
  <si>
    <t>Centre</t>
  </si>
  <si>
    <t>Nigeria</t>
  </si>
  <si>
    <t>Ondo</t>
  </si>
  <si>
    <t>Ghana</t>
  </si>
  <si>
    <t>Eastern</t>
  </si>
  <si>
    <t>Central</t>
  </si>
  <si>
    <t>Western North</t>
  </si>
  <si>
    <t>Cote d'Ivoire</t>
  </si>
  <si>
    <t>Yamoussoukro</t>
  </si>
  <si>
    <t>Liberia</t>
  </si>
  <si>
    <t>Grand Gedeh</t>
  </si>
  <si>
    <t>Sierra Leone</t>
  </si>
  <si>
    <t>South Africa</t>
  </si>
  <si>
    <t>KwaZulu-Natal</t>
  </si>
  <si>
    <t>Limpopo</t>
  </si>
  <si>
    <t>Zimbabwe</t>
  </si>
  <si>
    <t>Manicaland</t>
  </si>
  <si>
    <t>Harare</t>
  </si>
  <si>
    <t>Mashonaland Central</t>
  </si>
  <si>
    <t>Mozambique</t>
  </si>
  <si>
    <t>Inhambane</t>
  </si>
  <si>
    <t>Manica</t>
  </si>
  <si>
    <t>Sofala</t>
  </si>
  <si>
    <t>Nampula</t>
  </si>
  <si>
    <t>Tete</t>
  </si>
  <si>
    <t>Zambia</t>
  </si>
  <si>
    <t>Lusaka</t>
  </si>
  <si>
    <t>Copperbelt</t>
  </si>
  <si>
    <t>Muchinga</t>
  </si>
  <si>
    <t>Luapula</t>
  </si>
  <si>
    <t>DRC</t>
  </si>
  <si>
    <t>Haut-Katanga</t>
  </si>
  <si>
    <t>Tanzania</t>
  </si>
  <si>
    <t>Ruvuma</t>
  </si>
  <si>
    <t>Lindi</t>
  </si>
  <si>
    <t>Morogoro</t>
  </si>
  <si>
    <t>Pwani</t>
  </si>
  <si>
    <t>Kusini-Unguja</t>
  </si>
  <si>
    <t>Kilimanjaro</t>
  </si>
  <si>
    <r>
      <t>Haut-U</t>
    </r>
    <r>
      <rPr>
        <sz val="11"/>
        <color theme="1"/>
        <rFont val="Calibri"/>
        <family val="2"/>
      </rPr>
      <t>élé</t>
    </r>
  </si>
  <si>
    <t>Kwale</t>
  </si>
  <si>
    <t>Kenya</t>
  </si>
  <si>
    <t>Kilifi</t>
  </si>
  <si>
    <t>1,3,4,A</t>
  </si>
  <si>
    <t>Eastern Cape</t>
  </si>
  <si>
    <t>Maputo</t>
  </si>
  <si>
    <t>Europe</t>
  </si>
  <si>
    <t>South America</t>
  </si>
  <si>
    <t>North America</t>
  </si>
  <si>
    <t>Africa</t>
  </si>
  <si>
    <t>Location</t>
  </si>
  <si>
    <t>Split to worksheet, summarize continent</t>
  </si>
  <si>
    <t>Longitude</t>
  </si>
  <si>
    <t>Add?</t>
  </si>
  <si>
    <t>Latitude</t>
  </si>
  <si>
    <t>Preferred Habitat (IUCN Habitat Categories)</t>
  </si>
  <si>
    <r>
      <t>Annual Temperature (</t>
    </r>
    <r>
      <rPr>
        <sz val="11"/>
        <color theme="1"/>
        <rFont val="Calibri"/>
        <family val="2"/>
      </rPr>
      <t>°C)</t>
    </r>
  </si>
  <si>
    <t>Min</t>
  </si>
  <si>
    <t>Max</t>
  </si>
  <si>
    <t>Mean</t>
  </si>
  <si>
    <t>Altitude (m)</t>
  </si>
  <si>
    <t>Annual Rainfall (mm)</t>
  </si>
  <si>
    <t>AA</t>
  </si>
  <si>
    <t>1,3,31,A</t>
  </si>
  <si>
    <t>1,32,A</t>
  </si>
  <si>
    <t>More room for common</t>
  </si>
  <si>
    <t>Wait until later</t>
  </si>
  <si>
    <t>Misc. Info</t>
  </si>
  <si>
    <t>Conservation Status</t>
  </si>
  <si>
    <t>Unknown/DD</t>
  </si>
  <si>
    <t>Least Concern</t>
  </si>
  <si>
    <t>Near Threatened</t>
  </si>
  <si>
    <t>Vulnerable</t>
  </si>
  <si>
    <t>Endangered</t>
  </si>
  <si>
    <t>Critically Endangered</t>
  </si>
  <si>
    <t>Extinct in Wild</t>
  </si>
  <si>
    <t>Extinct</t>
  </si>
  <si>
    <t>Not common enough</t>
  </si>
  <si>
    <t>Avg Egg Diameter (mm)</t>
  </si>
  <si>
    <t>+/- Egg Diameter (mm)</t>
  </si>
  <si>
    <t>31: To know that larvae live in water</t>
  </si>
  <si>
    <t>Reduced overlap
in information</t>
  </si>
  <si>
    <r>
      <t>Annual Rainfall (mm</t>
    </r>
    <r>
      <rPr>
        <sz val="11"/>
        <color theme="1"/>
        <rFont val="Calibri"/>
        <family val="2"/>
      </rPr>
      <t>)</t>
    </r>
  </si>
  <si>
    <t>Lower</t>
  </si>
  <si>
    <t>Upper</t>
  </si>
  <si>
    <t>Left</t>
  </si>
  <si>
    <t>Right</t>
  </si>
  <si>
    <t>Avg Hatch Time (wks)</t>
  </si>
  <si>
    <t>+/- Hatch Time (wks)</t>
  </si>
  <si>
    <t>+/- Larvae Hatch Length (mm)</t>
  </si>
  <si>
    <t>Avg Larvae Hatch Length (mm)</t>
  </si>
  <si>
    <t>Avg Larvae Full Length (mm)</t>
  </si>
  <si>
    <t>+/- Larvae Full Length (mm)</t>
  </si>
  <si>
    <t>Avg Development Time (wks)</t>
  </si>
  <si>
    <t>+/- Development Time (wks)</t>
  </si>
  <si>
    <t>Avg Hatchling Length (mm)</t>
  </si>
  <si>
    <t>+/- Hatchling Length (mm)</t>
  </si>
  <si>
    <t>Direct Development Info</t>
  </si>
  <si>
    <t>Europe, Africa</t>
  </si>
  <si>
    <t>Leptopelis grandiceps</t>
  </si>
  <si>
    <t>Leptopelis viridis</t>
  </si>
  <si>
    <t>Asia</t>
  </si>
  <si>
    <t>1,4</t>
  </si>
  <si>
    <t>Do more research, not much known about frogs</t>
  </si>
  <si>
    <t>Arthroleptidae:
Leptopelis
mossambicus</t>
  </si>
  <si>
    <t>Mpumalanga</t>
  </si>
  <si>
    <t>Eswatini</t>
  </si>
  <si>
    <t>Lubombo</t>
  </si>
  <si>
    <t>Cabo Delgado</t>
  </si>
  <si>
    <t>Masvingo</t>
  </si>
  <si>
    <t>Brachycephalus alipioi</t>
  </si>
  <si>
    <t>Brachycephalus auroguttatus</t>
  </si>
  <si>
    <t>No information on AmphibiaWeb</t>
  </si>
  <si>
    <t>Brachycephalus boticario</t>
  </si>
  <si>
    <t>Brachycephalus brunneus</t>
  </si>
  <si>
    <t>Brachycephalus bufonoides</t>
  </si>
  <si>
    <t>Brachycephalus coloratus</t>
  </si>
  <si>
    <t>Brachycephalus crispus</t>
  </si>
  <si>
    <t>Brachycephalus curupira</t>
  </si>
  <si>
    <t>Brachycephalus darkside</t>
  </si>
  <si>
    <t>Brachycephalus didactylus</t>
  </si>
  <si>
    <t>Brachycephalus ephippium</t>
  </si>
  <si>
    <t>Brachycephalus ferruginus</t>
  </si>
  <si>
    <t>Brachycephalus fuscolineatus</t>
  </si>
  <si>
    <t>Brachycephalus garbeanus</t>
  </si>
  <si>
    <t>Brachycephalus guarani</t>
  </si>
  <si>
    <t>Brachycephalus hermogenesi</t>
  </si>
  <si>
    <t>Brachycephalus izecksohni</t>
  </si>
  <si>
    <t>Brachycephalus leopardus</t>
  </si>
  <si>
    <t>Brachycephalus margaritatus</t>
  </si>
  <si>
    <t>Brachycephalus mariaeterezae</t>
  </si>
  <si>
    <t>Brachycephalus mirissimus</t>
  </si>
  <si>
    <t>Brachycephalus nodoterga</t>
  </si>
  <si>
    <t>Brachycephalus olivaceus</t>
  </si>
  <si>
    <t>Brachycephalus pernix</t>
  </si>
  <si>
    <t>Brachycephalus pitanga</t>
  </si>
  <si>
    <t>Brachycephalus pombali</t>
  </si>
  <si>
    <t>Brachycephalus pulex</t>
  </si>
  <si>
    <t>Brachycephalus quiririensis</t>
  </si>
  <si>
    <t>Brachycephalus sulfuratus</t>
  </si>
  <si>
    <t>Brachycephalus toby</t>
  </si>
  <si>
    <t>Brachycephalus tridactylus</t>
  </si>
  <si>
    <t>Brachycephalus verrucosus</t>
  </si>
  <si>
    <t>Ischnocnema guentheri</t>
  </si>
  <si>
    <t>Ischnocnema holti</t>
  </si>
  <si>
    <t>Ischnocnema nanahallux</t>
  </si>
  <si>
    <t>Brachycephalida:
Brachycephalus
bufonoides</t>
  </si>
  <si>
    <t>Rio De Janeiro</t>
  </si>
  <si>
    <t>Brachycephalida:
Brachycephalus
ephippium</t>
  </si>
  <si>
    <t>Sao Paulo</t>
  </si>
  <si>
    <t>Left Longitude</t>
  </si>
  <si>
    <t>Right Longitude</t>
  </si>
  <si>
    <t>Brachycephalida:
Brachycephalus
pitanga</t>
  </si>
  <si>
    <t xml:space="preserve">    Balebreviceps</t>
  </si>
  <si>
    <t xml:space="preserve">    Breviceps</t>
  </si>
  <si>
    <t xml:space="preserve">    Callulina</t>
  </si>
  <si>
    <t xml:space="preserve">    Probreviceps</t>
  </si>
  <si>
    <t xml:space="preserve">    Spelaeophryne</t>
  </si>
  <si>
    <t>Balebreviceps hillmani</t>
  </si>
  <si>
    <t>Breviceps adspersus</t>
  </si>
  <si>
    <t>Breviceps bagginsi</t>
  </si>
  <si>
    <t>Breviceps macrops</t>
  </si>
  <si>
    <t>Breviceps ombelanonga</t>
  </si>
  <si>
    <t>Breviceps passmorei</t>
  </si>
  <si>
    <t>Breviceps sopranus</t>
  </si>
  <si>
    <t>There are eggs</t>
  </si>
  <si>
    <t>Breviceps sylvestris</t>
  </si>
  <si>
    <t>Breviceps verrucosus</t>
  </si>
  <si>
    <t xml:space="preserve">Africa </t>
  </si>
  <si>
    <t>Callulina laphami</t>
  </si>
  <si>
    <t>Callulina stanleyi</t>
  </si>
  <si>
    <t>2?</t>
  </si>
  <si>
    <t>Brevicipitidae:
Breviceps
carruthersi</t>
  </si>
  <si>
    <t>Brevicipitidae:
Breviceps
fuscus</t>
  </si>
  <si>
    <t>Western Cape</t>
  </si>
  <si>
    <t>Brevicipitidae:
Breviceps
rosei</t>
  </si>
  <si>
    <t>Brevicipitidae:
Breviceps
sylvestris</t>
  </si>
  <si>
    <t xml:space="preserve">    Adenomus</t>
  </si>
  <si>
    <t xml:space="preserve">    Altiphrynoides</t>
  </si>
  <si>
    <t xml:space="preserve">    Amazophrynella</t>
  </si>
  <si>
    <t xml:space="preserve">    Anaxyrus</t>
  </si>
  <si>
    <t xml:space="preserve">    Ansonia</t>
  </si>
  <si>
    <t xml:space="preserve">    Atelopus</t>
  </si>
  <si>
    <t xml:space="preserve">    Barbarophryne</t>
  </si>
  <si>
    <t xml:space="preserve">    Beduka</t>
  </si>
  <si>
    <t xml:space="preserve">    Blythophryne</t>
  </si>
  <si>
    <t xml:space="preserve">    Bufo</t>
  </si>
  <si>
    <t xml:space="preserve">    Bufoides</t>
  </si>
  <si>
    <t xml:space="preserve">    Bufotes</t>
  </si>
  <si>
    <t xml:space="preserve">    Capensibufo</t>
  </si>
  <si>
    <t xml:space="preserve">    Churamiti</t>
  </si>
  <si>
    <t xml:space="preserve">    Dendrophryniscus</t>
  </si>
  <si>
    <t xml:space="preserve">    Didynamipus</t>
  </si>
  <si>
    <t xml:space="preserve">    Duttaphrynus</t>
  </si>
  <si>
    <t xml:space="preserve">    Epidalea</t>
  </si>
  <si>
    <t xml:space="preserve">    Frostius</t>
  </si>
  <si>
    <t xml:space="preserve">    Ghatophryne</t>
  </si>
  <si>
    <t xml:space="preserve">    Incilius</t>
  </si>
  <si>
    <t xml:space="preserve">    Ingerophrynus</t>
  </si>
  <si>
    <t xml:space="preserve">    Laurentophryne</t>
  </si>
  <si>
    <t xml:space="preserve">    Leptophryne</t>
  </si>
  <si>
    <t xml:space="preserve">    Melanophryniscus</t>
  </si>
  <si>
    <t xml:space="preserve">    Mertensophryne</t>
  </si>
  <si>
    <t xml:space="preserve">    Metaphryniscus</t>
  </si>
  <si>
    <t xml:space="preserve">    Nannophryne</t>
  </si>
  <si>
    <t xml:space="preserve">    Nectophryne</t>
  </si>
  <si>
    <t xml:space="preserve">    Nectophrynoides</t>
  </si>
  <si>
    <t xml:space="preserve">    Nimbaphrynoides</t>
  </si>
  <si>
    <t xml:space="preserve">    Oreophrynella</t>
  </si>
  <si>
    <t xml:space="preserve">    Osornophryne</t>
  </si>
  <si>
    <t xml:space="preserve">    Parapelophryne</t>
  </si>
  <si>
    <t xml:space="preserve">    Pedostibes</t>
  </si>
  <si>
    <t xml:space="preserve">    Pelophryne</t>
  </si>
  <si>
    <t xml:space="preserve">    Peltophryne</t>
  </si>
  <si>
    <t xml:space="preserve">    Phynoidis</t>
  </si>
  <si>
    <t xml:space="preserve">    Poyntonophrynus</t>
  </si>
  <si>
    <t xml:space="preserve">    Pseudobufo</t>
  </si>
  <si>
    <t xml:space="preserve">    Rentapia</t>
  </si>
  <si>
    <t xml:space="preserve">    Rhaebo</t>
  </si>
  <si>
    <t xml:space="preserve">    Rhinella</t>
  </si>
  <si>
    <t xml:space="preserve">    Sabahphrynus</t>
  </si>
  <si>
    <t xml:space="preserve">    Schismaderma</t>
  </si>
  <si>
    <t xml:space="preserve">    Sclerophrys</t>
  </si>
  <si>
    <t xml:space="preserve">    Sigalegalephrynus</t>
  </si>
  <si>
    <t xml:space="preserve">    Strauchbufo</t>
  </si>
  <si>
    <t xml:space="preserve">    Torrentophryne</t>
  </si>
  <si>
    <t xml:space="preserve">    Truebella</t>
  </si>
  <si>
    <t xml:space="preserve">    Vandijkophrynus</t>
  </si>
  <si>
    <t xml:space="preserve">    Werneria</t>
  </si>
  <si>
    <t xml:space="preserve">    Wolterstorffina</t>
  </si>
  <si>
    <t>Adenomus kandianus</t>
  </si>
  <si>
    <t>Adenomus kelaartii</t>
  </si>
  <si>
    <t>Altiphrynoides malcolmi</t>
  </si>
  <si>
    <t>Altiphrynoides osgoodi</t>
  </si>
  <si>
    <t>Amazophrynella amazonicola</t>
  </si>
  <si>
    <t>Amazophrynella gardai</t>
  </si>
  <si>
    <t>Anaxyrus americanus</t>
  </si>
  <si>
    <t>Anaxyrus baxteri</t>
  </si>
  <si>
    <t>Anaxyrus boreas</t>
  </si>
  <si>
    <t>Anaxyrus californicus</t>
  </si>
  <si>
    <t>Anaxyrus canorus</t>
  </si>
  <si>
    <t>Anaxyrus cognatus</t>
  </si>
  <si>
    <t>Anaxyrus debilis</t>
  </si>
  <si>
    <t>Anaxyrus exsul</t>
  </si>
  <si>
    <t>Anaxyrus fowleri</t>
  </si>
  <si>
    <t>Anaxyrus hemiophrys</t>
  </si>
  <si>
    <t>Anaxyrus houstonensis</t>
  </si>
  <si>
    <t>Anaxyrus kelloggi</t>
  </si>
  <si>
    <t>Anaxyrus microscaphus</t>
  </si>
  <si>
    <t>Anaxyrus nelsoni</t>
  </si>
  <si>
    <t>Anaxyrus punctatus</t>
  </si>
  <si>
    <t>Anaxyrus quercicus</t>
  </si>
  <si>
    <t>Anaxyrus retiformis</t>
  </si>
  <si>
    <t>Anaxyrus terrestris</t>
  </si>
  <si>
    <t>Anaxyrus williamsi</t>
  </si>
  <si>
    <t>Anaxyrus woodhousii</t>
  </si>
  <si>
    <t>Ansonia endauensis</t>
  </si>
  <si>
    <t>Ansonia inthanon</t>
  </si>
  <si>
    <t>Ansonia jeetsukumarani</t>
  </si>
  <si>
    <t>Ansonia khaochangensis</t>
  </si>
  <si>
    <t>Ansonia latirostra</t>
  </si>
  <si>
    <t>Ansonia smeagol</t>
  </si>
  <si>
    <t>Ansonia thinthinae</t>
  </si>
  <si>
    <t>Atelopus andinus</t>
  </si>
  <si>
    <t>Atelopus angelito</t>
  </si>
  <si>
    <t>Atelopus arthuri</t>
  </si>
  <si>
    <t>Atelopus barbotini</t>
  </si>
  <si>
    <t>Atelopus carrikeri</t>
  </si>
  <si>
    <t>Atelopus certus</t>
  </si>
  <si>
    <t>Atelopus chiriquiensis</t>
  </si>
  <si>
    <t>Atelopus coynei</t>
  </si>
  <si>
    <t>Atelopus cruciger</t>
  </si>
  <si>
    <t>Atelopus elegans</t>
  </si>
  <si>
    <t>Atelopus epikeisthos</t>
  </si>
  <si>
    <t>Atelopus exiguus</t>
  </si>
  <si>
    <t>Atelopus glyphus</t>
  </si>
  <si>
    <t>Atelopus guanujo</t>
  </si>
  <si>
    <t>Atelopus ignescens</t>
  </si>
  <si>
    <t>Atelopus laetissimus</t>
  </si>
  <si>
    <t>Atelopus limosus</t>
  </si>
  <si>
    <t>Atelopus loettersi</t>
  </si>
  <si>
    <t>Atelopus longirostris</t>
  </si>
  <si>
    <t>Atelopus lynchi</t>
  </si>
  <si>
    <t>Atelopus mindoensis</t>
  </si>
  <si>
    <t>Atelopus mittermeieri</t>
  </si>
  <si>
    <t>Atelopus nanay</t>
  </si>
  <si>
    <t>Atelopus nocturnus</t>
  </si>
  <si>
    <t>Atelopus onorei</t>
  </si>
  <si>
    <t>Atelopus oxyrhynchus</t>
  </si>
  <si>
    <t>Atelopus patazensis</t>
  </si>
  <si>
    <t>Atelopus peruensis</t>
  </si>
  <si>
    <t>Atelopus podocarpus</t>
  </si>
  <si>
    <t>Atelopus seminiferus</t>
  </si>
  <si>
    <t>Atelopus senex</t>
  </si>
  <si>
    <t>Atelopus sorianoi</t>
  </si>
  <si>
    <t>Atelopus spumarius</t>
  </si>
  <si>
    <t>Atelopus tricolor</t>
  </si>
  <si>
    <t>Atelopus varius</t>
  </si>
  <si>
    <t>SA,NA</t>
  </si>
  <si>
    <t>Atelopus vogli</t>
  </si>
  <si>
    <t>Atelopus zeteki</t>
  </si>
  <si>
    <t>Barbarophryne brongersmai</t>
  </si>
  <si>
    <t>Beduka koynayensis</t>
  </si>
  <si>
    <t>Beduka tigerina</t>
  </si>
  <si>
    <t>Blythophryne beryet</t>
  </si>
  <si>
    <t>Bufo bankorensis</t>
  </si>
  <si>
    <t>Bufo bufo</t>
  </si>
  <si>
    <t>Bufo eichwaldi</t>
  </si>
  <si>
    <t>Bufo gargarizans</t>
  </si>
  <si>
    <t>Bufo japonicus</t>
  </si>
  <si>
    <t>Bufo luchunnicus</t>
  </si>
  <si>
    <t>Bufo spinosus</t>
  </si>
  <si>
    <t>Bufo torrenticola</t>
  </si>
  <si>
    <t>Bufo tuberculatus</t>
  </si>
  <si>
    <t>Bufotes boulengeri</t>
  </si>
  <si>
    <t>Bufotes latastii</t>
  </si>
  <si>
    <t>Bufotes pseudoraddei</t>
  </si>
  <si>
    <t>Bufotes surdus</t>
  </si>
  <si>
    <t>Bufotes viridis</t>
  </si>
  <si>
    <t>Capensibufo rosei</t>
  </si>
  <si>
    <t>Churamiti maridadi</t>
  </si>
  <si>
    <t>Dendrophryniscus proboscideus</t>
  </si>
  <si>
    <t>Didynamipus sjostedti</t>
  </si>
  <si>
    <t>Duttaphrynus crocus</t>
  </si>
  <si>
    <t>Duttaphrynus himalayanus</t>
  </si>
  <si>
    <t>Duttaphrynus hololius</t>
  </si>
  <si>
    <t>Duttaphrynus kotagomai</t>
  </si>
  <si>
    <t>Duttaphrynus melanostictus</t>
  </si>
  <si>
    <t>Duttaphrynus olivaceus</t>
  </si>
  <si>
    <t>Duttaphrynus scaber</t>
  </si>
  <si>
    <t>Duttaphrynus stomaticus</t>
  </si>
  <si>
    <t>Duttaphrynus noellerti</t>
  </si>
  <si>
    <t>Epidalea calamita</t>
  </si>
  <si>
    <t>Ghatophryne ornata</t>
  </si>
  <si>
    <t>Incilius alvarius</t>
  </si>
  <si>
    <t>Incilius aucoinae</t>
  </si>
  <si>
    <t>Incilius aurarius</t>
  </si>
  <si>
    <t>Incilius chompipe</t>
  </si>
  <si>
    <t>Incilius coccifer</t>
  </si>
  <si>
    <t>Incilius coniferus</t>
  </si>
  <si>
    <t>Incilius cycladen</t>
  </si>
  <si>
    <t>Incilius fastidiosus</t>
  </si>
  <si>
    <t>Incilius holdridgei</t>
  </si>
  <si>
    <t>Incilius ibarrai</t>
  </si>
  <si>
    <t>Incilius luetkenii</t>
  </si>
  <si>
    <t>Incilius nebulifer</t>
  </si>
  <si>
    <t>Incilius melanochlorus</t>
  </si>
  <si>
    <t>Incilius periglenes</t>
  </si>
  <si>
    <t>Incilius pisinnus</t>
  </si>
  <si>
    <t>Incilius porteri</t>
  </si>
  <si>
    <t>Incilius signifer</t>
  </si>
  <si>
    <t>Incilius valliceps</t>
  </si>
  <si>
    <t>Ingerophrynus biporcatus</t>
  </si>
  <si>
    <t>Ingerophrynus divergens</t>
  </si>
  <si>
    <t>Ingerophrynus parvus</t>
  </si>
  <si>
    <t>Laurentophryne parkeri</t>
  </si>
  <si>
    <t>Leptophryne borbonica</t>
  </si>
  <si>
    <t>Leptophryne cruentata</t>
  </si>
  <si>
    <t>Melanophryniscus admirabilis</t>
  </si>
  <si>
    <t>Melanophryniscus atroluteus</t>
  </si>
  <si>
    <t>Melanophryniscus devincenzii</t>
  </si>
  <si>
    <t>Melanophryniscus dorsalis</t>
  </si>
  <si>
    <t>Melanophryniscus montevidensis</t>
  </si>
  <si>
    <t>Melanophryniscus orejasmirandai</t>
  </si>
  <si>
    <t>Melanophryniscus peritus</t>
  </si>
  <si>
    <t>Melanophryniscus sanmartini</t>
  </si>
  <si>
    <t>Melanophryniscus setiba</t>
  </si>
  <si>
    <t>Reproduction</t>
  </si>
  <si>
    <t>Months of reproduction/breeding</t>
  </si>
  <si>
    <t>Mertensophryne anotis</t>
  </si>
  <si>
    <t>Nectophrynoides asperginis</t>
  </si>
  <si>
    <t>Nectophrynoides laticeps</t>
  </si>
  <si>
    <t>FINALLY A LIVE BEARING FROG!!!!!!!!!!</t>
  </si>
  <si>
    <t>Nectophrynoides poyntoni</t>
  </si>
  <si>
    <t>Nectophrynoides pseudotornieri</t>
  </si>
  <si>
    <t>Nectophrynoides tornieri</t>
  </si>
  <si>
    <t>Nectophrynoides vestergaardi</t>
  </si>
  <si>
    <t>Nimbaphrynoides occidentalis</t>
  </si>
  <si>
    <t>Oreophrynella nigra</t>
  </si>
  <si>
    <t>Oreophrynella seegobini</t>
  </si>
  <si>
    <t>Osornophryne puruanta</t>
  </si>
  <si>
    <t>Pedostibes tuberculosus</t>
  </si>
  <si>
    <t>Peltophryne fluviatica</t>
  </si>
  <si>
    <t>Peltophryne fustiger</t>
  </si>
  <si>
    <t>Peltophryne guentheri</t>
  </si>
  <si>
    <t>Peltophryne lemur</t>
  </si>
  <si>
    <t>Peltophryne longinasus</t>
  </si>
  <si>
    <t>Peltophryne peltocephala</t>
  </si>
  <si>
    <t>Peltophryne taladai</t>
  </si>
  <si>
    <t>Phrynoidis asper</t>
  </si>
  <si>
    <t>Poyntonophrynus pachnodes</t>
  </si>
  <si>
    <t>Rentapia everetti</t>
  </si>
  <si>
    <t>Rentapia hosii</t>
  </si>
  <si>
    <t>Rhaebo ecuadorensis</t>
  </si>
  <si>
    <t>Rhaebo haematiticus</t>
  </si>
  <si>
    <t>Rhinella amabilis</t>
  </si>
  <si>
    <t>Rhinella casconi</t>
  </si>
  <si>
    <t>Rhinella chavin</t>
  </si>
  <si>
    <t>Rhinella diptycha</t>
  </si>
  <si>
    <t>Rhinella granulosa</t>
  </si>
  <si>
    <t>Rhinella icterica</t>
  </si>
  <si>
    <t>Rhinella inca</t>
  </si>
  <si>
    <t>Rhinella lescurei</t>
  </si>
  <si>
    <t>Rhinella magnussoni</t>
  </si>
  <si>
    <t>Rhinella margaritifera</t>
  </si>
  <si>
    <t>Rhinella marina</t>
  </si>
  <si>
    <t>Rhinella ornata</t>
  </si>
  <si>
    <t>Rhinella pombali</t>
  </si>
  <si>
    <t>Rhinella proboscidea</t>
  </si>
  <si>
    <t>Rhinella rostrata</t>
  </si>
  <si>
    <t>Rhinella schneideri</t>
  </si>
  <si>
    <t>Rhinella tenrec</t>
  </si>
  <si>
    <t>Rhinella truebae</t>
  </si>
  <si>
    <t>Rhinella veredas</t>
  </si>
  <si>
    <t>Rhinella yanachaga</t>
  </si>
  <si>
    <t>Sabahphrynus maculatus</t>
  </si>
  <si>
    <t>Schismaderma branchi</t>
  </si>
  <si>
    <t>Schismaderma carens</t>
  </si>
  <si>
    <t>Sclerophrys channingi</t>
  </si>
  <si>
    <t>Sclerophrys dodsoni</t>
  </si>
  <si>
    <t>Sclerophrys garmani</t>
  </si>
  <si>
    <t>Sclerophrys gutturalis</t>
  </si>
  <si>
    <t>Sclerophrys kassasii</t>
  </si>
  <si>
    <t>Sclerophrys maculata</t>
  </si>
  <si>
    <t>Sclerophrys pantherina</t>
  </si>
  <si>
    <t>Sclerophrys pentoni</t>
  </si>
  <si>
    <t>Sclerophrys regularis</t>
  </si>
  <si>
    <t>Sclerophrys taiensis</t>
  </si>
  <si>
    <t>Sigalegalephrynus mandailinguensis</t>
  </si>
  <si>
    <t>Strauchbufo raddei</t>
  </si>
  <si>
    <t>Truebella skoptes</t>
  </si>
  <si>
    <t>Truebella tothastes</t>
  </si>
  <si>
    <t>Werneria bambutensis</t>
  </si>
  <si>
    <t>Werneria preussi</t>
  </si>
  <si>
    <t>1,3,5,A</t>
  </si>
  <si>
    <t>Bufonidae:
Altiphrynoides
malcolmi</t>
  </si>
  <si>
    <t>Ethopia</t>
  </si>
  <si>
    <t>Sidama</t>
  </si>
  <si>
    <t>Bufonidae:
Altiphrynoides
osgoodi</t>
  </si>
  <si>
    <t>SNNP</t>
  </si>
  <si>
    <t>Amazophrynella minuta</t>
  </si>
  <si>
    <t>Bufonidae:
Amazophrynella
minuta</t>
  </si>
  <si>
    <t>Amazonas</t>
  </si>
  <si>
    <t>Amapa</t>
  </si>
  <si>
    <t>Bufonidae:
Anaxyrus
cognatus</t>
  </si>
  <si>
    <t>Mexico</t>
  </si>
  <si>
    <t>Sonora</t>
  </si>
  <si>
    <t>Chihuahua</t>
  </si>
  <si>
    <t>Coahuila de Zaragoza</t>
  </si>
  <si>
    <t>Durango</t>
  </si>
  <si>
    <t>Zacatecas</t>
  </si>
  <si>
    <t>Nuevo Leon</t>
  </si>
  <si>
    <t>San Luis Potosi</t>
  </si>
  <si>
    <t>Arizona, USA</t>
  </si>
  <si>
    <t>New Mexico, USA</t>
  </si>
  <si>
    <t>Texas, USA</t>
  </si>
  <si>
    <t>Oklahoma, USA</t>
  </si>
  <si>
    <t>Kansas, USA</t>
  </si>
  <si>
    <t>Colorado, USA</t>
  </si>
  <si>
    <t>Nebraska, USA</t>
  </si>
  <si>
    <t>Wyoming, USA</t>
  </si>
  <si>
    <t>South Dakota, USA</t>
  </si>
  <si>
    <t>North Dakota, USA</t>
  </si>
  <si>
    <t>Montana, USA</t>
  </si>
  <si>
    <t>Manitoba, Canada</t>
  </si>
  <si>
    <t>Saskatchewan, Canada</t>
  </si>
  <si>
    <t>Alberta, Canada</t>
  </si>
  <si>
    <t>Palm Springs</t>
  </si>
  <si>
    <t>Blythe</t>
  </si>
  <si>
    <t>Lake Havasu City</t>
  </si>
  <si>
    <t>Seligman</t>
  </si>
  <si>
    <t>Prescott</t>
  </si>
  <si>
    <t>Phoenix</t>
  </si>
  <si>
    <t>Ajo</t>
  </si>
  <si>
    <t>Tuscon</t>
  </si>
  <si>
    <t>Willcox</t>
  </si>
  <si>
    <t>Holbrook</t>
  </si>
  <si>
    <t>Animas</t>
  </si>
  <si>
    <t>Faywood</t>
  </si>
  <si>
    <t>Las Cruces</t>
  </si>
  <si>
    <t>Alamogordo</t>
  </si>
  <si>
    <t>Roswell</t>
  </si>
  <si>
    <t>Portales</t>
  </si>
  <si>
    <t>Albuquerque</t>
  </si>
  <si>
    <t>Valentine</t>
  </si>
  <si>
    <t>El Paso</t>
  </si>
  <si>
    <t>Andrews</t>
  </si>
  <si>
    <t>Lubbock</t>
  </si>
  <si>
    <t>Turkey</t>
  </si>
  <si>
    <t>Amarillo</t>
  </si>
  <si>
    <t>Wichita Falls</t>
  </si>
  <si>
    <t>Hooker</t>
  </si>
  <si>
    <t>Oklahoma City</t>
  </si>
  <si>
    <t>Enid</t>
  </si>
  <si>
    <t>Wichita</t>
  </si>
  <si>
    <t>Hutchinson</t>
  </si>
  <si>
    <t>Abilene</t>
  </si>
  <si>
    <t>Great Bend</t>
  </si>
  <si>
    <t>Oakley</t>
  </si>
  <si>
    <t>Alamosa</t>
  </si>
  <si>
    <t>La Junta</t>
  </si>
  <si>
    <t>Burlington</t>
  </si>
  <si>
    <t>Briggsdale</t>
  </si>
  <si>
    <t>Kearney</t>
  </si>
  <si>
    <t>Omaha</t>
  </si>
  <si>
    <t>Big Springs</t>
  </si>
  <si>
    <t>Wright</t>
  </si>
  <si>
    <t>Gillette</t>
  </si>
  <si>
    <t>Interior</t>
  </si>
  <si>
    <t>Chamberlain</t>
  </si>
  <si>
    <t>Yankton</t>
  </si>
  <si>
    <t>Huron</t>
  </si>
  <si>
    <t>Aberdeen</t>
  </si>
  <si>
    <t>Medora</t>
  </si>
  <si>
    <t>Watford City</t>
  </si>
  <si>
    <t>Carrington</t>
  </si>
  <si>
    <t>Valley City</t>
  </si>
  <si>
    <t>Fargo</t>
  </si>
  <si>
    <t>Billings</t>
  </si>
  <si>
    <t>Roundup</t>
  </si>
  <si>
    <t>Melita</t>
  </si>
  <si>
    <t>Leader</t>
  </si>
  <si>
    <t>Medicine Hat</t>
  </si>
  <si>
    <t>Brooks</t>
  </si>
  <si>
    <t>Fincastle</t>
  </si>
  <si>
    <t>1,3,A,B,C</t>
  </si>
  <si>
    <t>1,3,A,B</t>
  </si>
  <si>
    <t>Bufonidae:
Anaxyrus
debilis</t>
  </si>
  <si>
    <t>Tamaulipas</t>
  </si>
  <si>
    <t>Safford</t>
  </si>
  <si>
    <t>McNeal</t>
  </si>
  <si>
    <t>Portal</t>
  </si>
  <si>
    <t>Deming</t>
  </si>
  <si>
    <t>Carlsbad</t>
  </si>
  <si>
    <t>Rio Grande City</t>
  </si>
  <si>
    <t>Mathis</t>
  </si>
  <si>
    <t>Crystal City</t>
  </si>
  <si>
    <t>Del Rio</t>
  </si>
  <si>
    <t>Marathon</t>
  </si>
  <si>
    <t>San Angelo</t>
  </si>
  <si>
    <t>Paducah</t>
  </si>
  <si>
    <t>Sharon Springs</t>
  </si>
  <si>
    <t>Campo</t>
  </si>
  <si>
    <t>1,3,B</t>
  </si>
  <si>
    <t>Bufonidae:
Anaxyrus
houstonensis</t>
  </si>
  <si>
    <t>Elgin</t>
  </si>
  <si>
    <t>Smithville</t>
  </si>
  <si>
    <t>Bufonidae:
Anaxyrus
retiformis</t>
  </si>
  <si>
    <t>Gila Bend</t>
  </si>
  <si>
    <t>Bufonidae:
Atelopus
cruciger</t>
  </si>
  <si>
    <t>Venezula</t>
  </si>
  <si>
    <t>Carabobo</t>
  </si>
  <si>
    <t>Aragua</t>
  </si>
  <si>
    <t>Vargas</t>
  </si>
  <si>
    <t>Bufonidae:
Atelopus
oxyrhynchus</t>
  </si>
  <si>
    <t>Merida</t>
  </si>
  <si>
    <t>Bufonidae:
Atelopus
spumarius</t>
  </si>
  <si>
    <t>Peru</t>
  </si>
  <si>
    <t>Loreto</t>
  </si>
  <si>
    <t>Ecuador</t>
  </si>
  <si>
    <t>Morona Santiago</t>
  </si>
  <si>
    <t>Pastaza</t>
  </si>
  <si>
    <t>Sucumbios</t>
  </si>
  <si>
    <t>Suriname</t>
  </si>
  <si>
    <t>Brokopondo</t>
  </si>
  <si>
    <t>French Guiana</t>
  </si>
  <si>
    <t>Saul</t>
  </si>
  <si>
    <t>Bufonidae:
Atelopus
zeteki</t>
  </si>
  <si>
    <t>Panama</t>
  </si>
  <si>
    <r>
      <t>Cocl</t>
    </r>
    <r>
      <rPr>
        <sz val="11"/>
        <color theme="1"/>
        <rFont val="Calibri"/>
        <family val="2"/>
      </rPr>
      <t>é</t>
    </r>
  </si>
  <si>
    <t>No IUCN Account? Guessed Preferred Habitat based on AmphibiaWeb</t>
  </si>
  <si>
    <t>Bufonidae:
Beduka
tigerina</t>
  </si>
  <si>
    <t>India</t>
  </si>
  <si>
    <t>https://en.climate-data.org/asia/india/karnataka/belagavi-4076/</t>
  </si>
  <si>
    <t>AD</t>
  </si>
  <si>
    <t>Belagavi</t>
  </si>
  <si>
    <t>1,AD</t>
  </si>
  <si>
    <t>Bufonidae:
Capensibufo
rosei</t>
  </si>
  <si>
    <t>Bufonidae:
Duttaphrynus
himalayanus</t>
  </si>
  <si>
    <t>Uttarakhand</t>
  </si>
  <si>
    <t>Nepal</t>
  </si>
  <si>
    <t>One</t>
  </si>
  <si>
    <t>Three</t>
  </si>
  <si>
    <t>Sikkim</t>
  </si>
  <si>
    <t>Bhutan</t>
  </si>
  <si>
    <t>Paro</t>
  </si>
  <si>
    <t>Punakha</t>
  </si>
  <si>
    <t>Wangduephodrang</t>
  </si>
  <si>
    <t>Trongsa</t>
  </si>
  <si>
    <t>Tsirang</t>
  </si>
  <si>
    <t>Trashiyangtse</t>
  </si>
  <si>
    <t>Bufonidae:
Incilius
fastidiosus</t>
  </si>
  <si>
    <t>Costa Rica</t>
  </si>
  <si>
    <t>Limon</t>
  </si>
  <si>
    <t>Puntarenas</t>
  </si>
  <si>
    <t>Bocas del Toro</t>
  </si>
  <si>
    <t>Bufonidae:
Ingerophrynus
divergens</t>
  </si>
  <si>
    <t>Indonesia</t>
  </si>
  <si>
    <t>Sumatera Barat</t>
  </si>
  <si>
    <t>Kalimantan Barat</t>
  </si>
  <si>
    <t>Kalimantan Tengah</t>
  </si>
  <si>
    <t>Kalimantan Timur</t>
  </si>
  <si>
    <t>Kepulauan-riau</t>
  </si>
  <si>
    <t>Malaysia</t>
  </si>
  <si>
    <t>Sarawak</t>
  </si>
  <si>
    <t>Sabah</t>
  </si>
  <si>
    <t>Bufonidae:
Nectophrynoides
asperginis</t>
  </si>
  <si>
    <t>Bufonidae:
Nectophrynoides
laticeps</t>
  </si>
  <si>
    <t>Bufonidae:
Pedostibes
tuberculosus</t>
  </si>
  <si>
    <t>Maharashtra</t>
  </si>
  <si>
    <t>Karnataka</t>
  </si>
  <si>
    <t>Bufonidae:
Phrynoidis
asper</t>
  </si>
  <si>
    <t>Thailand</t>
  </si>
  <si>
    <t>Mae Hong Son</t>
  </si>
  <si>
    <t>Kanchanaburi</t>
  </si>
  <si>
    <t>Ratchaburi</t>
  </si>
  <si>
    <t>Prachuap Khilikhan</t>
  </si>
  <si>
    <t>Chumphon</t>
  </si>
  <si>
    <t>Ranong</t>
  </si>
  <si>
    <t>Surat Thani</t>
  </si>
  <si>
    <t>Krabi</t>
  </si>
  <si>
    <t>Nakhon Si Thammarat</t>
  </si>
  <si>
    <t>Trang</t>
  </si>
  <si>
    <t>Satun</t>
  </si>
  <si>
    <t>Songkhla</t>
  </si>
  <si>
    <t>Yala</t>
  </si>
  <si>
    <t>Narathiwat</t>
  </si>
  <si>
    <t>Kedah</t>
  </si>
  <si>
    <t>Selangor</t>
  </si>
  <si>
    <t>Pahang</t>
  </si>
  <si>
    <t>Nangroe Aceh Darussalam</t>
  </si>
  <si>
    <t>Sumatera Utara</t>
  </si>
  <si>
    <t>Raiu</t>
  </si>
  <si>
    <t>Bufonidae:
Rhinella
granulosa</t>
  </si>
  <si>
    <t>Colombia</t>
  </si>
  <si>
    <t>Casanare</t>
  </si>
  <si>
    <t>Sipaliwini</t>
  </si>
  <si>
    <t>1,3,A,AD</t>
  </si>
  <si>
    <t>Ceara</t>
  </si>
  <si>
    <t>Rio Grande Do Norte</t>
  </si>
  <si>
    <t>Paraiba</t>
  </si>
  <si>
    <t>Pernambuco</t>
  </si>
  <si>
    <t>Alagoas</t>
  </si>
  <si>
    <t>Bahia</t>
  </si>
  <si>
    <t>Minas Gerais</t>
  </si>
  <si>
    <t>Espirito Santo</t>
  </si>
  <si>
    <t xml:space="preserve">    Telmatobufo</t>
  </si>
  <si>
    <t xml:space="preserve">    Calyptocephalella</t>
  </si>
  <si>
    <t>Telmatobufo australis</t>
  </si>
  <si>
    <t>Telmatobufo bullocki</t>
  </si>
  <si>
    <t>Telmatobufo venustus</t>
  </si>
  <si>
    <r>
      <t xml:space="preserve">Calyptocephale-llidae:
</t>
    </r>
    <r>
      <rPr>
        <b/>
        <sz val="10"/>
        <color theme="1"/>
        <rFont val="Calibri"/>
        <family val="2"/>
        <scheme val="minor"/>
      </rPr>
      <t>Calyptocephalella</t>
    </r>
    <r>
      <rPr>
        <b/>
        <sz val="11"/>
        <color theme="1"/>
        <rFont val="Calibri"/>
        <family val="2"/>
        <scheme val="minor"/>
      </rPr>
      <t xml:space="preserve">
gayi</t>
    </r>
  </si>
  <si>
    <t>Coquimbo</t>
  </si>
  <si>
    <t>Valparaiso</t>
  </si>
  <si>
    <t>Metropolitana</t>
  </si>
  <si>
    <t>Libertador Gral. Bernardo O'Higgins</t>
  </si>
  <si>
    <t>Maule</t>
  </si>
  <si>
    <t>Araucania</t>
  </si>
  <si>
    <t xml:space="preserve">    Chimerella</t>
  </si>
  <si>
    <t xml:space="preserve">    Cochranella</t>
  </si>
  <si>
    <t xml:space="preserve">    Espadarana</t>
  </si>
  <si>
    <t xml:space="preserve">    Ikakogi</t>
  </si>
  <si>
    <t xml:space="preserve">    Nymphargus</t>
  </si>
  <si>
    <t xml:space="preserve">    Rulyrana</t>
  </si>
  <si>
    <t xml:space="preserve">    Sachatamia</t>
  </si>
  <si>
    <t xml:space="preserve">    Teratohyla</t>
  </si>
  <si>
    <t xml:space="preserve">    Vitreorana</t>
  </si>
  <si>
    <t xml:space="preserve">    Celsiella</t>
  </si>
  <si>
    <t xml:space="preserve">    Hylalinobatrachium</t>
  </si>
  <si>
    <t xml:space="preserve">    Centrolene</t>
  </si>
  <si>
    <t>Centrolene azulae</t>
  </si>
  <si>
    <t>Centrolene ballux</t>
  </si>
  <si>
    <t>Centrolene charapita</t>
  </si>
  <si>
    <t>Centrolene condor</t>
  </si>
  <si>
    <t>Centrolene daidalea</t>
  </si>
  <si>
    <t>Centrolene heloderma</t>
  </si>
  <si>
    <t>Centrolene huilense</t>
  </si>
  <si>
    <t>Centrolene hybrida</t>
  </si>
  <si>
    <t>Centrolene lemniscatum</t>
  </si>
  <si>
    <t>Centrolene notosticta</t>
  </si>
  <si>
    <t>Centrolene petrophilum</t>
  </si>
  <si>
    <t>Centrolene quindianum</t>
  </si>
  <si>
    <t>Centrolene robledoi</t>
  </si>
  <si>
    <t>Centrolene sabini</t>
  </si>
  <si>
    <t>Centrolene sanchezi</t>
  </si>
  <si>
    <t>Centrolene savagei</t>
  </si>
  <si>
    <t>Centrolene solitaria</t>
  </si>
  <si>
    <t>Chimerella mariaelenae</t>
  </si>
  <si>
    <t>Cochranella erminea</t>
  </si>
  <si>
    <t>Cochranella euknemos</t>
  </si>
  <si>
    <t>SA, NA</t>
  </si>
  <si>
    <t>Cochranella granulosa</t>
  </si>
  <si>
    <t>Cochranella litoralis</t>
  </si>
  <si>
    <t>Cochranella mache</t>
  </si>
  <si>
    <t>Cochranella nola</t>
  </si>
  <si>
    <t>Cochranella ramirezi</t>
  </si>
  <si>
    <t>Cochranella xanthocheridia</t>
  </si>
  <si>
    <t>Espadarana andina</t>
  </si>
  <si>
    <t>Espadarana callistomma</t>
  </si>
  <si>
    <t>Espadarana prosoblepon</t>
  </si>
  <si>
    <t>Ikakogi ispacue</t>
  </si>
  <si>
    <t>Ikakogi tayrona</t>
  </si>
  <si>
    <t>Nymphargus anomalus</t>
  </si>
  <si>
    <t>Nymphargus balionotus</t>
  </si>
  <si>
    <t>Nymphargus chami</t>
  </si>
  <si>
    <t>Nymphargus cristinae</t>
  </si>
  <si>
    <t>Nymphargus garciae</t>
  </si>
  <si>
    <t>Nymphargus lasgralarias</t>
  </si>
  <si>
    <t>Nymphargus laurae</t>
  </si>
  <si>
    <t>Nymphargus luminosus</t>
  </si>
  <si>
    <t>Nymphargus luteopunctatus</t>
  </si>
  <si>
    <t>Nymphargus manduriacu</t>
  </si>
  <si>
    <t>Nymphargus mariae</t>
  </si>
  <si>
    <t>Nymphargus nephelophila</t>
  </si>
  <si>
    <t>Nymphargus oreonympha</t>
  </si>
  <si>
    <t>Nymphargus posadae</t>
  </si>
  <si>
    <t>Rulyrana adiazeta</t>
  </si>
  <si>
    <t>Rulyrana susatamai</t>
  </si>
  <si>
    <t>Sachatamia albomaculata</t>
  </si>
  <si>
    <t>Sachatamia ilex</t>
  </si>
  <si>
    <t>Sachatamia orejuela</t>
  </si>
  <si>
    <t>Sachatamia punctulata</t>
  </si>
  <si>
    <t>Teratohyla adenocheira</t>
  </si>
  <si>
    <t>Teratohyla amelie</t>
  </si>
  <si>
    <t>Teratohyla midas</t>
  </si>
  <si>
    <t>Teratohyla pulverata</t>
  </si>
  <si>
    <t>Teratohyla spinosa</t>
  </si>
  <si>
    <t>Vitreorana baliomma</t>
  </si>
  <si>
    <t>Vitreorana eurygnatha</t>
  </si>
  <si>
    <t>Vitreorana gorzulae</t>
  </si>
  <si>
    <t>Vitreorana parvula</t>
  </si>
  <si>
    <t>Vitreorana ritae</t>
  </si>
  <si>
    <t>Vitreorana uranoscopa</t>
  </si>
  <si>
    <t>Hyalinobatrachium adespinosai</t>
  </si>
  <si>
    <t>Hyalinobatrachium cappellei</t>
  </si>
  <si>
    <t>Hyalinobatrachium chirripoi</t>
  </si>
  <si>
    <t>Hyalinobatrachium colymbiphyllum</t>
  </si>
  <si>
    <t>Hyalinobatrachium dianae</t>
  </si>
  <si>
    <t>Hyalinobatrachium fleischmanni</t>
  </si>
  <si>
    <t>Hyalinobatrachium iaspidiense</t>
  </si>
  <si>
    <t>Hyalinobatrachium orientale</t>
  </si>
  <si>
    <t>Hyalinobatrachium talamancae</t>
  </si>
  <si>
    <t>Hyalinobatrachium valerioi</t>
  </si>
  <si>
    <t>Hyalinobatrachium vireovittatum</t>
  </si>
  <si>
    <t>Hyalinobatrachium yaku</t>
  </si>
  <si>
    <t>Centrolenidae:
Centrolene
heloderma</t>
  </si>
  <si>
    <t>Risaralda</t>
  </si>
  <si>
    <t>Pichincha</t>
  </si>
  <si>
    <t>Centrolenidae:
Centrolene
mache</t>
  </si>
  <si>
    <t>Manabi</t>
  </si>
  <si>
    <t>Esmeraldas</t>
  </si>
  <si>
    <t>Centrolenidae:
Espadarana
prosoblepon</t>
  </si>
  <si>
    <t>El Oro</t>
  </si>
  <si>
    <t>Santo Domingo de los Tsachilas</t>
  </si>
  <si>
    <t>Imbabura</t>
  </si>
  <si>
    <t>Carchi</t>
  </si>
  <si>
    <t>Orellana</t>
  </si>
  <si>
    <t>Quindio</t>
  </si>
  <si>
    <t>Tolima</t>
  </si>
  <si>
    <t>Caldas</t>
  </si>
  <si>
    <t>Antioquia</t>
  </si>
  <si>
    <r>
      <t>Choc</t>
    </r>
    <r>
      <rPr>
        <sz val="11"/>
        <color theme="1"/>
        <rFont val="Calibri"/>
        <family val="2"/>
      </rPr>
      <t>ó</t>
    </r>
  </si>
  <si>
    <r>
      <t>Col</t>
    </r>
    <r>
      <rPr>
        <sz val="11"/>
        <color theme="1"/>
        <rFont val="Calibri"/>
        <family val="2"/>
      </rPr>
      <t>ón</t>
    </r>
  </si>
  <si>
    <r>
      <t>Panam</t>
    </r>
    <r>
      <rPr>
        <sz val="11"/>
        <color theme="1"/>
        <rFont val="Calibri"/>
        <family val="2"/>
      </rPr>
      <t>á</t>
    </r>
  </si>
  <si>
    <r>
      <t>Panam</t>
    </r>
    <r>
      <rPr>
        <sz val="11"/>
        <color theme="1"/>
        <rFont val="Calibri"/>
        <family val="2"/>
      </rPr>
      <t>á Oeste</t>
    </r>
  </si>
  <si>
    <r>
      <t>Chiriqu</t>
    </r>
    <r>
      <rPr>
        <sz val="11"/>
        <color theme="1"/>
        <rFont val="Calibri"/>
        <family val="2"/>
      </rPr>
      <t>í</t>
    </r>
  </si>
  <si>
    <t>San Jose</t>
  </si>
  <si>
    <t>Cartago</t>
  </si>
  <si>
    <t>Heredia</t>
  </si>
  <si>
    <t>Alajuela</t>
  </si>
  <si>
    <t>Centrolenidae:
Teratohyla
midas</t>
  </si>
  <si>
    <r>
      <t>Caquet</t>
    </r>
    <r>
      <rPr>
        <sz val="11"/>
        <color theme="1"/>
        <rFont val="Calibri"/>
        <family val="2"/>
      </rPr>
      <t>á</t>
    </r>
  </si>
  <si>
    <t>Putumayo</t>
  </si>
  <si>
    <t>Napo</t>
  </si>
  <si>
    <t>Acre</t>
  </si>
  <si>
    <t>Centrolenidae:
Vitreorana
baliomma</t>
  </si>
  <si>
    <t>Centrolenidae:
Vitreorana
eurygnatha</t>
  </si>
  <si>
    <t>Centrolenidae:
Hyalinobatra-chium
cappellei</t>
  </si>
  <si>
    <t>Centrolenidae:
Hyalinobatra-chium
talamancae</t>
  </si>
  <si>
    <t>Mato Grosso</t>
  </si>
  <si>
    <t>Guanacaste</t>
  </si>
  <si>
    <t xml:space="preserve">    Alcalus</t>
  </si>
  <si>
    <t xml:space="preserve">    Cornufer</t>
  </si>
  <si>
    <t xml:space="preserve">    Platymantis</t>
  </si>
  <si>
    <t xml:space="preserve">    Liurana</t>
  </si>
  <si>
    <t>Cornufer macrosceles</t>
  </si>
  <si>
    <t>Oceania</t>
  </si>
  <si>
    <t>No information on Amphibia Web</t>
  </si>
  <si>
    <t>Cornufer nexipus</t>
  </si>
  <si>
    <t>Cornufer papuensis</t>
  </si>
  <si>
    <t>Asia, Oceania</t>
  </si>
  <si>
    <t>Cornufer pelewensis</t>
  </si>
  <si>
    <t>Cornufer vitianus</t>
  </si>
  <si>
    <t>Platymantis biak</t>
  </si>
  <si>
    <t>Platymantis browni</t>
  </si>
  <si>
    <t>Platymantis diesmosi</t>
  </si>
  <si>
    <t>Platymantis guentheri</t>
  </si>
  <si>
    <t>Platymantis insulatus</t>
  </si>
  <si>
    <t>Platymantis navjoti</t>
  </si>
  <si>
    <t>Platymantis negrosensis</t>
  </si>
  <si>
    <t>Platymantis spelaeus</t>
  </si>
  <si>
    <t>Ceratobatra-chidae:
Cornufer
pelewensis</t>
  </si>
  <si>
    <t>Ceratobatra-chidae:
Platymantis
negrosensis</t>
  </si>
  <si>
    <t>Palau</t>
  </si>
  <si>
    <t>Cornufer vitiensis</t>
  </si>
  <si>
    <t>Ceratobatra-chidae:
Cornufer
vitiensis</t>
  </si>
  <si>
    <t>Fiji</t>
  </si>
  <si>
    <t>Northern</t>
  </si>
  <si>
    <t>Philippines</t>
  </si>
  <si>
    <t>Region 7</t>
  </si>
  <si>
    <t>Region 6</t>
  </si>
  <si>
    <t xml:space="preserve">    Ceratophrys</t>
  </si>
  <si>
    <t xml:space="preserve">    Chacophrys</t>
  </si>
  <si>
    <t xml:space="preserve">    Lepidobatrachus</t>
  </si>
  <si>
    <t>Ceratophrys cornuta</t>
  </si>
  <si>
    <t>Ceratophrys cranwelli</t>
  </si>
  <si>
    <t>Chacophrys pierottii</t>
  </si>
  <si>
    <t>Lepidobatrachus laevis</t>
  </si>
  <si>
    <t>Ceratophryidae:
Ceratophrys
cranwelli</t>
  </si>
  <si>
    <t>Ceratophryidae:
Ceratophrys
ornata</t>
  </si>
  <si>
    <t>Mendoza</t>
  </si>
  <si>
    <t>San Luis</t>
  </si>
  <si>
    <t>La Rioja</t>
  </si>
  <si>
    <t>Cordoba</t>
  </si>
  <si>
    <t>Santa Fe</t>
  </si>
  <si>
    <t>Santiago Del Estero</t>
  </si>
  <si>
    <t>Chaco</t>
  </si>
  <si>
    <t>Salta</t>
  </si>
  <si>
    <t>Bolivia</t>
  </si>
  <si>
    <t>Santa Cruz</t>
  </si>
  <si>
    <t>Mato Grosso Do Sul</t>
  </si>
  <si>
    <t>Buenos Aires</t>
  </si>
  <si>
    <t>La Pampa</t>
  </si>
  <si>
    <t>Close ties to Brachycephalidae, Craugastoridae, Eleutherodactylidae, and Strabomantidae</t>
  </si>
  <si>
    <t>Strabomantidae</t>
  </si>
  <si>
    <t xml:space="preserve">    Ceuthomantis</t>
  </si>
  <si>
    <t xml:space="preserve">    Dischidodactylus</t>
  </si>
  <si>
    <t>Ceuthomantis aracamuni</t>
  </si>
  <si>
    <t>Ceuthomantis cavernibardus</t>
  </si>
  <si>
    <t>Ceuthomantis duellmani</t>
  </si>
  <si>
    <t>Ceuthomantis smaragdinus</t>
  </si>
  <si>
    <t>Conrauidae:
Conraua
goliath</t>
  </si>
  <si>
    <t>Have downloaded</t>
  </si>
  <si>
    <t xml:space="preserve">    Craugastor</t>
  </si>
  <si>
    <t xml:space="preserve">    Haddadus</t>
  </si>
  <si>
    <t xml:space="preserve">    Tachiramantis</t>
  </si>
  <si>
    <t>Craugastor chrysozetetes</t>
  </si>
  <si>
    <t>Craugastor milesi</t>
  </si>
  <si>
    <t>Craugastor brocchi</t>
  </si>
  <si>
    <t>Craugastor crassidigitus</t>
  </si>
  <si>
    <t>Craugastor loki</t>
  </si>
  <si>
    <t>Craugastor megacephalus</t>
  </si>
  <si>
    <t>Craugastor occidentalis</t>
  </si>
  <si>
    <t>Craugastor ranoides</t>
  </si>
  <si>
    <t>Craugastor rhodopis</t>
  </si>
  <si>
    <t>Craugastor rugulosus</t>
  </si>
  <si>
    <t>Craugastor underwoodi</t>
  </si>
  <si>
    <t>Craugastor augusti</t>
  </si>
  <si>
    <t>Craugastoridae:
Craugastor
augusti</t>
  </si>
  <si>
    <t>Craugastoridae:
Craugastor
fitzingeri</t>
  </si>
  <si>
    <t>Sinaloa</t>
  </si>
  <si>
    <r>
      <t>Nuevo Le</t>
    </r>
    <r>
      <rPr>
        <sz val="11"/>
        <color theme="1"/>
        <rFont val="Calibri"/>
        <family val="2"/>
      </rPr>
      <t>ón</t>
    </r>
  </si>
  <si>
    <t>Aguascalientes</t>
  </si>
  <si>
    <t>Nayarit</t>
  </si>
  <si>
    <t>Jalisco</t>
  </si>
  <si>
    <t>Guanajuato</t>
  </si>
  <si>
    <t>Michoac n de Ocampo</t>
  </si>
  <si>
    <t>Guerrero</t>
  </si>
  <si>
    <t>Puebla</t>
  </si>
  <si>
    <t>Oaxaca</t>
  </si>
  <si>
    <t>Artesia</t>
  </si>
  <si>
    <t>White Sands</t>
  </si>
  <si>
    <t>Carta Valley</t>
  </si>
  <si>
    <t>Rocksprings</t>
  </si>
  <si>
    <t>Camp Wood</t>
  </si>
  <si>
    <t>Medina</t>
  </si>
  <si>
    <t>Kerrville</t>
  </si>
  <si>
    <t>Honduras</t>
  </si>
  <si>
    <t>Colon</t>
  </si>
  <si>
    <t>Olancho</t>
  </si>
  <si>
    <t>Gracias A Dios</t>
  </si>
  <si>
    <t>Nicaragua</t>
  </si>
  <si>
    <t>Jinotega</t>
  </si>
  <si>
    <t>Granada</t>
  </si>
  <si>
    <t>Rivas</t>
  </si>
  <si>
    <r>
      <t>Regi</t>
    </r>
    <r>
      <rPr>
        <sz val="11"/>
        <color theme="1"/>
        <rFont val="Calibri"/>
        <family val="2"/>
      </rPr>
      <t>ón Autónoma del Caribe Sur</t>
    </r>
  </si>
  <si>
    <t>Rio San Juan</t>
  </si>
  <si>
    <r>
      <t>Ng</t>
    </r>
    <r>
      <rPr>
        <sz val="11"/>
        <color theme="1"/>
        <rFont val="Calibri"/>
        <family val="2"/>
      </rPr>
      <t>äle Buglé</t>
    </r>
  </si>
  <si>
    <t>Veraguas</t>
  </si>
  <si>
    <t>Herrera</t>
  </si>
  <si>
    <r>
      <t>Dari</t>
    </r>
    <r>
      <rPr>
        <sz val="11"/>
        <color theme="1"/>
        <rFont val="Calibri"/>
        <family val="2"/>
      </rPr>
      <t>én</t>
    </r>
  </si>
  <si>
    <t xml:space="preserve">    Cycloramphus</t>
  </si>
  <si>
    <t xml:space="preserve">    Thoropa</t>
  </si>
  <si>
    <t xml:space="preserve">    Zachaenus</t>
  </si>
  <si>
    <t>Cycloramphus faustoi</t>
  </si>
  <si>
    <t>Thoropa taophora</t>
  </si>
  <si>
    <t xml:space="preserve">    Allobates</t>
  </si>
  <si>
    <t xml:space="preserve">    Anomaloglossus</t>
  </si>
  <si>
    <t xml:space="preserve">    Aromobates</t>
  </si>
  <si>
    <t xml:space="preserve">    Mannophryne</t>
  </si>
  <si>
    <t xml:space="preserve">    Rheobates</t>
  </si>
  <si>
    <t xml:space="preserve">    Ameerega</t>
  </si>
  <si>
    <t xml:space="preserve">    Colostethus</t>
  </si>
  <si>
    <t xml:space="preserve">    Epipedobates</t>
  </si>
  <si>
    <t xml:space="preserve">    Leucostethus</t>
  </si>
  <si>
    <t xml:space="preserve">    Silverstoneia</t>
  </si>
  <si>
    <t xml:space="preserve">    Adelphobates</t>
  </si>
  <si>
    <t xml:space="preserve">    Andinobates</t>
  </si>
  <si>
    <t xml:space="preserve">    Dendrobates</t>
  </si>
  <si>
    <t xml:space="preserve">    Excidobates</t>
  </si>
  <si>
    <t xml:space="preserve">    Minyobates</t>
  </si>
  <si>
    <t xml:space="preserve">    Oophaga</t>
  </si>
  <si>
    <t xml:space="preserve">    Phyllobates</t>
  </si>
  <si>
    <t xml:space="preserve">    Ranitomeya</t>
  </si>
  <si>
    <t xml:space="preserve">    Ectopoglossus</t>
  </si>
  <si>
    <t xml:space="preserve">    Hyloxalus</t>
  </si>
  <si>
    <t>Allobates brunneus</t>
  </si>
  <si>
    <t>Allobates chalcopis</t>
  </si>
  <si>
    <t>Allobates femoralis</t>
  </si>
  <si>
    <t>Allobates flaviventris</t>
  </si>
  <si>
    <t>Allobates grillisimilis</t>
  </si>
  <si>
    <t>Allobates ignotus</t>
  </si>
  <si>
    <t>Country</t>
  </si>
  <si>
    <t>Internal Region</t>
  </si>
  <si>
    <t>Rainfall (mm)</t>
  </si>
  <si>
    <r>
      <t>Temp (</t>
    </r>
    <r>
      <rPr>
        <sz val="11"/>
        <color theme="1"/>
        <rFont val="Calibri"/>
        <family val="2"/>
      </rPr>
      <t>°C)</t>
    </r>
  </si>
  <si>
    <t>Allobates juami</t>
  </si>
  <si>
    <t>Allobates magnussoni</t>
  </si>
  <si>
    <t>Allobates marchesianus</t>
  </si>
  <si>
    <t>Allobates myersi</t>
  </si>
  <si>
    <t>Allobates olfersioides</t>
  </si>
  <si>
    <t>Allobates ornatus</t>
  </si>
  <si>
    <t>Allobates paleovarzensis</t>
  </si>
  <si>
    <t>Allobates sieggreenae</t>
  </si>
  <si>
    <t>Allobates talamancae</t>
  </si>
  <si>
    <t>Allobates wayuu</t>
  </si>
  <si>
    <t>Allobates zaparo</t>
  </si>
  <si>
    <t>Anomaloglossus moffetti</t>
  </si>
  <si>
    <t>Anomaloglossus parkerae</t>
  </si>
  <si>
    <t>Anomaloglossus roraima</t>
  </si>
  <si>
    <t>Anomaloglossus stepheni</t>
  </si>
  <si>
    <t>Aromobates nocturnus</t>
  </si>
  <si>
    <t>Mannophryne olmonae</t>
  </si>
  <si>
    <t>Ameerega altamazonica</t>
  </si>
  <si>
    <t>Ameerega berohoka</t>
  </si>
  <si>
    <t>Ameerega braccata</t>
  </si>
  <si>
    <t>Ameerega ignipedis</t>
  </si>
  <si>
    <t>Ameerega munduruku</t>
  </si>
  <si>
    <t>Ameerega parvula</t>
  </si>
  <si>
    <t>Ameerega pepperi</t>
  </si>
  <si>
    <t>Ameerega petersi</t>
  </si>
  <si>
    <t>Ameerega picta</t>
  </si>
  <si>
    <t>Ameerega shihuemoy</t>
  </si>
  <si>
    <t>Ameerega silverstonei</t>
  </si>
  <si>
    <t>Ameerega trivittata</t>
  </si>
  <si>
    <t>Ameerega yoshina</t>
  </si>
  <si>
    <t>Colostethus agilis</t>
  </si>
  <si>
    <t>Colostethus imbricolus</t>
  </si>
  <si>
    <t>Colostethus panamansis</t>
  </si>
  <si>
    <t>Epipedobates anthonyi</t>
  </si>
  <si>
    <t>Epipedobates machalilla</t>
  </si>
  <si>
    <t>Epipedobates narinensis</t>
  </si>
  <si>
    <t>Epipedobates tricolor</t>
  </si>
  <si>
    <t>Leucostethus argyrogaster</t>
  </si>
  <si>
    <t>Silverstoneia dalyi</t>
  </si>
  <si>
    <t>Silverstoneia minutissima</t>
  </si>
  <si>
    <t>Silverstoneia punctiventris</t>
  </si>
  <si>
    <t>Adelphobates castaneoticus</t>
  </si>
  <si>
    <t>Adelphobates galactonotus</t>
  </si>
  <si>
    <t>Andinobates bombetes</t>
  </si>
  <si>
    <t>Andinobates cassidyhornae</t>
  </si>
  <si>
    <t>Andinobates daleswansoni</t>
  </si>
  <si>
    <t>Andinobates dorisswansonae</t>
  </si>
  <si>
    <t>Andinobates fulguritus</t>
  </si>
  <si>
    <t>Andinobates geminisae</t>
  </si>
  <si>
    <t>Andinobates tolimensis</t>
  </si>
  <si>
    <t>Andinobates virolinensis</t>
  </si>
  <si>
    <t>Dendrobates auratus</t>
  </si>
  <si>
    <t>Dendrobates leucomelas</t>
  </si>
  <si>
    <t>Dendrobates nubeculosus</t>
  </si>
  <si>
    <t>Dendrobates tinctorius</t>
  </si>
  <si>
    <t>Excidobates captivus</t>
  </si>
  <si>
    <t>Excidobates condor</t>
  </si>
  <si>
    <t>Excidobates mysteriosus</t>
  </si>
  <si>
    <t>Minyobates steyermarki</t>
  </si>
  <si>
    <t>Oophaga arborea</t>
  </si>
  <si>
    <t>Oophaga granulifera</t>
  </si>
  <si>
    <t>Oophaga histrionica</t>
  </si>
  <si>
    <t>Oophaga lehmanni</t>
  </si>
  <si>
    <t>Oophaga pumilio</t>
  </si>
  <si>
    <t>Oophaga speciosa</t>
  </si>
  <si>
    <t>Oophaga sylvatica</t>
  </si>
  <si>
    <t>Oophaga vicentei</t>
  </si>
  <si>
    <t>Phyllobates aurotaenia</t>
  </si>
  <si>
    <t>Phyllobates bicolor</t>
  </si>
  <si>
    <t>Phyllobates lugubris</t>
  </si>
  <si>
    <t>Phyllobates terribilis</t>
  </si>
  <si>
    <t>Phyllobates vittatus</t>
  </si>
  <si>
    <t>Ranitomeya benedicta</t>
  </si>
  <si>
    <t>Ranitomeya cyanovittata</t>
  </si>
  <si>
    <t>Ranitomeya defleri</t>
  </si>
  <si>
    <t>Ranitomeya fantastica</t>
  </si>
  <si>
    <t>Ranitomeya imitator</t>
  </si>
  <si>
    <t>Ranitomeya sirensis</t>
  </si>
  <si>
    <t>Ranitomeya summersi</t>
  </si>
  <si>
    <t>Ranitomeya toraro</t>
  </si>
  <si>
    <t>Ranitomeya uakarii</t>
  </si>
  <si>
    <t>Ranitomeya vanzolinii</t>
  </si>
  <si>
    <t>Ranitomeya variabilis</t>
  </si>
  <si>
    <t>Ranitomeya yavaricola</t>
  </si>
  <si>
    <t>Ectopoglossus confusus</t>
  </si>
  <si>
    <t>Hyloxalus aeruginosus</t>
  </si>
  <si>
    <t>Hyloxalus azureiventris</t>
  </si>
  <si>
    <t>Hyloxalus craspedoceps</t>
  </si>
  <si>
    <t>Hyloxalus edwardsi</t>
  </si>
  <si>
    <t>Hyloxalus elachyhistus</t>
  </si>
  <si>
    <t>Hyloxalus eleutherodactylus</t>
  </si>
  <si>
    <t>Hyloxalus felixcoperari</t>
  </si>
  <si>
    <t>Hyloxalus idiomelus</t>
  </si>
  <si>
    <t>Hyloxalus insulatus</t>
  </si>
  <si>
    <t>Hyloxalus leucophaeus</t>
  </si>
  <si>
    <t>Hyloxalus nexipus</t>
  </si>
  <si>
    <t>Hyloxalus pulcherrimus</t>
  </si>
  <si>
    <t>Hyloxalus sordidatus</t>
  </si>
  <si>
    <t>Hyloxalus sylvaticus</t>
  </si>
  <si>
    <t>Hyloxalus spilotogaster</t>
  </si>
  <si>
    <t>Dendrobatidae:
Allobates
brunneus</t>
  </si>
  <si>
    <t>Dendrobatidae:
Allobates
myersi</t>
  </si>
  <si>
    <t>Dendrobatidae:
Allobates
paleovarzensis</t>
  </si>
  <si>
    <t>Dendrobatidae:
Allobates
zaparo</t>
  </si>
  <si>
    <t>Dendrobatidae:
Ameerega
altamazonica</t>
  </si>
  <si>
    <t>Dendrobatidae:
Ameerega braccata</t>
  </si>
  <si>
    <t>Dendrobatidae:
Ameerega pepperi</t>
  </si>
  <si>
    <t>Dendrobatidae:
Ameerega
shihuemoy</t>
  </si>
  <si>
    <t>Dendrobatidae:
Ameerega
trivittata</t>
  </si>
  <si>
    <t>Dendrobatidae:
Colostethus
panamansis</t>
  </si>
  <si>
    <t>Dendrobatidae:
Epipedobates
anthonyi</t>
  </si>
  <si>
    <t>Dendrobatidae:
Epipedobates
machalilla</t>
  </si>
  <si>
    <t>Dendrobatidae:
Andinobates fulguritus</t>
  </si>
  <si>
    <t>Dendrobatidae:
Dendrobates
auratus</t>
  </si>
  <si>
    <t>Dendrobatidae:
Oophaga
granulifera</t>
  </si>
  <si>
    <t>Dendrobatidae:
Oophaga
lehmanni</t>
  </si>
  <si>
    <t>Dendrobatidae:
Oophaga
vicentei</t>
  </si>
  <si>
    <t>Dendrobatidae:
Ranitomeya
variabilis</t>
  </si>
  <si>
    <t>Vichada</t>
  </si>
  <si>
    <t>Meta</t>
  </si>
  <si>
    <t>Venezuela</t>
  </si>
  <si>
    <t>Piaui</t>
  </si>
  <si>
    <t>Parana</t>
  </si>
  <si>
    <t>San Martin</t>
  </si>
  <si>
    <t>Madre de Dios</t>
  </si>
  <si>
    <t>Cusco</t>
  </si>
  <si>
    <t>Ucayali</t>
  </si>
  <si>
    <t>Huanuco</t>
  </si>
  <si>
    <t>Pasco</t>
  </si>
  <si>
    <t>Para</t>
  </si>
  <si>
    <t>Pando</t>
  </si>
  <si>
    <t>Guyana</t>
  </si>
  <si>
    <t>Upper Takutu</t>
  </si>
  <si>
    <t>Marowijne</t>
  </si>
  <si>
    <t>Panama Oeste</t>
  </si>
  <si>
    <t>Darien</t>
  </si>
  <si>
    <t>Azuay</t>
  </si>
  <si>
    <t>Loja</t>
  </si>
  <si>
    <t>Tumbes</t>
  </si>
  <si>
    <t>Piura</t>
  </si>
  <si>
    <t>Santa Elena</t>
  </si>
  <si>
    <t>Guayas</t>
  </si>
  <si>
    <t>Kuna Yala</t>
  </si>
  <si>
    <t>Choco</t>
  </si>
  <si>
    <t>Embera</t>
  </si>
  <si>
    <t>Cocle</t>
  </si>
  <si>
    <t>Los Santos</t>
  </si>
  <si>
    <t>Ngaba Bugle</t>
  </si>
  <si>
    <t>Chiriqui</t>
  </si>
  <si>
    <t>Region Autonoma del Caribe Sur</t>
  </si>
  <si>
    <t>Left Hawaii out of lat, long, locations, temp, and rain data</t>
  </si>
  <si>
    <t>Bocos del Toro</t>
  </si>
  <si>
    <t>Valle del Cauca</t>
  </si>
  <si>
    <t>Ngabe Bugle</t>
  </si>
  <si>
    <t>Caqueta</t>
  </si>
  <si>
    <t xml:space="preserve">    Allopaa</t>
  </si>
  <si>
    <t xml:space="preserve">    Chrysopaa</t>
  </si>
  <si>
    <t xml:space="preserve">    Euphlyctis</t>
  </si>
  <si>
    <t xml:space="preserve">    Fejervarya</t>
  </si>
  <si>
    <t xml:space="preserve">    Hoplobatrachus</t>
  </si>
  <si>
    <t xml:space="preserve">    Limnonectes</t>
  </si>
  <si>
    <t xml:space="preserve">    Minervarya</t>
  </si>
  <si>
    <t xml:space="preserve">    Nannophrys</t>
  </si>
  <si>
    <t xml:space="preserve">    Nanorana</t>
  </si>
  <si>
    <t xml:space="preserve">    Ombrana</t>
  </si>
  <si>
    <t xml:space="preserve">    Quasipaa</t>
  </si>
  <si>
    <t xml:space="preserve">    Sphaerotheca</t>
  </si>
  <si>
    <t xml:space="preserve">    Ingerana</t>
  </si>
  <si>
    <t xml:space="preserve">    Occidozyga</t>
  </si>
  <si>
    <t xml:space="preserve">    Phrynoglossus</t>
  </si>
  <si>
    <t>Allopaa hazarensis</t>
  </si>
  <si>
    <t>Chrysopaa sternosignata</t>
  </si>
  <si>
    <t>Euphlyctis cyanophlyctis</t>
  </si>
  <si>
    <t>Euphlyctis hexadactylus</t>
  </si>
  <si>
    <t>Euphlyctis jaladhara</t>
  </si>
  <si>
    <t>Fejervarya cancrivora</t>
  </si>
  <si>
    <t>Fejervarya limnocharis</t>
  </si>
  <si>
    <t>Hoplobatrachus crassus</t>
  </si>
  <si>
    <t>Hoplobatrachus litoralis</t>
  </si>
  <si>
    <t>Hoplobatrachus occipitalis</t>
  </si>
  <si>
    <t>Hoplobatrachus tigerinus</t>
  </si>
  <si>
    <t>Limnonectes blythii</t>
  </si>
  <si>
    <t>Limnonectes cintalubang</t>
  </si>
  <si>
    <t>Limnonectes diuatus</t>
  </si>
  <si>
    <t>Limnonectes hikidai</t>
  </si>
  <si>
    <t>Limnonectes kadarsani</t>
  </si>
  <si>
    <t>1?</t>
  </si>
  <si>
    <t>Limnonectes larvaepartus</t>
  </si>
  <si>
    <t>S.L.B.</t>
  </si>
  <si>
    <t>Limnonectes megastomias</t>
  </si>
  <si>
    <t>Limnonectes namiyei</t>
  </si>
  <si>
    <t>Limnonectes palavanensis</t>
  </si>
  <si>
    <t>Limnonectes sinuatodorsalis</t>
  </si>
  <si>
    <t>Minervarya charlesdarwini</t>
  </si>
  <si>
    <t>Minervarya chilapata</t>
  </si>
  <si>
    <t>Minervarya greeni</t>
  </si>
  <si>
    <t>Minervarya kirtisinghei</t>
  </si>
  <si>
    <t>Minervarya syhadrensis</t>
  </si>
  <si>
    <t>Nannophrys ceylonensis</t>
  </si>
  <si>
    <t>Nannophrys guentheri</t>
  </si>
  <si>
    <t>Nannophrys marmorata</t>
  </si>
  <si>
    <t>Nannophrys naeyakai</t>
  </si>
  <si>
    <t>Nanorana parkeri</t>
  </si>
  <si>
    <t>Nanorana vicina</t>
  </si>
  <si>
    <t>Nanorana yunnanensis</t>
  </si>
  <si>
    <t>Nanorana zhaoermii</t>
  </si>
  <si>
    <t>Ombrana sikimensis</t>
  </si>
  <si>
    <t>Quasipaa exilispinosa</t>
  </si>
  <si>
    <t>Quasipaa taoi</t>
  </si>
  <si>
    <t>Sphaerotheca breviceps</t>
  </si>
  <si>
    <t>Sphaerotheca rolandae</t>
  </si>
  <si>
    <t>Phrynoglossus laevis</t>
  </si>
  <si>
    <t>Dicroglossidae:
Hoplobatrachus
occipitalis</t>
  </si>
  <si>
    <t>Dicroglossidae:
Limnonectes
larvaepartus</t>
  </si>
  <si>
    <t>Dicroglossidae:
Nanorana
yunnanensis</t>
  </si>
  <si>
    <t>Mbeya</t>
  </si>
  <si>
    <t>Rukwa</t>
  </si>
  <si>
    <t>Kigoma</t>
  </si>
  <si>
    <t>Tabora</t>
  </si>
  <si>
    <t>Arusha</t>
  </si>
  <si>
    <t>Narok</t>
  </si>
  <si>
    <t>Kisumu</t>
  </si>
  <si>
    <t>Kakamega</t>
  </si>
  <si>
    <t>Busia</t>
  </si>
  <si>
    <t>Baringo</t>
  </si>
  <si>
    <t>Kinshasa</t>
  </si>
  <si>
    <t>Sud-Kivu</t>
  </si>
  <si>
    <t>Haut-Uele</t>
  </si>
  <si>
    <t>Bas-Uele</t>
  </si>
  <si>
    <t>Congo</t>
  </si>
  <si>
    <t>Ogooue-Maritime</t>
  </si>
  <si>
    <t>Haut-Ogooue</t>
  </si>
  <si>
    <t>Ethiopia</t>
  </si>
  <si>
    <t>Gambela</t>
  </si>
  <si>
    <t>Uganda</t>
  </si>
  <si>
    <t>Wakiso</t>
  </si>
  <si>
    <t>Nwoya</t>
  </si>
  <si>
    <t>Masindi</t>
  </si>
  <si>
    <t>South Sudan</t>
  </si>
  <si>
    <t>Unity</t>
  </si>
  <si>
    <t>Chad</t>
  </si>
  <si>
    <t>Salamat</t>
  </si>
  <si>
    <t>Ennedi Est</t>
  </si>
  <si>
    <t>Jigawa</t>
  </si>
  <si>
    <t>Bauchi</t>
  </si>
  <si>
    <t>Cross River</t>
  </si>
  <si>
    <t>Benue</t>
  </si>
  <si>
    <t>Edo</t>
  </si>
  <si>
    <t>Lagos</t>
  </si>
  <si>
    <t>Niger</t>
  </si>
  <si>
    <t>Zinder</t>
  </si>
  <si>
    <t>Niamey</t>
  </si>
  <si>
    <t>Benin</t>
  </si>
  <si>
    <t>Atakora</t>
  </si>
  <si>
    <t>Western</t>
  </si>
  <si>
    <t>Ashanti</t>
  </si>
  <si>
    <t>Volta</t>
  </si>
  <si>
    <t>Burkina Faso</t>
  </si>
  <si>
    <t>Hauts-bassins</t>
  </si>
  <si>
    <t>Cascades</t>
  </si>
  <si>
    <t>Sud-ouest</t>
  </si>
  <si>
    <t>Comoe</t>
  </si>
  <si>
    <t>Bas-Sassandra</t>
  </si>
  <si>
    <t>Montagnes</t>
  </si>
  <si>
    <t>Grand Cape Mount</t>
  </si>
  <si>
    <t>Gbarpolu</t>
  </si>
  <si>
    <t>Southern</t>
  </si>
  <si>
    <t>North West</t>
  </si>
  <si>
    <t>Mali</t>
  </si>
  <si>
    <t>Bamako</t>
  </si>
  <si>
    <t>Guinea</t>
  </si>
  <si>
    <t>Kindia</t>
  </si>
  <si>
    <t>Guinea-Bissau</t>
  </si>
  <si>
    <t>Tombali</t>
  </si>
  <si>
    <t>Cacheu</t>
  </si>
  <si>
    <t>The Gambia</t>
  </si>
  <si>
    <t>Kanifing Municipal Council</t>
  </si>
  <si>
    <t>West Coast</t>
  </si>
  <si>
    <t>Central River</t>
  </si>
  <si>
    <t>Senegal</t>
  </si>
  <si>
    <t>Ziguinchor</t>
  </si>
  <si>
    <t>Kolda</t>
  </si>
  <si>
    <t>Tambacounda</t>
  </si>
  <si>
    <t>Kedougou</t>
  </si>
  <si>
    <t>Thies</t>
  </si>
  <si>
    <t>Saint-Louis</t>
  </si>
  <si>
    <t>Mauritania</t>
  </si>
  <si>
    <t>Trarza</t>
  </si>
  <si>
    <t>Brakna</t>
  </si>
  <si>
    <t>Gorgol</t>
  </si>
  <si>
    <t>Guidimakha</t>
  </si>
  <si>
    <t>Assaba</t>
  </si>
  <si>
    <t>Hodh El Gharbi</t>
  </si>
  <si>
    <t>Tagant</t>
  </si>
  <si>
    <t>Adrar</t>
  </si>
  <si>
    <t>Gorontalo</t>
  </si>
  <si>
    <t>Sulawesi Utara</t>
  </si>
  <si>
    <t>Chiang Mai</t>
  </si>
  <si>
    <t xml:space="preserve">    Diasporus</t>
  </si>
  <si>
    <t xml:space="preserve">    Eleutherodactylus</t>
  </si>
  <si>
    <t xml:space="preserve">    Adelophryne</t>
  </si>
  <si>
    <t xml:space="preserve">    Phyzelaphryne</t>
  </si>
  <si>
    <t>Diasporus citrinobapheus</t>
  </si>
  <si>
    <t>Diasporus darienensis</t>
  </si>
  <si>
    <t>Diasporus lynchi</t>
  </si>
  <si>
    <t>Diasporus pequeno</t>
  </si>
  <si>
    <t>Eleutherodactylus geitonos</t>
  </si>
  <si>
    <t>Eleutherodactylus maculabialis</t>
  </si>
  <si>
    <t>Eleutherodactylus potosiensis</t>
  </si>
  <si>
    <t>Eleutherodactylus abbotti</t>
  </si>
  <si>
    <t>Eleutherodactylus antillensis</t>
  </si>
  <si>
    <t>Eleutherodactylus auriculatus</t>
  </si>
  <si>
    <t>Eleutherodactylus bartonsmithi</t>
  </si>
  <si>
    <t>Eleutherodactylus brittoni</t>
  </si>
  <si>
    <t>Eleutherodactylus cocharnae</t>
  </si>
  <si>
    <t>Eleutherodactylus cooki</t>
  </si>
  <si>
    <t>Eleutherodactylus coqui</t>
  </si>
  <si>
    <t>Eleutherodactylus glamyrus</t>
  </si>
  <si>
    <t>Eleutherodactylus gryllus</t>
  </si>
  <si>
    <t>Eleutherodactylus guantanamera</t>
  </si>
  <si>
    <t>Eleutherodactylus hedricki</t>
  </si>
  <si>
    <t>Eleutherodactylus ionthus</t>
  </si>
  <si>
    <t>Eleutherodactylus jasperi</t>
  </si>
  <si>
    <t>Eleutherodactylus johnstonei</t>
  </si>
  <si>
    <t>Eleutherodactylus leberi</t>
  </si>
  <si>
    <t>Eleutherodactylus locustus</t>
  </si>
  <si>
    <t>Eleutherodactylus mariposa</t>
  </si>
  <si>
    <t>Eleutherodactylus martinicensis</t>
  </si>
  <si>
    <t>Eleutherodactylus melacara</t>
  </si>
  <si>
    <t>Eleutherodactylus pinchoni</t>
  </si>
  <si>
    <t>Eleutherodactylus portoricensis</t>
  </si>
  <si>
    <t>Eleutherodactylus principalis</t>
  </si>
  <si>
    <t>Eleutherodactylus ronaldi</t>
  </si>
  <si>
    <t>Eleutherodactylus unicolor</t>
  </si>
  <si>
    <t>Eleutherodactylus wightmanae</t>
  </si>
  <si>
    <t>Eleutherodactylus acmonis</t>
  </si>
  <si>
    <t>Eleutherodactylus adelus</t>
  </si>
  <si>
    <t>Eleutherodactylus albipes</t>
  </si>
  <si>
    <t>Eleutherodactylus atkinsi</t>
  </si>
  <si>
    <t>Eleutherodactylus beguei</t>
  </si>
  <si>
    <t>Eleutherodactylus blairhedgesi</t>
  </si>
  <si>
    <t>Eleutherodactylus bresslerae</t>
  </si>
  <si>
    <t>Eleutherodactylus cubanus</t>
  </si>
  <si>
    <t>Eleutherodactylus cuneatus</t>
  </si>
  <si>
    <t>Eleutherodactylus dimidiatus</t>
  </si>
  <si>
    <t>Eleutherodactylus etheridgei</t>
  </si>
  <si>
    <t>Eleutherodactylus feichtingeri</t>
  </si>
  <si>
    <t>Eleutherodactylus gundlachi</t>
  </si>
  <si>
    <t>Eleutherodactylus iberia</t>
  </si>
  <si>
    <t>Eleutherodactylus intermedius</t>
  </si>
  <si>
    <t>Eleutherodactylus limbatus</t>
  </si>
  <si>
    <t>Eleutherodactylus orientalis</t>
  </si>
  <si>
    <t>Eleutherodactylus pezopetrus</t>
  </si>
  <si>
    <t>Eleutherodactylus planirostris</t>
  </si>
  <si>
    <t>Eleutherodactylus ricordii</t>
  </si>
  <si>
    <t>Eleutherodactylus simulans</t>
  </si>
  <si>
    <t>Eleutherodactylus tetajulia</t>
  </si>
  <si>
    <t>Eleutherodactylus turquinensis</t>
  </si>
  <si>
    <t>Eleutherodactylus varleyi</t>
  </si>
  <si>
    <t>Eleutherodactylus nortoni</t>
  </si>
  <si>
    <t>Eleutherodactylus erythrochomus</t>
  </si>
  <si>
    <t>Eleutherodactylus cystignathoides</t>
  </si>
  <si>
    <t>Eleutherodactylus grunwaldi</t>
  </si>
  <si>
    <t>Eleutherodactylus guttilatus</t>
  </si>
  <si>
    <t>Eleutherodactylus manantlanensis</t>
  </si>
  <si>
    <t>Eleutherodactylus marnockii</t>
  </si>
  <si>
    <t>Eleutherodactylus pipilans</t>
  </si>
  <si>
    <t>Eleutherodactylus symingtoni</t>
  </si>
  <si>
    <t>Adelophryne adiastola</t>
  </si>
  <si>
    <t>Adelophryne glandulata</t>
  </si>
  <si>
    <t>Adelophryne gutturosa</t>
  </si>
  <si>
    <t>Adelophryne maranguapensis</t>
  </si>
  <si>
    <t>Adelophryne michelin</t>
  </si>
  <si>
    <t>Phyzelaphryne miriamae</t>
  </si>
  <si>
    <t xml:space="preserve">    Hadromophryne</t>
  </si>
  <si>
    <t xml:space="preserve">    Heleophryne</t>
  </si>
  <si>
    <t>Hadromophryne natalensis</t>
  </si>
  <si>
    <t>Heleophryne purcelli</t>
  </si>
  <si>
    <t>Heleophryne rosei</t>
  </si>
  <si>
    <t xml:space="preserve">    Cryptobatrachus</t>
  </si>
  <si>
    <t xml:space="preserve">    Flectonotus</t>
  </si>
  <si>
    <t xml:space="preserve">    Fritziana</t>
  </si>
  <si>
    <t xml:space="preserve">    Gastrotheca</t>
  </si>
  <si>
    <t xml:space="preserve">    Hemiphractus</t>
  </si>
  <si>
    <t xml:space="preserve">    Stefania</t>
  </si>
  <si>
    <t>Cryptobatrachus pedroruizi</t>
  </si>
  <si>
    <t>Flectonotus fitzgeraldi</t>
  </si>
  <si>
    <t>Fritziana mitus</t>
  </si>
  <si>
    <t>Fritziana ulei</t>
  </si>
  <si>
    <t>Gastrotheca abdita</t>
  </si>
  <si>
    <t>Gastrotheca andaquiensis</t>
  </si>
  <si>
    <t>Gastrotheca antoniiochoai</t>
  </si>
  <si>
    <t>Gastrotheca cornuta</t>
  </si>
  <si>
    <t>Gastrotheca nebulanastes</t>
  </si>
  <si>
    <t>Gastrotheca orophylax</t>
  </si>
  <si>
    <t>Gastrotheca pacchamama</t>
  </si>
  <si>
    <t>Gastrotheca pachachacae</t>
  </si>
  <si>
    <t>Gastrotheca phelloderma</t>
  </si>
  <si>
    <t>Gastrotheca riobambae</t>
  </si>
  <si>
    <t>Gastrotheca trachyceps</t>
  </si>
  <si>
    <t>Hemiphractus helioi</t>
  </si>
  <si>
    <t>Hemiphractus proboscideus</t>
  </si>
  <si>
    <t>Development Style: 1,1; No information on AmphibiaWeb</t>
  </si>
  <si>
    <t>Eleutherodactylidae:
Adelophryne
maranguapensis</t>
  </si>
  <si>
    <t>Eleutherodactylae:
Eleutherodactylus
wightmanae</t>
  </si>
  <si>
    <t>Eleutherodactylae:
Eleutherodactylus
portoricensis</t>
  </si>
  <si>
    <t>Eleutherodactylae:
Eleutherodactylus
martinicensis</t>
  </si>
  <si>
    <t>Hemiphractidae:
Fritziana
mitus</t>
  </si>
  <si>
    <t>Hemiphractidae:
Gastrotheca
cornuta</t>
  </si>
  <si>
    <t>Hemiphractidae:
Gastrotheca
riobambae</t>
  </si>
  <si>
    <t>Hemiphractidae:
Hemiphractus
proboscideus</t>
  </si>
  <si>
    <t>Eleutherodactylidae:
Eleutherodactylus coqui</t>
  </si>
  <si>
    <t>Eleutherodactylidae:
Eleutherodactylus jasperi</t>
  </si>
  <si>
    <t>Eleutherodactylidae:
Eleutherodactylus marnockii</t>
  </si>
  <si>
    <t>Puerto Rico</t>
  </si>
  <si>
    <t>Mayaguez</t>
  </si>
  <si>
    <t>Aguadilla</t>
  </si>
  <si>
    <t>Arecibo</t>
  </si>
  <si>
    <t>Ponce</t>
  </si>
  <si>
    <t>Bayamon</t>
  </si>
  <si>
    <t>Guayama</t>
  </si>
  <si>
    <t>San Juan</t>
  </si>
  <si>
    <t>Humacao</t>
  </si>
  <si>
    <t>Hawaii, USA</t>
  </si>
  <si>
    <t>Princeville</t>
  </si>
  <si>
    <t>Lihue</t>
  </si>
  <si>
    <t>Honolulu</t>
  </si>
  <si>
    <t>Kahului</t>
  </si>
  <si>
    <t>Kailua Kona</t>
  </si>
  <si>
    <t>Paauilo</t>
  </si>
  <si>
    <t>Torrance</t>
  </si>
  <si>
    <t>Florida, USA</t>
  </si>
  <si>
    <t>Miami</t>
  </si>
  <si>
    <t>Queretaro</t>
  </si>
  <si>
    <t>Alpine</t>
  </si>
  <si>
    <t>Terlingua</t>
  </si>
  <si>
    <t>Sanderson</t>
  </si>
  <si>
    <t>Sheffield</t>
  </si>
  <si>
    <t>Pandale</t>
  </si>
  <si>
    <t>Brackettville</t>
  </si>
  <si>
    <t>Boerne</t>
  </si>
  <si>
    <t>San Antonio</t>
  </si>
  <si>
    <t>San Marcos</t>
  </si>
  <si>
    <t>Dripping Springs</t>
  </si>
  <si>
    <t>Austin</t>
  </si>
  <si>
    <t>Georgetown</t>
  </si>
  <si>
    <t>Dominica</t>
  </si>
  <si>
    <t>St. Andew</t>
  </si>
  <si>
    <t>St. Paul</t>
  </si>
  <si>
    <t>St. David</t>
  </si>
  <si>
    <t>St. Patrick</t>
  </si>
  <si>
    <t>St. Luke</t>
  </si>
  <si>
    <t>St. Barthelemy</t>
  </si>
  <si>
    <t>Gustavia</t>
  </si>
  <si>
    <t>Belagavi, India                                                      Temp and Rainfall</t>
  </si>
  <si>
    <t>Guadeloupe</t>
  </si>
  <si>
    <t>Le Moule</t>
  </si>
  <si>
    <t>Les Abymes</t>
  </si>
  <si>
    <t>Bouillante</t>
  </si>
  <si>
    <t>Martinique</t>
  </si>
  <si>
    <t>Macouba</t>
  </si>
  <si>
    <t>Le Carbet</t>
  </si>
  <si>
    <t>Le Francois</t>
  </si>
  <si>
    <t>Santa Catarina</t>
  </si>
  <si>
    <t>Cotopaxi</t>
  </si>
  <si>
    <t>Tungurahua</t>
  </si>
  <si>
    <t>Chimborazo</t>
  </si>
  <si>
    <t>Bolivar</t>
  </si>
  <si>
    <t>Hemisus marmoratus</t>
  </si>
  <si>
    <t>Hemisus olivaceus</t>
  </si>
  <si>
    <t>Hemisotidae:
Hemisus
guttatus</t>
  </si>
  <si>
    <t>Hemisotidae:
Hemisus
marmoratus</t>
  </si>
  <si>
    <t>Botswana</t>
  </si>
  <si>
    <t>Chobe</t>
  </si>
  <si>
    <t>Ngamiland</t>
  </si>
  <si>
    <t>Matabeleland North</t>
  </si>
  <si>
    <t>Mashonaland East</t>
  </si>
  <si>
    <t>Mashonaland West</t>
  </si>
  <si>
    <t>Niassa</t>
  </si>
  <si>
    <t>Malawi</t>
  </si>
  <si>
    <t>Southern Region</t>
  </si>
  <si>
    <t>Central Region</t>
  </si>
  <si>
    <t>Northern Region</t>
  </si>
  <si>
    <t>Taita Taveta</t>
  </si>
  <si>
    <t>Kajiado</t>
  </si>
  <si>
    <t>Meru</t>
  </si>
  <si>
    <t>Kiambu</t>
  </si>
  <si>
    <t>Zou</t>
  </si>
  <si>
    <t>Cote d-Ivoire</t>
  </si>
  <si>
    <t>Zanzan</t>
  </si>
  <si>
    <t xml:space="preserve">    Atlantihyla</t>
  </si>
  <si>
    <t xml:space="preserve">    Dryophytes</t>
  </si>
  <si>
    <t xml:space="preserve">    Acris</t>
  </si>
  <si>
    <t xml:space="preserve">    Aparasphenodon</t>
  </si>
  <si>
    <t xml:space="preserve">    Aplastodiscus</t>
  </si>
  <si>
    <t xml:space="preserve">    Argenteohyla</t>
  </si>
  <si>
    <t xml:space="preserve">    Boana</t>
  </si>
  <si>
    <t xml:space="preserve">    Bokermannohyla</t>
  </si>
  <si>
    <t xml:space="preserve">    Bromeliohyla</t>
  </si>
  <si>
    <t xml:space="preserve">    Charadrahyla</t>
  </si>
  <si>
    <t xml:space="preserve">    Corythomantis</t>
  </si>
  <si>
    <t xml:space="preserve">    Dendropsophus</t>
  </si>
  <si>
    <t xml:space="preserve">    Dryaderces</t>
  </si>
  <si>
    <t xml:space="preserve">    Duellmanohyla</t>
  </si>
  <si>
    <t xml:space="preserve">    Ecnomiohyla</t>
  </si>
  <si>
    <t xml:space="preserve">    Exerodonta</t>
  </si>
  <si>
    <t xml:space="preserve">    Hyla</t>
  </si>
  <si>
    <t xml:space="preserve">    Hyloscirtus</t>
  </si>
  <si>
    <t xml:space="preserve">    Isthmohyla</t>
  </si>
  <si>
    <t xml:space="preserve">    Itapotihyla</t>
  </si>
  <si>
    <t xml:space="preserve">    Lysapsus</t>
  </si>
  <si>
    <t xml:space="preserve">    Megastomatohyla</t>
  </si>
  <si>
    <t xml:space="preserve">    Myersiohyla</t>
  </si>
  <si>
    <t xml:space="preserve">    Nesorohyla</t>
  </si>
  <si>
    <t xml:space="preserve">    Nyctimantis</t>
  </si>
  <si>
    <t xml:space="preserve">    Osteocephalus</t>
  </si>
  <si>
    <t xml:space="preserve">    Osteopilus</t>
  </si>
  <si>
    <t xml:space="preserve">    Phyllodytes</t>
  </si>
  <si>
    <t xml:space="preserve">    Plectohyla</t>
  </si>
  <si>
    <t xml:space="preserve">    Pseudacris</t>
  </si>
  <si>
    <t xml:space="preserve">    Pseudis</t>
  </si>
  <si>
    <t xml:space="preserve">    Ptychohyla</t>
  </si>
  <si>
    <t xml:space="preserve">    Sarcohyla</t>
  </si>
  <si>
    <t xml:space="preserve">    Scarthyla</t>
  </si>
  <si>
    <t xml:space="preserve">    Scinax</t>
  </si>
  <si>
    <t xml:space="preserve">    Smilisca</t>
  </si>
  <si>
    <t xml:space="preserve">    Sphaenorhynchus</t>
  </si>
  <si>
    <t xml:space="preserve">    Tepuihyla</t>
  </si>
  <si>
    <t xml:space="preserve">    Tlalocohyla</t>
  </si>
  <si>
    <t xml:space="preserve">    Trachycephalus</t>
  </si>
  <si>
    <t xml:space="preserve">    Triprion</t>
  </si>
  <si>
    <t xml:space="preserve">    Xenohyla</t>
  </si>
  <si>
    <t xml:space="preserve">    Cyclorana</t>
  </si>
  <si>
    <t xml:space="preserve">    Litoria</t>
  </si>
  <si>
    <t xml:space="preserve">    Nyctimystes</t>
  </si>
  <si>
    <t xml:space="preserve">    Agalychnis</t>
  </si>
  <si>
    <t xml:space="preserve">    Cruziohyla</t>
  </si>
  <si>
    <t xml:space="preserve">    Hylomantis</t>
  </si>
  <si>
    <t xml:space="preserve">    Phasmahyla</t>
  </si>
  <si>
    <t xml:space="preserve">    Phrynomedusa</t>
  </si>
  <si>
    <t xml:space="preserve">    Phyllomedusa</t>
  </si>
  <si>
    <t xml:space="preserve">    Pithecopus</t>
  </si>
  <si>
    <t>Atlantihyla melissa</t>
  </si>
  <si>
    <t>Dryophytes flaviventris</t>
  </si>
  <si>
    <t>Acris blanchardi</t>
  </si>
  <si>
    <t>Acris crepitans</t>
  </si>
  <si>
    <t>Acris gryllus</t>
  </si>
  <si>
    <t>Aparasphenodon brunoi</t>
  </si>
  <si>
    <t>Aplastodiscus albosignatus</t>
  </si>
  <si>
    <t>Aplastodiscus eugenioi</t>
  </si>
  <si>
    <t>Aplastodiscus leucopygius</t>
  </si>
  <si>
    <t>Aplastodiscus perviridis</t>
  </si>
  <si>
    <t>Boana albopunctata</t>
  </si>
  <si>
    <t>Boana beckeri</t>
  </si>
  <si>
    <t>Boana boans</t>
  </si>
  <si>
    <t>Boana caingua</t>
  </si>
  <si>
    <t>Boana calcarata</t>
  </si>
  <si>
    <t>Boana cambui</t>
  </si>
  <si>
    <t>Boana cinerascens</t>
  </si>
  <si>
    <t>Boana curupi</t>
  </si>
  <si>
    <t>Boana faber</t>
  </si>
  <si>
    <t>Boana fasciata</t>
  </si>
  <si>
    <t>Boana geographica</t>
  </si>
  <si>
    <t>Boana gladiator</t>
  </si>
  <si>
    <t>Boana lanciformis</t>
  </si>
  <si>
    <t>Boana lundii</t>
  </si>
  <si>
    <t>Boana picturata</t>
  </si>
  <si>
    <t>Boana prasina</t>
  </si>
  <si>
    <t>Boana rosenbergi</t>
  </si>
  <si>
    <t>Boana rufitela</t>
  </si>
  <si>
    <t>Boana semilineata</t>
  </si>
  <si>
    <t>Boana tepuiana</t>
  </si>
  <si>
    <t>Bokermannohyla izecksohni</t>
  </si>
  <si>
    <t>Bokermannohyla luctuosa</t>
  </si>
  <si>
    <t>Bromeliohyla bromeliacia</t>
  </si>
  <si>
    <t>Bromeliohyla dendroscarta</t>
  </si>
  <si>
    <t>Bromeliohyla melacaena</t>
  </si>
  <si>
    <t>Charadrahyla altipotens</t>
  </si>
  <si>
    <t>Charadrahyla esperancensis</t>
  </si>
  <si>
    <t>Charadrahyla juanitae</t>
  </si>
  <si>
    <t>Charadrahyla nephila</t>
  </si>
  <si>
    <t>Charadrahyla taeniopus</t>
  </si>
  <si>
    <t>Charadrahyla trux</t>
  </si>
  <si>
    <t>Corythomantis greeninigi</t>
  </si>
  <si>
    <t>Dendropsophus anceps</t>
  </si>
  <si>
    <t>Dendropsophus arndti</t>
  </si>
  <si>
    <t>Dendropsophus brevifrons</t>
  </si>
  <si>
    <t>Dendropsophus ebraccatus</t>
  </si>
  <si>
    <t>Eggs in and not in water</t>
  </si>
  <si>
    <t>C.D.</t>
  </si>
  <si>
    <t>Dendropsophus elianeae</t>
  </si>
  <si>
    <t>Dendropsophus jimi</t>
  </si>
  <si>
    <t>Dendropsophus frosti</t>
  </si>
  <si>
    <t>Dendropsophus leucophyllatus</t>
  </si>
  <si>
    <t>Dendropsophus luddeckei</t>
  </si>
  <si>
    <t>Dendropsophus melanargyreus</t>
  </si>
  <si>
    <t>Dendropsophus microcephalus</t>
  </si>
  <si>
    <t>Dendropsophus microps</t>
  </si>
  <si>
    <t>Dendropsophus minutus</t>
  </si>
  <si>
    <t>Dendropsophus nanus</t>
  </si>
  <si>
    <t>Dendropsophus pauiniensis</t>
  </si>
  <si>
    <t>Dendropsophus phlebodes</t>
  </si>
  <si>
    <t>Dendropsophus reticulatus</t>
  </si>
  <si>
    <t>Dendropsophus rubicundulus</t>
  </si>
  <si>
    <t>Dendropsophus salli</t>
  </si>
  <si>
    <t>Dendropsophus sanborni</t>
  </si>
  <si>
    <t>Dendropsophus sarayacuensis</t>
  </si>
  <si>
    <t>Dendropsophus triangulum</t>
  </si>
  <si>
    <t>Dendropsophus werneri</t>
  </si>
  <si>
    <t>Duellmanohyla ignicolor</t>
  </si>
  <si>
    <t>Duellmanohyla lythrodes</t>
  </si>
  <si>
    <t>Duellmanohyla salvavida</t>
  </si>
  <si>
    <t>Duellmanohyla soralia</t>
  </si>
  <si>
    <t>Duellmanohyla uranochroa</t>
  </si>
  <si>
    <t>Ecnomiohyla fimbrimembra</t>
  </si>
  <si>
    <t>Ecnomiohyla miliaria</t>
  </si>
  <si>
    <t>Ecnomiohyla rabborum</t>
  </si>
  <si>
    <t>Exerodonta abdivita</t>
  </si>
  <si>
    <t>Hyla andersonii</t>
  </si>
  <si>
    <t>Hyla arenicolor</t>
  </si>
  <si>
    <t>Hyla avivoca</t>
  </si>
  <si>
    <t>Hyla bocourti</t>
  </si>
  <si>
    <t>Hyla chrysoscelis</t>
  </si>
  <si>
    <t>Hyla cinerea</t>
  </si>
  <si>
    <t>Hyla eximia</t>
  </si>
  <si>
    <t>Hyla femoralis</t>
  </si>
  <si>
    <t>Hyla gratiosa</t>
  </si>
  <si>
    <t>Hyla japonica</t>
  </si>
  <si>
    <t>Hyla squirella</t>
  </si>
  <si>
    <t>Hyla suweonensis</t>
  </si>
  <si>
    <t>Hyla versicolor</t>
  </si>
  <si>
    <t>Hyla wrightorum</t>
  </si>
  <si>
    <t>Hyla arborea</t>
  </si>
  <si>
    <t>Hyla chinensis</t>
  </si>
  <si>
    <t>Hyla hallowellii</t>
  </si>
  <si>
    <t>Hyla heinzsteinitzi</t>
  </si>
  <si>
    <t>Hyla meridionalis</t>
  </si>
  <si>
    <t>Hyla orientalis</t>
  </si>
  <si>
    <t>Hyla sarda</t>
  </si>
  <si>
    <t>Hyla savignyi</t>
  </si>
  <si>
    <t>Hyloscirtus antioquia</t>
  </si>
  <si>
    <t>Hyloscirtus colymba</t>
  </si>
  <si>
    <t>Hyloscirtus conscientia</t>
  </si>
  <si>
    <t>Hyloscirtus larinopygion</t>
  </si>
  <si>
    <t>Hyloscirtus princecharlesi</t>
  </si>
  <si>
    <t>Isthmohyla angustilineata</t>
  </si>
  <si>
    <t>Isthmohyla calypsa</t>
  </si>
  <si>
    <t>Isthmohyla pseudopuma</t>
  </si>
  <si>
    <t>Itapotihyla langsdorffii</t>
  </si>
  <si>
    <t>Lysapsus limellum</t>
  </si>
  <si>
    <t>Megastomatohyla pellita</t>
  </si>
  <si>
    <t>Myersiohyla chamaeleo</t>
  </si>
  <si>
    <t>Myersiohyla neblinaria</t>
  </si>
  <si>
    <t>Osteocephalus buckleyi</t>
  </si>
  <si>
    <t>Osteocephalus castaneicola</t>
  </si>
  <si>
    <t>Osteocephalus oophagus</t>
  </si>
  <si>
    <t>Osteocephalus taurinus</t>
  </si>
  <si>
    <t>Osteocephalus vilarsi</t>
  </si>
  <si>
    <t>Osteopilus septentrionalis</t>
  </si>
  <si>
    <t>Osteopilus wilderi</t>
  </si>
  <si>
    <t>Plectrohyla dasypus</t>
  </si>
  <si>
    <t>Plectrohyla chrysopleura</t>
  </si>
  <si>
    <t>Plectrohyla guatemalensis</t>
  </si>
  <si>
    <t>Plectrohyla hartwegi</t>
  </si>
  <si>
    <t>Plectrohyla matudai</t>
  </si>
  <si>
    <t>Pseudacris brachyphona</t>
  </si>
  <si>
    <t>Pseudacris brimleyi</t>
  </si>
  <si>
    <t>Pseudacris clarkii</t>
  </si>
  <si>
    <t>Pseudacris crucifer</t>
  </si>
  <si>
    <t>Pseudacris feriarum</t>
  </si>
  <si>
    <t>Pseudacris fouquettei</t>
  </si>
  <si>
    <t>Pseudacris kalmi</t>
  </si>
  <si>
    <t>Pseudacris maculata</t>
  </si>
  <si>
    <t>Pseudacris nigrita</t>
  </si>
  <si>
    <t>Pseudacris ocularis</t>
  </si>
  <si>
    <t>Pseudacris ornata</t>
  </si>
  <si>
    <t>Pseudacris streckeri</t>
  </si>
  <si>
    <t>Pseudacris triseriata</t>
  </si>
  <si>
    <t>Pseudacris cadaverina</t>
  </si>
  <si>
    <t>Pseudacris regilla</t>
  </si>
  <si>
    <t>Pseudis cardosoi</t>
  </si>
  <si>
    <t>Pseudis paradoxa</t>
  </si>
  <si>
    <t>Ptychohyla acrochorda</t>
  </si>
  <si>
    <t>Ptychohyla zophodes</t>
  </si>
  <si>
    <t>Sarcohyla cyclada</t>
  </si>
  <si>
    <t>Sarcohyla mykter</t>
  </si>
  <si>
    <t>Sarcohyla psarosema</t>
  </si>
  <si>
    <t>Scinax alcaraz</t>
  </si>
  <si>
    <t>Scinax berthae</t>
  </si>
  <si>
    <t>Scinax boesemani</t>
  </si>
  <si>
    <t>Scinax boulengeri</t>
  </si>
  <si>
    <t>Scinax elaeochrous</t>
  </si>
  <si>
    <t>Scinax faivovichi</t>
  </si>
  <si>
    <t>Scinax fuscomarginatus</t>
  </si>
  <si>
    <t>Scinax fuscovarius</t>
  </si>
  <si>
    <t>Scinax garbei</t>
  </si>
  <si>
    <t>Scinax montivagus</t>
  </si>
  <si>
    <t>Scinax muriciensis</t>
  </si>
  <si>
    <t>Scinax perpusillus</t>
  </si>
  <si>
    <t>Scinax rogerioi</t>
  </si>
  <si>
    <t>Scinax ruber</t>
  </si>
  <si>
    <t>Scinax similis</t>
  </si>
  <si>
    <t>Smilisca baudinii</t>
  </si>
  <si>
    <t>Smilisca fodiens</t>
  </si>
  <si>
    <t>Smilisca phaeota</t>
  </si>
  <si>
    <t>Smilisca puma</t>
  </si>
  <si>
    <t>Smilisca sordida</t>
  </si>
  <si>
    <t>Sphaenorhynchus caramaschii</t>
  </si>
  <si>
    <t>Sphaenorhynchus lacteus</t>
  </si>
  <si>
    <t>Sphaenorhynchus mirim</t>
  </si>
  <si>
    <t>Tlalocohyla celeste</t>
  </si>
  <si>
    <t>Tlalocohyla loquax</t>
  </si>
  <si>
    <t>Trachycephalus coriaceus</t>
  </si>
  <si>
    <t>Trachycephalus resinifictrix</t>
  </si>
  <si>
    <t>Trachycephalus typhonius</t>
  </si>
  <si>
    <t>Triprion petasatus</t>
  </si>
  <si>
    <t>Triprion spatulatus</t>
  </si>
  <si>
    <t>Triprion spinosus</t>
  </si>
  <si>
    <t>Xenohyla truncata</t>
  </si>
  <si>
    <t>Cyclorana alboguttata</t>
  </si>
  <si>
    <t>Cyclorana australis</t>
  </si>
  <si>
    <t>Cyclorana brevipes</t>
  </si>
  <si>
    <t>Cyclorana cryptotis</t>
  </si>
  <si>
    <t>Cyclorana cultripes</t>
  </si>
  <si>
    <t>Cyclorana longipes</t>
  </si>
  <si>
    <t>Cyclorana maculosa</t>
  </si>
  <si>
    <t>Cyclorana maini</t>
  </si>
  <si>
    <t>Cyclorana manya</t>
  </si>
  <si>
    <t>Cyclorana novaehollandiae</t>
  </si>
  <si>
    <t>Cyclorana platycephala</t>
  </si>
  <si>
    <t>Cyclorana vagitus</t>
  </si>
  <si>
    <t>Cyclorana verrucosa</t>
  </si>
  <si>
    <t>Litoria adelaidensis</t>
  </si>
  <si>
    <t>Litoria andiirrmalin</t>
  </si>
  <si>
    <t>Litoria angiana</t>
  </si>
  <si>
    <t>Oceania, Asia</t>
  </si>
  <si>
    <t>Litoria aplini</t>
  </si>
  <si>
    <t>Litoria aurea</t>
  </si>
  <si>
    <t>Litoria becki</t>
  </si>
  <si>
    <t>Litoria bella</t>
  </si>
  <si>
    <t>Litoria bicolor</t>
  </si>
  <si>
    <t>Litoria booroolongensis</t>
  </si>
  <si>
    <t>Litoria brevipalmata</t>
  </si>
  <si>
    <t>Litoria burrowsae</t>
  </si>
  <si>
    <t>Litoria caerulea</t>
  </si>
  <si>
    <t>Litoria castanea</t>
  </si>
  <si>
    <t>Litoria cavernicola</t>
  </si>
  <si>
    <t>Litoria chloris</t>
  </si>
  <si>
    <t>Litoria chloristona</t>
  </si>
  <si>
    <t>Litoria citropa</t>
  </si>
  <si>
    <t>Litoria cooloolensis</t>
  </si>
  <si>
    <t>Litoria coplandi</t>
  </si>
  <si>
    <t>Litoria dahlii</t>
  </si>
  <si>
    <t>Litoria daviesae</t>
  </si>
  <si>
    <t>Litoria dayi</t>
  </si>
  <si>
    <t>Litoria dentata</t>
  </si>
  <si>
    <t>Litoria electrica</t>
  </si>
  <si>
    <t>Litoria eucnemis</t>
  </si>
  <si>
    <t>Litoria eurynastes</t>
  </si>
  <si>
    <t>Litoria ewingii</t>
  </si>
  <si>
    <t>Litoria fallax</t>
  </si>
  <si>
    <t>Litoria freycineti</t>
  </si>
  <si>
    <t>Litoria gasconi</t>
  </si>
  <si>
    <t>Litoria genimaculata</t>
  </si>
  <si>
    <t>Litoria gilleni</t>
  </si>
  <si>
    <t>Litoria gracilenta</t>
  </si>
  <si>
    <t>Litoria hilli</t>
  </si>
  <si>
    <t>Litoria inermis</t>
  </si>
  <si>
    <t>Litoria infrafrenata</t>
  </si>
  <si>
    <t>Litoria iris</t>
  </si>
  <si>
    <t>Litoria jervisiensis</t>
  </si>
  <si>
    <t>Litoria jungguy</t>
  </si>
  <si>
    <t>Litoria latopalmata</t>
  </si>
  <si>
    <t>Litoria lesueurii</t>
  </si>
  <si>
    <t>Litoria littlejohni</t>
  </si>
  <si>
    <t>Litoria lodesdema</t>
  </si>
  <si>
    <t>Litoria longirostris</t>
  </si>
  <si>
    <t>Litoria lorica</t>
  </si>
  <si>
    <t>Litoria meiriana</t>
  </si>
  <si>
    <t>Litoria microbelos</t>
  </si>
  <si>
    <t>Litoria mira</t>
  </si>
  <si>
    <t>Litoria morrei</t>
  </si>
  <si>
    <t>Litoria myola</t>
  </si>
  <si>
    <t>Litoria nannotis</t>
  </si>
  <si>
    <t>Litoria nasuta</t>
  </si>
  <si>
    <t>Litoria nigrofrenata</t>
  </si>
  <si>
    <t>Litoria nyakalensis</t>
  </si>
  <si>
    <t>Litoria olongburensis</t>
  </si>
  <si>
    <t>Litoria pallida</t>
  </si>
  <si>
    <t>Litoria paraewingi</t>
  </si>
  <si>
    <t>Litoria pearsoniana</t>
  </si>
  <si>
    <t>Litoria peronii</t>
  </si>
  <si>
    <t>Litoria personata</t>
  </si>
  <si>
    <t>Litoria phyllochroa</t>
  </si>
  <si>
    <t>Litoria pinocchio</t>
  </si>
  <si>
    <t>Litoria piperata</t>
  </si>
  <si>
    <t>Litoria raniformis</t>
  </si>
  <si>
    <t>Litoria revelata</t>
  </si>
  <si>
    <t>Litoria rheocola</t>
  </si>
  <si>
    <t>Litoria rothii</t>
  </si>
  <si>
    <t>Litoria rubella</t>
  </si>
  <si>
    <t>Litoria serrata</t>
  </si>
  <si>
    <t>Litoria spenceri</t>
  </si>
  <si>
    <t>Litoria splendida</t>
  </si>
  <si>
    <t>Litoria subglandulosa</t>
  </si>
  <si>
    <t>Litoria tornieri</t>
  </si>
  <si>
    <t>Litoria tyleri</t>
  </si>
  <si>
    <t>Litoria verreauxii</t>
  </si>
  <si>
    <t>Litoria viranula</t>
  </si>
  <si>
    <t>Litoria watjulumensis</t>
  </si>
  <si>
    <t>Litoria wilcoxii</t>
  </si>
  <si>
    <t>Litoria xanthomera</t>
  </si>
  <si>
    <t>Nyctimystes foricula</t>
  </si>
  <si>
    <t>Nyctimystes kubori</t>
  </si>
  <si>
    <t>Agalychnis annae</t>
  </si>
  <si>
    <t>Agalychnis callidryas</t>
  </si>
  <si>
    <t>Agalychnis lemur</t>
  </si>
  <si>
    <t>Agalychnis moreletii</t>
  </si>
  <si>
    <t>Agalychnis saltator</t>
  </si>
  <si>
    <t>Agalychnis spurrelli</t>
  </si>
  <si>
    <t>Agalychnis terranova</t>
  </si>
  <si>
    <t>Cruziohyla calcarifer</t>
  </si>
  <si>
    <t>Cruziohyla sylviae</t>
  </si>
  <si>
    <t>Phasmahyla cochranae</t>
  </si>
  <si>
    <t>Phasmahyla lisbella</t>
  </si>
  <si>
    <t>Phrynomedusa dryade</t>
  </si>
  <si>
    <t>Phrynomedusa fimbriata</t>
  </si>
  <si>
    <t>Phyllomedusa atelopoides</t>
  </si>
  <si>
    <t>Phyllomedusa ayeaye</t>
  </si>
  <si>
    <t>Phyllomedusa azurea</t>
  </si>
  <si>
    <t>Phyllomedusa bicolor</t>
  </si>
  <si>
    <t>Phyllomedusa camba</t>
  </si>
  <si>
    <t>Phyllomedusa palliata</t>
  </si>
  <si>
    <t>Phyllomedusa sauvagii</t>
  </si>
  <si>
    <t>Phyllomedusa tarsius</t>
  </si>
  <si>
    <t>Phyllomedusa tomopterna</t>
  </si>
  <si>
    <t>Phyllomedusa vaillantii</t>
  </si>
  <si>
    <t xml:space="preserve">    Crossodactylus</t>
  </si>
  <si>
    <t xml:space="preserve">    Hylodes</t>
  </si>
  <si>
    <t xml:space="preserve">    Megaelosia</t>
  </si>
  <si>
    <t xml:space="preserve">    Phantasmarana</t>
  </si>
  <si>
    <t>Hylodes amnicola</t>
  </si>
  <si>
    <t>Hylodes asper</t>
  </si>
  <si>
    <t>Hylodes cardosoi</t>
  </si>
  <si>
    <t>Hylodes heyeri</t>
  </si>
  <si>
    <t>Hylodes japi</t>
  </si>
  <si>
    <t>Hylodes magalhaesi</t>
  </si>
  <si>
    <t>Hylodes sazimai</t>
  </si>
  <si>
    <t xml:space="preserve">    Acanthixalus</t>
  </si>
  <si>
    <t xml:space="preserve">    Afrixalus</t>
  </si>
  <si>
    <t xml:space="preserve">    Arlequinus</t>
  </si>
  <si>
    <t xml:space="preserve">    Callixalus</t>
  </si>
  <si>
    <t xml:space="preserve">    Chrysobatrachus</t>
  </si>
  <si>
    <t xml:space="preserve">    Congolius</t>
  </si>
  <si>
    <t xml:space="preserve">    Cryptothylax</t>
  </si>
  <si>
    <t xml:space="preserve">    Heterixalus</t>
  </si>
  <si>
    <t xml:space="preserve">    Hyperolius</t>
  </si>
  <si>
    <t xml:space="preserve">    Kassina</t>
  </si>
  <si>
    <t xml:space="preserve">    Kassinula</t>
  </si>
  <si>
    <t xml:space="preserve">    Morerella</t>
  </si>
  <si>
    <t xml:space="preserve">    Opisthothylax</t>
  </si>
  <si>
    <t xml:space="preserve">    Paracassina</t>
  </si>
  <si>
    <t xml:space="preserve">    Phlyctimantis</t>
  </si>
  <si>
    <t xml:space="preserve">    Tachycnemis</t>
  </si>
  <si>
    <t xml:space="preserve">    Semnodactylus</t>
  </si>
  <si>
    <t>Acanthixalus sonjae</t>
  </si>
  <si>
    <t>Acanthixalus spinosus</t>
  </si>
  <si>
    <t>Afrixalus aureus</t>
  </si>
  <si>
    <t>Afrixalus brachycnemis</t>
  </si>
  <si>
    <t>Afrixalus clarkei</t>
  </si>
  <si>
    <t>Afrixalus crotalus</t>
  </si>
  <si>
    <t>Afrixalus delicatus</t>
  </si>
  <si>
    <t>Afrixalus dorsalis</t>
  </si>
  <si>
    <t>Afrixalus dorsimaculatus</t>
  </si>
  <si>
    <t>Afrixalus enseticola</t>
  </si>
  <si>
    <t>Afrixalus equatorialis</t>
  </si>
  <si>
    <t>Afrixalus fornasini</t>
  </si>
  <si>
    <t>Afrixalus fulvovittatus</t>
  </si>
  <si>
    <t>Afrixalus knysnae</t>
  </si>
  <si>
    <t>Afrixalus lacteus</t>
  </si>
  <si>
    <t>Afrixalus laevis</t>
  </si>
  <si>
    <t>Afrixalus leucostictus</t>
  </si>
  <si>
    <t>Afrixalus morerei</t>
  </si>
  <si>
    <t>Afrixalus nigeriensis</t>
  </si>
  <si>
    <t>Afrixalus orophilus</t>
  </si>
  <si>
    <t>Afrixalus osorioi</t>
  </si>
  <si>
    <t>Afrixalus paradorsalis</t>
  </si>
  <si>
    <t>Afrixalus quadrivittatus</t>
  </si>
  <si>
    <t>Afrixalus schneideri</t>
  </si>
  <si>
    <t>Afrixalus septentrionalis</t>
  </si>
  <si>
    <t>Afrixalus spinifrons</t>
  </si>
  <si>
    <t>Afrixalus stuhlmanni</t>
  </si>
  <si>
    <t>Afrixalus sylvaticus</t>
  </si>
  <si>
    <t>Afrixalus uluguruensis</t>
  </si>
  <si>
    <t>Afrixalus upembae</t>
  </si>
  <si>
    <t>Afrixalus vibekensis</t>
  </si>
  <si>
    <t>Afrixalus vittiger</t>
  </si>
  <si>
    <t>Afrixalus weidholzi</t>
  </si>
  <si>
    <t>Afrixalus wittei</t>
  </si>
  <si>
    <t>1,5</t>
  </si>
  <si>
    <t>Arlequinus krebsi</t>
  </si>
  <si>
    <t>Callixalus pictus</t>
  </si>
  <si>
    <t>Chrysobatrachus cupreonitens</t>
  </si>
  <si>
    <t>Congolius robustus</t>
  </si>
  <si>
    <t>Cryptothylax greshoffii</t>
  </si>
  <si>
    <t>Cryptothylax minutus</t>
  </si>
  <si>
    <t>Heterixalus alboguttatus</t>
  </si>
  <si>
    <t>Heterixalus andrakata</t>
  </si>
  <si>
    <t>Heterixalus betsileo</t>
  </si>
  <si>
    <t>Heterixalus boettgeri</t>
  </si>
  <si>
    <t>Heterixalus carbonei</t>
  </si>
  <si>
    <t>Heterixalus luteostriatus</t>
  </si>
  <si>
    <t>Heterixalus madagascariensis</t>
  </si>
  <si>
    <t>Heterixalus punctatus</t>
  </si>
  <si>
    <t>Heterixalus rutenbergi</t>
  </si>
  <si>
    <t>Heterixalus tricolor</t>
  </si>
  <si>
    <t>Heterixalus variabilis</t>
  </si>
  <si>
    <t>Hyperolius acuticephalus</t>
  </si>
  <si>
    <t>Hyperolius acuticeps</t>
  </si>
  <si>
    <t>Hyperolius acutirostris</t>
  </si>
  <si>
    <t>Hyperolius ademetzi</t>
  </si>
  <si>
    <t>Hyperolius albofrenatus</t>
  </si>
  <si>
    <t>Hyperolius angolensis</t>
  </si>
  <si>
    <t>Hyperolius argus</t>
  </si>
  <si>
    <t>Hyperolius atrigularis</t>
  </si>
  <si>
    <t>Hyperolius balfouri</t>
  </si>
  <si>
    <t>Hyperolius baumanni</t>
  </si>
  <si>
    <t>Hyperolius benguellensis</t>
  </si>
  <si>
    <t>Hyperolius bicolor</t>
  </si>
  <si>
    <t>Hyperolius bobirensis</t>
  </si>
  <si>
    <t>Hyperolius bolifambae</t>
  </si>
  <si>
    <t>Hyperolius bopeleti</t>
  </si>
  <si>
    <t>Hyperolius brachiofasciatus</t>
  </si>
  <si>
    <t>Hyperolius camerunensis</t>
  </si>
  <si>
    <t>Hyperolius castaneus</t>
  </si>
  <si>
    <t>Hyperolius chlorosteus</t>
  </si>
  <si>
    <t>Hyperolius chrysogaster</t>
  </si>
  <si>
    <t>Hyperolius cinereus</t>
  </si>
  <si>
    <t>Hyperolius cinnamomeoventris</t>
  </si>
  <si>
    <t>Hyperolius concolor</t>
  </si>
  <si>
    <t>Hyperolius cystocandicans</t>
  </si>
  <si>
    <t>Hyperolius davenporti</t>
  </si>
  <si>
    <t>Hyperolius diaphanus</t>
  </si>
  <si>
    <t>Hyperolius dintelmanni</t>
  </si>
  <si>
    <t>Hyperolius discodactylus</t>
  </si>
  <si>
    <t>Hyperolius drewesi</t>
  </si>
  <si>
    <t>Hyperolius endjami</t>
  </si>
  <si>
    <t>Hyperolius fasciatus</t>
  </si>
  <si>
    <t>Hyperolius ferreirai</t>
  </si>
  <si>
    <t>Hyperolius ferrugineus</t>
  </si>
  <si>
    <t>Hyperolius frontalis</t>
  </si>
  <si>
    <t>Hyperolius fuscigula</t>
  </si>
  <si>
    <t>Hyperolius fusciventris</t>
  </si>
  <si>
    <t>Hyperolius ghesquieri</t>
  </si>
  <si>
    <t>Hyperolius gularis</t>
  </si>
  <si>
    <t>Hyperolius guttulatus</t>
  </si>
  <si>
    <t>Hyperolius horstockii</t>
  </si>
  <si>
    <t>Hyperolius houyi</t>
  </si>
  <si>
    <t>Hyperolius hutsebauti</t>
  </si>
  <si>
    <t>Hyperolius inornatus</t>
  </si>
  <si>
    <t>Hyperolius kachalolae</t>
  </si>
  <si>
    <t>Hyperolius kibarae</t>
  </si>
  <si>
    <t>Hyperolius kihangensis</t>
  </si>
  <si>
    <t>Hyperolius kivuensis</t>
  </si>
  <si>
    <t>Hyperolius koehleri</t>
  </si>
  <si>
    <t>Hyperolius kuligae</t>
  </si>
  <si>
    <t>Hyperolius lamottei</t>
  </si>
  <si>
    <t>Hyperolius langi</t>
  </si>
  <si>
    <t>Hyperolius lateralis</t>
  </si>
  <si>
    <t>Hyperolius laticeps</t>
  </si>
  <si>
    <t>Hyperolius laurenti</t>
  </si>
  <si>
    <t>Hyperolius leleupi</t>
  </si>
  <si>
    <t>Hyperolius leucotaenius</t>
  </si>
  <si>
    <t>Hyperolius lucani</t>
  </si>
  <si>
    <t>Hyperolius maestus</t>
  </si>
  <si>
    <t>Hyperolius major</t>
  </si>
  <si>
    <t>Hyperolius marginatus</t>
  </si>
  <si>
    <t>Hyperolius marmoratus</t>
  </si>
  <si>
    <t>Hyperolius minutissimus</t>
  </si>
  <si>
    <t>Hyperolius mitchelli</t>
  </si>
  <si>
    <t>Hyperolius molleri</t>
  </si>
  <si>
    <t>Hyperolius montanus</t>
  </si>
  <si>
    <t>Hyperolius mosaicus</t>
  </si>
  <si>
    <t>Hyperolius nasutus</t>
  </si>
  <si>
    <t>Hyperolius nienokouensis</t>
  </si>
  <si>
    <t>Hyperolius nimbae</t>
  </si>
  <si>
    <t>Hyperolius nitidulus</t>
  </si>
  <si>
    <t>Hyperolius obscurus</t>
  </si>
  <si>
    <t>Hyperolius occidentalis</t>
  </si>
  <si>
    <t>Hyperolius ocellatus</t>
  </si>
  <si>
    <t>Hyperolius olivaceus</t>
  </si>
  <si>
    <t>Hyperolius orkarkarri</t>
  </si>
  <si>
    <t>Hyperolius pardalis</t>
  </si>
  <si>
    <t>Hyperolius parkeri</t>
  </si>
  <si>
    <t>Hyperolius phantasticus</t>
  </si>
  <si>
    <t>Hyperolius pickersgilli</t>
  </si>
  <si>
    <t>Hyperolius picturatus</t>
  </si>
  <si>
    <t>Hyperolius pictus</t>
  </si>
  <si>
    <t>Hyperolius platyceps</t>
  </si>
  <si>
    <t>Hyperolius polli</t>
  </si>
  <si>
    <t>Hyperolius polystictus</t>
  </si>
  <si>
    <t>Hyperolius poweri</t>
  </si>
  <si>
    <t>Hyperolius protchei</t>
  </si>
  <si>
    <t>Hyperolius pseudargus</t>
  </si>
  <si>
    <t>Hyperolius puncticulatus</t>
  </si>
  <si>
    <t>Hyperolius pusillus</t>
  </si>
  <si>
    <t>Hyperolius pustulifer</t>
  </si>
  <si>
    <t>Hyperolius quadratomaculatus</t>
  </si>
  <si>
    <t>Hyperolius quinquevittatus</t>
  </si>
  <si>
    <t>Hyperolius raveni</t>
  </si>
  <si>
    <t>Hyperolius raymondi</t>
  </si>
  <si>
    <t>Hyperolius reesi</t>
  </si>
  <si>
    <t>Hyperolius rhizophilus</t>
  </si>
  <si>
    <t>Hyperolius riggenbachi</t>
  </si>
  <si>
    <t>Hyperolius rubrovermiculatus</t>
  </si>
  <si>
    <t>Hyperolius ruvuensis</t>
  </si>
  <si>
    <t>Hyperolius sankuruensis</t>
  </si>
  <si>
    <t>Hyperolius schoutedeni</t>
  </si>
  <si>
    <t>Hyperolius seabrai</t>
  </si>
  <si>
    <t>Hyperolius semidiscus</t>
  </si>
  <si>
    <t>Hyperolius sheldricki</t>
  </si>
  <si>
    <t>Hyperolius soror</t>
  </si>
  <si>
    <t>Hyperolius spinigularis</t>
  </si>
  <si>
    <t>Hyperolius steindachneri</t>
  </si>
  <si>
    <t>Hyperolius sylvaticus</t>
  </si>
  <si>
    <t>Hyperolius tanneri</t>
  </si>
  <si>
    <t>Hyperolius thomensis</t>
  </si>
  <si>
    <t>Hyperolius thoracotuberculatus</t>
  </si>
  <si>
    <t>Hyperolius tornieri</t>
  </si>
  <si>
    <t>Hyperolius torrentis</t>
  </si>
  <si>
    <t>Hyperolius tuberculatus</t>
  </si>
  <si>
    <t>Hyperolius tuberilinguis</t>
  </si>
  <si>
    <t>Hyperolius vilhenai</t>
  </si>
  <si>
    <t>Hyperolius viridiflavus</t>
  </si>
  <si>
    <t>Hyperolius viridigulosus</t>
  </si>
  <si>
    <t>Hyperolius viridis</t>
  </si>
  <si>
    <t>Hyperolius wermuthi</t>
  </si>
  <si>
    <t>Hyperolius xenorhinus</t>
  </si>
  <si>
    <t>Hyperolius zonatus</t>
  </si>
  <si>
    <t>Hyperolius hypsiphonus</t>
  </si>
  <si>
    <t>Hyperolius jynx</t>
  </si>
  <si>
    <t>Hyperolius obstetricans</t>
  </si>
  <si>
    <t>Kassina arboricola</t>
  </si>
  <si>
    <t>Kassina cassinoides</t>
  </si>
  <si>
    <t>Kassina cochranae</t>
  </si>
  <si>
    <t>Kassina decorata</t>
  </si>
  <si>
    <t>Kassina fusca</t>
  </si>
  <si>
    <t>Kassina jozani</t>
  </si>
  <si>
    <t>Kassina kuvangensis</t>
  </si>
  <si>
    <t>Kassina lamottei</t>
  </si>
  <si>
    <t>Kassina maculifer</t>
  </si>
  <si>
    <t>Kassina maculosa</t>
  </si>
  <si>
    <t>Kassina mertensi</t>
  </si>
  <si>
    <t>Kassina schioetzi</t>
  </si>
  <si>
    <t>Kassina senegalensis</t>
  </si>
  <si>
    <t>Kassina somalica</t>
  </si>
  <si>
    <t>Kassina wazae</t>
  </si>
  <si>
    <t>Kassinula wittei</t>
  </si>
  <si>
    <t>Morerella cyanophthalma</t>
  </si>
  <si>
    <t>Opisthothylax immaculatus</t>
  </si>
  <si>
    <t>Paracassina kounhiensis</t>
  </si>
  <si>
    <t>Paracassina obscura</t>
  </si>
  <si>
    <t>Phlyctimantis boulengeri</t>
  </si>
  <si>
    <t>Phlyctimantis keithae</t>
  </si>
  <si>
    <t>Phlyctimantis leonardi</t>
  </si>
  <si>
    <t>Phlyctimantis maculatus</t>
  </si>
  <si>
    <t>Phlyctimantis verrucosus</t>
  </si>
  <si>
    <t>Semnodactylus wealii</t>
  </si>
  <si>
    <t>Tachycnemis seychellensis</t>
  </si>
  <si>
    <t>Leiopelma archeyi</t>
  </si>
  <si>
    <t>Leiopelma hamiltoni</t>
  </si>
  <si>
    <t>Leiopelma hochstetteri</t>
  </si>
  <si>
    <t xml:space="preserve">    Edalorhina</t>
  </si>
  <si>
    <t xml:space="preserve">    Engystomops</t>
  </si>
  <si>
    <t xml:space="preserve">    Physalaemus</t>
  </si>
  <si>
    <t xml:space="preserve">    Pleurodema</t>
  </si>
  <si>
    <t xml:space="preserve">    Pseudopaludicola</t>
  </si>
  <si>
    <t xml:space="preserve">    Adenomera</t>
  </si>
  <si>
    <t xml:space="preserve">    Hydrolaetare</t>
  </si>
  <si>
    <t xml:space="preserve">    Leptodactylus</t>
  </si>
  <si>
    <t xml:space="preserve">    Lithodytes</t>
  </si>
  <si>
    <t xml:space="preserve">    Crossodactylodes</t>
  </si>
  <si>
    <t xml:space="preserve">    Paratelmatobius</t>
  </si>
  <si>
    <t xml:space="preserve">    Rupirana</t>
  </si>
  <si>
    <t xml:space="preserve">    Scythrophrys</t>
  </si>
  <si>
    <t>Edalorhina nasuta</t>
  </si>
  <si>
    <t>Edalorhina perezi</t>
  </si>
  <si>
    <t>Engystomops pustulatus</t>
  </si>
  <si>
    <t>Engystomops pustulosus</t>
  </si>
  <si>
    <t>Physalaemus atim</t>
  </si>
  <si>
    <t>Physalaemus barrioi</t>
  </si>
  <si>
    <t>Physalaemus centralis</t>
  </si>
  <si>
    <t>Physalaemus cuvieri</t>
  </si>
  <si>
    <t>Physalaemus ephippifer</t>
  </si>
  <si>
    <t>Physalaemus jordanensis</t>
  </si>
  <si>
    <t>Physalaemus marmoratus</t>
  </si>
  <si>
    <t>Physalaemus moreirae</t>
  </si>
  <si>
    <t>Physalaemus santafecinus</t>
  </si>
  <si>
    <t>Pleurodema diplolister</t>
  </si>
  <si>
    <t>Pleurodema guayapae</t>
  </si>
  <si>
    <t>Pleurodema marmoratum</t>
  </si>
  <si>
    <t>Pleurodema somuncurense</t>
  </si>
  <si>
    <t>Pleurodema thaul</t>
  </si>
  <si>
    <t>Pseudopaludicola ameghini</t>
  </si>
  <si>
    <t>Pseudopaludicola mystacalis</t>
  </si>
  <si>
    <t>Adenomera andreae</t>
  </si>
  <si>
    <t>Adenomera hylaedactyla</t>
  </si>
  <si>
    <t>Adenomera simonstuarti</t>
  </si>
  <si>
    <t>Leptodactylus bolivianus</t>
  </si>
  <si>
    <t>Leptodactylus caatingae</t>
  </si>
  <si>
    <t>Leptodactylus colombiensis</t>
  </si>
  <si>
    <t>Leptodactylus elenae</t>
  </si>
  <si>
    <t>Leptodactylus fallax</t>
  </si>
  <si>
    <t>Leptodactylus fragilis</t>
  </si>
  <si>
    <t>Leptodactylus fuscus</t>
  </si>
  <si>
    <t>Leptodactylus insularum</t>
  </si>
  <si>
    <t>Leptodactylus labyrinthicus</t>
  </si>
  <si>
    <t>Leptodactylus latrans</t>
  </si>
  <si>
    <t>Leptodactylus lithonaetes</t>
  </si>
  <si>
    <t>Leptodactylus mystaceus</t>
  </si>
  <si>
    <t>Leptodactylus mystacinus</t>
  </si>
  <si>
    <t>Leptodactylus pentadactylus</t>
  </si>
  <si>
    <t>Leptodactylus podicipinus</t>
  </si>
  <si>
    <t>Leptodactylus poecilochilus</t>
  </si>
  <si>
    <t>Leptodactylus rugosus</t>
  </si>
  <si>
    <t>Leptodactylus savagei</t>
  </si>
  <si>
    <t>Leptodactylus silvanimbus</t>
  </si>
  <si>
    <t>Leptodactylus vastus</t>
  </si>
  <si>
    <t>Lithodytes lineatus</t>
  </si>
  <si>
    <t>Crossodactylodes itambe</t>
  </si>
  <si>
    <t>Paratelmatobius cardosoi</t>
  </si>
  <si>
    <t>Paratelmatobius gaigeae</t>
  </si>
  <si>
    <t>Paratelmatobius lutzii</t>
  </si>
  <si>
    <t>Paratelmatobius mantiqueira</t>
  </si>
  <si>
    <t>Paratelmatobius poecilogaster</t>
  </si>
  <si>
    <t>UNDER MYOBATRACHIDAE</t>
  </si>
  <si>
    <t xml:space="preserve">    Boophis</t>
  </si>
  <si>
    <t xml:space="preserve">    Aglyptodactylus</t>
  </si>
  <si>
    <t xml:space="preserve">    Laliostoma</t>
  </si>
  <si>
    <t xml:space="preserve">    Blommersia</t>
  </si>
  <si>
    <t xml:space="preserve">    Boehmantis</t>
  </si>
  <si>
    <t xml:space="preserve">    Gephyromantis</t>
  </si>
  <si>
    <t xml:space="preserve">    Guibemantis</t>
  </si>
  <si>
    <t xml:space="preserve">    Mantella</t>
  </si>
  <si>
    <t xml:space="preserve">    Mantidactylus</t>
  </si>
  <si>
    <t xml:space="preserve">    Spinomantis</t>
  </si>
  <si>
    <t xml:space="preserve">    Tsingymantis</t>
  </si>
  <si>
    <t xml:space="preserve">    Wakea</t>
  </si>
  <si>
    <t>Boophis albilabris</t>
  </si>
  <si>
    <t>Boophis albipunctatus</t>
  </si>
  <si>
    <t>Boophis andohahela</t>
  </si>
  <si>
    <t>Boophis andreonei</t>
  </si>
  <si>
    <t>Boophis anjanaharibeensis</t>
  </si>
  <si>
    <t>Boophis ankarafensis</t>
  </si>
  <si>
    <t>Boophis ankaratra</t>
  </si>
  <si>
    <t>Boophis arcanus</t>
  </si>
  <si>
    <t>Boophis axelmeyeri</t>
  </si>
  <si>
    <t>Boophis baetkei</t>
  </si>
  <si>
    <t>Boophis blommersae</t>
  </si>
  <si>
    <t>UNDER HYLIDAE</t>
  </si>
  <si>
    <t>Boophis boehmei</t>
  </si>
  <si>
    <t>Boophis boppa</t>
  </si>
  <si>
    <t>Boophis bottae</t>
  </si>
  <si>
    <t>Boophis brachychir</t>
  </si>
  <si>
    <t>Boophis burgeri</t>
  </si>
  <si>
    <t>Boophis calcaratus</t>
  </si>
  <si>
    <t>Boophis doulioti</t>
  </si>
  <si>
    <t>Boophis elenae</t>
  </si>
  <si>
    <t>Boophis englaederi</t>
  </si>
  <si>
    <t>Boophis erythrodactylus</t>
  </si>
  <si>
    <t>Boophis fayi</t>
  </si>
  <si>
    <t>Boophis feonnyala</t>
  </si>
  <si>
    <t>Boophis goudotii</t>
  </si>
  <si>
    <t>Boophis guibei</t>
  </si>
  <si>
    <t>Boophis haematopus</t>
  </si>
  <si>
    <t>Boophis jaegeri</t>
  </si>
  <si>
    <t>Boophis laurenti</t>
  </si>
  <si>
    <t>Boophis liami</t>
  </si>
  <si>
    <t>Boophis lichenoides</t>
  </si>
  <si>
    <t>Boophis lilianae</t>
  </si>
  <si>
    <t>Boophis luciae</t>
  </si>
  <si>
    <t>Boophis luteus</t>
  </si>
  <si>
    <t>Boophis madagascariensis</t>
  </si>
  <si>
    <t>Boophis majori</t>
  </si>
  <si>
    <t>Boophis mandraka</t>
  </si>
  <si>
    <t>Boophis marojezensis</t>
  </si>
  <si>
    <t>Boophis microtympanum</t>
  </si>
  <si>
    <t>Boophis miniatus</t>
  </si>
  <si>
    <t>Boophis nauticus</t>
  </si>
  <si>
    <t>Boophis obscurus</t>
  </si>
  <si>
    <t>Boophis occidentalis</t>
  </si>
  <si>
    <t>Boophis opisthodon</t>
  </si>
  <si>
    <t>Boophis pauliani</t>
  </si>
  <si>
    <t>Boophis periegetes</t>
  </si>
  <si>
    <t>Boophis picturatus</t>
  </si>
  <si>
    <t>Boophis popi</t>
  </si>
  <si>
    <t>Boophis pyrrhus</t>
  </si>
  <si>
    <t>Boophis rappiodes</t>
  </si>
  <si>
    <t>Boophis reticulatus</t>
  </si>
  <si>
    <t>Boophis rhodoscelis</t>
  </si>
  <si>
    <t>Boophis rufioculis</t>
  </si>
  <si>
    <t>Boophis sambirano</t>
  </si>
  <si>
    <t>Boophis sandrae</t>
  </si>
  <si>
    <t>Boophis schuboeae</t>
  </si>
  <si>
    <t>Boophis septentrionalis</t>
  </si>
  <si>
    <t>Boophis sibilans</t>
  </si>
  <si>
    <t>Boophis solomaso</t>
  </si>
  <si>
    <t>Boophis tampoka</t>
  </si>
  <si>
    <t>Boophis tasymena</t>
  </si>
  <si>
    <t>Boophis tephraeomystax</t>
  </si>
  <si>
    <t>Boophis tsilomaro</t>
  </si>
  <si>
    <t>Boophis ulftunni</t>
  </si>
  <si>
    <t>Boophis viridis</t>
  </si>
  <si>
    <t>Boophis vittatus</t>
  </si>
  <si>
    <t>Boophis williamsi</t>
  </si>
  <si>
    <t>Boophis xerophilus</t>
  </si>
  <si>
    <t>Aglyptodactylus chorus</t>
  </si>
  <si>
    <t>Aglyptodactylus laticeps</t>
  </si>
  <si>
    <t>Aglyptodactylus madagascariensis</t>
  </si>
  <si>
    <t>Aglyptodactylus securifer</t>
  </si>
  <si>
    <t>Laliostoma labrosum</t>
  </si>
  <si>
    <t>Blommersia angolafa</t>
  </si>
  <si>
    <t>Blommersia blommersae</t>
  </si>
  <si>
    <t>Blommersia domerguei</t>
  </si>
  <si>
    <t>Blommersia grandisonae</t>
  </si>
  <si>
    <t>Blommersia kely</t>
  </si>
  <si>
    <t>Blommersia sarotra</t>
  </si>
  <si>
    <t>Blommersia transmarina</t>
  </si>
  <si>
    <t>Blommersia wittei</t>
  </si>
  <si>
    <t>Boehmantis microtympanum</t>
  </si>
  <si>
    <t>Gephyromantis ambohitra</t>
  </si>
  <si>
    <t>Gephyromantis asper</t>
  </si>
  <si>
    <t>Gephyromantis blanci</t>
  </si>
  <si>
    <t>Gephyromantis boulengeri</t>
  </si>
  <si>
    <t>Gephyromantis cornutus</t>
  </si>
  <si>
    <t>Gephyromantis corvus</t>
  </si>
  <si>
    <t>Gephyromantis decaryi</t>
  </si>
  <si>
    <t>Gephyromantis eiselti</t>
  </si>
  <si>
    <t>Gephyromantis enki</t>
  </si>
  <si>
    <t>Gephyromantis granulatus</t>
  </si>
  <si>
    <t>Gephyromantis horridus</t>
  </si>
  <si>
    <t>Gephyromantis klemmeri</t>
  </si>
  <si>
    <t>Gephyromantis leucocephalus</t>
  </si>
  <si>
    <t>Gephyromantis leucomaculatus</t>
  </si>
  <si>
    <t>Gephyromantis lueus</t>
  </si>
  <si>
    <t>Gephyromantis malagasius</t>
  </si>
  <si>
    <t>Gephryomantis moseri</t>
  </si>
  <si>
    <t>Gephyromantis plicifer</t>
  </si>
  <si>
    <t>Gephyromantis pseudoasper</t>
  </si>
  <si>
    <t>Gephyromantis redimitus</t>
  </si>
  <si>
    <t>Gephyromantis rivicola</t>
  </si>
  <si>
    <t>Gephyromantis runewsweeki</t>
  </si>
  <si>
    <t>Gephyromantis salegy</t>
  </si>
  <si>
    <t>Gephyromantis schilfi</t>
  </si>
  <si>
    <t>Gephyromantis sculpturatus</t>
  </si>
  <si>
    <t>Gephyromantis silvanus</t>
  </si>
  <si>
    <t>Gephyromantis spiniferus</t>
  </si>
  <si>
    <t>Gephyromantis striatus</t>
  </si>
  <si>
    <t>Gephyromantis tandroka</t>
  </si>
  <si>
    <t>Gephyromantis thelenae</t>
  </si>
  <si>
    <t>Gephyromantis tschenki</t>
  </si>
  <si>
    <t>Gephyromantis webbi</t>
  </si>
  <si>
    <t>Gephyromantis zavona</t>
  </si>
  <si>
    <t>Guibemantis albolineatus</t>
  </si>
  <si>
    <t>Guibemantis annulatus</t>
  </si>
  <si>
    <t>Guibemantis bicalcaratus</t>
  </si>
  <si>
    <t>Guibemantis depressiceps</t>
  </si>
  <si>
    <t>Guibemantis flavobrunneus</t>
  </si>
  <si>
    <t>Guibemantis kathrinae</t>
  </si>
  <si>
    <t>Guibemantis liber</t>
  </si>
  <si>
    <t>Guibemantis pulcher</t>
  </si>
  <si>
    <t>Guibemantis punctatus</t>
  </si>
  <si>
    <t>Guibemantis tasifotsy</t>
  </si>
  <si>
    <t>Guibemantis timidus</t>
  </si>
  <si>
    <t>Guibemantis tornieri</t>
  </si>
  <si>
    <t>Guibemantis wattersoni</t>
  </si>
  <si>
    <t>Mantella aurantiaca</t>
  </si>
  <si>
    <t>Mantella baroni</t>
  </si>
  <si>
    <t>Mantella bernhardi</t>
  </si>
  <si>
    <t>Mantella betsileo</t>
  </si>
  <si>
    <t>Mantella cowanii</t>
  </si>
  <si>
    <t>Mantella crocea</t>
  </si>
  <si>
    <t>Mantella ebenaui</t>
  </si>
  <si>
    <t>Development style: 2,1; no information on AmphibiaWeb</t>
  </si>
  <si>
    <t>Mantella expectata</t>
  </si>
  <si>
    <t>Mantella haraldmeieri</t>
  </si>
  <si>
    <t>Mantella laevigata</t>
  </si>
  <si>
    <t>Mantella madagascariensis</t>
  </si>
  <si>
    <t>Mantella manery</t>
  </si>
  <si>
    <t>Mantella milotympanum</t>
  </si>
  <si>
    <t>Mantella nigricans</t>
  </si>
  <si>
    <t>Mantella pulchra</t>
  </si>
  <si>
    <t>Mantella viridis</t>
  </si>
  <si>
    <t>Mantidactylus aerumnalis</t>
  </si>
  <si>
    <t>Albofrenatus</t>
  </si>
  <si>
    <t>Mantidactylus alutus</t>
  </si>
  <si>
    <t>Mantidactylus ambohimitombi</t>
  </si>
  <si>
    <t>Mantidactylus ambreensis</t>
  </si>
  <si>
    <t>Mantidactylus argenteus</t>
  </si>
  <si>
    <t>Mantidactylus bellyi</t>
  </si>
  <si>
    <t>Mantidactylus betsileanus</t>
  </si>
  <si>
    <t>Mantidactylus biporus</t>
  </si>
  <si>
    <t>Mantidactylus bourgati</t>
  </si>
  <si>
    <t>Mantidactylus brevipalmatus</t>
  </si>
  <si>
    <t>Mantidactylus charlotteae</t>
  </si>
  <si>
    <t>Mantidactylus cowanii</t>
  </si>
  <si>
    <t>Mantidactylus curtus</t>
  </si>
  <si>
    <t>Mantidactylus delormei</t>
  </si>
  <si>
    <t>Mantidactylus femoralis</t>
  </si>
  <si>
    <t>Mantidactylus grandidieri</t>
  </si>
  <si>
    <t>Mantidactylus guttulatus</t>
  </si>
  <si>
    <t>Mantidactylus lugubris</t>
  </si>
  <si>
    <t>Mantidactylus madecassus</t>
  </si>
  <si>
    <t>Mantidactylus majori</t>
  </si>
  <si>
    <t>Mantidactylus mocquardi</t>
  </si>
  <si>
    <t>Mantidactylus noralottae</t>
  </si>
  <si>
    <t>Mantidactylus opiparis</t>
  </si>
  <si>
    <t>Mantidactylus pauliani</t>
  </si>
  <si>
    <t>Mantidactylus radaka</t>
  </si>
  <si>
    <t>Mantidactylus tricinctus</t>
  </si>
  <si>
    <t>Mantidactylus ulcerosus</t>
  </si>
  <si>
    <t>Mantidactylus zipperi</t>
  </si>
  <si>
    <t>Mantidactylus zolitschka</t>
  </si>
  <si>
    <t>Spinomantis aglavei</t>
  </si>
  <si>
    <t>Spinomantis bertini</t>
  </si>
  <si>
    <t>Spinomantis brunae</t>
  </si>
  <si>
    <t>Spinomantis elegans</t>
  </si>
  <si>
    <t>Spinomantis fimbriatus</t>
  </si>
  <si>
    <t>Spinomantis guibei</t>
  </si>
  <si>
    <t>Spinomantis massi</t>
  </si>
  <si>
    <t>Spinomantis microtis</t>
  </si>
  <si>
    <t>Spinomantis peraccae</t>
  </si>
  <si>
    <t>Spinomantis phantasticus</t>
  </si>
  <si>
    <t>Tsingymantis antitra</t>
  </si>
  <si>
    <t>Wakea madinika</t>
  </si>
  <si>
    <t>Leptobrachella applebyi</t>
  </si>
  <si>
    <t>Leptobrachella bidoupensis</t>
  </si>
  <si>
    <t>Leptobrachella botsfordi</t>
  </si>
  <si>
    <t>Leptobrachella damingshanensis</t>
  </si>
  <si>
    <t>Leptobrachella laui</t>
  </si>
  <si>
    <t>Leptobrachella nahangensis</t>
  </si>
  <si>
    <t>Leptobrachella neangi</t>
  </si>
  <si>
    <t>Leptobrachella pallida</t>
  </si>
  <si>
    <t>Leptobrachella serasanae</t>
  </si>
  <si>
    <t>Leptobrachella sungi</t>
  </si>
  <si>
    <t>Leptobrachella wuhuangmontis</t>
  </si>
  <si>
    <t>Leptobrachella yunkaiensis</t>
  </si>
  <si>
    <t>Leptobrachium abbotti</t>
  </si>
  <si>
    <t>Leptobrachium bompu</t>
  </si>
  <si>
    <t>Leptobrachium hasseltii</t>
  </si>
  <si>
    <t>Leptobrachium hendricksoni</t>
  </si>
  <si>
    <t>Leptobrachium leucops</t>
  </si>
  <si>
    <t>Leptobrachium montanum</t>
  </si>
  <si>
    <t>Leptobrachium waysepuntiense</t>
  </si>
  <si>
    <t>Oreolalax chuanbeiensis</t>
  </si>
  <si>
    <t>Oreolalax granulosus</t>
  </si>
  <si>
    <t>Oreolalax jingdongensis</t>
  </si>
  <si>
    <t>Oreolalax liangbeiensis</t>
  </si>
  <si>
    <t>Oreolalax lichuanensis</t>
  </si>
  <si>
    <t>Oreolalax major</t>
  </si>
  <si>
    <t>Oreolalax multipunctatus</t>
  </si>
  <si>
    <t>Oreolalax nanjiangensis</t>
  </si>
  <si>
    <t>Oreolalax omeimontis</t>
  </si>
  <si>
    <t>Oreolalax pingii</t>
  </si>
  <si>
    <t>Oreolalax popei</t>
  </si>
  <si>
    <t>Oreolalax puxiongensis</t>
  </si>
  <si>
    <t>Oreolalax rhodostigmatus</t>
  </si>
  <si>
    <t>Oreolalax rugosus</t>
  </si>
  <si>
    <t>Oreolalax schmidti</t>
  </si>
  <si>
    <t>Oreolalax sterlingae</t>
  </si>
  <si>
    <t>Oreolalax weigoldi</t>
  </si>
  <si>
    <t>Oreolalax xiangchengensis</t>
  </si>
  <si>
    <t>Scutiger chintingensis</t>
  </si>
  <si>
    <t>Scutiger maculatus</t>
  </si>
  <si>
    <t>Boulenophrys tuberogranulatus</t>
  </si>
  <si>
    <t>Megophrys montana</t>
  </si>
  <si>
    <t>Micrixalus fuscus</t>
  </si>
  <si>
    <t>Micrixalus herrei</t>
  </si>
  <si>
    <t>Micrixalus saxicola</t>
  </si>
  <si>
    <t>Asterophrys turpicola</t>
  </si>
  <si>
    <t>Austrochaperina adamantina</t>
  </si>
  <si>
    <t>Austrochaperina adelphe</t>
  </si>
  <si>
    <t>Austrochaperina aquilonia</t>
  </si>
  <si>
    <t>Austrochaperina archboldi</t>
  </si>
  <si>
    <t>Austrochaperina blumi</t>
  </si>
  <si>
    <t>Austrochaperina derongo</t>
  </si>
  <si>
    <t>Austrochaperina fryi</t>
  </si>
  <si>
    <t>Austrochaperina gracilipes</t>
  </si>
  <si>
    <t>Austrochaperina guttata</t>
  </si>
  <si>
    <t>Austrochaperina kosarek</t>
  </si>
  <si>
    <t>Austrochaperina novaebritanniae</t>
  </si>
  <si>
    <t>Austrochaperina pluvialis</t>
  </si>
  <si>
    <t>Austrochaperina robusta</t>
  </si>
  <si>
    <t>Callulops argus</t>
  </si>
  <si>
    <t>Callulops bicolor</t>
  </si>
  <si>
    <t>Callulops doriae</t>
  </si>
  <si>
    <t>Callulops neuhaussi</t>
  </si>
  <si>
    <t>Callulops stellatus</t>
  </si>
  <si>
    <t>Callulops taxispilotus</t>
  </si>
  <si>
    <t>Callulops valvifer</t>
  </si>
  <si>
    <t>Cophixalus bombiens</t>
  </si>
  <si>
    <t>Cophixalus concinnus</t>
  </si>
  <si>
    <t>Cophixalus crepitans</t>
  </si>
  <si>
    <t>Cophixalus cupricarenus</t>
  </si>
  <si>
    <t>Cophixalus desticans</t>
  </si>
  <si>
    <t>Cophixalus exiguus</t>
  </si>
  <si>
    <t>Cophixalus hosmeri</t>
  </si>
  <si>
    <t>Cophixalus infacetus</t>
  </si>
  <si>
    <t>Cophixalus interruptus</t>
  </si>
  <si>
    <t>Cophixalus iovaorum</t>
  </si>
  <si>
    <t>Cophixalus kaindiensis</t>
  </si>
  <si>
    <t>Cophixalus kethuk</t>
  </si>
  <si>
    <t>Cophixalus linnaeus</t>
  </si>
  <si>
    <t>Cophixalus mcdonaldi</t>
  </si>
  <si>
    <t>Cophixalus melanops</t>
  </si>
  <si>
    <t>Cophixalus monticola</t>
  </si>
  <si>
    <t>Cophixalus neglectus</t>
  </si>
  <si>
    <t>Cophixalus ornatus</t>
  </si>
  <si>
    <t>Cophixalus peninsularis</t>
  </si>
  <si>
    <t>Cophixalus phaeohalius</t>
  </si>
  <si>
    <t>Cophixalus pipilans</t>
  </si>
  <si>
    <t>Cophixalus saxatilis</t>
  </si>
  <si>
    <t>Cophixalus tomaiodactylus</t>
  </si>
  <si>
    <t>Cophixalus zweifeli</t>
  </si>
  <si>
    <t>Copiula obsti</t>
  </si>
  <si>
    <t>Mantophryne insignis</t>
  </si>
  <si>
    <t>Oreophryne brunnea</t>
  </si>
  <si>
    <t>Oreophryne notata</t>
  </si>
  <si>
    <t>Paedophryne amauensis</t>
  </si>
  <si>
    <t>Siamophryne troglodytes</t>
  </si>
  <si>
    <t>Sphenophryne miniafia</t>
  </si>
  <si>
    <t>Sphenophryne thomsoni</t>
  </si>
  <si>
    <t>Vietnamophryne cuongi</t>
  </si>
  <si>
    <t>Vietnamophryne occidentalis</t>
  </si>
  <si>
    <t>Xenorhina zweifeli</t>
  </si>
  <si>
    <t>Anilany helenae</t>
  </si>
  <si>
    <t>Anodonthyla boulengerii</t>
  </si>
  <si>
    <t>Anodonthyla eximia</t>
  </si>
  <si>
    <t>Anodonthyla montana</t>
  </si>
  <si>
    <t>Anodonthyla moramora</t>
  </si>
  <si>
    <t>Anodonthyla nigrigularis</t>
  </si>
  <si>
    <t>Anodonthyla rouxae</t>
  </si>
  <si>
    <t>Cophyla berara</t>
  </si>
  <si>
    <t>Cophyla occultans</t>
  </si>
  <si>
    <t>Cophyla phyllodactyla</t>
  </si>
  <si>
    <t>Madecassophryne truebae</t>
  </si>
  <si>
    <t>Mini ature</t>
  </si>
  <si>
    <t>Mini mum</t>
  </si>
  <si>
    <t>Mini scule</t>
  </si>
  <si>
    <t>Platypelis alticola</t>
  </si>
  <si>
    <t>Platypelis ando</t>
  </si>
  <si>
    <t>Platypelis barbouri</t>
  </si>
  <si>
    <t>Platypelis cowanii</t>
  </si>
  <si>
    <t>Platypelis karenae</t>
  </si>
  <si>
    <t>Platypelis mavomavo</t>
  </si>
  <si>
    <t>Platypelis milloti</t>
  </si>
  <si>
    <t>Platypelis olgae</t>
  </si>
  <si>
    <t>Platypelis pollicaris</t>
  </si>
  <si>
    <t>Platypelis tetra</t>
  </si>
  <si>
    <t>Platypelis tsaratananaensis</t>
  </si>
  <si>
    <t>Platypelis tuberifera</t>
  </si>
  <si>
    <t>Plethodontohyla alluaudi</t>
  </si>
  <si>
    <t>Plethodontohyla bipunctata</t>
  </si>
  <si>
    <t>Plethodontohyla brevipes</t>
  </si>
  <si>
    <t>Plethodontohyla guentheri</t>
  </si>
  <si>
    <t>Plethodontohyla inguinalis</t>
  </si>
  <si>
    <t>Plethodontohyla mihanika</t>
  </si>
  <si>
    <t>Plethodontohyla notosticta</t>
  </si>
  <si>
    <t>Plethodontohyla ocellata</t>
  </si>
  <si>
    <t>Plethodontohyla tuberata</t>
  </si>
  <si>
    <t>Rhombophryne botabota</t>
  </si>
  <si>
    <t>Rhombophryne coronata</t>
  </si>
  <si>
    <t>Rhombophryne coudreaui</t>
  </si>
  <si>
    <t>Rhombophryne ellae</t>
  </si>
  <si>
    <t>Rhombophryne guentherpetersi</t>
  </si>
  <si>
    <t>Rhombophryne laevipes</t>
  </si>
  <si>
    <t>Rhombophryne matavy</t>
  </si>
  <si>
    <t>Rhombophryne minuta</t>
  </si>
  <si>
    <t>Rhombophryne proportionalis</t>
  </si>
  <si>
    <t>Rhombophryne serratopalpebrosa</t>
  </si>
  <si>
    <t>Rhombophryne testudo</t>
  </si>
  <si>
    <t>Stumpffia analamaina</t>
  </si>
  <si>
    <t>Stumpffia be</t>
  </si>
  <si>
    <t>Stumpffia bishopi</t>
  </si>
  <si>
    <t>Stumpffia davidattenboroughi</t>
  </si>
  <si>
    <t>Stumpffia gimmeli</t>
  </si>
  <si>
    <t>Stumpffia grandis</t>
  </si>
  <si>
    <t>Stumpffia kibomena</t>
  </si>
  <si>
    <t>Stumpffia psologlossa</t>
  </si>
  <si>
    <t>Stumpffia pygmaea</t>
  </si>
  <si>
    <t>Stumpffia roseifemoralis</t>
  </si>
  <si>
    <t>Stumpffia staffordi</t>
  </si>
  <si>
    <t>Stumpffia tetradactyla</t>
  </si>
  <si>
    <t>Stumpffia tridactyla</t>
  </si>
  <si>
    <t>Dyscophus antongilii</t>
  </si>
  <si>
    <t>Dyscophus guineti</t>
  </si>
  <si>
    <t>Dyscophus insularis</t>
  </si>
  <si>
    <t>Chiasmocleis albopunctata</t>
  </si>
  <si>
    <t>Chiasmocleis avilapiresae</t>
  </si>
  <si>
    <t>Chiasmocleis devriesi</t>
  </si>
  <si>
    <t>Chiasmocleis parkeri</t>
  </si>
  <si>
    <t>Ctenophryne aterrima</t>
  </si>
  <si>
    <t>Dermatonotus muelleri</t>
  </si>
  <si>
    <t>Elachistocleis erythrogaster</t>
  </si>
  <si>
    <t>Gastrophryne carolinensis</t>
  </si>
  <si>
    <t>Gastrophryne elegans</t>
  </si>
  <si>
    <t>Gastrophryne olivacae</t>
  </si>
  <si>
    <t>Hypopachus pictiventris</t>
  </si>
  <si>
    <t>Hypopachus ustus</t>
  </si>
  <si>
    <t>Hypopachus variolosus</t>
  </si>
  <si>
    <t>Myersiella microps</t>
  </si>
  <si>
    <t>Stereocyclops palmipes</t>
  </si>
  <si>
    <t>Kalophrynus minusculus</t>
  </si>
  <si>
    <t>Kalophrynus orangensis</t>
  </si>
  <si>
    <t>Kalophrynus pleurostigma</t>
  </si>
  <si>
    <t>Melanobatrachus indicus</t>
  </si>
  <si>
    <t>Kaloula baleata</t>
  </si>
  <si>
    <t>Kaloula borealis</t>
  </si>
  <si>
    <t>Kaloula indochinensis</t>
  </si>
  <si>
    <t>Kaloula kalingensis</t>
  </si>
  <si>
    <t>Kaloula picta</t>
  </si>
  <si>
    <t>Kaloula pulchra</t>
  </si>
  <si>
    <t>Metaphrynella sundana</t>
  </si>
  <si>
    <t>Microhyla achatina</t>
  </si>
  <si>
    <t>Microhyla arboricola</t>
  </si>
  <si>
    <t>Microhyla borneensis</t>
  </si>
  <si>
    <t>Microhyla fissipes</t>
  </si>
  <si>
    <t>Microhyla karunaratnei</t>
  </si>
  <si>
    <t>Microhyla mihintalei</t>
  </si>
  <si>
    <t>Microhyla mukhlesuri</t>
  </si>
  <si>
    <t>Microhyla nilphamariensis</t>
  </si>
  <si>
    <t>Microhyla ornata</t>
  </si>
  <si>
    <t>Microhyla palmipes</t>
  </si>
  <si>
    <t>Microhyla pineticola</t>
  </si>
  <si>
    <t>Mysticellus franki</t>
  </si>
  <si>
    <t>Uperodon globulosus</t>
  </si>
  <si>
    <t>Uperodon nagaoi</t>
  </si>
  <si>
    <t>Uperodon rohani</t>
  </si>
  <si>
    <t>Uperoson systoma</t>
  </si>
  <si>
    <t>Uperodon taprobanicus</t>
  </si>
  <si>
    <t>Uperoson variegatus</t>
  </si>
  <si>
    <t>Otophryne pyburni</t>
  </si>
  <si>
    <t>Synapturanus danta</t>
  </si>
  <si>
    <t>Synapturanus salseri</t>
  </si>
  <si>
    <t>Phrynomantis bifasciatus</t>
  </si>
  <si>
    <t>Phrynomantis microps</t>
  </si>
  <si>
    <t>Paradoxophyla palmata</t>
  </si>
  <si>
    <t>Paradoxophyla tiarano</t>
  </si>
  <si>
    <t>Scaphiophryne boribory</t>
  </si>
  <si>
    <t>Scaphiophryne brevis</t>
  </si>
  <si>
    <t>Scaphiophryne calcarata</t>
  </si>
  <si>
    <t>Scaphiophryne gottlebei</t>
  </si>
  <si>
    <t>Scaphiophryne madagascariensis</t>
  </si>
  <si>
    <t>Scaphiophryne marmorata</t>
  </si>
  <si>
    <t>Scaphiophryne matsoko</t>
  </si>
  <si>
    <t>Scaphiophryne menabensis</t>
  </si>
  <si>
    <t>Scaphiophryne spinosa</t>
  </si>
  <si>
    <t>Mixophyes balbus</t>
  </si>
  <si>
    <t>Mixophyes carbinensis</t>
  </si>
  <si>
    <t>Mixophyes coggeri</t>
  </si>
  <si>
    <t>Mixophyes fasciolatus</t>
  </si>
  <si>
    <t>Mixophyes fleayi</t>
  </si>
  <si>
    <t>Mixophyes iteratus</t>
  </si>
  <si>
    <t>Mixophyes schevilli</t>
  </si>
  <si>
    <t>Adelotus brevis</t>
  </si>
  <si>
    <t>Heleioporus albopunctatus</t>
  </si>
  <si>
    <t>Heleioporus australiacus</t>
  </si>
  <si>
    <t>Heleioporus barycragus</t>
  </si>
  <si>
    <t>Heleioporus eyrei</t>
  </si>
  <si>
    <t>Heleioporus inornatus</t>
  </si>
  <si>
    <t>Heleioporus psammophilus</t>
  </si>
  <si>
    <t>Lechriodus aganoposis</t>
  </si>
  <si>
    <t>Lechriodus fletcheri</t>
  </si>
  <si>
    <t>Limnodynastes convexiusculus</t>
  </si>
  <si>
    <t>Limnodynastes depressus</t>
  </si>
  <si>
    <t>Limnodynastes dorsalis</t>
  </si>
  <si>
    <t>Limnodynastes dumerilii</t>
  </si>
  <si>
    <t>Limnodynastes fletcheri</t>
  </si>
  <si>
    <t>Limnodynastes interioris</t>
  </si>
  <si>
    <t>Limnodynastes lignarius</t>
  </si>
  <si>
    <t>Limnodynastes peronii</t>
  </si>
  <si>
    <t>Limnodynastes salmini</t>
  </si>
  <si>
    <t>Limnodynastes tasmaniensis</t>
  </si>
  <si>
    <t>Limnodynastes terraereginae</t>
  </si>
  <si>
    <t>Neobatrachus albipes</t>
  </si>
  <si>
    <t>Neobatrachus aquilonius</t>
  </si>
  <si>
    <t>Neobatrachus fulvus</t>
  </si>
  <si>
    <t>Neobatrachus kunapalari</t>
  </si>
  <si>
    <t>Neobatrachus pelobatoides</t>
  </si>
  <si>
    <t>Neobatrachus pictus</t>
  </si>
  <si>
    <t>Neobatrachus sudellae</t>
  </si>
  <si>
    <t>Neobatrachus sutor</t>
  </si>
  <si>
    <t>Neobatrachus wilsmorei</t>
  </si>
  <si>
    <t>Notaden bennettii</t>
  </si>
  <si>
    <t>Notaden melanoscaphus</t>
  </si>
  <si>
    <t>Notaden nichollsi</t>
  </si>
  <si>
    <t>Notaden weigeli</t>
  </si>
  <si>
    <t>Philoria frosti</t>
  </si>
  <si>
    <t>Philoria kundagungan</t>
  </si>
  <si>
    <t>Philoria loveridgei</t>
  </si>
  <si>
    <t>Philoria pughi</t>
  </si>
  <si>
    <t>Philoria richmondensis</t>
  </si>
  <si>
    <t>Philoria sphagnicolus</t>
  </si>
  <si>
    <t>Platyplectrum ornatum</t>
  </si>
  <si>
    <t>Platyplectrum spenceri</t>
  </si>
  <si>
    <t>Pseudophryne australis</t>
  </si>
  <si>
    <t>Pseudophryne bibronii</t>
  </si>
  <si>
    <t>Pseudophryne coriacea</t>
  </si>
  <si>
    <t>Pseudophryne corroboree</t>
  </si>
  <si>
    <t>Pseudophryne covacevichae</t>
  </si>
  <si>
    <t>Pseudophryne dendyi</t>
  </si>
  <si>
    <t>Pseudophryne douglasi</t>
  </si>
  <si>
    <t>Pseudophryne guentheri</t>
  </si>
  <si>
    <t>Pseudophryne major</t>
  </si>
  <si>
    <t>Pseudophryne occidentalis</t>
  </si>
  <si>
    <t>Pseudophryne pengilleyi</t>
  </si>
  <si>
    <t>Pseudophryne raveni</t>
  </si>
  <si>
    <t>Pseudophryne semimarmorata</t>
  </si>
  <si>
    <t>Anstisia alba</t>
  </si>
  <si>
    <t>Anstisia lutea</t>
  </si>
  <si>
    <t>Anstisia rosea</t>
  </si>
  <si>
    <t>Anstisia vitellina</t>
  </si>
  <si>
    <t>Arenophryne rotunda</t>
  </si>
  <si>
    <t>Assa darlingtoni</t>
  </si>
  <si>
    <t>Assa wollumbin</t>
  </si>
  <si>
    <t>Crinia bilingua</t>
  </si>
  <si>
    <t>Crinia deserticola</t>
  </si>
  <si>
    <t>Crinia flindersensis</t>
  </si>
  <si>
    <t>Crinia georgiana</t>
  </si>
  <si>
    <t>Crinia glauerti</t>
  </si>
  <si>
    <t>Crinia insignifera</t>
  </si>
  <si>
    <t>Crinia nimbus</t>
  </si>
  <si>
    <t>Crinia parinsignifera</t>
  </si>
  <si>
    <t>Crinia pseudinsignifera</t>
  </si>
  <si>
    <t>Crinia remota</t>
  </si>
  <si>
    <t>Crinia riparia</t>
  </si>
  <si>
    <t>Crinia signifera</t>
  </si>
  <si>
    <t>Crinia sloanei</t>
  </si>
  <si>
    <t>Crinia subinsignifera</t>
  </si>
  <si>
    <t>Crinia tasmaniensis</t>
  </si>
  <si>
    <t>Crinia tinnula</t>
  </si>
  <si>
    <t>Geocrinia laevis</t>
  </si>
  <si>
    <t>Geocrinia leai</t>
  </si>
  <si>
    <t>Geocrinia victoriana</t>
  </si>
  <si>
    <t>Development style: 2,1; no information on AmphibaWeb</t>
  </si>
  <si>
    <t>Geocrinia nichollsi</t>
  </si>
  <si>
    <t>Myobatrachus gouldii</t>
  </si>
  <si>
    <t>Paracrinia haswelli</t>
  </si>
  <si>
    <t>Rheobatrachus silus</t>
  </si>
  <si>
    <t>Rheobatrachus vitellinus</t>
  </si>
  <si>
    <t>Spicospina flammocaerulea</t>
  </si>
  <si>
    <t>Taudactylus acutirostris</t>
  </si>
  <si>
    <t>Taudactylus diurnus</t>
  </si>
  <si>
    <t>Taudactylus eungellensis</t>
  </si>
  <si>
    <t>Taudactylus liemei</t>
  </si>
  <si>
    <t>Taudactylus pleione</t>
  </si>
  <si>
    <t>Taudactylus rheophilus</t>
  </si>
  <si>
    <t>Uperoleia altissima</t>
  </si>
  <si>
    <t>Uperoleia arenicola</t>
  </si>
  <si>
    <t>Uperoleia aspera</t>
  </si>
  <si>
    <t>Uperoleia borealis</t>
  </si>
  <si>
    <t>Uperoleia capitulata</t>
  </si>
  <si>
    <t>Uperoleia crassa</t>
  </si>
  <si>
    <t>Uperoleia fusca</t>
  </si>
  <si>
    <t>Uperoleia glandulosa</t>
  </si>
  <si>
    <t>Uperoleia laevigata</t>
  </si>
  <si>
    <t>Uperoleia lithomoda</t>
  </si>
  <si>
    <t>Uperoleia littlejohni</t>
  </si>
  <si>
    <t>Uperoleia marmorata</t>
  </si>
  <si>
    <t>Uperoleia martini</t>
  </si>
  <si>
    <t>Uperoleia micra</t>
  </si>
  <si>
    <t>Uperoleia micromeles</t>
  </si>
  <si>
    <t>Uperoleia mimula</t>
  </si>
  <si>
    <t>Uperoleia minima</t>
  </si>
  <si>
    <t>Uperoleia mjobergii</t>
  </si>
  <si>
    <t>Uperoleia orientalis</t>
  </si>
  <si>
    <t>Uperoleia rugosa</t>
  </si>
  <si>
    <t>Uperoleia russelli</t>
  </si>
  <si>
    <t>Uperoleia talpa</t>
  </si>
  <si>
    <t>Uperoleia trachyderma</t>
  </si>
  <si>
    <t>Uperoleia tyleri</t>
  </si>
  <si>
    <t>Nasikabatrachus bhupathi</t>
  </si>
  <si>
    <t>Nasikabatrachus sahyadrensis</t>
  </si>
  <si>
    <t>Astrobatrachus kurichiyana</t>
  </si>
  <si>
    <t>Lankanectes corrugatus</t>
  </si>
  <si>
    <t>Lankanectes pera</t>
  </si>
  <si>
    <t>Nyctibatrachus dattatreyaensis</t>
  </si>
  <si>
    <t>Nyctibatrachus deccanensis</t>
  </si>
  <si>
    <t>Nyctibatrachus gavi</t>
  </si>
  <si>
    <t>Nyctibatrachus jog</t>
  </si>
  <si>
    <t>Nyctibatrachus karnatakaensis</t>
  </si>
  <si>
    <t>Nyctibatrachus petraeus</t>
  </si>
  <si>
    <t>Nyctibatrachus vrijeuni</t>
  </si>
  <si>
    <t>Odontobatrachidae arndti</t>
  </si>
  <si>
    <t>Odontobatrachidae natator</t>
  </si>
  <si>
    <t>Odontophrynus americaqnus</t>
  </si>
  <si>
    <t>Odontophrynus cultripes</t>
  </si>
  <si>
    <t>Odontophrynus juquinha</t>
  </si>
  <si>
    <t>Proceratophrys ararype</t>
  </si>
  <si>
    <t>Proceratophrys boiei</t>
  </si>
  <si>
    <t>Proceratophrys cristiceps</t>
  </si>
  <si>
    <t>Proceratophrys laticeps</t>
  </si>
  <si>
    <t>Proceratophrys melanopogon</t>
  </si>
  <si>
    <t>Proceratophrys moratoi</t>
  </si>
  <si>
    <t>Pelobates cultripes</t>
  </si>
  <si>
    <t>Pelobates fuscus</t>
  </si>
  <si>
    <t>Pelobates syriacus</t>
  </si>
  <si>
    <t>Europe, Asia</t>
  </si>
  <si>
    <t>Pelobates varaldii</t>
  </si>
  <si>
    <t>Pelodytes caucasicus</t>
  </si>
  <si>
    <t>Pelodytes punctatus</t>
  </si>
  <si>
    <t>Phrynobatrachus ambanguluensis</t>
  </si>
  <si>
    <t>Phrynobatrachus asper</t>
  </si>
  <si>
    <t>Phrynobatrachus calcaratus</t>
  </si>
  <si>
    <t>Phrynobatrachus dispar</t>
  </si>
  <si>
    <t>Phrynobatrachus guttutosus</t>
  </si>
  <si>
    <t>Phrynobatrachus latifrons</t>
  </si>
  <si>
    <t>Phrynobatrachus leveleve</t>
  </si>
  <si>
    <t>Phrynobatrachus natalensis</t>
  </si>
  <si>
    <t>Phrynobatrachus phyllophilus</t>
  </si>
  <si>
    <t>Phrynobatrachus ruthbeateae</t>
  </si>
  <si>
    <t>Hymenochirus boettgeri</t>
  </si>
  <si>
    <t>Pipa carvalhoi</t>
  </si>
  <si>
    <t>Development style: 2,0; no information on AmphibiaWeb</t>
  </si>
  <si>
    <t>Xenopus fraseri</t>
  </si>
  <si>
    <t>Xenpus gilli</t>
  </si>
  <si>
    <t>Xenopus laevis</t>
  </si>
  <si>
    <t>Xenopus lenduensis</t>
  </si>
  <si>
    <t>Xenopus longipes</t>
  </si>
  <si>
    <t>Xenopus muelleri</t>
  </si>
  <si>
    <t>Xenopus tropicalis</t>
  </si>
  <si>
    <t>Hildebrandtia ornata</t>
  </si>
  <si>
    <t>Ptychadena bibroni</t>
  </si>
  <si>
    <t>Ptychadena longirostris</t>
  </si>
  <si>
    <t>Ptychadena mascareniensis</t>
  </si>
  <si>
    <t>Ptychadena mossambica</t>
  </si>
  <si>
    <t>Ptychadena mutinondoensis</t>
  </si>
  <si>
    <t>Ptychadena newtoni</t>
  </si>
  <si>
    <t>Amietia moyerorum</t>
  </si>
  <si>
    <t>Anhydrophryne ngongoniensis</t>
  </si>
  <si>
    <t>Arthroleptella draconella</t>
  </si>
  <si>
    <t>Arthroleptella drewesii</t>
  </si>
  <si>
    <t>Cacosternum karooicum</t>
  </si>
  <si>
    <t>Microbatrachella capensis</t>
  </si>
  <si>
    <t>Poyntonia paludicola</t>
  </si>
  <si>
    <t>Strongylopus springbokensis</t>
  </si>
  <si>
    <t>Tomopterna cryptotis</t>
  </si>
  <si>
    <t>Pyxicephalus adspersus</t>
  </si>
  <si>
    <t>Pyxicephalus edulis</t>
  </si>
  <si>
    <t>Pyxicephalus obbianus</t>
  </si>
  <si>
    <t xml:space="preserve">    Leptobrachella</t>
  </si>
  <si>
    <t xml:space="preserve">    Leptobrachium</t>
  </si>
  <si>
    <t xml:space="preserve">    Leptolalax</t>
  </si>
  <si>
    <t xml:space="preserve">    Oreolalax</t>
  </si>
  <si>
    <t xml:space="preserve">    Scutiger</t>
  </si>
  <si>
    <t xml:space="preserve">    Atympanophrys</t>
  </si>
  <si>
    <t xml:space="preserve">    Boulenophrys</t>
  </si>
  <si>
    <t xml:space="preserve">    Brachytarsophrys</t>
  </si>
  <si>
    <t xml:space="preserve">    Megophrys</t>
  </si>
  <si>
    <t xml:space="preserve">    Ophryophryne</t>
  </si>
  <si>
    <t xml:space="preserve">    Pelobatrachus</t>
  </si>
  <si>
    <t xml:space="preserve">    Xenophrys</t>
  </si>
  <si>
    <t xml:space="preserve">    Nanohyla</t>
  </si>
  <si>
    <t xml:space="preserve">    Adelastes</t>
  </si>
  <si>
    <t xml:space="preserve">    Aphantophryne</t>
  </si>
  <si>
    <t xml:space="preserve">    Asterophrys</t>
  </si>
  <si>
    <t xml:space="preserve">    Austrochaperina</t>
  </si>
  <si>
    <t xml:space="preserve">    Barygenys</t>
  </si>
  <si>
    <t xml:space="preserve">    Callulops</t>
  </si>
  <si>
    <t xml:space="preserve">    Choerophryne</t>
  </si>
  <si>
    <t xml:space="preserve">    Cophixalus</t>
  </si>
  <si>
    <t xml:space="preserve">    Copiula</t>
  </si>
  <si>
    <t xml:space="preserve">    Gastrophrynoides</t>
  </si>
  <si>
    <t xml:space="preserve">    Hylophorbus</t>
  </si>
  <si>
    <t xml:space="preserve">    Mantophryne</t>
  </si>
  <si>
    <t xml:space="preserve">    Oninia</t>
  </si>
  <si>
    <t xml:space="preserve">    Paedophryne</t>
  </si>
  <si>
    <t xml:space="preserve">    Sphenophryne</t>
  </si>
  <si>
    <t xml:space="preserve">    Vietnamophryne</t>
  </si>
  <si>
    <t xml:space="preserve">    Xenorhina</t>
  </si>
  <si>
    <t xml:space="preserve">    Anilany</t>
  </si>
  <si>
    <t xml:space="preserve">    Anodonthyla</t>
  </si>
  <si>
    <t xml:space="preserve">    Cophyla</t>
  </si>
  <si>
    <t xml:space="preserve">    Madecassophryne</t>
  </si>
  <si>
    <t xml:space="preserve">    Mini</t>
  </si>
  <si>
    <t xml:space="preserve">    Platypelis</t>
  </si>
  <si>
    <t xml:space="preserve">    Plethodontohyla</t>
  </si>
  <si>
    <t xml:space="preserve">    Rhombophryne</t>
  </si>
  <si>
    <t xml:space="preserve">    Stumpffia</t>
  </si>
  <si>
    <t xml:space="preserve">    Arcovomer</t>
  </si>
  <si>
    <t xml:space="preserve">    Chiasmocleis</t>
  </si>
  <si>
    <t xml:space="preserve">    Ctenophryne</t>
  </si>
  <si>
    <t xml:space="preserve">    Dasypops</t>
  </si>
  <si>
    <t xml:space="preserve">    Dermatonotus</t>
  </si>
  <si>
    <t xml:space="preserve">    Elachistocleis</t>
  </si>
  <si>
    <t xml:space="preserve">    Gastrophryne</t>
  </si>
  <si>
    <t xml:space="preserve">    Myersiella</t>
  </si>
  <si>
    <t xml:space="preserve">    Stereocyclops</t>
  </si>
  <si>
    <t xml:space="preserve">    Hoplophryne</t>
  </si>
  <si>
    <t xml:space="preserve">    Parhoplophryne</t>
  </si>
  <si>
    <t xml:space="preserve">    Kalphrynus</t>
  </si>
  <si>
    <t xml:space="preserve">    Melanobatrachus</t>
  </si>
  <si>
    <t xml:space="preserve">    Chaperina</t>
  </si>
  <si>
    <t xml:space="preserve">    Glyphoglossus</t>
  </si>
  <si>
    <t xml:space="preserve">    Kaloula</t>
  </si>
  <si>
    <t xml:space="preserve">    Metaphrynella</t>
  </si>
  <si>
    <t xml:space="preserve">    Microhyla</t>
  </si>
  <si>
    <t xml:space="preserve">    Micryletta</t>
  </si>
  <si>
    <t xml:space="preserve">    Mysticellus</t>
  </si>
  <si>
    <t xml:space="preserve">    Phrynella</t>
  </si>
  <si>
    <t xml:space="preserve">    Uperodon</t>
  </si>
  <si>
    <t xml:space="preserve">    Otophryne</t>
  </si>
  <si>
    <t xml:space="preserve">    Synapturanus</t>
  </si>
  <si>
    <t xml:space="preserve">    Phrynomantis</t>
  </si>
  <si>
    <t xml:space="preserve">    Paradoxophyla</t>
  </si>
  <si>
    <t xml:space="preserve">    Scaphiophryne</t>
  </si>
  <si>
    <t xml:space="preserve">    Hypopachus</t>
  </si>
  <si>
    <t xml:space="preserve">    Hamptophryne</t>
  </si>
  <si>
    <t xml:space="preserve">    Dyscophus</t>
  </si>
  <si>
    <t xml:space="preserve">    Siamophryne</t>
  </si>
  <si>
    <t xml:space="preserve">    Mixophyes</t>
  </si>
  <si>
    <t xml:space="preserve">    Adelotus</t>
  </si>
  <si>
    <t xml:space="preserve">    Heleioporus</t>
  </si>
  <si>
    <t xml:space="preserve">    Lechriodus</t>
  </si>
  <si>
    <t xml:space="preserve">    Limnodynastes</t>
  </si>
  <si>
    <t xml:space="preserve">    Neobatrachus</t>
  </si>
  <si>
    <t xml:space="preserve">    Notaden</t>
  </si>
  <si>
    <t xml:space="preserve">    Philoria</t>
  </si>
  <si>
    <t xml:space="preserve">    Platyplectrum</t>
  </si>
  <si>
    <t xml:space="preserve">    Pseudophryne</t>
  </si>
  <si>
    <t xml:space="preserve">    Anstisia</t>
  </si>
  <si>
    <t xml:space="preserve">    Arenophryne</t>
  </si>
  <si>
    <t xml:space="preserve">    Assa</t>
  </si>
  <si>
    <t xml:space="preserve">    Crinia</t>
  </si>
  <si>
    <t xml:space="preserve">    Geocrinia</t>
  </si>
  <si>
    <t xml:space="preserve">    Metacrinia</t>
  </si>
  <si>
    <t xml:space="preserve">    Myobatrachus</t>
  </si>
  <si>
    <t xml:space="preserve">    Paracrinia</t>
  </si>
  <si>
    <t xml:space="preserve">    Rheobatrachus</t>
  </si>
  <si>
    <t xml:space="preserve">    Spicospina</t>
  </si>
  <si>
    <t xml:space="preserve">    Taudactylus</t>
  </si>
  <si>
    <t xml:space="preserve">    Uperoleia</t>
  </si>
  <si>
    <t xml:space="preserve">    Astrobatrachus</t>
  </si>
  <si>
    <t xml:space="preserve">    Lankanestes</t>
  </si>
  <si>
    <t xml:space="preserve">    Nyctibatrachus</t>
  </si>
  <si>
    <t xml:space="preserve">    Macrogenioglottus</t>
  </si>
  <si>
    <t xml:space="preserve">    Odontophrynus</t>
  </si>
  <si>
    <t xml:space="preserve">    Proceratophys</t>
  </si>
  <si>
    <t xml:space="preserve">    Arthroleptides</t>
  </si>
  <si>
    <t xml:space="preserve">    Ericabatrachus</t>
  </si>
  <si>
    <t xml:space="preserve">    Petropedetes</t>
  </si>
  <si>
    <t xml:space="preserve">    Hymenochirus</t>
  </si>
  <si>
    <t xml:space="preserve">    Pipa</t>
  </si>
  <si>
    <t xml:space="preserve">    Pseudhymenochirus</t>
  </si>
  <si>
    <t xml:space="preserve">    Xenopus</t>
  </si>
  <si>
    <t xml:space="preserve">    Hildebrandtia</t>
  </si>
  <si>
    <t xml:space="preserve">    Lanzarana</t>
  </si>
  <si>
    <t xml:space="preserve">    Ptychadena</t>
  </si>
  <si>
    <t xml:space="preserve">    Amietia</t>
  </si>
  <si>
    <t xml:space="preserve">    Anhydrophryne</t>
  </si>
  <si>
    <t xml:space="preserve">    Arthroleptella</t>
  </si>
  <si>
    <t xml:space="preserve">    Cacosternum</t>
  </si>
  <si>
    <t xml:space="preserve">    Microbatrachella</t>
  </si>
  <si>
    <t xml:space="preserve">    Natalobatrachus</t>
  </si>
  <si>
    <t xml:space="preserve">    Nothophryne</t>
  </si>
  <si>
    <t xml:space="preserve">    Poyntonia</t>
  </si>
  <si>
    <t xml:space="preserve">    Strongylopus</t>
  </si>
  <si>
    <t xml:space="preserve">    Tomopterna</t>
  </si>
  <si>
    <t xml:space="preserve">    Aubria</t>
  </si>
  <si>
    <t xml:space="preserve">    Pyxicephalus</t>
  </si>
  <si>
    <t xml:space="preserve">    Abavorana</t>
  </si>
  <si>
    <t xml:space="preserve">    Amnirana</t>
  </si>
  <si>
    <t xml:space="preserve">    Amolops</t>
  </si>
  <si>
    <t xml:space="preserve">    Babina</t>
  </si>
  <si>
    <t xml:space="preserve">    Chalcorana</t>
  </si>
  <si>
    <t xml:space="preserve">    Clinotarsus</t>
  </si>
  <si>
    <t xml:space="preserve">    Huia</t>
  </si>
  <si>
    <t xml:space="preserve">    Humerana</t>
  </si>
  <si>
    <t xml:space="preserve">    Hydrophylax</t>
  </si>
  <si>
    <t xml:space="preserve">    Hylarana</t>
  </si>
  <si>
    <t xml:space="preserve">    Indosylvirana</t>
  </si>
  <si>
    <t xml:space="preserve">    Meristogenys</t>
  </si>
  <si>
    <t xml:space="preserve">    Nidirana</t>
  </si>
  <si>
    <t xml:space="preserve">    Odorrana</t>
  </si>
  <si>
    <t xml:space="preserve">    Papurana</t>
  </si>
  <si>
    <t xml:space="preserve">    Pelophylax</t>
  </si>
  <si>
    <t xml:space="preserve">    Pterorana</t>
  </si>
  <si>
    <t xml:space="preserve">    Pulchrana</t>
  </si>
  <si>
    <t xml:space="preserve">    Rana</t>
  </si>
  <si>
    <t xml:space="preserve">    Sanguirana</t>
  </si>
  <si>
    <t xml:space="preserve">    Staurois</t>
  </si>
  <si>
    <t xml:space="preserve">    Sumaterana</t>
  </si>
  <si>
    <t xml:space="preserve">    Sylvirana</t>
  </si>
  <si>
    <t xml:space="preserve">    Wijayarana</t>
  </si>
  <si>
    <t>Abavorana nazgul</t>
  </si>
  <si>
    <t>Amnirana galamensis</t>
  </si>
  <si>
    <t>Amnirana parva</t>
  </si>
  <si>
    <t>Amolops aniqiaoensis</t>
  </si>
  <si>
    <t>Amolops bellulus</t>
  </si>
  <si>
    <t>Amolops caelumnoctis</t>
  </si>
  <si>
    <t>Amolops cremnobatus</t>
  </si>
  <si>
    <t>Amolops gerbillus</t>
  </si>
  <si>
    <t>Amolops hainanensis</t>
  </si>
  <si>
    <t>Amolops larutensis</t>
  </si>
  <si>
    <t>Amolops mahabharatensis</t>
  </si>
  <si>
    <t>Amolops mantzorum</t>
  </si>
  <si>
    <t>Amolops marmoratus</t>
  </si>
  <si>
    <t>Amolops nyingchiensis</t>
  </si>
  <si>
    <t>Amolops panhai</t>
  </si>
  <si>
    <t>Amolops putaoensis</t>
  </si>
  <si>
    <t>Amolops wenshanensis</t>
  </si>
  <si>
    <t>Babina holsti</t>
  </si>
  <si>
    <t>Babina subaspera</t>
  </si>
  <si>
    <t>Clinotarsus curtipes</t>
  </si>
  <si>
    <t>Glandirana rugosa</t>
  </si>
  <si>
    <t>Huia cavitympanum</t>
  </si>
  <si>
    <t>Hylarana erythraea</t>
  </si>
  <si>
    <t>Hylarana garoensis</t>
  </si>
  <si>
    <t>Hylarana taipehensis</t>
  </si>
  <si>
    <t>Indosylvirana serendipi</t>
  </si>
  <si>
    <t>Indosylvirana sreeni</t>
  </si>
  <si>
    <t>Meristogenys amoropalamus</t>
  </si>
  <si>
    <t>Meristogenys macrophthalmus</t>
  </si>
  <si>
    <t>Meristogenys maryatiae</t>
  </si>
  <si>
    <t>Meristogenys orphnocnemis</t>
  </si>
  <si>
    <t>Nadirana dauchina</t>
  </si>
  <si>
    <t>Nadirana lini</t>
  </si>
  <si>
    <t>Nadirana okinavana</t>
  </si>
  <si>
    <t>Nadirana yaoica</t>
  </si>
  <si>
    <t>Odorrana amamiensis</t>
  </si>
  <si>
    <t>Odorrana andersonii</t>
  </si>
  <si>
    <t>Odorrana chapaensis</t>
  </si>
  <si>
    <t>Odorrana concelata</t>
  </si>
  <si>
    <t>Odorrana dulongensis</t>
  </si>
  <si>
    <t>Odorrana hainanensis</t>
  </si>
  <si>
    <t>Odorrana hosii</t>
  </si>
  <si>
    <t>Odorrana ishikawae</t>
  </si>
  <si>
    <t>Odorrana jingdongensis</t>
  </si>
  <si>
    <t>Odorrana lipuensis</t>
  </si>
  <si>
    <t>Odorrana margaretae</t>
  </si>
  <si>
    <t>Odorrana monjerai</t>
  </si>
  <si>
    <t>Odorrana mutschmanni</t>
  </si>
  <si>
    <t>Odorrana narina</t>
  </si>
  <si>
    <t>Odorrana sangzhiensis</t>
  </si>
  <si>
    <t>Odorrana schmackeri</t>
  </si>
  <si>
    <t>Odorrana splendida</t>
  </si>
  <si>
    <t>Odorrana supranarina</t>
  </si>
  <si>
    <t>Odorrana tormota</t>
  </si>
  <si>
    <t>Odorrana trankieni</t>
  </si>
  <si>
    <t>Odorrana utsunomiyaorum</t>
  </si>
  <si>
    <t>Odorrana xhaoi</t>
  </si>
  <si>
    <t>Papurana daemeli</t>
  </si>
  <si>
    <t>Papurana grisea</t>
  </si>
  <si>
    <t>Pelophylax bedriagae</t>
  </si>
  <si>
    <t>Pelophylax cerigensis</t>
  </si>
  <si>
    <t>Pelophylax epeiroticus</t>
  </si>
  <si>
    <t>Pelophylax esculentus</t>
  </si>
  <si>
    <t>Pelophylax kurtmuelleri</t>
  </si>
  <si>
    <t>Pelophylax lessonae</t>
  </si>
  <si>
    <t>Pelophylax nigromaculatus</t>
  </si>
  <si>
    <t>Pelophylax perezi</t>
  </si>
  <si>
    <t>Pelophylax plancyi</t>
  </si>
  <si>
    <t>Pelophylax ridibundus</t>
  </si>
  <si>
    <t>Pelophylax saharicus</t>
  </si>
  <si>
    <t>Pelophylax terentievi</t>
  </si>
  <si>
    <t>Pulchrana guttmani</t>
  </si>
  <si>
    <t>Pulchrana siberu</t>
  </si>
  <si>
    <t>Rana sylvatica</t>
  </si>
  <si>
    <t>Rana aurora</t>
  </si>
  <si>
    <t>Rana boylii</t>
  </si>
  <si>
    <t>Rana cascadae</t>
  </si>
  <si>
    <t>Rana draytonii</t>
  </si>
  <si>
    <t>Rana luteiventris</t>
  </si>
  <si>
    <t>Rana muscosa</t>
  </si>
  <si>
    <t>Development Style: 1,1; no information on AmphibiaWeb</t>
  </si>
  <si>
    <t>Rana pretiosa</t>
  </si>
  <si>
    <t>Rana sierrae</t>
  </si>
  <si>
    <t>Rana catesbeiana</t>
  </si>
  <si>
    <t>Rana clamitans</t>
  </si>
  <si>
    <t>Rana grylio</t>
  </si>
  <si>
    <t>Rana heckscheri</t>
  </si>
  <si>
    <t>Rana okaloosae</t>
  </si>
  <si>
    <t>Rana septentrionalis</t>
  </si>
  <si>
    <t>Rana virgatipes</t>
  </si>
  <si>
    <t>Rana vaillanti</t>
  </si>
  <si>
    <t>Rana vibicaria</t>
  </si>
  <si>
    <t>Rana warszewitschii</t>
  </si>
  <si>
    <t>Rana areolata</t>
  </si>
  <si>
    <t>Rana berlandieri</t>
  </si>
  <si>
    <t>Rana blairi</t>
  </si>
  <si>
    <t>Rana capito</t>
  </si>
  <si>
    <t>Rana chiricahuensis</t>
  </si>
  <si>
    <t>Rana fisheri</t>
  </si>
  <si>
    <t>Rana forreri</t>
  </si>
  <si>
    <t>Rana lenca</t>
  </si>
  <si>
    <t>Rana onca</t>
  </si>
  <si>
    <t>Rana palustris</t>
  </si>
  <si>
    <t>Rana pipiens</t>
  </si>
  <si>
    <t>Rana sevosa</t>
  </si>
  <si>
    <t>Rana sphenocephala</t>
  </si>
  <si>
    <t>Rana taylori</t>
  </si>
  <si>
    <t>Rana yavapaiensis</t>
  </si>
  <si>
    <t>Rana amurensis</t>
  </si>
  <si>
    <t>Rana arvalis</t>
  </si>
  <si>
    <t>Rana asiatica</t>
  </si>
  <si>
    <t>Rana chensinensis</t>
  </si>
  <si>
    <t>Rana chevronta</t>
  </si>
  <si>
    <t>Rana coreana</t>
  </si>
  <si>
    <t>Rana dalmatina</t>
  </si>
  <si>
    <t>Rana dybowskii</t>
  </si>
  <si>
    <t>Rana graeca</t>
  </si>
  <si>
    <t>Rana huanrensis</t>
  </si>
  <si>
    <t>Rana iberica</t>
  </si>
  <si>
    <t>Rana japonica</t>
  </si>
  <si>
    <t>Rana kobai</t>
  </si>
  <si>
    <t>Rana longicrus</t>
  </si>
  <si>
    <t>Rana macrocnemis</t>
  </si>
  <si>
    <t>Rana neba</t>
  </si>
  <si>
    <t>Rana ornativentris</t>
  </si>
  <si>
    <t>Rana pirica</t>
  </si>
  <si>
    <t>Rana pyrenaica</t>
  </si>
  <si>
    <t>Rana sakuraii</t>
  </si>
  <si>
    <t>Rana sauteri</t>
  </si>
  <si>
    <t>Rana tagoi</t>
  </si>
  <si>
    <t>Rana temporaria</t>
  </si>
  <si>
    <t>Rana tsushimensis</t>
  </si>
  <si>
    <t>Rana ulma</t>
  </si>
  <si>
    <t>Rana tarahumarae</t>
  </si>
  <si>
    <t>Sanguirana aurantipunctata</t>
  </si>
  <si>
    <t>Sanguirana igorota</t>
  </si>
  <si>
    <t>Staurois guttatus</t>
  </si>
  <si>
    <t>Sylvirana faber</t>
  </si>
  <si>
    <t>Sylvirana guentheri</t>
  </si>
  <si>
    <t xml:space="preserve">    Indirana</t>
  </si>
  <si>
    <t xml:space="preserve">    Sallywalkerana</t>
  </si>
  <si>
    <t>Indirana salelkari</t>
  </si>
  <si>
    <t>Indirana yadera</t>
  </si>
  <si>
    <t>Sallywalkerana phrynoderma</t>
  </si>
  <si>
    <t xml:space="preserve">    Chirixalus</t>
  </si>
  <si>
    <t xml:space="preserve">    Buergeria</t>
  </si>
  <si>
    <t xml:space="preserve">    Beddomixalus</t>
  </si>
  <si>
    <t xml:space="preserve">    Chiromantis</t>
  </si>
  <si>
    <t xml:space="preserve">    Feihyla</t>
  </si>
  <si>
    <t xml:space="preserve">    Ghatixalus</t>
  </si>
  <si>
    <t xml:space="preserve">    Gracixalus</t>
  </si>
  <si>
    <t xml:space="preserve">    Kurixalus</t>
  </si>
  <si>
    <t xml:space="preserve">    Leptomantis</t>
  </si>
  <si>
    <t xml:space="preserve">    Liuixalus</t>
  </si>
  <si>
    <t xml:space="preserve">    Mercurana</t>
  </si>
  <si>
    <t xml:space="preserve">    Nasutixalus</t>
  </si>
  <si>
    <t xml:space="preserve">    Nyctixalus</t>
  </si>
  <si>
    <t xml:space="preserve">    Philautus</t>
  </si>
  <si>
    <t xml:space="preserve">    Polypedates</t>
  </si>
  <si>
    <t xml:space="preserve">    Pseudophilautus</t>
  </si>
  <si>
    <t xml:space="preserve">    Raorchestes</t>
  </si>
  <si>
    <t xml:space="preserve">    Rhacophorus</t>
  </si>
  <si>
    <t xml:space="preserve">    Rohanixalus</t>
  </si>
  <si>
    <t xml:space="preserve">    Taruga</t>
  </si>
  <si>
    <t xml:space="preserve">    Theloderma</t>
  </si>
  <si>
    <t xml:space="preserve">    Zhangixalus</t>
  </si>
  <si>
    <t xml:space="preserve">    Insuetophrynus</t>
  </si>
  <si>
    <t xml:space="preserve">    Rhinoderma</t>
  </si>
  <si>
    <t xml:space="preserve">    Scaphiopus</t>
  </si>
  <si>
    <t xml:space="preserve">    Spea</t>
  </si>
  <si>
    <t xml:space="preserve">    Sechellophryne</t>
  </si>
  <si>
    <t xml:space="preserve">    Sooglossus</t>
  </si>
  <si>
    <t xml:space="preserve">    Atopophrynus</t>
  </si>
  <si>
    <t xml:space="preserve">    Bahius</t>
  </si>
  <si>
    <t xml:space="preserve">    Barycholos</t>
  </si>
  <si>
    <t xml:space="preserve">    Bryophryne</t>
  </si>
  <si>
    <t xml:space="preserve">    Euparkerella</t>
  </si>
  <si>
    <t xml:space="preserve">    Geobatrachus</t>
  </si>
  <si>
    <t xml:space="preserve">    Holoaden</t>
  </si>
  <si>
    <t xml:space="preserve">    Lynchius</t>
  </si>
  <si>
    <t xml:space="preserve">    Microkayla</t>
  </si>
  <si>
    <t xml:space="preserve">    Niceforonia</t>
  </si>
  <si>
    <t xml:space="preserve">    Noblella</t>
  </si>
  <si>
    <t xml:space="preserve">    Oreobates</t>
  </si>
  <si>
    <t xml:space="preserve">    Phrynopus</t>
  </si>
  <si>
    <t xml:space="preserve">    Pristimantis</t>
  </si>
  <si>
    <t xml:space="preserve">    Psychrophrynella</t>
  </si>
  <si>
    <t xml:space="preserve">    Qosqophryne</t>
  </si>
  <si>
    <t xml:space="preserve">    Strabomantis</t>
  </si>
  <si>
    <t xml:space="preserve">    Yunganastes</t>
  </si>
  <si>
    <t xml:space="preserve">    Serranobatrachus</t>
  </si>
  <si>
    <t>Buergeria buergeri</t>
  </si>
  <si>
    <t>Buergeria japonica</t>
  </si>
  <si>
    <t>Beddomixalus bijui</t>
  </si>
  <si>
    <t>Chiromantis doriae</t>
  </si>
  <si>
    <t>Chiromantis kelleri</t>
  </si>
  <si>
    <t>Chiromantis petersii</t>
  </si>
  <si>
    <t>Chiromantis rufescens</t>
  </si>
  <si>
    <t>Chiromantis xerampelina</t>
  </si>
  <si>
    <t>Feihyla hansenae</t>
  </si>
  <si>
    <t>Ghatixalus asterops</t>
  </si>
  <si>
    <t>Ghatixalus magnus</t>
  </si>
  <si>
    <t>Gracixalus quangi</t>
  </si>
  <si>
    <t>Gracixalus jinxiuensis</t>
  </si>
  <si>
    <t>Gracixalus lumarius</t>
  </si>
  <si>
    <t>Kurixalus ananjevae</t>
  </si>
  <si>
    <t>Kurixalus eiffingeri</t>
  </si>
  <si>
    <t>Kurixalus idiootocus</t>
  </si>
  <si>
    <t>Kurixalus silvaenaias</t>
  </si>
  <si>
    <t>Leptomantis angulirostris</t>
  </si>
  <si>
    <t>Leptomantis malkmusi</t>
  </si>
  <si>
    <t>Liuixalus feii</t>
  </si>
  <si>
    <t>Liuixalus romeri</t>
  </si>
  <si>
    <t>Mercurana myristicapalustris</t>
  </si>
  <si>
    <t>Nyctixalus spinosum</t>
  </si>
  <si>
    <t>Philautus cardamonus</t>
  </si>
  <si>
    <t>Philautus cornutus</t>
  </si>
  <si>
    <t>Philautus everetti</t>
  </si>
  <si>
    <t>Philautus leitensis</t>
  </si>
  <si>
    <t>Polypedates leucomystax</t>
  </si>
  <si>
    <t>Polypedates maculatus</t>
  </si>
  <si>
    <t>Polypedates otilophus</t>
  </si>
  <si>
    <t>Polypedates ranwellai</t>
  </si>
  <si>
    <t>Pseudophilautus adspersus</t>
  </si>
  <si>
    <t>Pseudophilautus asankai</t>
  </si>
  <si>
    <t>Pseudophilautus bambaradeniyai</t>
  </si>
  <si>
    <t>Pseudophilautus dayawansai</t>
  </si>
  <si>
    <t>Pseudophilautus decoris</t>
  </si>
  <si>
    <t>Pseudophilautus dimbullae</t>
  </si>
  <si>
    <t>Pseudophilautus eximius</t>
  </si>
  <si>
    <t>Pseudophilautus extirpo</t>
  </si>
  <si>
    <t>Pseudophilautus fergusonianus</t>
  </si>
  <si>
    <t>Pseudophilautus frankenbergi</t>
  </si>
  <si>
    <t>Pseudophilautus halyi</t>
  </si>
  <si>
    <t>Pseudophilautus hankeni</t>
  </si>
  <si>
    <t>Pseudophilautus hypomelas</t>
  </si>
  <si>
    <t>Pseudophilautus jagathgunawardanai</t>
  </si>
  <si>
    <t>Pseudophilautus karunarathnai</t>
  </si>
  <si>
    <t>Pseudophilautus leucorhinus</t>
  </si>
  <si>
    <t>Pseudophilautus limbus</t>
  </si>
  <si>
    <t>Pseudophilautus lunatus</t>
  </si>
  <si>
    <t>Pseudophilautus maia</t>
  </si>
  <si>
    <t>Pseudophilautus malcolmsmithi</t>
  </si>
  <si>
    <t>Pseudophilautus mittermeieri</t>
  </si>
  <si>
    <t>Pseudophilautus mooreorum</t>
  </si>
  <si>
    <t>Pseudophilautus nanus</t>
  </si>
  <si>
    <t>Pseudophilautus nasutus</t>
  </si>
  <si>
    <t>Pseudophilautus newtonjayawardanei</t>
  </si>
  <si>
    <t>Pseudophilautus oxyrhynchus</t>
  </si>
  <si>
    <t>Pseudophilautus poppiae</t>
  </si>
  <si>
    <t>Pseudophilautus popularis</t>
  </si>
  <si>
    <t>Pseudophilautus puranappu</t>
  </si>
  <si>
    <t>Pseudophilautus rugatus</t>
  </si>
  <si>
    <t>Pseudophilautus rus</t>
  </si>
  <si>
    <t>Pseudophilautus samarakoon</t>
  </si>
  <si>
    <t>Pseudophilautus schneideri</t>
  </si>
  <si>
    <t>Pseudophilautus semiruber</t>
  </si>
  <si>
    <t>Pseudophilautus sirilwijesundarai</t>
  </si>
  <si>
    <t>Pseudophilautus steineri</t>
  </si>
  <si>
    <t>Pseudophilautus stellatus</t>
  </si>
  <si>
    <t>Pseudophilautus stuarti</t>
  </si>
  <si>
    <t>Pseudophilautus temporalis</t>
  </si>
  <si>
    <t>Pseudophilautus variabilis</t>
  </si>
  <si>
    <t>Pseudophilautus viridis</t>
  </si>
  <si>
    <t>Pseudophilautus zal</t>
  </si>
  <si>
    <t>Pseudophilautus zimmeri</t>
  </si>
  <si>
    <t>Pseudophilautus zorro</t>
  </si>
  <si>
    <t>Raorchestes anili</t>
  </si>
  <si>
    <t>Raorchestes chalazodes</t>
  </si>
  <si>
    <t>Raorchestes dubois</t>
  </si>
  <si>
    <t>Raorchestes ghatei</t>
  </si>
  <si>
    <t>Raorchestes griet</t>
  </si>
  <si>
    <t>Raorchestes luteolus</t>
  </si>
  <si>
    <t>Raorchestes manohari</t>
  </si>
  <si>
    <t>Raorchestes nerostagona</t>
  </si>
  <si>
    <t>Raorchestes ochlandrae</t>
  </si>
  <si>
    <t>Raorchestes ponmudi</t>
  </si>
  <si>
    <t>Raorchestes resplendens</t>
  </si>
  <si>
    <t>Raorchestes travancoricus</t>
  </si>
  <si>
    <t>Rhacophorus borneensis</t>
  </si>
  <si>
    <t>Rhacophorus helenae</t>
  </si>
  <si>
    <t>Rhacophorus lateralis</t>
  </si>
  <si>
    <t>Rhacophorus nigropalmatus</t>
  </si>
  <si>
    <t>Rhacophorus norhayatii</t>
  </si>
  <si>
    <t>Rhacophorus pardalis</t>
  </si>
  <si>
    <t>Rhacophorus pseudomalabaricus</t>
  </si>
  <si>
    <t>Rhacophorus vampyrus</t>
  </si>
  <si>
    <t>Rhacophorus reinwardtii</t>
  </si>
  <si>
    <t>Taruga fastigo</t>
  </si>
  <si>
    <t>Taruga longinasus</t>
  </si>
  <si>
    <t>Theloderma asperum</t>
  </si>
  <si>
    <t>Theloderma khoii</t>
  </si>
  <si>
    <t>Theloderma pyaukkya</t>
  </si>
  <si>
    <t>Zhangixalus arboreus</t>
  </si>
  <si>
    <t>Zhangixalus arvalis</t>
  </si>
  <si>
    <t>Zhangixalus jodiae</t>
  </si>
  <si>
    <t>Zhangixalus minimus</t>
  </si>
  <si>
    <t>Zhangixalus owstoni</t>
  </si>
  <si>
    <t>Zhangixalus prasinatus</t>
  </si>
  <si>
    <t>Zhangixalus schlegelii</t>
  </si>
  <si>
    <t>Zhangixalus taipeianus</t>
  </si>
  <si>
    <t>Zhangixalus viridis</t>
  </si>
  <si>
    <t>Zhangixalus yinggelingensis</t>
  </si>
  <si>
    <t>Insuetophrynus acarpicus</t>
  </si>
  <si>
    <t>Rhinoderma rufum</t>
  </si>
  <si>
    <t>Scaphiopus couchii</t>
  </si>
  <si>
    <t>Scaphiopus holbrookii</t>
  </si>
  <si>
    <t>Scaphiopus hurterii</t>
  </si>
  <si>
    <t>Spea bombifrons</t>
  </si>
  <si>
    <t>Spea hammondii</t>
  </si>
  <si>
    <t>Spea intermontana</t>
  </si>
  <si>
    <t>Spea multiplicata</t>
  </si>
  <si>
    <t>Sechellophryne gardineri</t>
  </si>
  <si>
    <t>Sooglossus thomasseti</t>
  </si>
  <si>
    <t>Bryophryne cophites</t>
  </si>
  <si>
    <t>Bryophryne hanssaueri</t>
  </si>
  <si>
    <t>Euparkerella cochranae</t>
  </si>
  <si>
    <t>Holoaden pholeter</t>
  </si>
  <si>
    <t>Niceforonia fallaciosa</t>
  </si>
  <si>
    <t>Noblella coloma</t>
  </si>
  <si>
    <t>Noblella duellmani</t>
  </si>
  <si>
    <t>Noblella heyeri</t>
  </si>
  <si>
    <t>Noblella lochites</t>
  </si>
  <si>
    <t>Noblella losamigos</t>
  </si>
  <si>
    <t>Noblella myrmecoides</t>
  </si>
  <si>
    <t>Oreobates cruralis</t>
  </si>
  <si>
    <t>Oreobates zongoensis</t>
  </si>
  <si>
    <t>Phrynopus thompsoni</t>
  </si>
  <si>
    <t>Phrynopus vestigiatus</t>
  </si>
  <si>
    <t>Phrynopus achupalla</t>
  </si>
  <si>
    <t>Phrynopus amaguanae</t>
  </si>
  <si>
    <t>Phrynopus andinognomus</t>
  </si>
  <si>
    <t>Pristimantis astralos</t>
  </si>
  <si>
    <t>Pristimantis aureoventris</t>
  </si>
  <si>
    <t>Pristimantis bicantus</t>
  </si>
  <si>
    <t>Pristimantis bogotensis</t>
  </si>
  <si>
    <t>Pristimantis caryophyllaceus</t>
  </si>
  <si>
    <t>Direct Development?</t>
  </si>
  <si>
    <t>Pristimantis chalceus</t>
  </si>
  <si>
    <t>Pristimantis colomai</t>
  </si>
  <si>
    <t>Pristimantis colonensis</t>
  </si>
  <si>
    <t>Pristimantis degener</t>
  </si>
  <si>
    <t>Pristimantis dissimulatus</t>
  </si>
  <si>
    <t>Pristimantis enigmaticus</t>
  </si>
  <si>
    <t>Pristimantis eriphus</t>
  </si>
  <si>
    <t>Pristimantis esmeraldas</t>
  </si>
  <si>
    <t>Pristimantis eugeniae</t>
  </si>
  <si>
    <t>Pristimantis euphronides</t>
  </si>
  <si>
    <t>Pristimantis fenestratus</t>
  </si>
  <si>
    <t>Pristimantis floridus</t>
  </si>
  <si>
    <t>Pristimantis gentryi</t>
  </si>
  <si>
    <t>Pristimantis giorgii</t>
  </si>
  <si>
    <t>Pristimantis gladiator</t>
  </si>
  <si>
    <t>Pristimantis gretathunbergae</t>
  </si>
  <si>
    <t>Pristimantis illotus</t>
  </si>
  <si>
    <t>Pristimantis lancinii</t>
  </si>
  <si>
    <t>Pristimantis ledzeppelin</t>
  </si>
  <si>
    <t>Pristimantis leoni</t>
  </si>
  <si>
    <t>Pristimantis leopardus</t>
  </si>
  <si>
    <t>Pristimantis llanganati</t>
  </si>
  <si>
    <t>Pristimantis maculosus</t>
  </si>
  <si>
    <t>Pristimantis mariaelenae</t>
  </si>
  <si>
    <t>Pristimantis matildae</t>
  </si>
  <si>
    <t>Pristimantis mutabilis</t>
  </si>
  <si>
    <t>Pristimantis ockendeni</t>
  </si>
  <si>
    <t>Pristimantis pictus</t>
  </si>
  <si>
    <t>Pristimantis pteridophilus</t>
  </si>
  <si>
    <t>Pristimantis rivasi</t>
  </si>
  <si>
    <t>Pristimantis romeroae</t>
  </si>
  <si>
    <t>Pristimantis rupicola</t>
  </si>
  <si>
    <t>Pristimantis samaniegoi</t>
  </si>
  <si>
    <t>Pristimantis sarisarinama</t>
  </si>
  <si>
    <t>Pristimantis stipa</t>
  </si>
  <si>
    <t>Pristimantis terrapacis</t>
  </si>
  <si>
    <t>Pristimantis toftae</t>
  </si>
  <si>
    <t>Pristimantis truebae</t>
  </si>
  <si>
    <t>Pristimantis ventriguttatus</t>
  </si>
  <si>
    <t>Pristimantis yanezi</t>
  </si>
  <si>
    <t>Pristimantis zimmermanae</t>
  </si>
  <si>
    <t>Pristimantis zorro</t>
  </si>
  <si>
    <t>Psychrophrynella bagrecito</t>
  </si>
  <si>
    <t>Psychrophrynella chirihampatu</t>
  </si>
  <si>
    <t>Strabomantis cerastes</t>
  </si>
  <si>
    <t>Strabomantis cheiroplethus</t>
  </si>
  <si>
    <t>Strabomantis helonotus</t>
  </si>
  <si>
    <t>Strabomantis necerus</t>
  </si>
  <si>
    <t>Yunganastes fraudator</t>
  </si>
  <si>
    <t>Yunganastes mercedesae</t>
  </si>
  <si>
    <t>Telmatobius atahualpai</t>
  </si>
  <si>
    <t>Telmatobius cirrhacelis</t>
  </si>
  <si>
    <t>Telmatobius colanensis</t>
  </si>
  <si>
    <t>Telmatobius culeus</t>
  </si>
  <si>
    <t>Telmatobius degener</t>
  </si>
  <si>
    <t>Telmatobius gigas</t>
  </si>
  <si>
    <t>Telmatobius marmoratus</t>
  </si>
  <si>
    <t>Telmatobius necopinus</t>
  </si>
  <si>
    <t>Telmatobius thompsoni</t>
  </si>
  <si>
    <t>Telmatobius truebae</t>
  </si>
  <si>
    <t>Telmatobius ventriflavum</t>
  </si>
  <si>
    <t>https://weatherandclimate.com/</t>
  </si>
  <si>
    <t>Used for climate data when A does not have the country</t>
  </si>
  <si>
    <t>1,3,30,AA,D</t>
  </si>
  <si>
    <t>1,3,A,D</t>
  </si>
  <si>
    <t>1,3,D</t>
  </si>
  <si>
    <t>Hylidae:
Acris
crepitans</t>
  </si>
  <si>
    <t>Mississippi, USA</t>
  </si>
  <si>
    <t>McComb</t>
  </si>
  <si>
    <t>Alabama, USA</t>
  </si>
  <si>
    <t>Huntsville</t>
  </si>
  <si>
    <t>Scottsboro</t>
  </si>
  <si>
    <t>Fort Payne</t>
  </si>
  <si>
    <t>Gadsden</t>
  </si>
  <si>
    <t>Alabaster</t>
  </si>
  <si>
    <t>Selma</t>
  </si>
  <si>
    <t>Gainesville</t>
  </si>
  <si>
    <t>Camden</t>
  </si>
  <si>
    <t>Jackson</t>
  </si>
  <si>
    <t>Auburn</t>
  </si>
  <si>
    <t>Montgomery</t>
  </si>
  <si>
    <t>Troy</t>
  </si>
  <si>
    <t>Crestview</t>
  </si>
  <si>
    <t>Quincy</t>
  </si>
  <si>
    <t>Georgia, USA</t>
  </si>
  <si>
    <t>Atlanta</t>
  </si>
  <si>
    <t>Athens</t>
  </si>
  <si>
    <t>Milledgeville</t>
  </si>
  <si>
    <t>Dublin</t>
  </si>
  <si>
    <t>Augusta</t>
  </si>
  <si>
    <t>Rome</t>
  </si>
  <si>
    <t>Chickamauga</t>
  </si>
  <si>
    <t>Jasper</t>
  </si>
  <si>
    <t>Tennessee, USA</t>
  </si>
  <si>
    <t>Union City</t>
  </si>
  <si>
    <t>Milan</t>
  </si>
  <si>
    <t>Dickson</t>
  </si>
  <si>
    <t>Clarksville</t>
  </si>
  <si>
    <t>Henderson</t>
  </si>
  <si>
    <t>Franklin</t>
  </si>
  <si>
    <t>Fayetteville</t>
  </si>
  <si>
    <t>Manchester</t>
  </si>
  <si>
    <t>Murfreesboro</t>
  </si>
  <si>
    <t>Lebanon</t>
  </si>
  <si>
    <t>Cookeville</t>
  </si>
  <si>
    <t>Sparta</t>
  </si>
  <si>
    <t>Dayton</t>
  </si>
  <si>
    <t>Crossville</t>
  </si>
  <si>
    <t>Greeneville</t>
  </si>
  <si>
    <t>Kentucky, USA</t>
  </si>
  <si>
    <t>Murray</t>
  </si>
  <si>
    <t>Hopkinsville</t>
  </si>
  <si>
    <t>Beaver Dam</t>
  </si>
  <si>
    <t>Elizabethtown</t>
  </si>
  <si>
    <t>Glasgow</t>
  </si>
  <si>
    <t>Monticello</t>
  </si>
  <si>
    <t>Lexington</t>
  </si>
  <si>
    <t>South Carolina, USA</t>
  </si>
  <si>
    <t>Clemson</t>
  </si>
  <si>
    <t>Greenwood</t>
  </si>
  <si>
    <t>Greenville</t>
  </si>
  <si>
    <t>Spartanburg</t>
  </si>
  <si>
    <t>Rock Hill</t>
  </si>
  <si>
    <t>Columbia</t>
  </si>
  <si>
    <t>North Carolina, USA</t>
  </si>
  <si>
    <t>Gastonia</t>
  </si>
  <si>
    <t>Charlotte</t>
  </si>
  <si>
    <t>Concord</t>
  </si>
  <si>
    <t>Statesville</t>
  </si>
  <si>
    <t>Salisbury</t>
  </si>
  <si>
    <t>Wadesboro</t>
  </si>
  <si>
    <t>Albermarle</t>
  </si>
  <si>
    <t>High Point</t>
  </si>
  <si>
    <t>Greensboro</t>
  </si>
  <si>
    <t>Clayton</t>
  </si>
  <si>
    <t>Raleigh</t>
  </si>
  <si>
    <t>Dunn</t>
  </si>
  <si>
    <t>Williamston</t>
  </si>
  <si>
    <t>Virginia, USA</t>
  </si>
  <si>
    <t>Cape Charles</t>
  </si>
  <si>
    <t>Williamsburg</t>
  </si>
  <si>
    <t>Emporia</t>
  </si>
  <si>
    <t>Petersburg</t>
  </si>
  <si>
    <t>Richmond</t>
  </si>
  <si>
    <t>Roanoke</t>
  </si>
  <si>
    <t>Danville</t>
  </si>
  <si>
    <t>Lynchburg</t>
  </si>
  <si>
    <t>Farmville</t>
  </si>
  <si>
    <t>Charlotesville</t>
  </si>
  <si>
    <t>Waynesboro</t>
  </si>
  <si>
    <t>Fredericksburg</t>
  </si>
  <si>
    <t>Manassas</t>
  </si>
  <si>
    <t>Washington D.C.</t>
  </si>
  <si>
    <t>Maryland, USA</t>
  </si>
  <si>
    <t>Annapolis</t>
  </si>
  <si>
    <t>Upper Marlboro</t>
  </si>
  <si>
    <t>Chestertown</t>
  </si>
  <si>
    <t>Delaware, USA</t>
  </si>
  <si>
    <t>Lewes</t>
  </si>
  <si>
    <t>Dover</t>
  </si>
  <si>
    <t>Newark</t>
  </si>
  <si>
    <t>New Jersey, USA</t>
  </si>
  <si>
    <t>Cape May</t>
  </si>
  <si>
    <t>Millville</t>
  </si>
  <si>
    <t>Hammonton</t>
  </si>
  <si>
    <t>Hylidae:
Aplastodiscus
leucopygius</t>
  </si>
  <si>
    <t>Hylidae:
Boana boans</t>
  </si>
  <si>
    <t>Wanica</t>
  </si>
  <si>
    <t>Potaro</t>
  </si>
  <si>
    <t>La Paz</t>
  </si>
  <si>
    <t>Trinidad and Tobago</t>
  </si>
  <si>
    <t>Sangre Grande</t>
  </si>
  <si>
    <t>Tunapuna</t>
  </si>
  <si>
    <t>Arima</t>
  </si>
  <si>
    <t>Diego Martin</t>
  </si>
  <si>
    <t>Port of Spain</t>
  </si>
  <si>
    <t>Santander</t>
  </si>
  <si>
    <t>Boyaca</t>
  </si>
  <si>
    <t>Hylidae:
Boana
cinerascens</t>
  </si>
  <si>
    <t>Rondonia</t>
  </si>
  <si>
    <t>Roraima</t>
  </si>
  <si>
    <t>Upper Takatu</t>
  </si>
  <si>
    <t>Barima Waini</t>
  </si>
  <si>
    <t>Zamora Chinchipe</t>
  </si>
  <si>
    <t>Morana Santiago</t>
  </si>
  <si>
    <t>Hylidae:
Dendropsophus
brevifrons</t>
  </si>
  <si>
    <t>Beni</t>
  </si>
  <si>
    <t>Hylidae:
Dendropsophus
leucophyllatus</t>
  </si>
  <si>
    <t>Upper Demerara</t>
  </si>
  <si>
    <t>Hylidae:
Dendropsophus
rubicundulus</t>
  </si>
  <si>
    <t>Goias</t>
  </si>
  <si>
    <t>Hylidae:
Isthmohyla calypsa</t>
  </si>
  <si>
    <t>Hylidae:
Osteocephalus
buckleyi</t>
  </si>
  <si>
    <t>Hylidae:
Osteopilus
wilderi</t>
  </si>
  <si>
    <t>Jamaica</t>
  </si>
  <si>
    <t>Trelawny</t>
  </si>
  <si>
    <t>Hylidae:
Pseudis
paradoxa</t>
  </si>
  <si>
    <t>Siparia</t>
  </si>
  <si>
    <t>Rio Claro</t>
  </si>
  <si>
    <t>Chaguanas</t>
  </si>
  <si>
    <t>Yaracuy</t>
  </si>
  <si>
    <t>Portuguesa</t>
  </si>
  <si>
    <t>La Guajira</t>
  </si>
  <si>
    <t>Magdalena</t>
  </si>
  <si>
    <t>Atlantico</t>
  </si>
  <si>
    <t>Sucre</t>
  </si>
  <si>
    <t>Hylidae:
Scinax
boulengeri</t>
  </si>
  <si>
    <t>Region Autonoma del Caribe Norte</t>
  </si>
  <si>
    <t>Hylidae:
Smilisca
sordida</t>
  </si>
  <si>
    <t>Hylidae:
Tlalocohyla
celeste</t>
  </si>
  <si>
    <t>Hylidae:
Litoria
iris</t>
  </si>
  <si>
    <t>Hylidae:
Phasmahyla
cochranae</t>
  </si>
  <si>
    <t>Hylidae:
Phyllomedusa
bicolor</t>
  </si>
  <si>
    <t>Papua New Guinea</t>
  </si>
  <si>
    <t>Hela</t>
  </si>
  <si>
    <t>Western Highlands</t>
  </si>
  <si>
    <t>Puno</t>
  </si>
  <si>
    <t>Hylidae:
Phyllomedusa
tarsius</t>
  </si>
  <si>
    <t>Hyperoliidae:
Afrixalus
delicatus</t>
  </si>
  <si>
    <t>Hyperoliidae:
Afrixalus
dorsalis</t>
  </si>
  <si>
    <t>Hyperoliidae:
Heterixalus
betsileo</t>
  </si>
  <si>
    <t>Hyperoliidae:
Hyperolius
frontalis</t>
  </si>
  <si>
    <t>Hyperoliidae:
Hyperolius
mosaicus</t>
  </si>
  <si>
    <t>Hyperoliidae:
Hyperolius
pictus</t>
  </si>
  <si>
    <t>Hyperoliidae:
Hyperolius
spinigularis</t>
  </si>
  <si>
    <t>Hyperoliidae:
Morerella cyanophthalma</t>
  </si>
  <si>
    <t>Hyperoliidae:
Opisthothylax
immaculatus</t>
  </si>
  <si>
    <t>Dar-es-salaam</t>
  </si>
  <si>
    <t>Kaskazini Unguja</t>
  </si>
  <si>
    <t>Tanga</t>
  </si>
  <si>
    <t>Delta</t>
  </si>
  <si>
    <t>Abidjan</t>
  </si>
  <si>
    <t>Lagunes</t>
  </si>
  <si>
    <t>Madagascar</t>
  </si>
  <si>
    <t>Haute Matsiatra</t>
  </si>
  <si>
    <t>Vakinankaratra</t>
  </si>
  <si>
    <t>Analamanga</t>
  </si>
  <si>
    <t>Alaotra Mangoro</t>
  </si>
  <si>
    <t>Nord-Kivu</t>
  </si>
  <si>
    <t>Iringa</t>
  </si>
  <si>
    <t>Zambezia</t>
  </si>
  <si>
    <t>Leptodactylidae:
Physalaemus
centralis</t>
  </si>
  <si>
    <t>Leptodactylidae:
Pseudopaludicola
ameghini</t>
  </si>
  <si>
    <t>Leptodactylidae:
Paratelmatobius
poecilogaster</t>
  </si>
  <si>
    <t>Mantellidae:
Boophis
goudotii</t>
  </si>
  <si>
    <t>Mantellidae:
Boophis lichenoides</t>
  </si>
  <si>
    <t>Mantellidae:
Boophis
madagascariensis</t>
  </si>
  <si>
    <t>Mantellidae:
Boophis
tephraeomystax</t>
  </si>
  <si>
    <t>Mantellidae:
Aglyptodactylus
madagascariensis</t>
  </si>
  <si>
    <t>Mantellidae:
Blommersia
angolafa</t>
  </si>
  <si>
    <t>Mantellidae:
Blommersia
blommersae</t>
  </si>
  <si>
    <t>Mantellidae:
Guibemantis
annulatus</t>
  </si>
  <si>
    <t>Mantellidae:
Guibemantis
liber</t>
  </si>
  <si>
    <t>Mantellidae:
Guibemantis
tornieri</t>
  </si>
  <si>
    <t>Mantellidae:
Guibemantis wattersoni</t>
  </si>
  <si>
    <t>Rio de Janeiro</t>
  </si>
  <si>
    <t>Sofia</t>
  </si>
  <si>
    <t>Vatovavy Fitovinany</t>
  </si>
  <si>
    <t>Anosy</t>
  </si>
  <si>
    <t>Diana</t>
  </si>
  <si>
    <t>Sava</t>
  </si>
  <si>
    <t>Analanjirofo</t>
  </si>
  <si>
    <t>Atsinanana</t>
  </si>
  <si>
    <t>Mantellidae:
Mantella
aurantiaca</t>
  </si>
  <si>
    <t>Mantellidae:
Mantella
betsileo</t>
  </si>
  <si>
    <t>Mantellidae:
Mantella haraldmeieri</t>
  </si>
  <si>
    <t>Mantellidae:
Mantella milotympanum</t>
  </si>
  <si>
    <t>Mantellidae:
Mantidactylus
ulcerosus</t>
  </si>
  <si>
    <t>Mantellidae:
Spinomantis
aglavei</t>
  </si>
  <si>
    <t>Megophryidae:
Oreolalax
chuanbeiensis</t>
  </si>
  <si>
    <t>Megophryidae:
Oreolalax
lichuanensis</t>
  </si>
  <si>
    <t>Megophryidae:
Oreolalax
schmidti</t>
  </si>
  <si>
    <t>Megophryidae:
Scutiger
chintingensis</t>
  </si>
  <si>
    <t>Microhylidae:
Dermatonotus
muelleri</t>
  </si>
  <si>
    <t>Microhylidae:
Microhyla
mihintalei</t>
  </si>
  <si>
    <t>Microhylidae:
Phrynomantis
microps</t>
  </si>
  <si>
    <t>Microhylidae:
Scaphiophryne
brevis</t>
  </si>
  <si>
    <t>Boeny</t>
  </si>
  <si>
    <t>Melaky</t>
  </si>
  <si>
    <t>Menabe</t>
  </si>
  <si>
    <t>Amoron I Mania</t>
  </si>
  <si>
    <t xml:space="preserve">  </t>
  </si>
  <si>
    <t>Ihorombe</t>
  </si>
  <si>
    <t>China</t>
  </si>
  <si>
    <t>No Anguilla, China, French Guiana, Guadeloupe, India, Martinique, Morocco, St. Barthelemy</t>
  </si>
  <si>
    <t>Mianyang</t>
  </si>
  <si>
    <t>Bijie</t>
  </si>
  <si>
    <t>Chongqing</t>
  </si>
  <si>
    <t>Zhangjiajie</t>
  </si>
  <si>
    <t>Yichang</t>
  </si>
  <si>
    <t>Leshan</t>
  </si>
  <si>
    <t>Maranhao</t>
  </si>
  <si>
    <t>Penambuco</t>
  </si>
  <si>
    <t>Tarija</t>
  </si>
  <si>
    <t>Paraguay</t>
  </si>
  <si>
    <t>Boqueron</t>
  </si>
  <si>
    <t>Sri Lanka</t>
  </si>
  <si>
    <t>North Western</t>
  </si>
  <si>
    <t>Uva</t>
  </si>
  <si>
    <t>Atsimo Andrefana</t>
  </si>
  <si>
    <t>Myobatrachidae:
Arenophryne
rotunda</t>
  </si>
  <si>
    <t>Myobatrachidae:
Assa
wollumbin</t>
  </si>
  <si>
    <t>Myobatrachidae:
Crinia
flindersensis</t>
  </si>
  <si>
    <t>Myobatrachidae:
Crinia
riparia</t>
  </si>
  <si>
    <t>Nasikabatrachidae:
Nasikabatrachus
sahyadrensis</t>
  </si>
  <si>
    <t>Nyctibatrachidae:
Nyctibatrachus
humayuni</t>
  </si>
  <si>
    <t>Nyctibatrachidae:
Nyctibatrachus
kumbara</t>
  </si>
  <si>
    <t>Nyctibatrachidae:
Nyctibatrachus
petraeus</t>
  </si>
  <si>
    <t>Odontophrynida:
Proceratophrys
boiei</t>
  </si>
  <si>
    <t>Odontophrynida:
Proceratophrys
cristiceps</t>
  </si>
  <si>
    <t>Pelobatidae:
Pelobates
fuscus</t>
  </si>
  <si>
    <t>Pelobatidae:
Pelobates
syriacus</t>
  </si>
  <si>
    <t>Pelodytidae:
Pelodytes
ibericus</t>
  </si>
  <si>
    <t>http://www.bom.gov.au/climate/data/index.shtml</t>
  </si>
  <si>
    <t>Australia precipitation and average temp</t>
  </si>
  <si>
    <t>Australia</t>
  </si>
  <si>
    <t>Kalbarri</t>
  </si>
  <si>
    <t>Carnarvon</t>
  </si>
  <si>
    <t>Murwillumbah</t>
  </si>
  <si>
    <t>Hawker</t>
  </si>
  <si>
    <t>Parachilna</t>
  </si>
  <si>
    <t>Arkaroola</t>
  </si>
  <si>
    <t>Stirling North</t>
  </si>
  <si>
    <t>Port Pirie</t>
  </si>
  <si>
    <t>Thrissur</t>
  </si>
  <si>
    <t>Pollachi</t>
  </si>
  <si>
    <t>Alappuzha</t>
  </si>
  <si>
    <t>Navi Mumbai</t>
  </si>
  <si>
    <t>Pune</t>
  </si>
  <si>
    <t>Satara</t>
  </si>
  <si>
    <t>Panaji</t>
  </si>
  <si>
    <t>Udupi</t>
  </si>
  <si>
    <t>Amboli</t>
  </si>
  <si>
    <t>Ponda</t>
  </si>
  <si>
    <t>Catarina</t>
  </si>
  <si>
    <t>Alsace</t>
  </si>
  <si>
    <t>Drenthe</t>
  </si>
  <si>
    <t>Overijssel</t>
  </si>
  <si>
    <t>Gelderland</t>
  </si>
  <si>
    <t>Noord-Brabant</t>
  </si>
  <si>
    <t>Niedersachsen</t>
  </si>
  <si>
    <t>Baden-Wuerttermberg</t>
  </si>
  <si>
    <t>Sachsen</t>
  </si>
  <si>
    <t>Thueringen</t>
  </si>
  <si>
    <t>Sachsen-Anhalt</t>
  </si>
  <si>
    <t>Brandenburg</t>
  </si>
  <si>
    <t>Berlin</t>
  </si>
  <si>
    <t>Mecklenburg-Vorpommern</t>
  </si>
  <si>
    <t>Schleswig-Holstein</t>
  </si>
  <si>
    <t>Denmark</t>
  </si>
  <si>
    <t>South Denmark</t>
  </si>
  <si>
    <t>Central Jutland</t>
  </si>
  <si>
    <t>North Jutland</t>
  </si>
  <si>
    <t>Zealand</t>
  </si>
  <si>
    <t>Sweden</t>
  </si>
  <si>
    <t>Skaane Laen</t>
  </si>
  <si>
    <t>Czechia</t>
  </si>
  <si>
    <t>Czech Republic</t>
  </si>
  <si>
    <t>Praha</t>
  </si>
  <si>
    <t>Jihocesky</t>
  </si>
  <si>
    <t>Niederosterreich</t>
  </si>
  <si>
    <t>Burgenland</t>
  </si>
  <si>
    <t>Hungary</t>
  </si>
  <si>
    <t>Pest</t>
  </si>
  <si>
    <t>Bacs-kiskun</t>
  </si>
  <si>
    <t>Csongrad</t>
  </si>
  <si>
    <t>Jasz-nagykun-szolnok</t>
  </si>
  <si>
    <t>Hajdu-bihar</t>
  </si>
  <si>
    <t>Borsod-abauj-zemplen</t>
  </si>
  <si>
    <t>Osijek-baranja</t>
  </si>
  <si>
    <t>Sisak-moslavina</t>
  </si>
  <si>
    <t>Lubuskie</t>
  </si>
  <si>
    <t>Wielkopolskie</t>
  </si>
  <si>
    <t>Kujawsko-Pomorskie</t>
  </si>
  <si>
    <t>Mazowieckie</t>
  </si>
  <si>
    <t>Podlaskie</t>
  </si>
  <si>
    <t>Lithuania</t>
  </si>
  <si>
    <t>Klaipedos</t>
  </si>
  <si>
    <t>Taurages</t>
  </si>
  <si>
    <t>Vilniaus</t>
  </si>
  <si>
    <t>Belarus</t>
  </si>
  <si>
    <t>Minsk</t>
  </si>
  <si>
    <t>Ukraine</t>
  </si>
  <si>
    <t>Ternopil's'ka</t>
  </si>
  <si>
    <t>Zhytomyrs'ka</t>
  </si>
  <si>
    <t>Kyyivs'ka</t>
  </si>
  <si>
    <t>Chernihivs'ka</t>
  </si>
  <si>
    <t>Mykolayivs'ka</t>
  </si>
  <si>
    <t>Dnipropetrovs'ka</t>
  </si>
  <si>
    <t>Sums'ka</t>
  </si>
  <si>
    <t>Russia</t>
  </si>
  <si>
    <t>Pskovskaya Oblast</t>
  </si>
  <si>
    <t>Moskovskaya Oblast</t>
  </si>
  <si>
    <t>Vladimiskaya Oblast</t>
  </si>
  <si>
    <t>Ivanovskaya Oblast</t>
  </si>
  <si>
    <t>Yaroslavskaya Oblast</t>
  </si>
  <si>
    <t>Bryanskaya Oblast</t>
  </si>
  <si>
    <t>Kurskaya Oblast</t>
  </si>
  <si>
    <t>Voronezhskaya Oblast</t>
  </si>
  <si>
    <t>Lipetskaya Oblast</t>
  </si>
  <si>
    <t>Tulcea</t>
  </si>
  <si>
    <t>Constanta</t>
  </si>
  <si>
    <t>Dobrich</t>
  </si>
  <si>
    <t>Burgas</t>
  </si>
  <si>
    <t>Dytiki Ellada</t>
  </si>
  <si>
    <t>Voreio Aigaio</t>
  </si>
  <si>
    <t>Sinop</t>
  </si>
  <si>
    <t>Igdir</t>
  </si>
  <si>
    <t>Armenia</t>
  </si>
  <si>
    <t>Ararat</t>
  </si>
  <si>
    <t>Tavush</t>
  </si>
  <si>
    <t>Israel</t>
  </si>
  <si>
    <t>Central District</t>
  </si>
  <si>
    <t>Southern District</t>
  </si>
  <si>
    <t>Pipidae:
Pipa
myersi</t>
  </si>
  <si>
    <t>Pipidae:
Pipa 
parva</t>
  </si>
  <si>
    <t>Pipidae:
Xenopus 
tropicalis</t>
  </si>
  <si>
    <t>Ptychadenidae:
Ptychadena
bibroni</t>
  </si>
  <si>
    <t>Ptychadenidae:
Ptychadena
mutinondoensis</t>
  </si>
  <si>
    <t>Ptychadenidae:
Ptychadena
oxyrhynchus</t>
  </si>
  <si>
    <t>Pyxicephalidae:
Arthroleptella
drewesii</t>
  </si>
  <si>
    <t>Pyxicephalidae:
Microbatrachella
capensis</t>
  </si>
  <si>
    <t>Pyxicephalidae:
Tomopterna
cryptotis</t>
  </si>
  <si>
    <t>Ranidae:
Amolops
marmoratus</t>
  </si>
  <si>
    <t>Ranidae:
Odorrana
supranarina</t>
  </si>
  <si>
    <t>Ranidae:
Pelophylax
bedriagae</t>
  </si>
  <si>
    <t>Ranidae:
Pelophylax
lessonae</t>
  </si>
  <si>
    <t>Ranidae:
Pelophylax
ridibundus</t>
  </si>
  <si>
    <t>Porto</t>
  </si>
  <si>
    <t>Aveiro</t>
  </si>
  <si>
    <t>Coimbra</t>
  </si>
  <si>
    <t>Leiria</t>
  </si>
  <si>
    <t>Lisboa</t>
  </si>
  <si>
    <t>Santarem</t>
  </si>
  <si>
    <t>Castelo Branco</t>
  </si>
  <si>
    <t>Guarda</t>
  </si>
  <si>
    <t>Portalegre</t>
  </si>
  <si>
    <t>Evora</t>
  </si>
  <si>
    <t>Faro</t>
  </si>
  <si>
    <t>Andalucia</t>
  </si>
  <si>
    <t>Extremadura</t>
  </si>
  <si>
    <t>Castilla-La Mancha</t>
  </si>
  <si>
    <t>Lofa</t>
  </si>
  <si>
    <t>Lower River</t>
  </si>
  <si>
    <t>Gulu</t>
  </si>
  <si>
    <t>Matabelelnd South</t>
  </si>
  <si>
    <t>Laikipia</t>
  </si>
  <si>
    <t>Mandera</t>
  </si>
  <si>
    <t>Bangledesh</t>
  </si>
  <si>
    <t>Chattogram</t>
  </si>
  <si>
    <t>Kampaeng Phet</t>
  </si>
  <si>
    <t>Japan</t>
  </si>
  <si>
    <t>Okinawa</t>
  </si>
  <si>
    <t>Pays-de-la-Loire</t>
  </si>
  <si>
    <t>Belgium</t>
  </si>
  <si>
    <t>Vlaams Gewest</t>
  </si>
  <si>
    <t>Malta</t>
  </si>
  <si>
    <t>Sannat</t>
  </si>
  <si>
    <t>Kustendil</t>
  </si>
  <si>
    <t>Istanbul</t>
  </si>
  <si>
    <t>Canakkale</t>
  </si>
  <si>
    <t>Izmir</t>
  </si>
  <si>
    <t>Manisa</t>
  </si>
  <si>
    <t>Denizli</t>
  </si>
  <si>
    <t>Mugla</t>
  </si>
  <si>
    <t>Antalya</t>
  </si>
  <si>
    <t>Konya</t>
  </si>
  <si>
    <t>Icel</t>
  </si>
  <si>
    <t>Adana</t>
  </si>
  <si>
    <t>Gaziantep</t>
  </si>
  <si>
    <t>Adiyaman</t>
  </si>
  <si>
    <t>Diyarbakir</t>
  </si>
  <si>
    <t>Mardin</t>
  </si>
  <si>
    <t>Sirnak</t>
  </si>
  <si>
    <t>Bitlis</t>
  </si>
  <si>
    <t>Syria</t>
  </si>
  <si>
    <t>Latakia</t>
  </si>
  <si>
    <t>Tartus</t>
  </si>
  <si>
    <t>Iran</t>
  </si>
  <si>
    <t>West Azarbayejan</t>
  </si>
  <si>
    <t>Kermanshah</t>
  </si>
  <si>
    <t>Lorestan</t>
  </si>
  <si>
    <t>UK</t>
  </si>
  <si>
    <t>England</t>
  </si>
  <si>
    <t>Ile-de-France</t>
  </si>
  <si>
    <t>Auvergne</t>
  </si>
  <si>
    <t>Champagne-Ardenne</t>
  </si>
  <si>
    <t>Nord-Pas-de-Calais</t>
  </si>
  <si>
    <t>Piemonte</t>
  </si>
  <si>
    <t>Zuid-holland</t>
  </si>
  <si>
    <t>Noord-brabant</t>
  </si>
  <si>
    <t>Friesland</t>
  </si>
  <si>
    <t>Groningen</t>
  </si>
  <si>
    <t>Salzburg</t>
  </si>
  <si>
    <t>Karnten</t>
  </si>
  <si>
    <t>Slovakia</t>
  </si>
  <si>
    <t>Zilna</t>
  </si>
  <si>
    <t>Srednje-banatski</t>
  </si>
  <si>
    <t>Brest</t>
  </si>
  <si>
    <t>Vitebsk</t>
  </si>
  <si>
    <t>Novgorodskaya Oblast</t>
  </si>
  <si>
    <t>Tverskaya Oblast</t>
  </si>
  <si>
    <t>Nizhegorodskaya Oblast</t>
  </si>
  <si>
    <t>Chuvashiya Rep.</t>
  </si>
  <si>
    <t>Mariy-el Rep.</t>
  </si>
  <si>
    <t>Gyor-moson-sopron</t>
  </si>
  <si>
    <t>Jihomoravsky</t>
  </si>
  <si>
    <t>Severomoravsky</t>
  </si>
  <si>
    <t>Georgia</t>
  </si>
  <si>
    <t>Guria</t>
  </si>
  <si>
    <t>Abkhazia Aut. Rep.</t>
  </si>
  <si>
    <t>Orenburgskaya Oblast</t>
  </si>
  <si>
    <t>Chelyabinskaya Oblast</t>
  </si>
  <si>
    <t>Omskaya Oblast</t>
  </si>
  <si>
    <t>Khakasiya Rep.</t>
  </si>
  <si>
    <t>Steiermark</t>
  </si>
  <si>
    <t>Vychodocesky</t>
  </si>
  <si>
    <t>Skaane</t>
  </si>
  <si>
    <t>Laen</t>
  </si>
  <si>
    <t>Vaestra Goetalands Laen</t>
  </si>
  <si>
    <t>Kalmar Laen</t>
  </si>
  <si>
    <t>Stockholms Laen</t>
  </si>
  <si>
    <t>Uppsala Laen</t>
  </si>
  <si>
    <t>Gaevleborgs Laen</t>
  </si>
  <si>
    <t>Jaemtlands Laen</t>
  </si>
  <si>
    <t>Vaesterbottens Laen</t>
  </si>
  <si>
    <t>Norrbottens Laen</t>
  </si>
  <si>
    <t>Khakasiya Rep</t>
  </si>
  <si>
    <t>Irkutskaya Oblast</t>
  </si>
  <si>
    <t>Sakha Rep</t>
  </si>
  <si>
    <t>Ranidae:
Rana
aurora</t>
  </si>
  <si>
    <t>Ranidae:
Rana
arvalis</t>
  </si>
  <si>
    <t>Ranidae:
Rana
cascadae</t>
  </si>
  <si>
    <t>Ranidae:
Rana
chevronta</t>
  </si>
  <si>
    <t>Ranidae:
Rana
draytonii</t>
  </si>
  <si>
    <t>Ranidae:
Rana
pretiosa</t>
  </si>
  <si>
    <t>Ranidae:
Staurois
guttatus</t>
  </si>
  <si>
    <t>Fort Bragg</t>
  </si>
  <si>
    <t>Klamath</t>
  </si>
  <si>
    <t>Crescent City</t>
  </si>
  <si>
    <t>Gold Beach</t>
  </si>
  <si>
    <t>Coos Bay</t>
  </si>
  <si>
    <t>Florence</t>
  </si>
  <si>
    <t>Eugene</t>
  </si>
  <si>
    <t>Salem</t>
  </si>
  <si>
    <t>Portland</t>
  </si>
  <si>
    <t>Longview</t>
  </si>
  <si>
    <t>Olympia</t>
  </si>
  <si>
    <t>Port Angeles</t>
  </si>
  <si>
    <t>Seattle</t>
  </si>
  <si>
    <t>Bellingham</t>
  </si>
  <si>
    <t>Canada</t>
  </si>
  <si>
    <t>Victoria</t>
  </si>
  <si>
    <t>Cape Mudge</t>
  </si>
  <si>
    <t>Camp Hardy</t>
  </si>
  <si>
    <t>Port Mellon</t>
  </si>
  <si>
    <t>Abbotsford</t>
  </si>
  <si>
    <t>Emeishan</t>
  </si>
  <si>
    <t>Mineral</t>
  </si>
  <si>
    <t>Chester</t>
  </si>
  <si>
    <t>Weaverville</t>
  </si>
  <si>
    <t>Dunsmuir</t>
  </si>
  <si>
    <t>Klamath Falls</t>
  </si>
  <si>
    <t>Chiloquin</t>
  </si>
  <si>
    <t>Chemult</t>
  </si>
  <si>
    <t>Oakridge</t>
  </si>
  <si>
    <t>Sunriver</t>
  </si>
  <si>
    <t>Sisters</t>
  </si>
  <si>
    <t>Hood River</t>
  </si>
  <si>
    <t>Goldendale</t>
  </si>
  <si>
    <t>Kent</t>
  </si>
  <si>
    <t>Wenatchee</t>
  </si>
  <si>
    <t>Renton</t>
  </si>
  <si>
    <t>Arlington</t>
  </si>
  <si>
    <t>Mazama</t>
  </si>
  <si>
    <t>Bodega</t>
  </si>
  <si>
    <t>Grass Valley</t>
  </si>
  <si>
    <t>Vacaville</t>
  </si>
  <si>
    <t>Napa</t>
  </si>
  <si>
    <t>Santa Rosa</t>
  </si>
  <si>
    <t>San Francisco</t>
  </si>
  <si>
    <t>Fremont</t>
  </si>
  <si>
    <t>Gilroy</t>
  </si>
  <si>
    <t>Monterey</t>
  </si>
  <si>
    <t>San Luis Obispo</t>
  </si>
  <si>
    <t>Santa Barbara</t>
  </si>
  <si>
    <t>Santa Monica</t>
  </si>
  <si>
    <t>Vicente Guerrero</t>
  </si>
  <si>
    <t>Bend</t>
  </si>
  <si>
    <t>Centralia</t>
  </si>
  <si>
    <t>Agassiz</t>
  </si>
  <si>
    <t>Singkawang</t>
  </si>
  <si>
    <t>Sintang</t>
  </si>
  <si>
    <t>Amuntai</t>
  </si>
  <si>
    <t>Balikpapan</t>
  </si>
  <si>
    <t>Rhacophoridae:
Chiromantis
rufescens</t>
  </si>
  <si>
    <t>Rhacophoridae:
Chiromantis
xerampelina</t>
  </si>
  <si>
    <t>Rhacophoridae:
Ghatixalus asterops</t>
  </si>
  <si>
    <t>Rhacophoridae:
Kurixalus
eiffingeri</t>
  </si>
  <si>
    <t>Rhacophoridae:
Kurixalus idiootocus</t>
  </si>
  <si>
    <t>Rhacophoridae:
Nyctixalus spinosum</t>
  </si>
  <si>
    <t>Rhacophoridae:
Polypedates
leucomystax</t>
  </si>
  <si>
    <t>Rhacophoridae:
Polypedates
otilophus</t>
  </si>
  <si>
    <t>Rhacophoridae:
Pseudophilautus
decoris</t>
  </si>
  <si>
    <t>Rhacophoridae:
Raorchestes
chalazodes</t>
  </si>
  <si>
    <t>Rhacophoridae:
Raorchestes
resplendens</t>
  </si>
  <si>
    <t>Rhacophoridae:
Rhacophorus
helenae</t>
  </si>
  <si>
    <t>Rhacophoridae:
Rhacophorus
nigropalmatus</t>
  </si>
  <si>
    <t>Rhacophoridae:
Zhangixalus
arboreus</t>
  </si>
  <si>
    <t>Strabomantidae:
Pristimantis
caryophyllaceus</t>
  </si>
  <si>
    <t>Strabomantidae:
Pristimantis
fenestratus</t>
  </si>
  <si>
    <t>Strabomantidae:
Pristimantis
leopardus</t>
  </si>
  <si>
    <t>Strabomantidae:
Pristimantis
zimmermanae</t>
  </si>
  <si>
    <t>Strabomantidae:
Psychrophrynella
chirihampatu</t>
  </si>
  <si>
    <t>Ilebo</t>
  </si>
  <si>
    <t>Mbomo</t>
  </si>
  <si>
    <t>Mayoko</t>
  </si>
  <si>
    <t>Libreville</t>
  </si>
  <si>
    <t>Massingir</t>
  </si>
  <si>
    <t>Chipata</t>
  </si>
  <si>
    <t>Ruwuma</t>
  </si>
  <si>
    <t>Dodoma</t>
  </si>
  <si>
    <t>Singida</t>
  </si>
  <si>
    <t>Lamu</t>
  </si>
  <si>
    <t>Dindigul</t>
  </si>
  <si>
    <t>Madurai</t>
  </si>
  <si>
    <t>Ishigaki</t>
  </si>
  <si>
    <t>Taiwan</t>
  </si>
  <si>
    <t>Hsinchu</t>
  </si>
  <si>
    <t>Taichung</t>
  </si>
  <si>
    <t>Douliu</t>
  </si>
  <si>
    <t>Kaohsiung</t>
  </si>
  <si>
    <t>Taitung</t>
  </si>
  <si>
    <t>Governor Generoso</t>
  </si>
  <si>
    <t>Bangladesh</t>
  </si>
  <si>
    <t>Dhaka</t>
  </si>
  <si>
    <t>Silchar</t>
  </si>
  <si>
    <t>Mymensingh</t>
  </si>
  <si>
    <t>Tinsukia</t>
  </si>
  <si>
    <t>Pagudpud</t>
  </si>
  <si>
    <t>Manila</t>
  </si>
  <si>
    <t>Batangas</t>
  </si>
  <si>
    <t>Sorsogon</t>
  </si>
  <si>
    <t>Tagbilaran</t>
  </si>
  <si>
    <t>Davao</t>
  </si>
  <si>
    <t>Nakhon Ratchasima</t>
  </si>
  <si>
    <t>Phang Nga</t>
  </si>
  <si>
    <t>Phatthalung</t>
  </si>
  <si>
    <t>Kelantan</t>
  </si>
  <si>
    <t>Johor</t>
  </si>
  <si>
    <t>Timor-Leste</t>
  </si>
  <si>
    <t>Lospalos</t>
  </si>
  <si>
    <t>Jambi</t>
  </si>
  <si>
    <t>Bali</t>
  </si>
  <si>
    <t>Kalimantan Selatan</t>
  </si>
  <si>
    <t>Sumatera Selatan</t>
  </si>
  <si>
    <t>Jakarta</t>
  </si>
  <si>
    <t>Bandung</t>
  </si>
  <si>
    <t>Semarang</t>
  </si>
  <si>
    <t>Surabaya</t>
  </si>
  <si>
    <t>Ratnapura</t>
  </si>
  <si>
    <t>Thiruvananthapuram</t>
  </si>
  <si>
    <t>Nagercoil</t>
  </si>
  <si>
    <t>Vietnam</t>
  </si>
  <si>
    <t>Dong Nai</t>
  </si>
  <si>
    <t>Aomori</t>
  </si>
  <si>
    <t>Kanazawa</t>
  </si>
  <si>
    <t>Tokyo</t>
  </si>
  <si>
    <t>Hamamatsu</t>
  </si>
  <si>
    <t>Osaka</t>
  </si>
  <si>
    <t>Himeji</t>
  </si>
  <si>
    <t>1,A</t>
  </si>
  <si>
    <t>1,3,E</t>
  </si>
  <si>
    <t>1,3,B,D</t>
  </si>
  <si>
    <t>1,3,4,A,D</t>
  </si>
  <si>
    <t>1,D</t>
  </si>
  <si>
    <t>Rhinodermatidae:
Rhinoderma
darwinii</t>
  </si>
  <si>
    <t>Rhinodermatidae:
Rhinoderma
rufum</t>
  </si>
  <si>
    <t>Scaphiopodidae:
Spea
intermontana</t>
  </si>
  <si>
    <t>Sooglossidae:
Sechellophryne
gardineri</t>
  </si>
  <si>
    <t>Sooglossidae:
Sooglossus 
sechellensis</t>
  </si>
  <si>
    <t>Green River</t>
  </si>
  <si>
    <t>Rawlins</t>
  </si>
  <si>
    <t>Grand Junction</t>
  </si>
  <si>
    <t>Page</t>
  </si>
  <si>
    <t>Utah, USA</t>
  </si>
  <si>
    <t>St. George</t>
  </si>
  <si>
    <t>Hite</t>
  </si>
  <si>
    <t>Moab</t>
  </si>
  <si>
    <t>Richfield</t>
  </si>
  <si>
    <t>Provo</t>
  </si>
  <si>
    <t>Nevada, USA</t>
  </si>
  <si>
    <t>Baker</t>
  </si>
  <si>
    <t>Reno</t>
  </si>
  <si>
    <t>Mammoth Lakes</t>
  </si>
  <si>
    <t>Bishop</t>
  </si>
  <si>
    <t>McDermitt</t>
  </si>
  <si>
    <t>Burns</t>
  </si>
  <si>
    <t>Hermiston</t>
  </si>
  <si>
    <t>Idaho, USA</t>
  </si>
  <si>
    <t>Boise</t>
  </si>
  <si>
    <t>Burley</t>
  </si>
  <si>
    <t>Pocatello</t>
  </si>
  <si>
    <t>Rexburg</t>
  </si>
  <si>
    <t>Walla Walla</t>
  </si>
  <si>
    <t>Richland</t>
  </si>
  <si>
    <t>Spokane</t>
  </si>
  <si>
    <t>Omak</t>
  </si>
  <si>
    <t>Osoyoos</t>
  </si>
  <si>
    <t>Naramata</t>
  </si>
  <si>
    <t>Vernon</t>
  </si>
  <si>
    <t>Kamloops</t>
  </si>
  <si>
    <t>Seychelles</t>
  </si>
  <si>
    <t>Anse Royale</t>
  </si>
  <si>
    <t>Beau Vallon</t>
  </si>
  <si>
    <t>Silhouette</t>
  </si>
  <si>
    <t>La Digue</t>
  </si>
  <si>
    <t>Arthroleptis perreti</t>
  </si>
  <si>
    <t xml:space="preserve">    Kenyaphrynoides</t>
  </si>
  <si>
    <t>Caligophrynidae</t>
  </si>
  <si>
    <t>??</t>
  </si>
  <si>
    <t>Terrestrial/Direct Development??</t>
  </si>
  <si>
    <t>Limnonectes magnus</t>
  </si>
  <si>
    <t>You're just weird</t>
  </si>
  <si>
    <t xml:space="preserve">Boophis idae </t>
  </si>
  <si>
    <t xml:space="preserve">    Jingophrys</t>
  </si>
  <si>
    <t xml:space="preserve">    Sarawakiphrys</t>
  </si>
  <si>
    <t>Platypelis grandis</t>
  </si>
  <si>
    <t>Neblinaphrynidae</t>
  </si>
  <si>
    <t>Aromobatidae:
Allobates
femoralis</t>
  </si>
  <si>
    <t>Aromobatidae:
Allobates
wayuu</t>
  </si>
  <si>
    <t>Arthroleptidae:
Leptopelis brevirostris</t>
  </si>
  <si>
    <t>Ngounie</t>
  </si>
  <si>
    <t>Bufonidae:
Anaxyrus woodhousii</t>
  </si>
  <si>
    <t>Texas,  USA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</si>
  <si>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</si>
  <si>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</si>
  <si>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</si>
  <si>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</si>
  <si>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</si>
  <si>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</si>
  <si>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</si>
  <si>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</si>
  <si>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</si>
  <si>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</si>
  <si>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</si>
  <si>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Kingsville</t>
  </si>
  <si>
    <t>Monahans</t>
  </si>
  <si>
    <t>Stephenville</t>
  </si>
  <si>
    <t>Weatherford</t>
  </si>
  <si>
    <t>Burleson</t>
  </si>
  <si>
    <t>Denton</t>
  </si>
  <si>
    <t>Sherman</t>
  </si>
  <si>
    <t>Boise City</t>
  </si>
  <si>
    <t>Beaver</t>
  </si>
  <si>
    <t>Lawton</t>
  </si>
  <si>
    <t>Clinton</t>
  </si>
  <si>
    <t>Tulsa</t>
  </si>
  <si>
    <t>Ponca City</t>
  </si>
  <si>
    <t>Garden City</t>
  </si>
  <si>
    <t>WaKeeney</t>
  </si>
  <si>
    <t>Russell</t>
  </si>
  <si>
    <t>Topeka</t>
  </si>
  <si>
    <t>Leavenworth</t>
  </si>
  <si>
    <t>Beatrice</t>
  </si>
  <si>
    <t>Ogallala</t>
  </si>
  <si>
    <t>Bridgeport</t>
  </si>
  <si>
    <t>Chadron</t>
  </si>
  <si>
    <t>Ainsworth</t>
  </si>
  <si>
    <t>Vermillion</t>
  </si>
  <si>
    <t>Pierre</t>
  </si>
  <si>
    <t>Custer</t>
  </si>
  <si>
    <t>Mobridge</t>
  </si>
  <si>
    <t>Mandan</t>
  </si>
  <si>
    <t>Glendive</t>
  </si>
  <si>
    <t>Geraldine</t>
  </si>
  <si>
    <t>Connell</t>
  </si>
  <si>
    <t>Clearmont</t>
  </si>
  <si>
    <t>Guernsey</t>
  </si>
  <si>
    <t>Loveland</t>
  </si>
  <si>
    <t>Lakewood</t>
  </si>
  <si>
    <t>n</t>
  </si>
  <si>
    <t>Colorado Springs</t>
  </si>
  <si>
    <t>Cortez</t>
  </si>
  <si>
    <t>Salt Lake City</t>
  </si>
  <si>
    <t>Bullfrog Basin</t>
  </si>
  <si>
    <t>Hanksville</t>
  </si>
  <si>
    <t>Castle Valley</t>
  </si>
  <si>
    <t>Maxwell</t>
  </si>
  <si>
    <t>Las Vegas</t>
  </si>
  <si>
    <t>Tombstone</t>
  </si>
  <si>
    <t>Grand Canyon</t>
  </si>
  <si>
    <t>Death Valley</t>
  </si>
  <si>
    <t>Bufonidae:
Atelopus 
coynei</t>
  </si>
  <si>
    <t>Bufonidae:
Bufotes boulengeri</t>
  </si>
  <si>
    <t>Egypt</t>
  </si>
  <si>
    <t>New Valley</t>
  </si>
  <si>
    <t>Matrouh</t>
  </si>
  <si>
    <t>Alexandria</t>
  </si>
  <si>
    <t>Tunisia</t>
  </si>
  <si>
    <t>Kebili</t>
  </si>
  <si>
    <t>Gabes</t>
  </si>
  <si>
    <t>Gafsa</t>
  </si>
  <si>
    <t>Nabeul</t>
  </si>
  <si>
    <t>Ariana</t>
  </si>
  <si>
    <t>Medenine</t>
  </si>
  <si>
    <t>Algeria</t>
  </si>
  <si>
    <t>Ouargla</t>
  </si>
  <si>
    <t>Laghouat</t>
  </si>
  <si>
    <t>Tizi Ouzou</t>
  </si>
  <si>
    <t>Mascara</t>
  </si>
  <si>
    <t>Tiznit</t>
  </si>
  <si>
    <t>Marrakesh</t>
  </si>
  <si>
    <t>Midelt</t>
  </si>
  <si>
    <t>Rabat</t>
  </si>
  <si>
    <t>Sicilia</t>
  </si>
  <si>
    <t>Bufonidae:
Duttaphrynus
melanostictus</t>
  </si>
  <si>
    <t>Papua Barat</t>
  </si>
  <si>
    <t>Maluku Utara</t>
  </si>
  <si>
    <t>Sulawesi Tengah</t>
  </si>
  <si>
    <t>Jawa Timur</t>
  </si>
  <si>
    <t>Jawa Barat</t>
  </si>
  <si>
    <t>Riau</t>
  </si>
  <si>
    <t>Perak</t>
  </si>
  <si>
    <t>Region 3</t>
  </si>
  <si>
    <t>Udon Thani</t>
  </si>
  <si>
    <t>Binh Thuan</t>
  </si>
  <si>
    <t>Quang Nam</t>
  </si>
  <si>
    <t>Thanh Hoa</t>
  </si>
  <si>
    <t>Haikou</t>
  </si>
  <si>
    <t>Hong Kong</t>
  </si>
  <si>
    <t>Fuzhou</t>
  </si>
  <si>
    <t>Kunming</t>
  </si>
  <si>
    <t>Kolkata</t>
  </si>
  <si>
    <t>Bengaluru</t>
  </si>
  <si>
    <t>Mumbai</t>
  </si>
  <si>
    <t>New Delhi</t>
  </si>
  <si>
    <t>Bufonidae:
Peltophryne longinasus</t>
  </si>
  <si>
    <t>Cuba</t>
  </si>
  <si>
    <t>Pinar Del Rio</t>
  </si>
  <si>
    <t>La Habana</t>
  </si>
  <si>
    <t>Villa Clara</t>
  </si>
  <si>
    <t>Guantanamo</t>
  </si>
  <si>
    <t>Bufonidae:
Rentapia
hosii</t>
  </si>
  <si>
    <t>Bufonidae:
Rhinella magnussoni</t>
  </si>
  <si>
    <t>Bufonidae:
Sclerophrys pentoni</t>
  </si>
  <si>
    <t>Dakhlet-Nouadhibou</t>
  </si>
  <si>
    <t>Tillaberi</t>
  </si>
  <si>
    <t>Ennedi Ouest</t>
  </si>
  <si>
    <t>Ceratobatrachidae:
Cornufer
vitianus</t>
  </si>
  <si>
    <t>Dendrobatidae:
Oophaga
pumilio</t>
  </si>
  <si>
    <t>Chontales</t>
  </si>
  <si>
    <t>Matagalpa</t>
  </si>
  <si>
    <t>Dendrobatidae:
Phyllobates
terribilis</t>
  </si>
  <si>
    <t>Cauca</t>
  </si>
  <si>
    <t>Dendrobatidae:
Ranitomeya
fantastica</t>
  </si>
  <si>
    <t>Dicroglossidae:
Hoplobatrachus
tigerinus</t>
  </si>
  <si>
    <t>Dicroglossidae:
Limnonectes
blythii</t>
  </si>
  <si>
    <t>Pakistan</t>
  </si>
  <si>
    <t>Sindh</t>
  </si>
  <si>
    <t>Punjab</t>
  </si>
  <si>
    <t>Khyber Pakhtunkhwa</t>
  </si>
  <si>
    <t>Khulna</t>
  </si>
  <si>
    <t>Assam</t>
  </si>
  <si>
    <t>Patna</t>
  </si>
  <si>
    <t>Visakhapatnam</t>
  </si>
  <si>
    <t>Myanmar</t>
  </si>
  <si>
    <t>Tanintharyi</t>
  </si>
  <si>
    <t>Phetchaburi</t>
  </si>
  <si>
    <t>Eleutherodactylidae:
Eleutherodactylus
adelus</t>
  </si>
  <si>
    <t>Eleutherodactylidae:
Eleutherodactylus
blairhedgesi</t>
  </si>
  <si>
    <t>Eleutherodactylidae:
Eleutherodactylus
cystignathoides</t>
  </si>
  <si>
    <t>Veracruz de Ignacio de la Llave</t>
  </si>
  <si>
    <t>Eleutherodactylidae:
Eleutherodactylus
planirostris</t>
  </si>
  <si>
    <t>National Capitol Region</t>
  </si>
  <si>
    <t>Region 8</t>
  </si>
  <si>
    <t>Region 11</t>
  </si>
  <si>
    <t>Hana</t>
  </si>
  <si>
    <t>Hilo</t>
  </si>
  <si>
    <t>Kailua-Kona</t>
  </si>
  <si>
    <t>Corpus Christi</t>
  </si>
  <si>
    <t>Galveston</t>
  </si>
  <si>
    <t>Houston</t>
  </si>
  <si>
    <t>Lafayette</t>
  </si>
  <si>
    <t>Baton Rouge</t>
  </si>
  <si>
    <t>New Orleans</t>
  </si>
  <si>
    <t>Slidell</t>
  </si>
  <si>
    <t>Mobile</t>
  </si>
  <si>
    <t>Dothan</t>
  </si>
  <si>
    <t>Louisiana, USA</t>
  </si>
  <si>
    <t>Charleston</t>
  </si>
  <si>
    <t>Savannah</t>
  </si>
  <si>
    <t>Brunswick</t>
  </si>
  <si>
    <t>Valdosta</t>
  </si>
  <si>
    <t>Pensacola</t>
  </si>
  <si>
    <t>Tallahassee</t>
  </si>
  <si>
    <t>Jacksonville</t>
  </si>
  <si>
    <t>St. Petersburg</t>
  </si>
  <si>
    <t>Fort Myers</t>
  </si>
  <si>
    <t>Key West</t>
  </si>
  <si>
    <t>Chiapas</t>
  </si>
  <si>
    <t>Tabasco</t>
  </si>
  <si>
    <t>Yucatan</t>
  </si>
  <si>
    <t>Quintana Roo</t>
  </si>
  <si>
    <t>Cortes</t>
  </si>
  <si>
    <t>Francisco Morazan</t>
  </si>
  <si>
    <t>Copan</t>
  </si>
  <si>
    <t>Intibuca</t>
  </si>
  <si>
    <t>Saint James</t>
  </si>
  <si>
    <t>Saint Catherine</t>
  </si>
  <si>
    <t>Hemiphractidae:
Cryptobatrachus
pedroruizi</t>
  </si>
  <si>
    <t>Zuila</t>
  </si>
  <si>
    <t>Hemiphractidae:
Gastrotheca
andaquiensis</t>
  </si>
  <si>
    <t>Leiopelmatidae:
Leiopelma
hamiltoni</t>
  </si>
  <si>
    <t>New Zealand</t>
  </si>
  <si>
    <t>Nelson-marlborough</t>
  </si>
  <si>
    <t>Wellington</t>
  </si>
  <si>
    <t>Leptodactylidae:
Adenomera
andreae</t>
  </si>
  <si>
    <t>Cayenne</t>
  </si>
  <si>
    <t>Camopi</t>
  </si>
  <si>
    <t>Mantellidae:
Gephyromantis
eiselti</t>
  </si>
  <si>
    <t>Microhylidae:
Myersiella
microps</t>
  </si>
  <si>
    <t>Myobatrachidae:
Rheobatrachus silus</t>
  </si>
  <si>
    <t>Conondale</t>
  </si>
  <si>
    <t>Rhacophoridae:
Raorchestes ghatei</t>
  </si>
  <si>
    <r>
      <t>From habitat use to social behavior: natural history of a voiceless poison frog, </t>
    </r>
    <r>
      <rPr>
        <i/>
        <sz val="11"/>
        <color rgb="FF333333"/>
        <rFont val="Calibri"/>
        <family val="2"/>
        <scheme val="minor"/>
      </rPr>
      <t>Dendrobates tinctorius</t>
    </r>
  </si>
  <si>
    <r>
      <t>Reproductive ecology of a Tibetan frog </t>
    </r>
    <r>
      <rPr>
        <i/>
        <sz val="11"/>
        <color rgb="FF333333"/>
        <rFont val="Calibri"/>
        <family val="2"/>
        <scheme val="minor"/>
      </rPr>
      <t>Nanorana parkeri</t>
    </r>
    <r>
      <rPr>
        <sz val="11"/>
        <color rgb="FF333333"/>
        <rFont val="Calibri"/>
        <family val="2"/>
        <scheme val="minor"/>
      </rPr>
      <t> (Anura: Ranidae)</t>
    </r>
  </si>
  <si>
    <r>
      <t>Larval morphology of Amazonia foam-nesting frogs of the genus </t>
    </r>
    <r>
      <rPr>
        <i/>
        <sz val="11"/>
        <color rgb="FF1C1D1E"/>
        <rFont val="Calibri"/>
        <family val="2"/>
        <scheme val="minor"/>
      </rPr>
      <t>Engystomops</t>
    </r>
    <r>
      <rPr>
        <sz val="11"/>
        <color rgb="FF1C1D1E"/>
        <rFont val="Calibri"/>
        <family val="2"/>
        <scheme val="minor"/>
      </rPr>
      <t> (Anura: Leptodactylidae: Leiuperinae)</t>
    </r>
  </si>
  <si>
    <t>Catalogue of American Amphibians and Reptiles. n Kaiser, H. 1994. kptodactylus fallax. Leptodactylus fallux Miiller Mountain Chicken, Crapaud</t>
  </si>
  <si>
    <t>Best Practice Guidelines for the Mountain Chicken (Leptodactylus fallax)</t>
  </si>
  <si>
    <r>
      <t>The reproductive ecology of </t>
    </r>
    <r>
      <rPr>
        <i/>
        <sz val="11"/>
        <color rgb="FF333333"/>
        <rFont val="Calibri"/>
        <family val="2"/>
        <scheme val="minor"/>
      </rPr>
      <t>Leptodactylus fuscus</t>
    </r>
    <r>
      <rPr>
        <sz val="11"/>
        <color rgb="FF333333"/>
        <rFont val="Calibri"/>
        <family val="2"/>
        <scheme val="minor"/>
      </rPr>
      <t> (Anura, Leptodactylidae): new data from natural temporary ponds in the Brazilian Cerrado and a review throughout its distribution</t>
    </r>
  </si>
  <si>
    <r>
      <t>Population Recovery following Decline in an Endangered Stream-Breeding Frog (</t>
    </r>
    <r>
      <rPr>
        <i/>
        <sz val="11"/>
        <color rgb="FF202020"/>
        <rFont val="Calibri"/>
        <family val="2"/>
        <scheme val="minor"/>
      </rPr>
      <t>Mixophyes fleayi</t>
    </r>
    <r>
      <rPr>
        <sz val="11"/>
        <color rgb="FF202020"/>
        <rFont val="Calibri"/>
        <family val="2"/>
        <scheme val="minor"/>
      </rPr>
      <t>) from Subtropical Australia</t>
    </r>
  </si>
  <si>
    <t>National Recovery Plan for the Southern Corroboree Frog Pseudophryne corroboree and Northern Corroboree Frog Pseudophryne pengilleyi</t>
  </si>
  <si>
    <t>Reproductive Biology of Pelobates cultripes (Anura: Pelobatidae) in Central</t>
  </si>
  <si>
    <t>The Tadpole of Hymenochirus boettgeri OTTO M. SOKOL</t>
  </si>
  <si>
    <t>Evolutionary and developmental morphology of the dwarf African clawed frog, Hymenochirus boettgeri (Amphibia: Aunra: Pipidae)</t>
  </si>
  <si>
    <t>Adaptive Male Parental Care in the Giant Bullfrog, Pyxicephalus adspersus</t>
  </si>
  <si>
    <t>Growth, maturation and survival of frogs Rana temporaria L</t>
  </si>
  <si>
    <r>
      <t>Effects of inter- and intraspecific competition on growth and development of </t>
    </r>
    <r>
      <rPr>
        <i/>
        <sz val="11"/>
        <color rgb="FF1F1F1F"/>
        <rFont val="Calibri"/>
        <family val="2"/>
        <scheme val="minor"/>
      </rPr>
      <t>Bufo viridis</t>
    </r>
    <r>
      <rPr>
        <sz val="11"/>
        <color rgb="FF1F1F1F"/>
        <rFont val="Calibri"/>
        <family val="2"/>
        <scheme val="minor"/>
      </rPr>
      <t> and </t>
    </r>
    <r>
      <rPr>
        <i/>
        <sz val="11"/>
        <color rgb="FF1F1F1F"/>
        <rFont val="Calibri"/>
        <family val="2"/>
        <scheme val="minor"/>
      </rPr>
      <t>Bufo bufo</t>
    </r>
    <r>
      <rPr>
        <sz val="11"/>
        <color rgb="FF1F1F1F"/>
        <rFont val="Calibri"/>
        <family val="2"/>
        <scheme val="minor"/>
      </rPr>
      <t> tadpoles</t>
    </r>
  </si>
  <si>
    <t>Breeding ecology and phenology of two stream breeding myobatrachid frogs (Mixophyes fleayi and M. fasciolatus) in south-east Queensland</t>
  </si>
  <si>
    <t>Environmental watering triggers rapid frog breeding in temporary wetlands within a regulated river system</t>
  </si>
  <si>
    <t>Baseline haematological parameters in three common Australian frog species</t>
  </si>
  <si>
    <t>The Recovery Process for the Kroombit tinkerfrog, Taudactylus pleione</t>
  </si>
  <si>
    <t>Sexual size dimorphism in the Tyrrhenian tree frog: a life-history perspective</t>
  </si>
  <si>
    <r>
      <t>Habitat correlates of distribution and local population decline of the endemic Sardinian newt </t>
    </r>
    <r>
      <rPr>
        <i/>
        <sz val="11"/>
        <color rgb="FF1F1F1F"/>
        <rFont val="Calibri"/>
        <family val="2"/>
        <scheme val="minor"/>
      </rPr>
      <t>Euproctus platycephalus</t>
    </r>
  </si>
  <si>
    <t>A bird-like genome from a frog: Mechanisms of genome size reduction in the ornate burrowing frog, Platyplectrum ornatum</t>
  </si>
  <si>
    <t xml:space="preserve">Phyllobates vittatus </t>
  </si>
  <si>
    <t>Home range and notes about social interactions in the poison frog Phyllobates vittatus (Anura: Dendrobatidae)</t>
  </si>
  <si>
    <t>Ecological Assembly of Leaf-Litter Anuran Communities Across a Neotropical Land-Bridge Archipelago</t>
  </si>
  <si>
    <t>1,58</t>
  </si>
  <si>
    <t>Revision of the Ranitomeya fantastica species complex with description of two new species from Central Peru (Anura: Dendrobatidae)</t>
  </si>
  <si>
    <t>Diversity, Abundance, and Distribution of Anurans in Khyber Pakhtunkhwa, Pakistan</t>
  </si>
  <si>
    <t>First Comprehensive Tadpole Description of the Relict and Endemic Mountain Frog Chrysopaa sternosignata (Murray 1885) from Afghanistan</t>
  </si>
  <si>
    <t>Development Style: 1,1; No information on AmphibiaWeb or Google Scholar</t>
  </si>
  <si>
    <t>Diet composition and coexistence of Boana geographica and Boana raniceps (Anura: Hylidae) from Central Amazonia, Brazil</t>
  </si>
  <si>
    <t>Use of food and spatial resources by two frogs of the genus Dendropsophus (Anura: Hylidae) from La Selva, Costa Rica</t>
  </si>
  <si>
    <t>ph 2 Subcat</t>
  </si>
  <si>
    <t>ph 1 Subcat</t>
  </si>
  <si>
    <t>ph 3 Subcat</t>
  </si>
  <si>
    <t>ph 4 Subcat</t>
  </si>
  <si>
    <t>5..10</t>
  </si>
  <si>
    <t>ph 5 Subcat</t>
  </si>
  <si>
    <t>ph 7 Subcat</t>
  </si>
  <si>
    <t>ph 8 Subcat</t>
  </si>
  <si>
    <t>9.8.1</t>
  </si>
  <si>
    <t>9.8.2</t>
  </si>
  <si>
    <t>9.8.3</t>
  </si>
  <si>
    <t>9.8.4</t>
  </si>
  <si>
    <t>9.8.5</t>
  </si>
  <si>
    <t>9.8.6</t>
  </si>
  <si>
    <t>9..10</t>
  </si>
  <si>
    <t>ph 13 Subcat</t>
  </si>
  <si>
    <t>ph 9 Subcat</t>
  </si>
  <si>
    <t>ph 14 Subcat</t>
  </si>
  <si>
    <t>15..10</t>
  </si>
  <si>
    <t>ph 15 Subcat</t>
  </si>
  <si>
    <t>Alytidae:
Discoglossus
pictus</t>
  </si>
  <si>
    <t>Cataluna</t>
  </si>
  <si>
    <t>Jendouba</t>
  </si>
  <si>
    <t>El-Tarf</t>
  </si>
  <si>
    <t>Bejaia</t>
  </si>
  <si>
    <t>Bordj Bou Arrer</t>
  </si>
  <si>
    <t>Oran</t>
  </si>
  <si>
    <t>Tetouan</t>
  </si>
  <si>
    <t>Errachidia</t>
  </si>
  <si>
    <t>Ouarzazate</t>
  </si>
  <si>
    <t>Huila</t>
  </si>
  <si>
    <t>1,2,3,A,D</t>
  </si>
  <si>
    <t>United Kingdom</t>
  </si>
  <si>
    <t>Hallands Laen</t>
  </si>
  <si>
    <t>Dolnoslaskie</t>
  </si>
  <si>
    <t>Severocesky</t>
  </si>
  <si>
    <t>Fejer</t>
  </si>
  <si>
    <t>Nograd</t>
  </si>
  <si>
    <t>Marijampoles</t>
  </si>
  <si>
    <t>Gomel</t>
  </si>
  <si>
    <t>Odes'ka</t>
  </si>
  <si>
    <t>Khersons'ka</t>
  </si>
  <si>
    <t>Zhytomrys'ka</t>
  </si>
  <si>
    <t>Kharkivs'ka</t>
  </si>
  <si>
    <t>Kalmykiya Rep.</t>
  </si>
  <si>
    <t>Volgogradskaya Oblast</t>
  </si>
  <si>
    <t>Belgorodskaya Oblast</t>
  </si>
  <si>
    <t>Orlovskaya Oblast</t>
  </si>
  <si>
    <t>Penzenskaya Oblast</t>
  </si>
  <si>
    <t>Vladimirskaya Oblast</t>
  </si>
  <si>
    <t>Does not exist on IUCN</t>
  </si>
  <si>
    <t>Baja California</t>
  </si>
  <si>
    <t>San Diego</t>
  </si>
  <si>
    <t>Irvine</t>
  </si>
  <si>
    <t>Long Beach</t>
  </si>
  <si>
    <t>Bakersfield</t>
  </si>
  <si>
    <t>Fresno</t>
  </si>
  <si>
    <t>Sacramento</t>
  </si>
  <si>
    <t>Chino</t>
  </si>
  <si>
    <t>Elko</t>
  </si>
  <si>
    <t>Ashland</t>
  </si>
  <si>
    <t>Baker City</t>
  </si>
  <si>
    <t>British Colombia, Canada</t>
  </si>
  <si>
    <t>Revelstoke</t>
  </si>
  <si>
    <t>Athabasca</t>
  </si>
  <si>
    <t>Alaska, USA</t>
  </si>
  <si>
    <t>Ketchikan</t>
  </si>
  <si>
    <t>Sitka</t>
  </si>
  <si>
    <t>Sierra Vista</t>
  </si>
  <si>
    <t>Cedar City</t>
  </si>
  <si>
    <t>Denver</t>
  </si>
  <si>
    <t>Casper</t>
  </si>
  <si>
    <t>Bismarck</t>
  </si>
  <si>
    <t>Rapid City</t>
  </si>
  <si>
    <t>North Platte</t>
  </si>
  <si>
    <t>Lincoln</t>
  </si>
  <si>
    <t>Dodge City</t>
  </si>
  <si>
    <t>Manhattan</t>
  </si>
  <si>
    <t>Olathe</t>
  </si>
  <si>
    <t>Dallas</t>
  </si>
  <si>
    <t>Odessa</t>
  </si>
  <si>
    <t>Waco</t>
  </si>
  <si>
    <t>1,34,3,A</t>
  </si>
  <si>
    <t>Wales</t>
  </si>
  <si>
    <t>Scotland</t>
  </si>
  <si>
    <t>Norway</t>
  </si>
  <si>
    <t>Hordaland</t>
  </si>
  <si>
    <t>Vaesternorrlands Laen</t>
  </si>
  <si>
    <t>Finland</t>
  </si>
  <si>
    <t>Oulu</t>
  </si>
  <si>
    <t>Western Finalnd</t>
  </si>
  <si>
    <t>Leningradskaya Oblast</t>
  </si>
  <si>
    <t>Kirovskaya Oblast</t>
  </si>
  <si>
    <t>Komi Rep.</t>
  </si>
  <si>
    <t>Bashkortostan Rep.</t>
  </si>
  <si>
    <t>Novosibirskaya Oblast</t>
  </si>
  <si>
    <t>Kemerovskaya Oblast</t>
  </si>
  <si>
    <t>Estonia</t>
  </si>
  <si>
    <t>Tartu maakond</t>
  </si>
  <si>
    <t>Vinnyts'ka</t>
  </si>
  <si>
    <t>Zakarpats'ka</t>
  </si>
  <si>
    <t>Pomorskie</t>
  </si>
  <si>
    <t>Podkarpackie</t>
  </si>
  <si>
    <t>Presov</t>
  </si>
  <si>
    <t>Banska Bystrica</t>
  </si>
  <si>
    <t>Campania</t>
  </si>
  <si>
    <t>Lazio</t>
  </si>
  <si>
    <t>Toscana</t>
  </si>
  <si>
    <t>Emilia-romagna</t>
  </si>
  <si>
    <t>Liguria</t>
  </si>
  <si>
    <t>Lombardia</t>
  </si>
  <si>
    <t>Trentino-alto Adige</t>
  </si>
  <si>
    <t>Midi-Pyrenees</t>
  </si>
  <si>
    <t>Provence-Alpes-Cote-d'Azur</t>
  </si>
  <si>
    <t>Rhone-Alpes</t>
  </si>
  <si>
    <t>France-Comte</t>
  </si>
  <si>
    <t>Haute-Normandie</t>
  </si>
  <si>
    <t>Bretagne</t>
  </si>
  <si>
    <t>Baden-Wuettemberg</t>
  </si>
  <si>
    <t>Rheinland-Pfalz</t>
  </si>
  <si>
    <t>Neidersachsen</t>
  </si>
  <si>
    <t>Schelswig-Holstein</t>
  </si>
  <si>
    <t>Neiderosterreich</t>
  </si>
  <si>
    <t>1,2,3,48,A</t>
  </si>
  <si>
    <t>Khabarovskiy Kray</t>
  </si>
  <si>
    <t>Primorskiy Kray</t>
  </si>
  <si>
    <t>Yunnan Sheng</t>
  </si>
  <si>
    <t>Guangxi Zhuangzu Zizhiqu</t>
  </si>
  <si>
    <t>Guangdong Sheng</t>
  </si>
  <si>
    <t>Fujian Sheng</t>
  </si>
  <si>
    <t>Hunan Sheng</t>
  </si>
  <si>
    <t>Sichuan Sheng</t>
  </si>
  <si>
    <t>Hubei Sheng</t>
  </si>
  <si>
    <t>Anhui Sheng</t>
  </si>
  <si>
    <t>Zhejiang Sheng</t>
  </si>
  <si>
    <t>Jiangsu Sheng</t>
  </si>
  <si>
    <t>Henan Sheng</t>
  </si>
  <si>
    <t>Gansu Sheng</t>
  </si>
  <si>
    <t>Shanxi Sheng</t>
  </si>
  <si>
    <t>Shandong Sheng</t>
  </si>
  <si>
    <t>Beijing Shi</t>
  </si>
  <si>
    <t>Liaoning Sheng</t>
  </si>
  <si>
    <t>Sousse</t>
  </si>
  <si>
    <t>Setif</t>
  </si>
  <si>
    <t>Bouira</t>
  </si>
  <si>
    <t>El Bayadh</t>
  </si>
  <si>
    <t>Ghardaia</t>
  </si>
  <si>
    <t>Berkane</t>
  </si>
  <si>
    <t>Meknes</t>
  </si>
  <si>
    <t>Corse</t>
  </si>
  <si>
    <t>Capital</t>
  </si>
  <si>
    <t>Split-dalmatija</t>
  </si>
  <si>
    <t>Swietokrzyskie</t>
  </si>
  <si>
    <t>North America, Oceania</t>
  </si>
  <si>
    <t>Region 5</t>
  </si>
  <si>
    <t>Region 12</t>
  </si>
  <si>
    <t>Kununurra</t>
  </si>
  <si>
    <t>Darwin</t>
  </si>
  <si>
    <t>Katherine</t>
  </si>
  <si>
    <t>Elliot</t>
  </si>
  <si>
    <t>Burketown</t>
  </si>
  <si>
    <t>Mission River</t>
  </si>
  <si>
    <t>Cooktown</t>
  </si>
  <si>
    <t>Townsville City</t>
  </si>
  <si>
    <t>Moranbah</t>
  </si>
  <si>
    <t>Agnes Water</t>
  </si>
  <si>
    <t>Brisbane</t>
  </si>
  <si>
    <t>Tampa</t>
  </si>
  <si>
    <t>West Palm Beach</t>
  </si>
  <si>
    <t>Fort Lauderdale</t>
  </si>
  <si>
    <t>Homestead</t>
  </si>
  <si>
    <t>Dominican Republic</t>
  </si>
  <si>
    <t>Espaillat</t>
  </si>
  <si>
    <t>Tunapuna/Piarco</t>
  </si>
  <si>
    <t>Couva/Tabaquite/Talparo</t>
  </si>
  <si>
    <t>Rio Claro/Mayaro</t>
  </si>
  <si>
    <t>1,3,A,B,D,E</t>
  </si>
  <si>
    <t>Kourou</t>
  </si>
  <si>
    <t>Apatou</t>
  </si>
  <si>
    <t>Potaro/Siparuni</t>
  </si>
  <si>
    <t>1,3,35,A,E</t>
  </si>
  <si>
    <t>Narino</t>
  </si>
  <si>
    <t>San Matin</t>
  </si>
  <si>
    <t>Xizang Zizhiqu</t>
  </si>
  <si>
    <t>Himachal Pradesh</t>
  </si>
  <si>
    <t>Six</t>
  </si>
  <si>
    <t>Four</t>
  </si>
  <si>
    <t>1,3,36,A</t>
  </si>
  <si>
    <t>Sardegna</t>
  </si>
  <si>
    <t>1,2,3,53,54,A</t>
  </si>
  <si>
    <t>Campeche</t>
  </si>
  <si>
    <t>Guatemala</t>
  </si>
  <si>
    <t>Peten</t>
  </si>
  <si>
    <t>Escuintla</t>
  </si>
  <si>
    <t>Jalapa</t>
  </si>
  <si>
    <t>El Salvador</t>
  </si>
  <si>
    <t>Santa Ana</t>
  </si>
  <si>
    <t>Ahuachapan</t>
  </si>
  <si>
    <t>La Libertad</t>
  </si>
  <si>
    <t>Cabanas</t>
  </si>
  <si>
    <t>Morazan</t>
  </si>
  <si>
    <t>Chinandega</t>
  </si>
  <si>
    <t>Leon</t>
  </si>
  <si>
    <t>Cesar</t>
  </si>
  <si>
    <t>Cundinamarca</t>
  </si>
  <si>
    <t>Guarico</t>
  </si>
  <si>
    <t>Anzoategui</t>
  </si>
  <si>
    <t>Princes Town</t>
  </si>
  <si>
    <t>Tobago</t>
  </si>
  <si>
    <t>1,3,37,A</t>
  </si>
  <si>
    <t>Montserrat</t>
  </si>
  <si>
    <t>Plymouth</t>
  </si>
  <si>
    <t>1,3,38,39,D</t>
  </si>
  <si>
    <t>Jujuy</t>
  </si>
  <si>
    <t>Formosa</t>
  </si>
  <si>
    <t>Corrientes</t>
  </si>
  <si>
    <t>Chuquisaca</t>
  </si>
  <si>
    <t>Cochabamba</t>
  </si>
  <si>
    <t>Mato Grosso do Sol</t>
  </si>
  <si>
    <t>Rio Grande do Sul</t>
  </si>
  <si>
    <t>Tocantins</t>
  </si>
  <si>
    <t>Essequibo Islands/West Demerara</t>
  </si>
  <si>
    <t>1,3,40,A</t>
  </si>
  <si>
    <t>College Station</t>
  </si>
  <si>
    <t>Beaumont</t>
  </si>
  <si>
    <t>Tyler</t>
  </si>
  <si>
    <t>Sugar Land</t>
  </si>
  <si>
    <t>Shreveport</t>
  </si>
  <si>
    <t>Monroe</t>
  </si>
  <si>
    <t>Lake Charles</t>
  </si>
  <si>
    <t>New Iberia</t>
  </si>
  <si>
    <t>Meridian</t>
  </si>
  <si>
    <t>Hattiesburg</t>
  </si>
  <si>
    <t>Biloxi</t>
  </si>
  <si>
    <t>Decatur</t>
  </si>
  <si>
    <t>Birmingham</t>
  </si>
  <si>
    <t>Tuscaloosa</t>
  </si>
  <si>
    <t>Destin</t>
  </si>
  <si>
    <t>Daytona Beach</t>
  </si>
  <si>
    <t>Orlando</t>
  </si>
  <si>
    <t>Sarasota</t>
  </si>
  <si>
    <t>Tifton</t>
  </si>
  <si>
    <t>Macon</t>
  </si>
  <si>
    <t>Rocky Mount</t>
  </si>
  <si>
    <t>Wilmington</t>
  </si>
  <si>
    <t>New Bern</t>
  </si>
  <si>
    <t>Norfolk</t>
  </si>
  <si>
    <t>Knoxville</t>
  </si>
  <si>
    <t>Nashville</t>
  </si>
  <si>
    <t>Memphis</t>
  </si>
  <si>
    <t>Arkansas, USA</t>
  </si>
  <si>
    <t>Hot Springs</t>
  </si>
  <si>
    <t>Conway</t>
  </si>
  <si>
    <t>Russellville</t>
  </si>
  <si>
    <t>Jonesboro</t>
  </si>
  <si>
    <t>Missouri, USA</t>
  </si>
  <si>
    <t>Joplin</t>
  </si>
  <si>
    <t>Rolla</t>
  </si>
  <si>
    <t>St. Louis</t>
  </si>
  <si>
    <t>Chattanooga</t>
  </si>
  <si>
    <t>Caboolture</t>
  </si>
  <si>
    <t>Warwick</t>
  </si>
  <si>
    <t>Gold Coast</t>
  </si>
  <si>
    <t>Tweed Heads</t>
  </si>
  <si>
    <t>Byron Bay</t>
  </si>
  <si>
    <t>1,3,41,49,E</t>
  </si>
  <si>
    <t>Mount Barker</t>
  </si>
  <si>
    <t>Mildura</t>
  </si>
  <si>
    <t>Shepparton</t>
  </si>
  <si>
    <t>Melbourne</t>
  </si>
  <si>
    <t>Geelong</t>
  </si>
  <si>
    <t>Hobart</t>
  </si>
  <si>
    <t>Devonport</t>
  </si>
  <si>
    <t>Canberra</t>
  </si>
  <si>
    <t>Dubbo</t>
  </si>
  <si>
    <t>Sydney</t>
  </si>
  <si>
    <t>Wollongong</t>
  </si>
  <si>
    <t>Newcastle</t>
  </si>
  <si>
    <t>Coffs Harbour</t>
  </si>
  <si>
    <t>Adelaide</t>
  </si>
  <si>
    <t>1,3,50,51,E</t>
  </si>
  <si>
    <t>Bourke</t>
  </si>
  <si>
    <t>Windorah</t>
  </si>
  <si>
    <t>Barcaldine</t>
  </si>
  <si>
    <t>Blackwater</t>
  </si>
  <si>
    <t>Nhulunbuy</t>
  </si>
  <si>
    <t>1,3,55,E</t>
  </si>
  <si>
    <t>Cooma</t>
  </si>
  <si>
    <t>1,3,42,E</t>
  </si>
  <si>
    <t>Galicia</t>
  </si>
  <si>
    <t>Castilla y Leon</t>
  </si>
  <si>
    <t>Comunidad de Madrid</t>
  </si>
  <si>
    <t>Aragon</t>
  </si>
  <si>
    <t>Cataluna/Catalunya</t>
  </si>
  <si>
    <t>Poitou-Charentes</t>
  </si>
  <si>
    <t>1,2,3,43,A</t>
  </si>
  <si>
    <t>Republic of the Congo</t>
  </si>
  <si>
    <t>Niari</t>
  </si>
  <si>
    <t>Cuvette-Ouest</t>
  </si>
  <si>
    <t>1,3,44,45,A</t>
  </si>
  <si>
    <t>Rio Grande do Norte</t>
  </si>
  <si>
    <t>Rheinland-Pfaiz</t>
  </si>
  <si>
    <t>Katavi</t>
  </si>
  <si>
    <t>Matabelelend South</t>
  </si>
  <si>
    <t>Namibia</t>
  </si>
  <si>
    <t>Otjozondjupa</t>
  </si>
  <si>
    <t>Erongo</t>
  </si>
  <si>
    <t>Khomas</t>
  </si>
  <si>
    <t>Hardap</t>
  </si>
  <si>
    <t>Northern Cape</t>
  </si>
  <si>
    <t>Free State</t>
  </si>
  <si>
    <t>Guateng</t>
  </si>
  <si>
    <t>Tucson</t>
  </si>
  <si>
    <t>Los Angeles</t>
  </si>
  <si>
    <t>Marsabit</t>
  </si>
  <si>
    <t>Manyara</t>
  </si>
  <si>
    <t>Caprivi</t>
  </si>
  <si>
    <t>Kavango</t>
  </si>
  <si>
    <t>Oshikoto</t>
  </si>
  <si>
    <t>Ghanzi</t>
  </si>
  <si>
    <t>Gauteng</t>
  </si>
  <si>
    <t>1,3,46,A</t>
  </si>
  <si>
    <t>Hokkaidoo</t>
  </si>
  <si>
    <t>Miyagi</t>
  </si>
  <si>
    <t>Hukusima</t>
  </si>
  <si>
    <t>Niigata</t>
  </si>
  <si>
    <t>Saitama</t>
  </si>
  <si>
    <t>Sizouka</t>
  </si>
  <si>
    <t>Isikawa</t>
  </si>
  <si>
    <t>Gifu</t>
  </si>
  <si>
    <t>Mie</t>
  </si>
  <si>
    <t>Tokusima</t>
  </si>
  <si>
    <t>Kooti</t>
  </si>
  <si>
    <t>Tottori</t>
  </si>
  <si>
    <t>Hirosima</t>
  </si>
  <si>
    <t>Yamaguti</t>
  </si>
  <si>
    <t>Ooita</t>
  </si>
  <si>
    <t>Kagosima</t>
  </si>
  <si>
    <t>Tacoma</t>
  </si>
  <si>
    <t>Bearverton</t>
  </si>
  <si>
    <t>Corvallis</t>
  </si>
  <si>
    <t>Roseburg</t>
  </si>
  <si>
    <t>Chico</t>
  </si>
  <si>
    <t>Santa Rose</t>
  </si>
  <si>
    <t>Visalia</t>
  </si>
  <si>
    <t>Logan</t>
  </si>
  <si>
    <t>Boulder</t>
  </si>
  <si>
    <t>Farmington</t>
  </si>
  <si>
    <t>Midland</t>
  </si>
  <si>
    <t>Rockport</t>
  </si>
  <si>
    <t>Laredo</t>
  </si>
  <si>
    <t>Stillwater</t>
  </si>
  <si>
    <t>Bartlesville</t>
  </si>
  <si>
    <t>Hugoton</t>
  </si>
  <si>
    <t>Pittsburg</t>
  </si>
  <si>
    <t>Iowa, USA</t>
  </si>
  <si>
    <t>Des Moines</t>
  </si>
  <si>
    <t>Bentonville</t>
  </si>
  <si>
    <t>Pine Bluff</t>
  </si>
  <si>
    <t>Bowling Green</t>
  </si>
  <si>
    <t>Illinois, USA</t>
  </si>
  <si>
    <t>Champaign</t>
  </si>
  <si>
    <t>Bloomington</t>
  </si>
  <si>
    <t>Rockford</t>
  </si>
  <si>
    <t>Chicago</t>
  </si>
  <si>
    <t>Wisconsin, USA</t>
  </si>
  <si>
    <t>Madison</t>
  </si>
  <si>
    <t>Kenosha</t>
  </si>
  <si>
    <t>Milwaukee</t>
  </si>
  <si>
    <t>Michigan, USA</t>
  </si>
  <si>
    <t>Lansing</t>
  </si>
  <si>
    <t>Detroit</t>
  </si>
  <si>
    <t>Ohio, USA</t>
  </si>
  <si>
    <t>Cleveland</t>
  </si>
  <si>
    <t>Akron</t>
  </si>
  <si>
    <t>Columbus</t>
  </si>
  <si>
    <t>Lancaster</t>
  </si>
  <si>
    <t>Indiana, USA</t>
  </si>
  <si>
    <t>Indianapolis</t>
  </si>
  <si>
    <t>Maine, USA</t>
  </si>
  <si>
    <t>Millnocket</t>
  </si>
  <si>
    <t>Waterville</t>
  </si>
  <si>
    <t>Lewiston</t>
  </si>
  <si>
    <t>Vermont, USA</t>
  </si>
  <si>
    <t>Massachusetts, USA</t>
  </si>
  <si>
    <t>Boston</t>
  </si>
  <si>
    <t>Rhode Island, USA</t>
  </si>
  <si>
    <t>Providence</t>
  </si>
  <si>
    <t>Connecticut, USA</t>
  </si>
  <si>
    <t>Hartford</t>
  </si>
  <si>
    <t>New Haven</t>
  </si>
  <si>
    <t>New York, USA</t>
  </si>
  <si>
    <t>Watertown</t>
  </si>
  <si>
    <t>Saratoga Springs</t>
  </si>
  <si>
    <t>Buffalo</t>
  </si>
  <si>
    <t>Ithaca</t>
  </si>
  <si>
    <t>Allentown</t>
  </si>
  <si>
    <t>Butler</t>
  </si>
  <si>
    <t>Philadelphia</t>
  </si>
  <si>
    <t>Pennsylvania, USA</t>
  </si>
  <si>
    <t>Ocean City</t>
  </si>
  <si>
    <t>Baltimore</t>
  </si>
  <si>
    <t>Charlottesville</t>
  </si>
  <si>
    <t>Blackburg</t>
  </si>
  <si>
    <t>Boone</t>
  </si>
  <si>
    <t>New Brunswick, Canada</t>
  </si>
  <si>
    <t>Fredericton</t>
  </si>
  <si>
    <t>Quebec, Canada</t>
  </si>
  <si>
    <t>Quebec</t>
  </si>
  <si>
    <t>Montreal</t>
  </si>
  <si>
    <t>Sherbrooke</t>
  </si>
  <si>
    <t>Ottawa</t>
  </si>
  <si>
    <t>Ontario, Canada</t>
  </si>
  <si>
    <t>Chihhuahua</t>
  </si>
  <si>
    <t>Hidalgo</t>
  </si>
  <si>
    <t>Pais Vasco/Euskadi</t>
  </si>
  <si>
    <t>Limousin</t>
  </si>
  <si>
    <t>Rhones-Alpes</t>
  </si>
  <si>
    <t>Tirol</t>
  </si>
  <si>
    <t>Stredocesky</t>
  </si>
  <si>
    <t>Brasov</t>
  </si>
  <si>
    <t>Diber</t>
  </si>
  <si>
    <t>Ivano-frankivs'ka</t>
  </si>
  <si>
    <t>Poltavs'ka</t>
  </si>
  <si>
    <t>Parnu maakond</t>
  </si>
  <si>
    <t>Permskaya Oblast</t>
  </si>
  <si>
    <t>Udmurtiya Rep.</t>
  </si>
  <si>
    <t>Arkhangelskaya Oblast</t>
  </si>
  <si>
    <t>Karelya Rep.</t>
  </si>
  <si>
    <t>Murmanskaya Oblast</t>
  </si>
  <si>
    <t>Lapland</t>
  </si>
  <si>
    <t>Western Finland</t>
  </si>
  <si>
    <t>Southern Finland</t>
  </si>
  <si>
    <t>Morrbottens Laen</t>
  </si>
  <si>
    <t>Dalarnas Laen</t>
  </si>
  <si>
    <t>Northern Ireland</t>
  </si>
  <si>
    <t>Ireland</t>
  </si>
  <si>
    <t>Cork</t>
  </si>
  <si>
    <t>Waterford</t>
  </si>
  <si>
    <t>1,3,47,A</t>
  </si>
  <si>
    <t>Baja California Sur</t>
  </si>
  <si>
    <t>Casa Grande</t>
  </si>
  <si>
    <t>St. Johns</t>
  </si>
  <si>
    <t>Hobbs</t>
  </si>
  <si>
    <t>Pueblo</t>
  </si>
  <si>
    <t>Borger</t>
  </si>
  <si>
    <t>Snyder</t>
  </si>
  <si>
    <t>McAllen</t>
  </si>
  <si>
    <t>Altus</t>
  </si>
  <si>
    <t>Atlantic City</t>
  </si>
  <si>
    <t>Winston-Salem</t>
  </si>
  <si>
    <t>Summerville</t>
  </si>
  <si>
    <t>Myrtle Beach</t>
  </si>
  <si>
    <t>Ocala</t>
  </si>
  <si>
    <t>Evansville</t>
  </si>
  <si>
    <t>Hereford</t>
  </si>
  <si>
    <t>Guymon</t>
  </si>
  <si>
    <t>Salina</t>
  </si>
  <si>
    <t>McCook</t>
  </si>
  <si>
    <t>Mitchell</t>
  </si>
  <si>
    <t>Bozeman</t>
  </si>
  <si>
    <t>Cody</t>
  </si>
  <si>
    <t>Cheyenne</t>
  </si>
  <si>
    <t>Saskatoon</t>
  </si>
  <si>
    <t>Maple Creek</t>
  </si>
  <si>
    <t>Modesto</t>
  </si>
  <si>
    <t>Red Bluff</t>
  </si>
  <si>
    <t>Redding</t>
  </si>
  <si>
    <t>Sedona</t>
  </si>
  <si>
    <t>Email with Dr. David Blackburn</t>
  </si>
  <si>
    <t>Nord - Ouest</t>
  </si>
  <si>
    <t>Adamaoua</t>
  </si>
  <si>
    <t>Ouest</t>
  </si>
  <si>
    <t>1,3,63,A</t>
  </si>
  <si>
    <t>Belize</t>
  </si>
  <si>
    <t>Quiche</t>
  </si>
  <si>
    <t>Orange Walk</t>
  </si>
  <si>
    <t>Stann Creek</t>
  </si>
  <si>
    <t>New Karyological and Morphometric Data on Poorly Known Bufo surdus and Bufo luristanicus in Comparison with Data of Diploid Green Toads of the Bufo viridis Complex from South of Iran</t>
  </si>
  <si>
    <t>Hormozgan</t>
  </si>
  <si>
    <t>1,3,64,A</t>
  </si>
  <si>
    <t>West Bengal</t>
  </si>
  <si>
    <t>Chhattisgarh</t>
  </si>
  <si>
    <t>Telangana</t>
  </si>
  <si>
    <t>Andhra Pradesh</t>
  </si>
  <si>
    <t>Tamil Nadu</t>
  </si>
  <si>
    <t>Sabaragamuwa</t>
  </si>
  <si>
    <t>North Central</t>
  </si>
  <si>
    <t>Barishal</t>
  </si>
  <si>
    <t>Loei</t>
  </si>
  <si>
    <t>Nangroe Aceh Darussalem</t>
  </si>
  <si>
    <t>Quang Binh</t>
  </si>
  <si>
    <t>Lang Son</t>
  </si>
  <si>
    <t>Hainan Sheng</t>
  </si>
  <si>
    <t>1,3,33,A</t>
  </si>
  <si>
    <t>Cienfuegos</t>
  </si>
  <si>
    <t>Brunei</t>
  </si>
  <si>
    <t>Temburong</t>
  </si>
  <si>
    <t>Ennedi Oueest</t>
  </si>
  <si>
    <t>Papua</t>
  </si>
  <si>
    <t>Sandaun</t>
  </si>
  <si>
    <t>East Sepik</t>
  </si>
  <si>
    <t>Morobe</t>
  </si>
  <si>
    <t>1,3,57,A</t>
  </si>
  <si>
    <t>1,3,56,A</t>
  </si>
  <si>
    <t>Jammu and Kashmir</t>
  </si>
  <si>
    <t>1,3,59,A</t>
  </si>
  <si>
    <t>Afghanistan</t>
  </si>
  <si>
    <t>Baghlan</t>
  </si>
  <si>
    <t>1,3,60,A</t>
  </si>
  <si>
    <t>Haryana</t>
  </si>
  <si>
    <t>Utter Pradesh</t>
  </si>
  <si>
    <t>Bihar</t>
  </si>
  <si>
    <t>Odisha</t>
  </si>
  <si>
    <t>Madhya Pradesh</t>
  </si>
  <si>
    <t>Gujarat</t>
  </si>
  <si>
    <t>Kerala</t>
  </si>
  <si>
    <t>Rangpur</t>
  </si>
  <si>
    <t>Lampung</t>
  </si>
  <si>
    <t>Baten</t>
  </si>
  <si>
    <t>Morphometric studies on Sphaerotheca breviceps (Schneider, 1799) from Western Himalaya, Srinagar Garhwal region of Uttarakhand</t>
  </si>
  <si>
    <t>1,3,65,A</t>
  </si>
  <si>
    <t>Region 4-A</t>
  </si>
  <si>
    <t>Pittsburgh</t>
  </si>
  <si>
    <t>Yoro</t>
  </si>
  <si>
    <t>Westmoreland</t>
  </si>
  <si>
    <t>Saint Andrew And Kingston</t>
  </si>
  <si>
    <t>Commewijne</t>
  </si>
  <si>
    <t>1,3,61,A,D</t>
  </si>
  <si>
    <t>Development Type: 1,1; No information on AmphibiaWeb</t>
  </si>
  <si>
    <t>Rhinophrynus dorsalis</t>
  </si>
  <si>
    <t>Discoglossus scovazzi</t>
  </si>
  <si>
    <t>One frog has two lines</t>
  </si>
  <si>
    <t xml:space="preserve">    Glandirana</t>
  </si>
  <si>
    <t>1,3,62,A</t>
  </si>
  <si>
    <t>Upper Takutu/Upper Essequibo</t>
  </si>
  <si>
    <t>Kusini Unguja</t>
  </si>
  <si>
    <t>1,3,4,5,A</t>
  </si>
  <si>
    <t>Rio Negro</t>
  </si>
  <si>
    <t>Lam Dong</t>
  </si>
  <si>
    <t>Dac Lac</t>
  </si>
  <si>
    <t>Fuijan Sheng</t>
  </si>
  <si>
    <t>Mackay</t>
  </si>
  <si>
    <t>Sunshine Coast</t>
  </si>
  <si>
    <t>Port Macquarie</t>
  </si>
  <si>
    <t>Finke</t>
  </si>
  <si>
    <t>Koulikoro</t>
  </si>
  <si>
    <t>Labe</t>
  </si>
  <si>
    <t>Boucle Du Mouhoun</t>
  </si>
  <si>
    <t>Central African Republic</t>
  </si>
  <si>
    <t>Mbomou</t>
  </si>
  <si>
    <t>Oromia</t>
  </si>
  <si>
    <t>Masinda</t>
  </si>
  <si>
    <t>Angola</t>
  </si>
  <si>
    <t>Cuanza Sul</t>
  </si>
  <si>
    <t>Bie</t>
  </si>
  <si>
    <t>Matabeleland South</t>
  </si>
  <si>
    <t>Kano</t>
  </si>
  <si>
    <t>Chari-Beguirmi</t>
  </si>
  <si>
    <t>Kgatleng</t>
  </si>
  <si>
    <t>Carazo</t>
  </si>
  <si>
    <t>Comayagua</t>
  </si>
  <si>
    <t>San Vicente</t>
  </si>
  <si>
    <t>Cayo</t>
  </si>
  <si>
    <t>Corozal</t>
  </si>
  <si>
    <t>1,3,A,B,D</t>
  </si>
  <si>
    <t>AmphibiaWeb mentions eggs</t>
  </si>
  <si>
    <t>Not on IUCN &amp; no ecology done</t>
  </si>
  <si>
    <t>Beduka tigerina (disappeared by 9/19/2024)</t>
  </si>
  <si>
    <t>Ptychadena mutinondoensis (disappeared by 10/5/2024)</t>
  </si>
  <si>
    <t>Taudactylus pleione: no eggs and larvae known, but ecology is done</t>
  </si>
  <si>
    <t>JS</t>
  </si>
  <si>
    <t>AmphibiaWeb mentions larvae</t>
  </si>
  <si>
    <t>Jan</t>
  </si>
  <si>
    <r>
      <t>Temp (</t>
    </r>
    <r>
      <rPr>
        <sz val="11"/>
        <color theme="1"/>
        <rFont val="Aptos Narrow"/>
        <family val="2"/>
      </rPr>
      <t>˚</t>
    </r>
    <r>
      <rPr>
        <sz val="11"/>
        <color theme="1"/>
        <rFont val="Calibri"/>
        <family val="2"/>
      </rPr>
      <t>C)</t>
    </r>
  </si>
  <si>
    <t>Rain (mm)</t>
  </si>
  <si>
    <t>&lt;- Rain (mm)</t>
  </si>
  <si>
    <t>No dots on AmphibiaWeb Map (Ecology done)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</si>
</sst>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8282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10"/>
      <color rgb="FF1B1B1B"/>
      <name val="Source Sans Pro"/>
      <family val="2"/>
    </font>
    <font>
      <sz val="10"/>
      <color rgb="FF1B1B1B"/>
      <name val="Source Sans Pro"/>
      <family val="2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C1D1E"/>
      <name val="Calibri"/>
      <family val="2"/>
      <scheme val="minor"/>
    </font>
    <font>
      <i/>
      <sz val="11"/>
      <color rgb="FF1C1D1E"/>
      <name val="Calibri"/>
      <family val="2"/>
      <scheme val="minor"/>
    </font>
    <font>
      <sz val="11"/>
      <color rgb="FF202020"/>
      <name val="Calibri"/>
      <family val="2"/>
      <scheme val="minor"/>
    </font>
    <font>
      <i/>
      <sz val="11"/>
      <color rgb="FF202020"/>
      <name val="Calibri"/>
      <family val="2"/>
      <scheme val="minor"/>
    </font>
    <font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i/>
      <sz val="11"/>
      <color rgb="FF1F1F1F"/>
      <name val="Calibri"/>
      <family val="2"/>
      <scheme val="minor"/>
    </font>
    <font>
      <sz val="11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1F3F6"/>
        <bgColor indexed="64"/>
      </patternFill>
    </fill>
    <fill>
      <patternFill patternType="solid">
        <fgColor rgb="FFDFE1E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0" fillId="2" borderId="9" xfId="0" applyFill="1" applyBorder="1"/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center" vertical="center"/>
    </xf>
    <xf numFmtId="2" fontId="0" fillId="0" borderId="0" xfId="0" applyNumberFormat="1"/>
    <xf numFmtId="2" fontId="0" fillId="0" borderId="10" xfId="0" applyNumberForma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7" xfId="0" applyBorder="1"/>
    <xf numFmtId="0" fontId="0" fillId="7" borderId="0" xfId="0" applyFill="1"/>
    <xf numFmtId="0" fontId="5" fillId="0" borderId="0" xfId="3"/>
    <xf numFmtId="0" fontId="0" fillId="6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8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8" xfId="0" applyFont="1" applyBorder="1"/>
    <xf numFmtId="0" fontId="0" fillId="8" borderId="0" xfId="0" applyFill="1"/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19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quotePrefix="1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4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23" xfId="0" applyBorder="1"/>
    <xf numFmtId="0" fontId="6" fillId="0" borderId="0" xfId="0" applyFont="1" applyAlignment="1">
      <alignment horizontal="left" wrapText="1"/>
    </xf>
    <xf numFmtId="0" fontId="4" fillId="0" borderId="0" xfId="0" applyFont="1"/>
    <xf numFmtId="0" fontId="8" fillId="0" borderId="0" xfId="0" applyFont="1"/>
    <xf numFmtId="0" fontId="0" fillId="0" borderId="21" xfId="0" applyBorder="1" applyAlignment="1">
      <alignment horizontal="center"/>
    </xf>
    <xf numFmtId="0" fontId="0" fillId="0" borderId="25" xfId="0" applyBorder="1"/>
    <xf numFmtId="1" fontId="0" fillId="0" borderId="0" xfId="0" applyNumberFormat="1"/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8" xfId="0" applyNumberFormat="1" applyBorder="1"/>
    <xf numFmtId="1" fontId="0" fillId="0" borderId="8" xfId="0" applyNumberFormat="1" applyBorder="1"/>
    <xf numFmtId="0" fontId="0" fillId="5" borderId="6" xfId="0" applyFill="1" applyBorder="1"/>
    <xf numFmtId="0" fontId="0" fillId="5" borderId="23" xfId="0" applyFill="1" applyBorder="1"/>
    <xf numFmtId="0" fontId="0" fillId="5" borderId="7" xfId="0" applyFill="1" applyBorder="1"/>
    <xf numFmtId="0" fontId="0" fillId="5" borderId="17" xfId="0" applyFill="1" applyBorder="1"/>
    <xf numFmtId="0" fontId="0" fillId="7" borderId="8" xfId="0" applyFill="1" applyBorder="1"/>
    <xf numFmtId="1" fontId="0" fillId="0" borderId="9" xfId="0" applyNumberFormat="1" applyBorder="1"/>
    <xf numFmtId="165" fontId="0" fillId="0" borderId="9" xfId="0" applyNumberFormat="1" applyBorder="1"/>
    <xf numFmtId="165" fontId="0" fillId="0" borderId="8" xfId="0" applyNumberFormat="1" applyBorder="1"/>
    <xf numFmtId="1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165" fontId="0" fillId="0" borderId="0" xfId="0" applyNumberFormat="1"/>
    <xf numFmtId="0" fontId="0" fillId="0" borderId="20" xfId="0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2" fontId="0" fillId="0" borderId="8" xfId="0" quotePrefix="1" applyNumberFormat="1" applyBorder="1"/>
    <xf numFmtId="0" fontId="0" fillId="0" borderId="19" xfId="0" applyBorder="1" applyAlignment="1">
      <alignment horizontal="center"/>
    </xf>
    <xf numFmtId="0" fontId="0" fillId="0" borderId="15" xfId="0" applyBorder="1"/>
    <xf numFmtId="0" fontId="0" fillId="0" borderId="13" xfId="0" quotePrefix="1" applyBorder="1" applyAlignment="1">
      <alignment horizontal="center" vertical="center"/>
    </xf>
    <xf numFmtId="0" fontId="0" fillId="0" borderId="9" xfId="0" applyBorder="1" applyAlignment="1">
      <alignment horizontal="right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1" xfId="0" applyBorder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0" xfId="3" applyFill="1"/>
    <xf numFmtId="0" fontId="0" fillId="0" borderId="27" xfId="0" applyBorder="1"/>
    <xf numFmtId="0" fontId="0" fillId="0" borderId="32" xfId="0" applyBorder="1"/>
    <xf numFmtId="2" fontId="0" fillId="0" borderId="1" xfId="0" applyNumberFormat="1" applyBorder="1" applyAlignment="1">
      <alignment horizontal="center"/>
    </xf>
    <xf numFmtId="0" fontId="7" fillId="5" borderId="9" xfId="0" applyFont="1" applyFill="1" applyBorder="1"/>
    <xf numFmtId="0" fontId="7" fillId="4" borderId="9" xfId="0" applyFont="1" applyFill="1" applyBorder="1"/>
    <xf numFmtId="0" fontId="7" fillId="2" borderId="9" xfId="0" applyFont="1" applyFill="1" applyBorder="1"/>
    <xf numFmtId="0" fontId="7" fillId="3" borderId="9" xfId="0" applyFont="1" applyFill="1" applyBorder="1"/>
    <xf numFmtId="2" fontId="0" fillId="0" borderId="27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30" xfId="0" applyBorder="1"/>
    <xf numFmtId="0" fontId="10" fillId="3" borderId="0" xfId="0" applyFont="1" applyFill="1"/>
    <xf numFmtId="0" fontId="11" fillId="4" borderId="0" xfId="0" applyFont="1" applyFill="1"/>
    <xf numFmtId="0" fontId="0" fillId="0" borderId="16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38" xfId="0" applyBorder="1" applyAlignment="1">
      <alignment horizontal="center"/>
    </xf>
    <xf numFmtId="0" fontId="0" fillId="0" borderId="38" xfId="0" applyBorder="1"/>
    <xf numFmtId="0" fontId="0" fillId="0" borderId="35" xfId="0" applyBorder="1" applyAlignment="1">
      <alignment horizontal="right"/>
    </xf>
    <xf numFmtId="0" fontId="0" fillId="0" borderId="35" xfId="0" applyBorder="1" applyAlignment="1">
      <alignment horizontal="left"/>
    </xf>
    <xf numFmtId="0" fontId="0" fillId="3" borderId="0" xfId="0" applyFill="1" applyAlignment="1">
      <alignment horizontal="right"/>
    </xf>
    <xf numFmtId="0" fontId="13" fillId="2" borderId="0" xfId="0" applyFont="1" applyFill="1"/>
    <xf numFmtId="0" fontId="7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32" xfId="0" applyNumberForma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0" fillId="0" borderId="0" xfId="0" applyNumberFormat="1" applyAlignment="1">
      <alignment horizontal="left"/>
    </xf>
    <xf numFmtId="0" fontId="16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/>
    </xf>
    <xf numFmtId="0" fontId="0" fillId="5" borderId="9" xfId="0" applyFill="1" applyBorder="1"/>
    <xf numFmtId="0" fontId="0" fillId="5" borderId="8" xfId="0" applyFill="1" applyBorder="1"/>
    <xf numFmtId="2" fontId="0" fillId="5" borderId="0" xfId="0" applyNumberFormat="1" applyFill="1"/>
    <xf numFmtId="2" fontId="0" fillId="5" borderId="8" xfId="0" applyNumberFormat="1" applyFill="1" applyBorder="1"/>
    <xf numFmtId="1" fontId="0" fillId="5" borderId="0" xfId="0" applyNumberFormat="1" applyFill="1"/>
    <xf numFmtId="1" fontId="0" fillId="5" borderId="8" xfId="0" applyNumberFormat="1" applyFill="1" applyBorder="1"/>
    <xf numFmtId="165" fontId="0" fillId="5" borderId="0" xfId="0" applyNumberFormat="1" applyFill="1"/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2" fontId="0" fillId="0" borderId="21" xfId="0" applyNumberFormat="1" applyBorder="1"/>
    <xf numFmtId="2" fontId="0" fillId="0" borderId="20" xfId="0" applyNumberFormat="1" applyBorder="1"/>
    <xf numFmtId="1" fontId="0" fillId="0" borderId="21" xfId="0" applyNumberFormat="1" applyBorder="1"/>
    <xf numFmtId="1" fontId="0" fillId="0" borderId="20" xfId="0" applyNumberFormat="1" applyBorder="1"/>
    <xf numFmtId="165" fontId="0" fillId="0" borderId="21" xfId="0" applyNumberFormat="1" applyBorder="1"/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0" borderId="24" xfId="0" applyBorder="1"/>
    <xf numFmtId="0" fontId="0" fillId="0" borderId="9" xfId="0" applyBorder="1" applyAlignment="1">
      <alignment vertical="center"/>
    </xf>
    <xf numFmtId="0" fontId="0" fillId="0" borderId="1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2" borderId="8" xfId="0" applyFill="1" applyBorder="1"/>
    <xf numFmtId="0" fontId="0" fillId="11" borderId="9" xfId="0" applyFill="1" applyBorder="1"/>
    <xf numFmtId="0" fontId="0" fillId="11" borderId="8" xfId="0" applyFill="1" applyBorder="1"/>
    <xf numFmtId="0" fontId="4" fillId="0" borderId="9" xfId="0" applyFont="1" applyBorder="1"/>
    <xf numFmtId="0" fontId="15" fillId="12" borderId="0" xfId="0" applyFont="1" applyFill="1" applyAlignment="1">
      <alignment horizontal="center" vertical="center" wrapText="1"/>
    </xf>
    <xf numFmtId="0" fontId="16" fillId="12" borderId="0" xfId="0" applyFont="1" applyFill="1" applyAlignment="1">
      <alignment vertical="center" wrapText="1"/>
    </xf>
    <xf numFmtId="0" fontId="15" fillId="13" borderId="0" xfId="0" applyFont="1" applyFill="1" applyAlignment="1">
      <alignment horizontal="center" vertical="center" wrapText="1"/>
    </xf>
    <xf numFmtId="0" fontId="16" fillId="13" borderId="0" xfId="0" applyFont="1" applyFill="1" applyAlignment="1">
      <alignment vertical="center" wrapText="1"/>
    </xf>
    <xf numFmtId="2" fontId="0" fillId="14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0" borderId="18" xfId="0" applyBorder="1"/>
    <xf numFmtId="2" fontId="0" fillId="0" borderId="35" xfId="0" applyNumberFormat="1" applyBorder="1"/>
    <xf numFmtId="2" fontId="0" fillId="0" borderId="38" xfId="0" applyNumberFormat="1" applyBorder="1"/>
    <xf numFmtId="1" fontId="0" fillId="0" borderId="38" xfId="0" applyNumberFormat="1" applyBorder="1"/>
    <xf numFmtId="0" fontId="17" fillId="0" borderId="0" xfId="0" applyFont="1" applyAlignment="1">
      <alignment vertical="center" wrapText="1"/>
    </xf>
    <xf numFmtId="0" fontId="17" fillId="0" borderId="0" xfId="0" applyFont="1"/>
    <xf numFmtId="0" fontId="21" fillId="0" borderId="0" xfId="0" applyFont="1"/>
    <xf numFmtId="0" fontId="23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0" fillId="15" borderId="9" xfId="0" applyFill="1" applyBorder="1"/>
    <xf numFmtId="0" fontId="4" fillId="15" borderId="8" xfId="0" applyFont="1" applyFill="1" applyBorder="1"/>
    <xf numFmtId="0" fontId="0" fillId="15" borderId="0" xfId="0" applyFill="1"/>
    <xf numFmtId="0" fontId="0" fillId="15" borderId="8" xfId="0" applyFill="1" applyBorder="1"/>
    <xf numFmtId="2" fontId="0" fillId="15" borderId="0" xfId="0" applyNumberFormat="1" applyFill="1"/>
    <xf numFmtId="2" fontId="0" fillId="15" borderId="8" xfId="0" applyNumberFormat="1" applyFill="1" applyBorder="1"/>
    <xf numFmtId="1" fontId="0" fillId="15" borderId="0" xfId="0" applyNumberFormat="1" applyFill="1"/>
    <xf numFmtId="1" fontId="0" fillId="15" borderId="8" xfId="0" applyNumberFormat="1" applyFill="1" applyBorder="1"/>
    <xf numFmtId="165" fontId="0" fillId="15" borderId="8" xfId="0" applyNumberFormat="1" applyFill="1" applyBorder="1"/>
    <xf numFmtId="0" fontId="0" fillId="15" borderId="0" xfId="0" applyFill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0" xfId="0" applyFill="1" applyAlignment="1">
      <alignment horizontal="right"/>
    </xf>
    <xf numFmtId="2" fontId="0" fillId="15" borderId="8" xfId="0" quotePrefix="1" applyNumberFormat="1" applyFill="1" applyBorder="1"/>
    <xf numFmtId="0" fontId="0" fillId="15" borderId="0" xfId="0" applyFill="1" applyAlignment="1">
      <alignment horizontal="left"/>
    </xf>
    <xf numFmtId="1" fontId="0" fillId="15" borderId="9" xfId="0" applyNumberFormat="1" applyFill="1" applyBorder="1"/>
    <xf numFmtId="165" fontId="0" fillId="15" borderId="0" xfId="0" applyNumberFormat="1" applyFill="1"/>
    <xf numFmtId="165" fontId="0" fillId="15" borderId="9" xfId="0" applyNumberFormat="1" applyFill="1" applyBorder="1"/>
    <xf numFmtId="1" fontId="0" fillId="15" borderId="0" xfId="0" applyNumberFormat="1" applyFill="1" applyAlignment="1">
      <alignment horizontal="center"/>
    </xf>
    <xf numFmtId="0" fontId="0" fillId="15" borderId="21" xfId="0" applyFill="1" applyBorder="1"/>
    <xf numFmtId="0" fontId="4" fillId="15" borderId="0" xfId="0" applyFont="1" applyFill="1"/>
    <xf numFmtId="0" fontId="5" fillId="15" borderId="0" xfId="3" applyFill="1"/>
    <xf numFmtId="0" fontId="0" fillId="15" borderId="35" xfId="0" applyFill="1" applyBorder="1"/>
    <xf numFmtId="0" fontId="0" fillId="15" borderId="38" xfId="0" applyFill="1" applyBorder="1"/>
    <xf numFmtId="2" fontId="0" fillId="15" borderId="38" xfId="0" applyNumberFormat="1" applyFill="1" applyBorder="1"/>
    <xf numFmtId="1" fontId="0" fillId="15" borderId="38" xfId="0" applyNumberFormat="1" applyFill="1" applyBorder="1"/>
    <xf numFmtId="0" fontId="0" fillId="15" borderId="35" xfId="0" applyFill="1" applyBorder="1" applyAlignment="1">
      <alignment horizontal="center"/>
    </xf>
    <xf numFmtId="0" fontId="0" fillId="15" borderId="38" xfId="0" applyFill="1" applyBorder="1" applyAlignment="1">
      <alignment horizontal="center"/>
    </xf>
    <xf numFmtId="0" fontId="0" fillId="15" borderId="35" xfId="0" applyFill="1" applyBorder="1" applyAlignment="1">
      <alignment horizontal="right"/>
    </xf>
    <xf numFmtId="0" fontId="0" fillId="15" borderId="34" xfId="0" applyFill="1" applyBorder="1"/>
    <xf numFmtId="0" fontId="0" fillId="15" borderId="35" xfId="0" applyFill="1" applyBorder="1" applyAlignment="1">
      <alignment horizontal="left"/>
    </xf>
    <xf numFmtId="0" fontId="0" fillId="7" borderId="35" xfId="0" applyFill="1" applyBorder="1"/>
    <xf numFmtId="0" fontId="0" fillId="7" borderId="38" xfId="0" applyFill="1" applyBorder="1"/>
    <xf numFmtId="2" fontId="0" fillId="15" borderId="35" xfId="0" applyNumberFormat="1" applyFill="1" applyBorder="1"/>
    <xf numFmtId="0" fontId="0" fillId="15" borderId="19" xfId="0" applyFill="1" applyBorder="1"/>
    <xf numFmtId="0" fontId="0" fillId="15" borderId="20" xfId="0" applyFill="1" applyBorder="1"/>
    <xf numFmtId="2" fontId="0" fillId="15" borderId="20" xfId="0" applyNumberFormat="1" applyFill="1" applyBorder="1"/>
    <xf numFmtId="1" fontId="0" fillId="15" borderId="20" xfId="0" applyNumberFormat="1" applyFill="1" applyBorder="1"/>
    <xf numFmtId="0" fontId="0" fillId="15" borderId="21" xfId="0" applyFill="1" applyBorder="1" applyAlignment="1">
      <alignment horizontal="right"/>
    </xf>
    <xf numFmtId="0" fontId="0" fillId="15" borderId="21" xfId="0" applyFill="1" applyBorder="1" applyAlignment="1">
      <alignment horizontal="left"/>
    </xf>
    <xf numFmtId="165" fontId="0" fillId="5" borderId="8" xfId="0" applyNumberFormat="1" applyFill="1" applyBorder="1"/>
    <xf numFmtId="0" fontId="0" fillId="0" borderId="8" xfId="0" quotePrefix="1" applyBorder="1"/>
    <xf numFmtId="0" fontId="0" fillId="0" borderId="0" xfId="0" quotePrefix="1"/>
    <xf numFmtId="0" fontId="0" fillId="15" borderId="8" xfId="0" quotePrefix="1" applyFill="1" applyBorder="1"/>
    <xf numFmtId="0" fontId="0" fillId="15" borderId="0" xfId="0" quotePrefix="1" applyFill="1"/>
    <xf numFmtId="0" fontId="0" fillId="15" borderId="24" xfId="0" applyFill="1" applyBorder="1"/>
    <xf numFmtId="0" fontId="0" fillId="15" borderId="25" xfId="0" applyFill="1" applyBorder="1"/>
    <xf numFmtId="0" fontId="7" fillId="5" borderId="12" xfId="0" applyFont="1" applyFill="1" applyBorder="1"/>
    <xf numFmtId="2" fontId="0" fillId="3" borderId="0" xfId="0" applyNumberFormat="1" applyFill="1"/>
    <xf numFmtId="1" fontId="0" fillId="3" borderId="0" xfId="0" applyNumberFormat="1" applyFill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11" borderId="26" xfId="0" applyFont="1" applyFill="1" applyBorder="1" applyAlignment="1">
      <alignment horizontal="center" vertical="center" wrapText="1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14" fillId="2" borderId="26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32" xfId="0" applyBorder="1" applyAlignment="1">
      <alignment horizontal="center"/>
    </xf>
    <xf numFmtId="0" fontId="7" fillId="0" borderId="2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</cellXfs>
  <cellStyles count="4">
    <cellStyle name="Comma 2" xfId="1" xr:uid="{E0F1FB19-39D9-4226-B7F6-723415349478}"/>
    <cellStyle name="Hyperlink" xfId="3" builtinId="8"/>
    <cellStyle name="Normal" xfId="0" builtinId="0"/>
    <cellStyle name="Standard_Tabelle1" xfId="2" xr:uid="{445968AF-0D0E-4BFF-B169-0F06CA06947B}"/>
  </cellStyles>
  <dxfs count="0"/>
  <tableStyles count="0" defaultTableStyle="TableStyleMedium2" defaultPivotStyle="PivotStyleLight16"/>
  <colors>
    <mruColors>
      <color rgb="FF92D050"/>
      <color rgb="FFFF9B9B"/>
      <color rgb="FFE6D5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4192-4D66-4CE1-9C2F-D60E0211D0C4}">
  <dimension ref="B1:V45"/>
  <sheetViews>
    <sheetView workbookViewId="0">
      <selection activeCell="L21" sqref="L21"/>
    </sheetView>
  </sheetViews>
  <sheetFormatPr defaultRowHeight="14.4" x14ac:dyDescent="0.3"/>
  <cols>
    <col min="2" max="2" width="2" bestFit="1" customWidth="1"/>
    <col min="3" max="3" width="26.21875" bestFit="1" customWidth="1"/>
    <col min="5" max="5" width="3" bestFit="1" customWidth="1"/>
    <col min="6" max="6" width="22.5546875" bestFit="1" customWidth="1"/>
    <col min="8" max="8" width="2" bestFit="1" customWidth="1"/>
    <col min="9" max="9" width="19.109375" bestFit="1" customWidth="1"/>
    <col min="11" max="11" width="21" bestFit="1" customWidth="1"/>
    <col min="12" max="12" width="42.44140625" bestFit="1" customWidth="1"/>
    <col min="13" max="13" width="18.44140625" bestFit="1" customWidth="1"/>
    <col min="16" max="16" width="3" bestFit="1" customWidth="1"/>
    <col min="17" max="17" width="24" bestFit="1" customWidth="1"/>
    <col min="18" max="18" width="111.44140625" customWidth="1"/>
    <col min="19" max="19" width="1.44140625" bestFit="1" customWidth="1"/>
    <col min="20" max="20" width="3.33203125" bestFit="1" customWidth="1"/>
    <col min="21" max="21" width="65.33203125" bestFit="1" customWidth="1"/>
    <col min="22" max="22" width="76.33203125" bestFit="1" customWidth="1"/>
  </cols>
  <sheetData>
    <row r="1" spans="2:22" ht="15" thickBot="1" x14ac:dyDescent="0.35">
      <c r="P1" s="242" t="s">
        <v>110</v>
      </c>
      <c r="Q1" s="242"/>
      <c r="T1" s="242" t="s">
        <v>111</v>
      </c>
      <c r="U1" s="242"/>
    </row>
    <row r="2" spans="2:22" ht="15" thickBot="1" x14ac:dyDescent="0.35">
      <c r="B2" s="243" t="s">
        <v>1</v>
      </c>
      <c r="C2" s="244"/>
      <c r="E2" s="243" t="s">
        <v>14</v>
      </c>
      <c r="F2" s="244"/>
      <c r="H2" s="243" t="s">
        <v>142</v>
      </c>
      <c r="I2" s="244"/>
      <c r="K2" s="242" t="s">
        <v>332</v>
      </c>
      <c r="L2" s="242"/>
      <c r="P2" s="7">
        <v>1</v>
      </c>
      <c r="Q2" t="s">
        <v>25</v>
      </c>
      <c r="R2" t="s">
        <v>24</v>
      </c>
      <c r="T2" s="7" t="s">
        <v>209</v>
      </c>
      <c r="U2" t="s">
        <v>207</v>
      </c>
      <c r="V2" t="s">
        <v>3932</v>
      </c>
    </row>
    <row r="3" spans="2:22" x14ac:dyDescent="0.3">
      <c r="B3" s="3">
        <v>0</v>
      </c>
      <c r="C3" s="1" t="s">
        <v>2</v>
      </c>
      <c r="E3" s="3">
        <v>1</v>
      </c>
      <c r="F3" s="1" t="s">
        <v>212</v>
      </c>
      <c r="H3" s="4">
        <v>0</v>
      </c>
      <c r="I3" s="1" t="s">
        <v>143</v>
      </c>
      <c r="K3" s="30" t="s">
        <v>11</v>
      </c>
      <c r="L3" s="30" t="s">
        <v>333</v>
      </c>
      <c r="M3" s="30" t="s">
        <v>556</v>
      </c>
      <c r="P3" s="7">
        <v>2</v>
      </c>
      <c r="Q3" t="s">
        <v>115</v>
      </c>
      <c r="T3" s="7" t="s">
        <v>225</v>
      </c>
      <c r="U3" t="s">
        <v>112</v>
      </c>
      <c r="V3" t="s">
        <v>309</v>
      </c>
    </row>
    <row r="4" spans="2:22" x14ac:dyDescent="0.3">
      <c r="B4" s="4">
        <v>1</v>
      </c>
      <c r="C4" s="1" t="s">
        <v>3</v>
      </c>
      <c r="E4" s="4">
        <v>2</v>
      </c>
      <c r="F4" s="1" t="s">
        <v>15</v>
      </c>
      <c r="H4" s="4">
        <v>1</v>
      </c>
      <c r="I4" s="1" t="s">
        <v>144</v>
      </c>
      <c r="K4" s="41" t="s">
        <v>334</v>
      </c>
      <c r="L4" s="41" t="s">
        <v>335</v>
      </c>
      <c r="P4" s="7">
        <v>3</v>
      </c>
      <c r="Q4" t="s">
        <v>201</v>
      </c>
      <c r="R4" t="s">
        <v>202</v>
      </c>
      <c r="T4" s="7" t="s">
        <v>208</v>
      </c>
      <c r="U4" t="s">
        <v>310</v>
      </c>
      <c r="V4" t="s">
        <v>311</v>
      </c>
    </row>
    <row r="5" spans="2:22" x14ac:dyDescent="0.3">
      <c r="B5" s="4">
        <v>2</v>
      </c>
      <c r="C5" s="1" t="s">
        <v>4</v>
      </c>
      <c r="E5" s="4">
        <v>3</v>
      </c>
      <c r="F5" s="1" t="s">
        <v>16</v>
      </c>
      <c r="H5" s="4">
        <v>2</v>
      </c>
      <c r="I5" s="1" t="s">
        <v>145</v>
      </c>
      <c r="K5" s="41" t="s">
        <v>336</v>
      </c>
      <c r="L5" s="41" t="s">
        <v>335</v>
      </c>
      <c r="P5" s="98">
        <v>4</v>
      </c>
      <c r="Q5" t="s">
        <v>350</v>
      </c>
      <c r="R5" s="60" t="s">
        <v>351</v>
      </c>
      <c r="T5" s="7" t="s">
        <v>226</v>
      </c>
      <c r="U5" t="s">
        <v>3709</v>
      </c>
      <c r="V5" t="s">
        <v>3710</v>
      </c>
    </row>
    <row r="6" spans="2:22" ht="15" thickBot="1" x14ac:dyDescent="0.35">
      <c r="B6" s="4">
        <v>3</v>
      </c>
      <c r="C6" s="1" t="s">
        <v>2004</v>
      </c>
      <c r="E6" s="4">
        <v>4</v>
      </c>
      <c r="F6" s="1" t="s">
        <v>17</v>
      </c>
      <c r="H6" s="5">
        <v>3</v>
      </c>
      <c r="I6" s="29" t="s">
        <v>146</v>
      </c>
      <c r="K6" s="41" t="s">
        <v>14</v>
      </c>
      <c r="L6" s="41" t="s">
        <v>337</v>
      </c>
      <c r="P6" s="98">
        <v>5</v>
      </c>
      <c r="Q6" t="s">
        <v>352</v>
      </c>
      <c r="R6" s="60" t="s">
        <v>353</v>
      </c>
      <c r="T6" s="7" t="s">
        <v>227</v>
      </c>
      <c r="U6" t="s">
        <v>3961</v>
      </c>
      <c r="V6" t="s">
        <v>3962</v>
      </c>
    </row>
    <row r="7" spans="2:22" ht="15" thickBot="1" x14ac:dyDescent="0.35">
      <c r="B7" s="5">
        <v>4</v>
      </c>
      <c r="C7" s="2" t="s">
        <v>5170</v>
      </c>
      <c r="E7" s="4">
        <v>5</v>
      </c>
      <c r="F7" s="1" t="s">
        <v>213</v>
      </c>
      <c r="K7" s="41" t="s">
        <v>23</v>
      </c>
      <c r="L7" s="41" t="s">
        <v>555</v>
      </c>
      <c r="P7" s="7">
        <v>30</v>
      </c>
      <c r="Q7" t="s">
        <v>181</v>
      </c>
      <c r="R7" t="s">
        <v>231</v>
      </c>
      <c r="T7" s="7" t="s">
        <v>552</v>
      </c>
      <c r="U7" t="s">
        <v>228</v>
      </c>
      <c r="V7" s="58" t="s">
        <v>229</v>
      </c>
    </row>
    <row r="8" spans="2:22" x14ac:dyDescent="0.3">
      <c r="E8" s="4">
        <v>6</v>
      </c>
      <c r="F8" s="1" t="s">
        <v>214</v>
      </c>
      <c r="H8" s="243" t="s">
        <v>558</v>
      </c>
      <c r="I8" s="244"/>
      <c r="K8" s="22" t="s">
        <v>211</v>
      </c>
      <c r="L8" s="22" t="s">
        <v>338</v>
      </c>
      <c r="M8" s="22" t="s">
        <v>567</v>
      </c>
      <c r="P8" s="7">
        <v>31</v>
      </c>
      <c r="Q8" t="s">
        <v>306</v>
      </c>
      <c r="R8" t="s">
        <v>1332</v>
      </c>
      <c r="T8" s="7" t="s">
        <v>1064</v>
      </c>
      <c r="U8" t="s">
        <v>1063</v>
      </c>
      <c r="V8" t="s">
        <v>1870</v>
      </c>
    </row>
    <row r="9" spans="2:22" x14ac:dyDescent="0.3">
      <c r="E9" s="4">
        <v>7</v>
      </c>
      <c r="F9" s="1" t="s">
        <v>215</v>
      </c>
      <c r="H9" s="3">
        <v>0</v>
      </c>
      <c r="I9" s="1" t="s">
        <v>559</v>
      </c>
      <c r="K9" s="101" t="s">
        <v>339</v>
      </c>
      <c r="L9" s="101" t="s">
        <v>340</v>
      </c>
      <c r="M9" s="245" t="s">
        <v>571</v>
      </c>
      <c r="P9" s="7">
        <v>32</v>
      </c>
      <c r="Q9" t="s">
        <v>319</v>
      </c>
      <c r="R9" t="s">
        <v>320</v>
      </c>
      <c r="T9" s="7"/>
    </row>
    <row r="10" spans="2:22" x14ac:dyDescent="0.3">
      <c r="E10" s="4">
        <v>8</v>
      </c>
      <c r="F10" s="1" t="s">
        <v>18</v>
      </c>
      <c r="H10" s="4">
        <v>1</v>
      </c>
      <c r="I10" s="1" t="s">
        <v>560</v>
      </c>
      <c r="K10" s="101" t="s">
        <v>341</v>
      </c>
      <c r="L10" s="101" t="s">
        <v>342</v>
      </c>
      <c r="M10" s="245"/>
      <c r="P10" s="7">
        <v>33</v>
      </c>
      <c r="Q10" s="6" t="s">
        <v>817</v>
      </c>
      <c r="R10" t="s">
        <v>1332</v>
      </c>
      <c r="T10" s="7"/>
    </row>
    <row r="11" spans="2:22" x14ac:dyDescent="0.3">
      <c r="E11" s="4">
        <v>9</v>
      </c>
      <c r="F11" s="57" t="s">
        <v>216</v>
      </c>
      <c r="H11" s="4">
        <v>2</v>
      </c>
      <c r="I11" s="1" t="s">
        <v>561</v>
      </c>
      <c r="K11" s="30" t="s">
        <v>343</v>
      </c>
      <c r="L11" s="30" t="s">
        <v>344</v>
      </c>
      <c r="M11" s="30" t="s">
        <v>556</v>
      </c>
      <c r="P11" s="7">
        <v>34</v>
      </c>
      <c r="Q11" t="s">
        <v>768</v>
      </c>
      <c r="R11" t="s">
        <v>1332</v>
      </c>
      <c r="S11" t="s">
        <v>307</v>
      </c>
      <c r="T11" s="7"/>
    </row>
    <row r="12" spans="2:22" x14ac:dyDescent="0.3">
      <c r="E12" s="89">
        <v>10</v>
      </c>
      <c r="F12" s="90" t="s">
        <v>217</v>
      </c>
      <c r="H12" s="4">
        <v>3</v>
      </c>
      <c r="I12" s="1" t="s">
        <v>562</v>
      </c>
      <c r="K12" s="41" t="s">
        <v>347</v>
      </c>
      <c r="L12" s="41" t="s">
        <v>348</v>
      </c>
      <c r="P12" s="7">
        <v>35</v>
      </c>
      <c r="Q12" t="s">
        <v>1470</v>
      </c>
      <c r="R12" s="187" t="s">
        <v>4573</v>
      </c>
      <c r="S12" t="s">
        <v>307</v>
      </c>
      <c r="T12" s="7"/>
    </row>
    <row r="13" spans="2:22" x14ac:dyDescent="0.3">
      <c r="E13" s="89">
        <v>11</v>
      </c>
      <c r="F13" s="90" t="s">
        <v>218</v>
      </c>
      <c r="H13" s="4">
        <v>4</v>
      </c>
      <c r="I13" s="1" t="s">
        <v>563</v>
      </c>
      <c r="K13" s="41" t="s">
        <v>540</v>
      </c>
      <c r="L13" s="41" t="s">
        <v>541</v>
      </c>
      <c r="P13" s="7">
        <v>36</v>
      </c>
      <c r="Q13" t="s">
        <v>1618</v>
      </c>
      <c r="R13" s="188" t="s">
        <v>4574</v>
      </c>
      <c r="S13" t="s">
        <v>307</v>
      </c>
      <c r="T13" s="7"/>
    </row>
    <row r="14" spans="2:22" ht="15" thickBot="1" x14ac:dyDescent="0.35">
      <c r="E14" s="89">
        <v>12</v>
      </c>
      <c r="F14" s="90" t="s">
        <v>219</v>
      </c>
      <c r="H14" s="4">
        <v>5</v>
      </c>
      <c r="I14" s="1" t="s">
        <v>564</v>
      </c>
      <c r="K14" s="41" t="s">
        <v>542</v>
      </c>
      <c r="L14" s="41" t="s">
        <v>543</v>
      </c>
      <c r="P14" s="7">
        <v>37</v>
      </c>
      <c r="Q14" t="s">
        <v>2504</v>
      </c>
      <c r="R14" s="189" t="s">
        <v>4575</v>
      </c>
      <c r="T14" s="7"/>
    </row>
    <row r="15" spans="2:22" x14ac:dyDescent="0.3">
      <c r="B15" s="243" t="s">
        <v>5</v>
      </c>
      <c r="C15" s="244"/>
      <c r="E15" s="4">
        <v>13</v>
      </c>
      <c r="F15" s="57" t="s">
        <v>220</v>
      </c>
      <c r="H15" s="4">
        <v>6</v>
      </c>
      <c r="I15" s="1" t="s">
        <v>565</v>
      </c>
      <c r="K15" t="s">
        <v>857</v>
      </c>
      <c r="L15" t="s">
        <v>858</v>
      </c>
      <c r="P15" s="7">
        <v>38</v>
      </c>
      <c r="Q15" t="s">
        <v>2528</v>
      </c>
      <c r="R15" t="s">
        <v>4576</v>
      </c>
      <c r="T15" s="7"/>
    </row>
    <row r="16" spans="2:22" ht="15" thickBot="1" x14ac:dyDescent="0.35">
      <c r="B16" s="3">
        <v>0</v>
      </c>
      <c r="C16" s="1" t="s">
        <v>331</v>
      </c>
      <c r="E16" s="4">
        <v>14</v>
      </c>
      <c r="F16" s="57" t="s">
        <v>221</v>
      </c>
      <c r="H16" s="5">
        <v>7</v>
      </c>
      <c r="I16" s="2" t="s">
        <v>566</v>
      </c>
      <c r="P16" s="7">
        <v>39</v>
      </c>
      <c r="Q16" t="s">
        <v>2528</v>
      </c>
      <c r="R16" t="s">
        <v>4577</v>
      </c>
      <c r="T16" s="7"/>
    </row>
    <row r="17" spans="2:20" x14ac:dyDescent="0.3">
      <c r="B17" s="4">
        <v>1</v>
      </c>
      <c r="C17" s="1" t="s">
        <v>6</v>
      </c>
      <c r="E17" s="4">
        <v>15</v>
      </c>
      <c r="F17" s="57" t="s">
        <v>222</v>
      </c>
      <c r="P17" s="7">
        <v>40</v>
      </c>
      <c r="Q17" t="s">
        <v>2530</v>
      </c>
      <c r="R17" s="188" t="s">
        <v>4578</v>
      </c>
      <c r="T17" s="7"/>
    </row>
    <row r="18" spans="2:20" x14ac:dyDescent="0.3">
      <c r="B18" s="4">
        <v>2</v>
      </c>
      <c r="C18" s="1" t="s">
        <v>7</v>
      </c>
      <c r="E18" s="4">
        <v>16</v>
      </c>
      <c r="F18" s="57" t="s">
        <v>223</v>
      </c>
      <c r="P18" s="7">
        <v>41</v>
      </c>
      <c r="Q18" t="s">
        <v>2977</v>
      </c>
      <c r="R18" s="190" t="s">
        <v>4579</v>
      </c>
      <c r="T18" s="7"/>
    </row>
    <row r="19" spans="2:20" ht="15" thickBot="1" x14ac:dyDescent="0.35">
      <c r="B19" s="5">
        <v>4</v>
      </c>
      <c r="C19" s="2" t="s">
        <v>5176</v>
      </c>
      <c r="E19" s="89">
        <v>17</v>
      </c>
      <c r="F19" s="90" t="s">
        <v>146</v>
      </c>
      <c r="P19" s="7">
        <v>42</v>
      </c>
      <c r="Q19" t="s">
        <v>3024</v>
      </c>
      <c r="R19" t="s">
        <v>4580</v>
      </c>
      <c r="T19" s="7"/>
    </row>
    <row r="20" spans="2:20" ht="15" thickBot="1" x14ac:dyDescent="0.35">
      <c r="E20" s="91">
        <v>18</v>
      </c>
      <c r="F20" s="92" t="s">
        <v>131</v>
      </c>
      <c r="P20" s="7">
        <v>43</v>
      </c>
      <c r="Q20" t="s">
        <v>3120</v>
      </c>
      <c r="R20" t="s">
        <v>4581</v>
      </c>
      <c r="T20" s="7"/>
    </row>
    <row r="21" spans="2:20" x14ac:dyDescent="0.3">
      <c r="E21" t="s">
        <v>230</v>
      </c>
      <c r="P21" s="7">
        <v>44</v>
      </c>
      <c r="Q21" t="s">
        <v>3137</v>
      </c>
      <c r="R21" t="s">
        <v>4582</v>
      </c>
      <c r="T21" s="7"/>
    </row>
    <row r="22" spans="2:20" x14ac:dyDescent="0.3">
      <c r="P22" s="7">
        <v>45</v>
      </c>
      <c r="Q22" t="s">
        <v>3137</v>
      </c>
      <c r="R22" s="191" t="s">
        <v>4583</v>
      </c>
      <c r="T22" s="7"/>
    </row>
    <row r="23" spans="2:20" x14ac:dyDescent="0.3">
      <c r="P23" s="7">
        <v>46</v>
      </c>
      <c r="Q23" t="s">
        <v>3163</v>
      </c>
      <c r="R23" t="s">
        <v>4584</v>
      </c>
      <c r="T23" s="7"/>
    </row>
    <row r="24" spans="2:20" x14ac:dyDescent="0.3">
      <c r="P24" s="7">
        <v>47</v>
      </c>
      <c r="Q24" t="s">
        <v>3440</v>
      </c>
      <c r="R24" t="s">
        <v>4585</v>
      </c>
      <c r="T24" s="7"/>
    </row>
    <row r="25" spans="2:20" x14ac:dyDescent="0.3">
      <c r="P25" s="7">
        <v>48</v>
      </c>
      <c r="Q25" t="s">
        <v>796</v>
      </c>
      <c r="R25" s="192" t="s">
        <v>4586</v>
      </c>
      <c r="T25" s="7"/>
    </row>
    <row r="26" spans="2:20" x14ac:dyDescent="0.3">
      <c r="P26" s="7">
        <v>49</v>
      </c>
      <c r="Q26" t="s">
        <v>2977</v>
      </c>
      <c r="R26" t="s">
        <v>4587</v>
      </c>
      <c r="T26" s="7"/>
    </row>
    <row r="27" spans="2:20" x14ac:dyDescent="0.3">
      <c r="P27" s="7">
        <v>50</v>
      </c>
      <c r="Q27" t="s">
        <v>2992</v>
      </c>
      <c r="R27" t="s">
        <v>4588</v>
      </c>
      <c r="T27" s="7"/>
    </row>
    <row r="28" spans="2:20" x14ac:dyDescent="0.3">
      <c r="P28" s="7">
        <v>51</v>
      </c>
      <c r="Q28" t="s">
        <v>2992</v>
      </c>
      <c r="R28" s="187" t="s">
        <v>4589</v>
      </c>
      <c r="T28" s="7"/>
    </row>
    <row r="29" spans="2:20" x14ac:dyDescent="0.3">
      <c r="P29" s="7">
        <v>52</v>
      </c>
      <c r="Q29" t="s">
        <v>3071</v>
      </c>
      <c r="R29" t="s">
        <v>4590</v>
      </c>
      <c r="T29" s="7"/>
    </row>
    <row r="30" spans="2:20" x14ac:dyDescent="0.3">
      <c r="P30" s="7">
        <v>53</v>
      </c>
      <c r="Q30" t="s">
        <v>2054</v>
      </c>
      <c r="R30" t="s">
        <v>4591</v>
      </c>
      <c r="T30" s="7"/>
    </row>
    <row r="31" spans="2:20" x14ac:dyDescent="0.3">
      <c r="P31" s="7">
        <v>54</v>
      </c>
      <c r="Q31" t="s">
        <v>2054</v>
      </c>
      <c r="R31" s="192" t="s">
        <v>4592</v>
      </c>
      <c r="S31" t="s">
        <v>307</v>
      </c>
      <c r="T31" s="7"/>
    </row>
    <row r="32" spans="2:20" x14ac:dyDescent="0.3">
      <c r="P32" s="7">
        <v>55</v>
      </c>
      <c r="Q32" t="s">
        <v>3019</v>
      </c>
      <c r="R32" t="s">
        <v>4593</v>
      </c>
      <c r="S32" t="s">
        <v>307</v>
      </c>
      <c r="T32" s="7"/>
    </row>
    <row r="33" spans="16:20" x14ac:dyDescent="0.3">
      <c r="P33" s="7">
        <v>56</v>
      </c>
      <c r="Q33" t="s">
        <v>4594</v>
      </c>
      <c r="R33" t="s">
        <v>4595</v>
      </c>
      <c r="S33" t="s">
        <v>307</v>
      </c>
      <c r="T33" s="7"/>
    </row>
    <row r="34" spans="16:20" x14ac:dyDescent="0.3">
      <c r="P34" s="7">
        <v>57</v>
      </c>
      <c r="Q34" t="s">
        <v>1485</v>
      </c>
      <c r="R34" s="191" t="s">
        <v>4596</v>
      </c>
      <c r="T34" s="7"/>
    </row>
    <row r="35" spans="16:20" x14ac:dyDescent="0.3">
      <c r="P35" s="7">
        <v>58</v>
      </c>
      <c r="Q35" t="s">
        <v>1488</v>
      </c>
      <c r="R35" t="s">
        <v>4598</v>
      </c>
      <c r="T35" s="7"/>
    </row>
    <row r="36" spans="16:20" x14ac:dyDescent="0.3">
      <c r="P36" s="7">
        <v>59</v>
      </c>
      <c r="Q36" t="s">
        <v>1586</v>
      </c>
      <c r="R36" t="s">
        <v>4599</v>
      </c>
      <c r="T36" s="7"/>
    </row>
    <row r="37" spans="16:20" x14ac:dyDescent="0.3">
      <c r="P37" s="7">
        <v>60</v>
      </c>
      <c r="Q37" t="s">
        <v>1587</v>
      </c>
      <c r="R37" t="s">
        <v>4600</v>
      </c>
      <c r="T37" s="7"/>
    </row>
    <row r="38" spans="16:20" x14ac:dyDescent="0.3">
      <c r="P38" s="7">
        <v>61</v>
      </c>
      <c r="Q38" t="s">
        <v>1978</v>
      </c>
      <c r="R38" t="s">
        <v>4602</v>
      </c>
      <c r="T38" s="7"/>
    </row>
    <row r="39" spans="16:20" x14ac:dyDescent="0.3">
      <c r="P39" s="7">
        <v>62</v>
      </c>
      <c r="Q39" t="s">
        <v>2017</v>
      </c>
      <c r="R39" t="s">
        <v>4603</v>
      </c>
      <c r="T39" s="7"/>
    </row>
    <row r="40" spans="16:20" x14ac:dyDescent="0.3">
      <c r="P40" s="7">
        <v>63</v>
      </c>
      <c r="Q40" t="s">
        <v>2429</v>
      </c>
      <c r="R40" t="s">
        <v>5073</v>
      </c>
      <c r="T40" s="7"/>
    </row>
    <row r="41" spans="16:20" x14ac:dyDescent="0.3">
      <c r="P41" s="7">
        <v>64</v>
      </c>
      <c r="Q41" t="s">
        <v>807</v>
      </c>
      <c r="R41" t="s">
        <v>5082</v>
      </c>
      <c r="T41" s="7"/>
    </row>
    <row r="42" spans="16:20" x14ac:dyDescent="0.3">
      <c r="P42" s="7">
        <v>65</v>
      </c>
      <c r="Q42" s="6" t="s">
        <v>1625</v>
      </c>
      <c r="R42" t="s">
        <v>5124</v>
      </c>
      <c r="T42" s="7"/>
    </row>
    <row r="43" spans="16:20" x14ac:dyDescent="0.3">
      <c r="P43" s="7"/>
      <c r="T43" s="7"/>
    </row>
    <row r="44" spans="16:20" x14ac:dyDescent="0.3">
      <c r="P44" s="7"/>
      <c r="T44" s="7"/>
    </row>
    <row r="45" spans="16:20" x14ac:dyDescent="0.3">
      <c r="P45" s="7"/>
      <c r="T45" s="7"/>
    </row>
  </sheetData>
  <mergeCells count="9">
    <mergeCell ref="T1:U1"/>
    <mergeCell ref="H8:I8"/>
    <mergeCell ref="M9:M10"/>
    <mergeCell ref="B2:C2"/>
    <mergeCell ref="B15:C15"/>
    <mergeCell ref="E2:F2"/>
    <mergeCell ref="H2:I2"/>
    <mergeCell ref="K2:L2"/>
    <mergeCell ref="P1:Q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BC5F6-1689-4112-B0BE-75DDAEB2593E}">
  <dimension ref="A1:EZ323"/>
  <sheetViews>
    <sheetView workbookViewId="0">
      <pane ySplit="1" topLeftCell="A2" activePane="bottomLeft" state="frozen"/>
      <selection pane="bottomLeft" activeCell="F22" sqref="F22"/>
    </sheetView>
  </sheetViews>
  <sheetFormatPr defaultRowHeight="14.4" x14ac:dyDescent="0.3"/>
  <cols>
    <col min="1" max="1" width="18.109375" bestFit="1" customWidth="1"/>
    <col min="2" max="2" width="28.88671875" bestFit="1" customWidth="1"/>
    <col min="3" max="3" width="5.88671875" style="12" bestFit="1" customWidth="1"/>
    <col min="4" max="4" width="9.109375" bestFit="1" customWidth="1"/>
    <col min="5" max="5" width="9.5546875" bestFit="1" customWidth="1"/>
    <col min="6" max="6" width="10.6640625" bestFit="1" customWidth="1"/>
    <col min="7" max="7" width="8.33203125" style="6" bestFit="1" customWidth="1"/>
    <col min="8" max="20" width="6" bestFit="1" customWidth="1"/>
    <col min="21" max="22" width="5" bestFit="1" customWidth="1"/>
    <col min="23" max="23" width="6" bestFit="1" customWidth="1"/>
    <col min="24" max="24" width="4" bestFit="1" customWidth="1"/>
    <col min="25" max="33" width="6" bestFit="1" customWidth="1"/>
    <col min="34" max="34" width="5" bestFit="1" customWidth="1"/>
    <col min="35" max="35" width="6" bestFit="1" customWidth="1"/>
  </cols>
  <sheetData>
    <row r="1" spans="1:150" s="51" customFormat="1" x14ac:dyDescent="0.3">
      <c r="A1" s="254" t="s">
        <v>354</v>
      </c>
      <c r="B1" s="254"/>
      <c r="C1" s="106" t="s">
        <v>360</v>
      </c>
      <c r="D1" s="51" t="s">
        <v>355</v>
      </c>
      <c r="E1" s="51" t="s">
        <v>356</v>
      </c>
      <c r="F1" s="51" t="s">
        <v>357</v>
      </c>
      <c r="G1" s="52" t="s">
        <v>358</v>
      </c>
      <c r="H1" s="51" t="s">
        <v>359</v>
      </c>
    </row>
    <row r="2" spans="1:150" x14ac:dyDescent="0.3">
      <c r="A2" t="s">
        <v>90</v>
      </c>
      <c r="B2" t="s">
        <v>169</v>
      </c>
      <c r="C2" s="12">
        <f>COUNT(H2:BA2)</f>
        <v>1</v>
      </c>
      <c r="D2">
        <f>MIN(H2:BB2)</f>
        <v>8.86</v>
      </c>
      <c r="E2">
        <f>MAX(H2:BB2)</f>
        <v>8.86</v>
      </c>
      <c r="F2">
        <f>AVERAGE(H2:BB2)</f>
        <v>8.86</v>
      </c>
      <c r="G2" s="6" t="e">
        <f>STDEV(H2:BB2)</f>
        <v>#DIV/0!</v>
      </c>
      <c r="H2">
        <v>8.86</v>
      </c>
    </row>
    <row r="3" spans="1:150" x14ac:dyDescent="0.3">
      <c r="A3" t="s">
        <v>90</v>
      </c>
      <c r="B3" t="s">
        <v>171</v>
      </c>
      <c r="C3" s="12">
        <f t="shared" ref="C3:C19" si="0">COUNT(H3:BA3)</f>
        <v>1</v>
      </c>
      <c r="D3">
        <f t="shared" ref="D3:D19" si="1">MIN(H3:BB3)</f>
        <v>9.7899999999999991</v>
      </c>
      <c r="E3">
        <f t="shared" ref="E3:E19" si="2">MAX(H3:BB3)</f>
        <v>9.7899999999999991</v>
      </c>
      <c r="F3">
        <f t="shared" ref="F3:F19" si="3">AVERAGE(H3:BB3)</f>
        <v>9.7899999999999991</v>
      </c>
      <c r="G3" s="6" t="e">
        <f t="shared" ref="G3:G19" si="4">STDEV(H3:BB3)</f>
        <v>#DIV/0!</v>
      </c>
      <c r="H3">
        <v>9.7899999999999991</v>
      </c>
    </row>
    <row r="4" spans="1:150" s="51" customFormat="1" x14ac:dyDescent="0.3">
      <c r="A4" t="s">
        <v>90</v>
      </c>
      <c r="B4" t="s">
        <v>172</v>
      </c>
      <c r="C4" s="12">
        <f t="shared" si="0"/>
        <v>4</v>
      </c>
      <c r="D4">
        <f t="shared" si="1"/>
        <v>16.8</v>
      </c>
      <c r="E4">
        <f t="shared" si="2"/>
        <v>21</v>
      </c>
      <c r="F4">
        <f t="shared" si="3"/>
        <v>18.700000000000003</v>
      </c>
      <c r="G4" s="87">
        <f t="shared" si="4"/>
        <v>1.8641351882307251</v>
      </c>
      <c r="H4">
        <v>16.8</v>
      </c>
      <c r="I4">
        <v>17.649999999999999</v>
      </c>
      <c r="J4">
        <v>21</v>
      </c>
      <c r="K4">
        <v>19.350000000000001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</row>
    <row r="5" spans="1:150" x14ac:dyDescent="0.3">
      <c r="A5" t="s">
        <v>33</v>
      </c>
      <c r="B5" s="59" t="s">
        <v>114</v>
      </c>
      <c r="C5" s="12">
        <f t="shared" si="0"/>
        <v>7</v>
      </c>
      <c r="D5">
        <f t="shared" si="1"/>
        <v>11.88</v>
      </c>
      <c r="E5">
        <f t="shared" si="2"/>
        <v>17.37</v>
      </c>
      <c r="F5">
        <f t="shared" si="3"/>
        <v>15.059999999999999</v>
      </c>
      <c r="G5" s="87">
        <f t="shared" si="4"/>
        <v>2.1131887437393537</v>
      </c>
      <c r="H5">
        <v>15.26</v>
      </c>
      <c r="I5">
        <v>17.29</v>
      </c>
      <c r="J5">
        <v>17.37</v>
      </c>
      <c r="K5">
        <v>13.36</v>
      </c>
      <c r="L5">
        <v>16.440000000000001</v>
      </c>
      <c r="M5">
        <v>13.82</v>
      </c>
      <c r="N5">
        <v>11.88</v>
      </c>
    </row>
    <row r="6" spans="1:150" x14ac:dyDescent="0.3">
      <c r="A6" t="s">
        <v>33</v>
      </c>
      <c r="B6" s="59" t="s">
        <v>181</v>
      </c>
      <c r="C6" s="12">
        <f t="shared" si="0"/>
        <v>2</v>
      </c>
      <c r="D6">
        <f t="shared" si="1"/>
        <v>17</v>
      </c>
      <c r="E6">
        <f t="shared" si="2"/>
        <v>20.46</v>
      </c>
      <c r="F6">
        <f t="shared" si="3"/>
        <v>18.73</v>
      </c>
      <c r="G6" s="87">
        <f t="shared" si="4"/>
        <v>2.4465894629054552</v>
      </c>
      <c r="H6">
        <v>17</v>
      </c>
      <c r="I6">
        <v>20.46</v>
      </c>
    </row>
    <row r="7" spans="1:150" s="51" customFormat="1" x14ac:dyDescent="0.3">
      <c r="A7" t="s">
        <v>33</v>
      </c>
      <c r="B7" s="59" t="s">
        <v>183</v>
      </c>
      <c r="C7" s="12">
        <f t="shared" si="0"/>
        <v>11</v>
      </c>
      <c r="D7">
        <f t="shared" si="1"/>
        <v>9.65</v>
      </c>
      <c r="E7">
        <f t="shared" si="2"/>
        <v>13.72</v>
      </c>
      <c r="F7" s="18">
        <f t="shared" si="3"/>
        <v>11.655454545454546</v>
      </c>
      <c r="G7" s="87">
        <f t="shared" si="4"/>
        <v>1.4475038075000972</v>
      </c>
      <c r="H7">
        <v>13.72</v>
      </c>
      <c r="I7">
        <v>11.73</v>
      </c>
      <c r="J7">
        <v>12.88</v>
      </c>
      <c r="K7">
        <v>13.71</v>
      </c>
      <c r="L7">
        <v>12.69</v>
      </c>
      <c r="M7">
        <v>11.5</v>
      </c>
      <c r="N7">
        <v>11.25</v>
      </c>
      <c r="O7">
        <v>10.86</v>
      </c>
      <c r="P7">
        <v>10.48</v>
      </c>
      <c r="Q7">
        <v>9.65</v>
      </c>
      <c r="R7">
        <v>9.74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</row>
    <row r="8" spans="1:150" x14ac:dyDescent="0.3">
      <c r="A8" t="s">
        <v>49</v>
      </c>
      <c r="B8" t="s">
        <v>238</v>
      </c>
      <c r="C8" s="12">
        <f>COUNT(H8:BA8)</f>
        <v>13</v>
      </c>
      <c r="D8">
        <f>MIN(H8:BB8)</f>
        <v>23.65</v>
      </c>
      <c r="E8">
        <f>MAX(H8:BB8)</f>
        <v>27.06</v>
      </c>
      <c r="F8" s="18">
        <f>AVERAGE(H8:BB8)</f>
        <v>25.816923076923072</v>
      </c>
      <c r="G8" s="87">
        <f>STDEV(H8:BB8)</f>
        <v>1.1695396859119735</v>
      </c>
      <c r="H8">
        <v>25.16</v>
      </c>
      <c r="I8">
        <v>26.29</v>
      </c>
      <c r="J8">
        <v>25.09</v>
      </c>
      <c r="K8">
        <v>24.23</v>
      </c>
      <c r="L8">
        <v>24.85</v>
      </c>
      <c r="M8">
        <v>23.65</v>
      </c>
      <c r="N8">
        <v>27.01</v>
      </c>
      <c r="O8">
        <v>27.01</v>
      </c>
      <c r="P8">
        <v>26.82</v>
      </c>
      <c r="Q8">
        <v>27.06</v>
      </c>
      <c r="R8">
        <v>27.05</v>
      </c>
      <c r="S8">
        <v>25.44</v>
      </c>
      <c r="T8">
        <v>25.96</v>
      </c>
    </row>
    <row r="9" spans="1:150" x14ac:dyDescent="0.3">
      <c r="A9" t="s">
        <v>49</v>
      </c>
      <c r="B9" t="s">
        <v>240</v>
      </c>
      <c r="C9" s="12">
        <f t="shared" si="0"/>
        <v>24</v>
      </c>
      <c r="D9">
        <f t="shared" si="1"/>
        <v>18.59</v>
      </c>
      <c r="E9">
        <f t="shared" si="2"/>
        <v>26.56</v>
      </c>
      <c r="F9" s="18">
        <f t="shared" si="3"/>
        <v>23.317916666666662</v>
      </c>
      <c r="G9" s="87">
        <f t="shared" si="4"/>
        <v>2.2571682512592526</v>
      </c>
      <c r="H9" s="7">
        <v>18.59</v>
      </c>
      <c r="I9" s="7">
        <v>21</v>
      </c>
      <c r="J9" s="7">
        <v>20.55</v>
      </c>
      <c r="K9" s="7">
        <v>19.55</v>
      </c>
      <c r="L9" s="7">
        <v>22.52</v>
      </c>
      <c r="M9" s="7">
        <v>24.15</v>
      </c>
      <c r="N9" s="7">
        <v>23.71</v>
      </c>
      <c r="O9" s="7">
        <v>25.04</v>
      </c>
      <c r="P9" s="7">
        <v>25.06</v>
      </c>
      <c r="Q9" s="7">
        <v>24.4</v>
      </c>
      <c r="R9" s="7">
        <v>23.41</v>
      </c>
      <c r="S9" s="7">
        <v>21.06</v>
      </c>
      <c r="T9" s="7">
        <v>21.74</v>
      </c>
      <c r="U9" s="7">
        <v>22.15</v>
      </c>
      <c r="V9" s="7">
        <v>21.83</v>
      </c>
      <c r="W9" s="7">
        <v>24.83</v>
      </c>
      <c r="X9" s="7">
        <v>23.2</v>
      </c>
      <c r="Y9" s="7">
        <v>25.28</v>
      </c>
      <c r="Z9" s="7">
        <v>24.74</v>
      </c>
      <c r="AA9" s="7">
        <v>26.28</v>
      </c>
      <c r="AB9" s="7">
        <v>26.55</v>
      </c>
      <c r="AC9" s="7">
        <v>21.53</v>
      </c>
      <c r="AD9" s="7">
        <v>25.9</v>
      </c>
      <c r="AE9" s="7">
        <v>26.56</v>
      </c>
    </row>
    <row r="10" spans="1:150" x14ac:dyDescent="0.3">
      <c r="A10" t="s">
        <v>49</v>
      </c>
      <c r="B10" t="s">
        <v>283</v>
      </c>
      <c r="C10" s="12">
        <f t="shared" si="0"/>
        <v>9</v>
      </c>
      <c r="D10">
        <f t="shared" si="1"/>
        <v>18.04</v>
      </c>
      <c r="E10">
        <f t="shared" si="2"/>
        <v>25.5</v>
      </c>
      <c r="F10" s="18">
        <f t="shared" si="3"/>
        <v>21.894444444444446</v>
      </c>
      <c r="G10" s="87">
        <f t="shared" si="4"/>
        <v>2.6143933861945334</v>
      </c>
      <c r="H10" s="7">
        <v>18.59</v>
      </c>
      <c r="I10" s="7">
        <v>18.04</v>
      </c>
      <c r="J10" s="7">
        <v>21</v>
      </c>
      <c r="K10" s="7">
        <v>22.37</v>
      </c>
      <c r="L10" s="7">
        <v>23.62</v>
      </c>
      <c r="M10" s="7">
        <v>25.04</v>
      </c>
      <c r="N10" s="116">
        <v>25.5</v>
      </c>
      <c r="O10" s="7">
        <v>22.34</v>
      </c>
      <c r="P10" s="7">
        <v>20.55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150" x14ac:dyDescent="0.3">
      <c r="A11" t="s">
        <v>49</v>
      </c>
      <c r="B11" t="s">
        <v>285</v>
      </c>
      <c r="C11" s="12">
        <f t="shared" si="0"/>
        <v>3</v>
      </c>
      <c r="D11">
        <f t="shared" si="1"/>
        <v>16.579999999999998</v>
      </c>
      <c r="E11">
        <f t="shared" si="2"/>
        <v>23.62</v>
      </c>
      <c r="F11" s="18">
        <f t="shared" si="3"/>
        <v>19.596666666666668</v>
      </c>
      <c r="G11" s="87">
        <f t="shared" si="4"/>
        <v>3.6263526212067583</v>
      </c>
      <c r="H11" s="7">
        <v>16.579999999999998</v>
      </c>
      <c r="I11" s="7">
        <v>18.59</v>
      </c>
      <c r="J11" s="7">
        <v>23.62</v>
      </c>
    </row>
    <row r="12" spans="1:150" s="51" customFormat="1" x14ac:dyDescent="0.3">
      <c r="A12" t="s">
        <v>49</v>
      </c>
      <c r="B12" t="s">
        <v>306</v>
      </c>
      <c r="C12" s="12">
        <f t="shared" si="0"/>
        <v>5</v>
      </c>
      <c r="D12">
        <f t="shared" si="1"/>
        <v>23.65</v>
      </c>
      <c r="E12">
        <f t="shared" si="2"/>
        <v>26.22</v>
      </c>
      <c r="F12" s="18">
        <f t="shared" si="3"/>
        <v>24.981999999999999</v>
      </c>
      <c r="G12" s="87">
        <f t="shared" si="4"/>
        <v>0.91349329499455001</v>
      </c>
      <c r="H12">
        <v>24.94</v>
      </c>
      <c r="I12">
        <v>25.15</v>
      </c>
      <c r="J12">
        <v>24.95</v>
      </c>
      <c r="K12">
        <v>26.22</v>
      </c>
      <c r="L12">
        <v>23.65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</row>
    <row r="13" spans="1:150" s="62" customFormat="1" x14ac:dyDescent="0.3">
      <c r="A13" t="s">
        <v>27</v>
      </c>
      <c r="B13" t="s">
        <v>308</v>
      </c>
      <c r="C13" s="12">
        <f t="shared" si="0"/>
        <v>18</v>
      </c>
      <c r="D13">
        <f t="shared" si="1"/>
        <v>7.8</v>
      </c>
      <c r="E13">
        <f t="shared" si="2"/>
        <v>13.1</v>
      </c>
      <c r="F13" s="18">
        <f t="shared" si="3"/>
        <v>10.555000000000001</v>
      </c>
      <c r="G13" s="87">
        <f t="shared" si="4"/>
        <v>1.4449597999700037</v>
      </c>
      <c r="H13">
        <v>13.1</v>
      </c>
      <c r="I13">
        <v>12.56</v>
      </c>
      <c r="J13">
        <v>11.67</v>
      </c>
      <c r="K13">
        <v>11.33</v>
      </c>
      <c r="L13">
        <v>10.5</v>
      </c>
      <c r="M13">
        <v>9.2200000000000006</v>
      </c>
      <c r="N13">
        <v>12.72</v>
      </c>
      <c r="O13">
        <v>11.89</v>
      </c>
      <c r="P13">
        <v>10.23</v>
      </c>
      <c r="Q13">
        <v>9.67</v>
      </c>
      <c r="R13">
        <v>10.220000000000001</v>
      </c>
      <c r="S13">
        <v>10</v>
      </c>
      <c r="T13">
        <v>10.28</v>
      </c>
      <c r="U13">
        <v>11</v>
      </c>
      <c r="V13">
        <v>9.4</v>
      </c>
      <c r="W13">
        <v>9.8000000000000007</v>
      </c>
      <c r="X13">
        <v>8.6</v>
      </c>
      <c r="Y13">
        <v>7.8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</row>
    <row r="14" spans="1:150" x14ac:dyDescent="0.3">
      <c r="A14" t="s">
        <v>88</v>
      </c>
      <c r="B14" t="s">
        <v>317</v>
      </c>
      <c r="C14" s="12">
        <f t="shared" si="0"/>
        <v>1</v>
      </c>
      <c r="D14">
        <f t="shared" si="1"/>
        <v>10.83</v>
      </c>
      <c r="E14">
        <f t="shared" si="2"/>
        <v>10.83</v>
      </c>
      <c r="F14">
        <f t="shared" si="3"/>
        <v>10.83</v>
      </c>
      <c r="G14" s="6" t="e">
        <f t="shared" si="4"/>
        <v>#DIV/0!</v>
      </c>
      <c r="H14">
        <v>10.83</v>
      </c>
    </row>
    <row r="15" spans="1:150" x14ac:dyDescent="0.3">
      <c r="A15" t="s">
        <v>88</v>
      </c>
      <c r="B15" t="s">
        <v>319</v>
      </c>
      <c r="C15" s="12">
        <f t="shared" si="0"/>
        <v>4</v>
      </c>
      <c r="D15">
        <f t="shared" si="1"/>
        <v>6.42</v>
      </c>
      <c r="E15">
        <f t="shared" si="2"/>
        <v>12.23</v>
      </c>
      <c r="F15" s="18">
        <f t="shared" si="3"/>
        <v>9.3249999999999993</v>
      </c>
      <c r="G15" s="87">
        <f t="shared" si="4"/>
        <v>2.4021171217629425</v>
      </c>
      <c r="H15">
        <v>6.42</v>
      </c>
      <c r="I15">
        <v>8.86</v>
      </c>
      <c r="J15">
        <v>9.7899999999999991</v>
      </c>
      <c r="K15">
        <v>12.23</v>
      </c>
    </row>
    <row r="16" spans="1:150" x14ac:dyDescent="0.3">
      <c r="A16" t="s">
        <v>31</v>
      </c>
      <c r="B16" t="s">
        <v>133</v>
      </c>
      <c r="C16" s="12">
        <f t="shared" si="0"/>
        <v>28</v>
      </c>
      <c r="D16">
        <f t="shared" si="1"/>
        <v>7.9</v>
      </c>
      <c r="E16">
        <f t="shared" si="2"/>
        <v>14.44</v>
      </c>
      <c r="F16" s="18">
        <f t="shared" si="3"/>
        <v>10.715714285714286</v>
      </c>
      <c r="G16" s="87">
        <f t="shared" si="4"/>
        <v>1.6908192810793841</v>
      </c>
      <c r="H16">
        <v>13.71</v>
      </c>
      <c r="I16">
        <v>10.11</v>
      </c>
      <c r="J16">
        <v>11.5</v>
      </c>
      <c r="K16">
        <v>11.25</v>
      </c>
      <c r="L16">
        <v>10.39</v>
      </c>
      <c r="M16">
        <v>10.86</v>
      </c>
      <c r="N16">
        <v>10.23</v>
      </c>
      <c r="O16">
        <v>9.65</v>
      </c>
      <c r="P16">
        <v>9.61</v>
      </c>
      <c r="Q16">
        <v>8.93</v>
      </c>
      <c r="R16">
        <v>8.5299999999999994</v>
      </c>
      <c r="S16">
        <v>11.89</v>
      </c>
      <c r="T16">
        <v>9.5</v>
      </c>
      <c r="U16">
        <v>9.26</v>
      </c>
      <c r="V16">
        <v>8.36</v>
      </c>
      <c r="W16">
        <v>8.89</v>
      </c>
      <c r="X16">
        <v>7.9</v>
      </c>
      <c r="Y16">
        <v>10.34</v>
      </c>
      <c r="Z16">
        <v>11.23</v>
      </c>
      <c r="AA16">
        <v>14.44</v>
      </c>
      <c r="AB16">
        <v>11.63</v>
      </c>
      <c r="AC16">
        <v>11.54</v>
      </c>
      <c r="AD16">
        <v>10.42</v>
      </c>
      <c r="AE16">
        <v>11.29</v>
      </c>
      <c r="AF16">
        <v>13.76</v>
      </c>
      <c r="AG16">
        <v>12.97</v>
      </c>
      <c r="AH16">
        <v>9.5399999999999991</v>
      </c>
      <c r="AI16">
        <v>12.31</v>
      </c>
    </row>
    <row r="17" spans="1:150" x14ac:dyDescent="0.3">
      <c r="A17" t="s">
        <v>80</v>
      </c>
      <c r="B17" t="s">
        <v>605</v>
      </c>
      <c r="C17" s="12">
        <f t="shared" si="0"/>
        <v>1</v>
      </c>
      <c r="D17">
        <f t="shared" si="1"/>
        <v>22.15</v>
      </c>
      <c r="E17">
        <f t="shared" si="2"/>
        <v>22.15</v>
      </c>
      <c r="F17" s="18">
        <f t="shared" si="3"/>
        <v>22.15</v>
      </c>
      <c r="G17" s="87" t="e">
        <f t="shared" si="4"/>
        <v>#DIV/0!</v>
      </c>
      <c r="H17" s="7">
        <v>22.15</v>
      </c>
    </row>
    <row r="18" spans="1:150" x14ac:dyDescent="0.3">
      <c r="A18" t="s">
        <v>80</v>
      </c>
      <c r="B18" t="s">
        <v>611</v>
      </c>
      <c r="C18" s="12">
        <f t="shared" si="0"/>
        <v>2</v>
      </c>
      <c r="D18">
        <f t="shared" si="1"/>
        <v>22.15</v>
      </c>
      <c r="E18">
        <f t="shared" si="2"/>
        <v>22.25</v>
      </c>
      <c r="F18" s="18">
        <f t="shared" si="3"/>
        <v>22.2</v>
      </c>
      <c r="G18" s="87">
        <f t="shared" si="4"/>
        <v>7.0710678118655765E-2</v>
      </c>
      <c r="H18" s="7">
        <v>22.15</v>
      </c>
      <c r="I18" s="7">
        <v>22.25</v>
      </c>
    </row>
    <row r="19" spans="1:150" s="51" customFormat="1" x14ac:dyDescent="0.3">
      <c r="A19" t="s">
        <v>80</v>
      </c>
      <c r="B19" t="s">
        <v>625</v>
      </c>
      <c r="C19" s="12">
        <f t="shared" si="0"/>
        <v>1</v>
      </c>
      <c r="D19">
        <f t="shared" si="1"/>
        <v>22.25</v>
      </c>
      <c r="E19">
        <f t="shared" si="2"/>
        <v>22.25</v>
      </c>
      <c r="F19" s="18">
        <f t="shared" si="3"/>
        <v>22.25</v>
      </c>
      <c r="G19" s="87" t="e">
        <f t="shared" si="4"/>
        <v>#DIV/0!</v>
      </c>
      <c r="H19" s="7">
        <v>22.25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</row>
    <row r="20" spans="1:150" x14ac:dyDescent="0.3">
      <c r="A20" t="s">
        <v>47</v>
      </c>
      <c r="B20" t="s">
        <v>134</v>
      </c>
      <c r="C20" s="12">
        <f t="shared" ref="C20:C23" si="5">COUNT(H20:BA20)</f>
        <v>1</v>
      </c>
      <c r="D20">
        <f t="shared" ref="D20:D23" si="6">MIN(H20:BB20)</f>
        <v>18.59</v>
      </c>
      <c r="E20">
        <f t="shared" ref="E20:E23" si="7">MAX(H20:BB20)</f>
        <v>18.59</v>
      </c>
      <c r="F20" s="18">
        <f t="shared" ref="F20:F23" si="8">AVERAGE(H20:BB20)</f>
        <v>18.59</v>
      </c>
      <c r="G20" s="87" t="e">
        <f t="shared" ref="G20:G23" si="9">STDEV(H20:BB20)</f>
        <v>#DIV/0!</v>
      </c>
      <c r="H20" s="7">
        <v>18.59</v>
      </c>
    </row>
    <row r="21" spans="1:150" x14ac:dyDescent="0.3">
      <c r="A21" t="s">
        <v>47</v>
      </c>
      <c r="B21" t="s">
        <v>135</v>
      </c>
      <c r="C21" s="12">
        <f t="shared" si="5"/>
        <v>2</v>
      </c>
      <c r="D21">
        <f t="shared" si="6"/>
        <v>16.579999999999998</v>
      </c>
      <c r="E21">
        <f t="shared" si="7"/>
        <v>17.059999999999999</v>
      </c>
      <c r="F21" s="18">
        <f t="shared" si="8"/>
        <v>16.82</v>
      </c>
      <c r="G21" s="87">
        <f t="shared" si="9"/>
        <v>0.33941125496954311</v>
      </c>
      <c r="H21" s="7">
        <v>17.059999999999999</v>
      </c>
      <c r="I21" s="7">
        <v>16.579999999999998</v>
      </c>
    </row>
    <row r="22" spans="1:150" x14ac:dyDescent="0.3">
      <c r="A22" t="s">
        <v>47</v>
      </c>
      <c r="B22" t="s">
        <v>136</v>
      </c>
      <c r="C22" s="12">
        <f t="shared" si="5"/>
        <v>1</v>
      </c>
      <c r="D22">
        <f t="shared" si="6"/>
        <v>17.059999999999999</v>
      </c>
      <c r="E22">
        <f t="shared" si="7"/>
        <v>17.059999999999999</v>
      </c>
      <c r="F22" s="18">
        <f t="shared" si="8"/>
        <v>17.059999999999999</v>
      </c>
      <c r="G22" s="87" t="e">
        <f t="shared" si="9"/>
        <v>#DIV/0!</v>
      </c>
      <c r="H22" s="7">
        <v>17.059999999999999</v>
      </c>
    </row>
    <row r="23" spans="1:150" s="51" customFormat="1" x14ac:dyDescent="0.3">
      <c r="A23" t="s">
        <v>47</v>
      </c>
      <c r="B23" t="s">
        <v>656</v>
      </c>
      <c r="C23" s="12">
        <f t="shared" si="5"/>
        <v>1</v>
      </c>
      <c r="D23">
        <f t="shared" si="6"/>
        <v>21</v>
      </c>
      <c r="E23">
        <f t="shared" si="7"/>
        <v>21</v>
      </c>
      <c r="F23" s="18">
        <f t="shared" si="8"/>
        <v>21</v>
      </c>
      <c r="G23" s="87" t="e">
        <f t="shared" si="9"/>
        <v>#DIV/0!</v>
      </c>
      <c r="H23" s="116">
        <v>21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</row>
    <row r="24" spans="1:150" x14ac:dyDescent="0.3">
      <c r="A24" t="s">
        <v>98</v>
      </c>
      <c r="B24" t="s">
        <v>722</v>
      </c>
      <c r="C24" s="12">
        <f t="shared" ref="C24:C44" si="10">COUNT(H24:BA24)</f>
        <v>1</v>
      </c>
      <c r="D24">
        <f t="shared" ref="D24:D44" si="11">MIN(H24:BB24)</f>
        <v>17.88</v>
      </c>
      <c r="E24">
        <f t="shared" ref="E24:E44" si="12">MAX(H24:BB24)</f>
        <v>17.88</v>
      </c>
      <c r="F24" s="18">
        <f t="shared" ref="F24:F44" si="13">AVERAGE(H24:BB24)</f>
        <v>17.88</v>
      </c>
      <c r="G24" s="87" t="e">
        <f t="shared" ref="G24:G44" si="14">STDEV(H24:BB24)</f>
        <v>#DIV/0!</v>
      </c>
      <c r="H24" s="7">
        <v>17.88</v>
      </c>
    </row>
    <row r="25" spans="1:150" x14ac:dyDescent="0.3">
      <c r="A25" t="s">
        <v>98</v>
      </c>
      <c r="B25" t="s">
        <v>723</v>
      </c>
      <c r="C25" s="12">
        <f t="shared" si="10"/>
        <v>1</v>
      </c>
      <c r="D25">
        <f t="shared" si="11"/>
        <v>22.1</v>
      </c>
      <c r="E25">
        <f t="shared" si="12"/>
        <v>22.1</v>
      </c>
      <c r="F25" s="18">
        <f t="shared" si="13"/>
        <v>22.1</v>
      </c>
      <c r="G25" s="87" t="e">
        <f t="shared" si="14"/>
        <v>#DIV/0!</v>
      </c>
      <c r="H25" s="116">
        <v>22.1</v>
      </c>
    </row>
    <row r="26" spans="1:150" x14ac:dyDescent="0.3">
      <c r="A26" t="s">
        <v>98</v>
      </c>
      <c r="B26" t="s">
        <v>930</v>
      </c>
      <c r="C26" s="12">
        <f t="shared" si="10"/>
        <v>2</v>
      </c>
      <c r="D26">
        <f t="shared" si="11"/>
        <v>26.55</v>
      </c>
      <c r="E26">
        <f t="shared" si="12"/>
        <v>26.79</v>
      </c>
      <c r="F26" s="18">
        <f t="shared" si="13"/>
        <v>26.67</v>
      </c>
      <c r="G26" s="87">
        <f t="shared" si="14"/>
        <v>0.16970562748477031</v>
      </c>
      <c r="H26" s="7">
        <v>26.79</v>
      </c>
      <c r="I26" s="7">
        <v>26.55</v>
      </c>
    </row>
    <row r="27" spans="1:150" x14ac:dyDescent="0.3">
      <c r="A27" t="s">
        <v>98</v>
      </c>
      <c r="B27" t="s">
        <v>731</v>
      </c>
      <c r="C27" s="12">
        <f t="shared" si="10"/>
        <v>46</v>
      </c>
      <c r="D27">
        <f t="shared" si="11"/>
        <v>5.9</v>
      </c>
      <c r="E27">
        <f t="shared" si="12"/>
        <v>24.21</v>
      </c>
      <c r="F27" s="18">
        <f t="shared" si="13"/>
        <v>15.986595744680848</v>
      </c>
      <c r="G27" s="87">
        <f t="shared" si="14"/>
        <v>4.4421788996508731</v>
      </c>
      <c r="H27" s="7">
        <v>22.51</v>
      </c>
      <c r="I27" s="7">
        <v>17.84</v>
      </c>
      <c r="J27" s="7">
        <v>20.62</v>
      </c>
      <c r="K27" s="7">
        <v>17.89</v>
      </c>
      <c r="L27" s="7">
        <v>17.64</v>
      </c>
      <c r="M27" s="7">
        <v>21.66</v>
      </c>
      <c r="N27" s="7">
        <v>20.190000000000001</v>
      </c>
      <c r="O27" s="7">
        <v>23.98</v>
      </c>
      <c r="P27" s="7">
        <v>23.02</v>
      </c>
      <c r="Q27" s="7">
        <v>23.42</v>
      </c>
      <c r="R27" s="7">
        <v>12.99</v>
      </c>
      <c r="S27" s="7">
        <v>13</v>
      </c>
      <c r="T27" s="7">
        <v>24.21</v>
      </c>
      <c r="U27" s="7">
        <v>23.07</v>
      </c>
      <c r="V27" s="7">
        <v>20.97</v>
      </c>
      <c r="W27" s="7">
        <v>16.82</v>
      </c>
      <c r="X27" s="7">
        <v>13.67</v>
      </c>
      <c r="Y27" s="7">
        <v>16.77</v>
      </c>
      <c r="Z27" s="7">
        <v>14.8</v>
      </c>
      <c r="AA27" s="7">
        <v>15.15</v>
      </c>
      <c r="AB27" s="7">
        <v>17.28</v>
      </c>
      <c r="AC27" s="7">
        <v>17.32</v>
      </c>
      <c r="AD27" s="116">
        <v>15.6</v>
      </c>
      <c r="AE27" s="7">
        <v>14.39</v>
      </c>
      <c r="AF27" s="7">
        <v>16.68</v>
      </c>
      <c r="AG27" s="7">
        <v>18.989999999999998</v>
      </c>
      <c r="AH27" s="7">
        <v>18.28</v>
      </c>
      <c r="AI27" s="7">
        <v>16.309999999999999</v>
      </c>
      <c r="AJ27" s="7">
        <v>16.61</v>
      </c>
      <c r="AK27" s="7">
        <v>14.84</v>
      </c>
      <c r="AL27" s="7">
        <v>17.59</v>
      </c>
      <c r="AM27" s="7">
        <v>13.99</v>
      </c>
      <c r="AN27" s="7">
        <v>16.350000000000001</v>
      </c>
      <c r="AO27" s="116">
        <v>15.3</v>
      </c>
      <c r="AP27" s="7">
        <v>13.89</v>
      </c>
      <c r="AQ27" s="7">
        <v>13.66</v>
      </c>
      <c r="AR27" s="7">
        <v>14.19</v>
      </c>
      <c r="AS27" s="7">
        <v>12.39</v>
      </c>
      <c r="AT27" s="7">
        <v>11.78</v>
      </c>
      <c r="AU27" s="7">
        <v>5.9</v>
      </c>
      <c r="AV27" s="7">
        <v>12.06</v>
      </c>
      <c r="AW27" s="7">
        <v>10.93</v>
      </c>
      <c r="AX27" s="7">
        <v>8.74</v>
      </c>
      <c r="AY27" s="7">
        <v>9.92</v>
      </c>
      <c r="AZ27" s="7">
        <v>11.35</v>
      </c>
      <c r="BA27" s="7">
        <v>9.83</v>
      </c>
      <c r="BB27" s="7">
        <v>6.98</v>
      </c>
      <c r="BC27" s="7">
        <v>8.24</v>
      </c>
      <c r="BD27" s="7">
        <v>10.24</v>
      </c>
      <c r="BE27" s="116">
        <v>9</v>
      </c>
      <c r="BF27" s="7">
        <v>9.25</v>
      </c>
      <c r="BG27" s="7">
        <v>7.71</v>
      </c>
      <c r="BH27" s="7">
        <v>6.69</v>
      </c>
      <c r="BI27" s="7">
        <v>6.19</v>
      </c>
      <c r="BJ27" s="7">
        <v>5.62</v>
      </c>
      <c r="BK27" s="7">
        <v>4.79</v>
      </c>
      <c r="BL27" s="7">
        <v>4.72</v>
      </c>
      <c r="BM27" s="7">
        <v>5.67</v>
      </c>
      <c r="BN27" s="7">
        <v>8.99</v>
      </c>
      <c r="BO27" s="7">
        <v>6.76</v>
      </c>
      <c r="BP27" s="7">
        <v>6.63</v>
      </c>
      <c r="BQ27" s="116">
        <v>4.8</v>
      </c>
      <c r="BR27" s="116">
        <v>5.7</v>
      </c>
      <c r="BS27" s="7">
        <v>7.4</v>
      </c>
      <c r="BT27" s="7">
        <v>6.3</v>
      </c>
      <c r="BU27" s="7">
        <v>7.2</v>
      </c>
    </row>
    <row r="28" spans="1:150" x14ac:dyDescent="0.3">
      <c r="A28" t="s">
        <v>98</v>
      </c>
      <c r="B28" t="s">
        <v>732</v>
      </c>
      <c r="C28" s="12">
        <f t="shared" si="10"/>
        <v>30</v>
      </c>
      <c r="D28">
        <f t="shared" si="11"/>
        <v>11.59</v>
      </c>
      <c r="E28">
        <f t="shared" si="12"/>
        <v>23.65</v>
      </c>
      <c r="F28" s="18">
        <f t="shared" si="13"/>
        <v>17.684999999999999</v>
      </c>
      <c r="G28" s="87">
        <f t="shared" si="14"/>
        <v>3.2479624912901519</v>
      </c>
      <c r="H28" s="7">
        <v>22.51</v>
      </c>
      <c r="I28" s="7">
        <v>17.84</v>
      </c>
      <c r="J28" s="7">
        <v>17.89</v>
      </c>
      <c r="K28" s="7">
        <v>17.64</v>
      </c>
      <c r="L28" s="7">
        <v>21.66</v>
      </c>
      <c r="M28" s="7">
        <v>23.65</v>
      </c>
      <c r="N28" s="7">
        <v>16.82</v>
      </c>
      <c r="O28" s="7">
        <v>19.11</v>
      </c>
      <c r="P28" s="7">
        <v>17.86</v>
      </c>
      <c r="Q28" s="7">
        <v>13.62</v>
      </c>
      <c r="R28" s="7">
        <v>16.77</v>
      </c>
      <c r="S28" s="7">
        <v>16.61</v>
      </c>
      <c r="T28" s="7">
        <v>15.15</v>
      </c>
      <c r="U28" s="7">
        <v>17.98</v>
      </c>
      <c r="V28" s="7">
        <v>17.32</v>
      </c>
      <c r="W28" s="116">
        <v>15.6</v>
      </c>
      <c r="X28" s="7">
        <v>23.54</v>
      </c>
      <c r="Y28" s="7">
        <v>21.71</v>
      </c>
      <c r="Z28" s="7">
        <v>22.63</v>
      </c>
      <c r="AA28" s="7">
        <v>21.33</v>
      </c>
      <c r="AB28" s="7">
        <v>16.41</v>
      </c>
      <c r="AC28" s="7">
        <v>16.68</v>
      </c>
      <c r="AD28" s="7">
        <v>18.55</v>
      </c>
      <c r="AE28" s="7">
        <v>16.309999999999999</v>
      </c>
      <c r="AF28" s="7">
        <v>14.84</v>
      </c>
      <c r="AG28" s="7">
        <v>16.87</v>
      </c>
      <c r="AH28" s="7">
        <v>17.59</v>
      </c>
      <c r="AI28" s="7">
        <v>11.59</v>
      </c>
      <c r="AJ28" s="7">
        <v>12.06</v>
      </c>
      <c r="AK28" s="7">
        <v>12.41</v>
      </c>
    </row>
    <row r="29" spans="1:150" x14ac:dyDescent="0.3">
      <c r="A29" t="s">
        <v>98</v>
      </c>
      <c r="B29" t="s">
        <v>736</v>
      </c>
      <c r="C29" s="12">
        <f t="shared" si="10"/>
        <v>2</v>
      </c>
      <c r="D29">
        <f t="shared" si="11"/>
        <v>20.02</v>
      </c>
      <c r="E29">
        <f t="shared" si="12"/>
        <v>20.29</v>
      </c>
      <c r="F29" s="18">
        <f t="shared" si="13"/>
        <v>20.155000000000001</v>
      </c>
      <c r="G29" s="87">
        <f t="shared" si="14"/>
        <v>0.19091883092036754</v>
      </c>
      <c r="H29" s="7">
        <v>20.02</v>
      </c>
      <c r="I29" s="7">
        <v>20.29</v>
      </c>
    </row>
    <row r="30" spans="1:150" x14ac:dyDescent="0.3">
      <c r="A30" t="s">
        <v>98</v>
      </c>
      <c r="B30" t="s">
        <v>742</v>
      </c>
      <c r="C30" s="12">
        <f t="shared" si="10"/>
        <v>3</v>
      </c>
      <c r="D30">
        <f t="shared" si="11"/>
        <v>22.51</v>
      </c>
      <c r="E30">
        <f t="shared" si="12"/>
        <v>23.74</v>
      </c>
      <c r="F30" s="18">
        <f t="shared" si="13"/>
        <v>23.106666666666666</v>
      </c>
      <c r="G30" s="87">
        <f t="shared" si="14"/>
        <v>0.61581923754729473</v>
      </c>
      <c r="H30" s="7">
        <v>22.51</v>
      </c>
      <c r="I30" s="7">
        <v>23.07</v>
      </c>
      <c r="J30" s="7">
        <v>23.74</v>
      </c>
    </row>
    <row r="31" spans="1:150" x14ac:dyDescent="0.3">
      <c r="A31" t="s">
        <v>98</v>
      </c>
      <c r="B31" t="s">
        <v>761</v>
      </c>
      <c r="C31" s="12">
        <f t="shared" si="10"/>
        <v>4</v>
      </c>
      <c r="D31">
        <f t="shared" si="11"/>
        <v>23.54</v>
      </c>
      <c r="E31">
        <f t="shared" si="12"/>
        <v>25.44</v>
      </c>
      <c r="F31" s="18">
        <f t="shared" si="13"/>
        <v>24.602499999999999</v>
      </c>
      <c r="G31" s="87">
        <f t="shared" si="14"/>
        <v>0.7865695561529622</v>
      </c>
      <c r="H31" s="7">
        <v>24.7</v>
      </c>
      <c r="I31" s="7">
        <v>24.73</v>
      </c>
      <c r="J31" s="7">
        <v>25.44</v>
      </c>
      <c r="K31" s="7">
        <v>23.54</v>
      </c>
    </row>
    <row r="32" spans="1:150" x14ac:dyDescent="0.3">
      <c r="A32" t="s">
        <v>98</v>
      </c>
      <c r="B32" t="s">
        <v>778</v>
      </c>
      <c r="C32" s="12">
        <f t="shared" si="10"/>
        <v>1</v>
      </c>
      <c r="D32">
        <f t="shared" si="11"/>
        <v>19.54</v>
      </c>
      <c r="E32">
        <f t="shared" si="12"/>
        <v>19.54</v>
      </c>
      <c r="F32" s="18">
        <f t="shared" si="13"/>
        <v>19.54</v>
      </c>
      <c r="G32" s="87" t="e">
        <f t="shared" si="14"/>
        <v>#DIV/0!</v>
      </c>
      <c r="H32" s="7">
        <v>19.54</v>
      </c>
    </row>
    <row r="33" spans="1:150" x14ac:dyDescent="0.3">
      <c r="A33" t="s">
        <v>98</v>
      </c>
      <c r="B33" t="s">
        <v>785</v>
      </c>
      <c r="C33" s="12">
        <f t="shared" si="10"/>
        <v>8</v>
      </c>
      <c r="D33">
        <f t="shared" si="11"/>
        <v>20.72</v>
      </c>
      <c r="E33">
        <f t="shared" si="12"/>
        <v>28.98</v>
      </c>
      <c r="F33" s="18">
        <f t="shared" si="13"/>
        <v>24.897500000000001</v>
      </c>
      <c r="G33" s="87">
        <f t="shared" si="14"/>
        <v>2.9981029716424592</v>
      </c>
      <c r="H33" s="7">
        <v>20.96</v>
      </c>
      <c r="I33" s="7">
        <v>26.69</v>
      </c>
      <c r="J33" s="7">
        <v>20.72</v>
      </c>
      <c r="K33" s="7">
        <v>24.98</v>
      </c>
      <c r="L33" s="7">
        <v>23.25</v>
      </c>
      <c r="M33" s="7">
        <v>27.05</v>
      </c>
      <c r="N33" s="7">
        <v>26.55</v>
      </c>
      <c r="O33" s="7">
        <v>28.98</v>
      </c>
    </row>
    <row r="34" spans="1:150" x14ac:dyDescent="0.3">
      <c r="A34" t="s">
        <v>98</v>
      </c>
      <c r="B34" t="s">
        <v>790</v>
      </c>
      <c r="C34" s="12">
        <f t="shared" si="10"/>
        <v>1</v>
      </c>
      <c r="D34">
        <f t="shared" si="11"/>
        <v>26.1</v>
      </c>
      <c r="E34">
        <f t="shared" si="12"/>
        <v>26.1</v>
      </c>
      <c r="F34" s="18">
        <f t="shared" si="13"/>
        <v>26.1</v>
      </c>
      <c r="G34" s="87" t="e">
        <f t="shared" si="14"/>
        <v>#DIV/0!</v>
      </c>
      <c r="H34" s="7">
        <v>26.1</v>
      </c>
    </row>
    <row r="35" spans="1:150" x14ac:dyDescent="0.3">
      <c r="A35" t="s">
        <v>98</v>
      </c>
      <c r="B35" t="s">
        <v>793</v>
      </c>
      <c r="C35" s="12">
        <f t="shared" si="10"/>
        <v>1</v>
      </c>
      <c r="D35">
        <f t="shared" si="11"/>
        <v>23.3</v>
      </c>
      <c r="E35">
        <f t="shared" si="12"/>
        <v>23.3</v>
      </c>
      <c r="F35" s="18">
        <f t="shared" si="13"/>
        <v>23.3</v>
      </c>
      <c r="G35" s="87" t="e">
        <f t="shared" si="14"/>
        <v>#DIV/0!</v>
      </c>
      <c r="H35" s="7">
        <v>23.3</v>
      </c>
    </row>
    <row r="36" spans="1:150" x14ac:dyDescent="0.3">
      <c r="A36" t="s">
        <v>98</v>
      </c>
      <c r="B36" t="s">
        <v>809</v>
      </c>
      <c r="C36" s="12">
        <f t="shared" si="10"/>
        <v>1</v>
      </c>
      <c r="D36">
        <f t="shared" si="11"/>
        <v>17.059999999999999</v>
      </c>
      <c r="E36">
        <f t="shared" si="12"/>
        <v>17.059999999999999</v>
      </c>
      <c r="F36" s="18">
        <f t="shared" si="13"/>
        <v>17.059999999999999</v>
      </c>
      <c r="G36" s="87" t="e">
        <f t="shared" si="14"/>
        <v>#DIV/0!</v>
      </c>
      <c r="H36" s="7">
        <v>17.059999999999999</v>
      </c>
    </row>
    <row r="37" spans="1:150" x14ac:dyDescent="0.3">
      <c r="A37" t="s">
        <v>98</v>
      </c>
      <c r="B37" t="s">
        <v>814</v>
      </c>
      <c r="C37" s="12">
        <f t="shared" si="10"/>
        <v>10</v>
      </c>
      <c r="D37">
        <f t="shared" si="11"/>
        <v>4.55</v>
      </c>
      <c r="E37">
        <f t="shared" si="12"/>
        <v>23.67</v>
      </c>
      <c r="F37" s="18">
        <f t="shared" si="13"/>
        <v>11.974999999999998</v>
      </c>
      <c r="G37" s="87">
        <f t="shared" si="14"/>
        <v>6.0157076798070017</v>
      </c>
      <c r="H37" s="7">
        <v>23.67</v>
      </c>
      <c r="I37" s="7">
        <v>14.48</v>
      </c>
      <c r="J37" s="7">
        <v>16.23</v>
      </c>
      <c r="K37" s="7">
        <v>14.76</v>
      </c>
      <c r="L37" s="7">
        <v>4.55</v>
      </c>
      <c r="M37" s="7">
        <v>6.1</v>
      </c>
      <c r="N37" s="7">
        <v>7.18</v>
      </c>
      <c r="O37" s="7">
        <v>9.49</v>
      </c>
      <c r="P37" s="7">
        <v>15.99</v>
      </c>
      <c r="Q37" s="7">
        <v>7.3</v>
      </c>
    </row>
    <row r="38" spans="1:150" x14ac:dyDescent="0.3">
      <c r="A38" t="s">
        <v>98</v>
      </c>
      <c r="B38" t="s">
        <v>831</v>
      </c>
      <c r="C38" s="12">
        <f t="shared" si="10"/>
        <v>3</v>
      </c>
      <c r="D38">
        <f t="shared" si="11"/>
        <v>22.69</v>
      </c>
      <c r="E38">
        <f t="shared" si="12"/>
        <v>24.62</v>
      </c>
      <c r="F38" s="18">
        <f t="shared" si="13"/>
        <v>23.810000000000002</v>
      </c>
      <c r="G38" s="87">
        <f t="shared" si="14"/>
        <v>1.0016486409914405</v>
      </c>
      <c r="H38" s="7">
        <v>24.12</v>
      </c>
      <c r="I38" s="7">
        <v>24.62</v>
      </c>
      <c r="J38" s="7">
        <v>22.69</v>
      </c>
    </row>
    <row r="39" spans="1:150" x14ac:dyDescent="0.3">
      <c r="A39" t="s">
        <v>98</v>
      </c>
      <c r="B39" t="s">
        <v>843</v>
      </c>
      <c r="C39" s="12">
        <f t="shared" si="10"/>
        <v>7</v>
      </c>
      <c r="D39">
        <f t="shared" si="11"/>
        <v>25.8</v>
      </c>
      <c r="E39">
        <f t="shared" si="12"/>
        <v>27.65</v>
      </c>
      <c r="F39" s="18">
        <f t="shared" si="13"/>
        <v>26.528571428571432</v>
      </c>
      <c r="G39" s="87">
        <f t="shared" si="14"/>
        <v>0.59800860003371614</v>
      </c>
      <c r="H39" s="7">
        <v>26.6</v>
      </c>
      <c r="I39" s="7">
        <v>26.75</v>
      </c>
      <c r="J39" s="7">
        <v>26.56</v>
      </c>
      <c r="K39" s="7">
        <v>26.32</v>
      </c>
      <c r="L39" s="7">
        <v>27.65</v>
      </c>
      <c r="M39" s="7">
        <v>26.02</v>
      </c>
      <c r="N39" s="7">
        <v>25.8</v>
      </c>
    </row>
    <row r="40" spans="1:150" x14ac:dyDescent="0.3">
      <c r="A40" t="s">
        <v>98</v>
      </c>
      <c r="B40" t="s">
        <v>860</v>
      </c>
      <c r="C40" s="12">
        <f t="shared" si="10"/>
        <v>1</v>
      </c>
      <c r="D40">
        <f t="shared" si="11"/>
        <v>24.74</v>
      </c>
      <c r="E40">
        <f t="shared" si="12"/>
        <v>24.74</v>
      </c>
      <c r="F40" s="18">
        <f t="shared" si="13"/>
        <v>24.74</v>
      </c>
      <c r="G40" s="87" t="e">
        <f t="shared" si="14"/>
        <v>#DIV/0!</v>
      </c>
      <c r="H40" s="7">
        <v>24.74</v>
      </c>
    </row>
    <row r="41" spans="1:150" x14ac:dyDescent="0.3">
      <c r="A41" t="s">
        <v>98</v>
      </c>
      <c r="B41" t="s">
        <v>861</v>
      </c>
      <c r="C41" s="12">
        <f t="shared" si="10"/>
        <v>1</v>
      </c>
      <c r="D41">
        <f t="shared" si="11"/>
        <v>24.74</v>
      </c>
      <c r="E41">
        <f t="shared" si="12"/>
        <v>24.74</v>
      </c>
      <c r="F41" s="18">
        <f t="shared" si="13"/>
        <v>24.74</v>
      </c>
      <c r="G41" s="87" t="e">
        <f t="shared" si="14"/>
        <v>#DIV/0!</v>
      </c>
      <c r="H41" s="7">
        <v>24.74</v>
      </c>
    </row>
    <row r="42" spans="1:150" x14ac:dyDescent="0.3">
      <c r="A42" t="s">
        <v>98</v>
      </c>
      <c r="B42" t="s">
        <v>871</v>
      </c>
      <c r="C42" s="12">
        <f t="shared" si="10"/>
        <v>2</v>
      </c>
      <c r="D42">
        <f t="shared" si="11"/>
        <v>28.03</v>
      </c>
      <c r="E42">
        <f t="shared" si="12"/>
        <v>28.95</v>
      </c>
      <c r="F42" s="18">
        <f t="shared" si="13"/>
        <v>28.490000000000002</v>
      </c>
      <c r="G42" s="87">
        <f t="shared" si="14"/>
        <v>0.65053823869162242</v>
      </c>
      <c r="H42" s="7">
        <v>28.95</v>
      </c>
      <c r="I42" s="7">
        <v>28.03</v>
      </c>
    </row>
    <row r="43" spans="1:150" x14ac:dyDescent="0.3">
      <c r="A43" t="s">
        <v>98</v>
      </c>
      <c r="B43" t="s">
        <v>879</v>
      </c>
      <c r="C43" s="12">
        <f t="shared" si="10"/>
        <v>26</v>
      </c>
      <c r="D43">
        <f t="shared" si="11"/>
        <v>24.05</v>
      </c>
      <c r="E43">
        <f t="shared" si="12"/>
        <v>28.18</v>
      </c>
      <c r="F43" s="18">
        <f t="shared" si="13"/>
        <v>26.926538461538463</v>
      </c>
      <c r="G43" s="87">
        <f t="shared" si="14"/>
        <v>0.93281913491391188</v>
      </c>
      <c r="H43" s="7">
        <v>24.05</v>
      </c>
      <c r="I43" s="7">
        <v>26.15</v>
      </c>
      <c r="J43" s="7">
        <v>27.53</v>
      </c>
      <c r="K43" s="7">
        <v>26.99</v>
      </c>
      <c r="L43" s="7">
        <v>27.26</v>
      </c>
      <c r="M43" s="7">
        <v>26.99</v>
      </c>
      <c r="N43" s="7">
        <v>27.36</v>
      </c>
      <c r="O43" s="7">
        <v>27.93</v>
      </c>
      <c r="P43" s="7">
        <v>27.77</v>
      </c>
      <c r="Q43" s="7">
        <v>27.92</v>
      </c>
      <c r="R43" s="7">
        <v>28.18</v>
      </c>
      <c r="S43" s="7">
        <v>28</v>
      </c>
      <c r="T43" s="7">
        <v>26.87</v>
      </c>
      <c r="U43" s="7">
        <v>27.37</v>
      </c>
      <c r="V43" s="7">
        <v>27.59</v>
      </c>
      <c r="W43" s="7">
        <v>27.41</v>
      </c>
      <c r="X43" s="7">
        <v>26.98</v>
      </c>
      <c r="Y43" s="7">
        <v>26.02</v>
      </c>
      <c r="Z43" s="7">
        <v>25.8</v>
      </c>
      <c r="AA43" s="7">
        <v>26.32</v>
      </c>
      <c r="AB43" s="7">
        <v>26.75</v>
      </c>
      <c r="AC43" s="7">
        <v>26.56</v>
      </c>
      <c r="AD43" s="7">
        <v>25.52</v>
      </c>
      <c r="AE43" s="7">
        <v>26.33</v>
      </c>
      <c r="AF43" s="7">
        <v>26.6</v>
      </c>
      <c r="AG43" s="7">
        <v>27.84</v>
      </c>
    </row>
    <row r="44" spans="1:150" s="51" customFormat="1" x14ac:dyDescent="0.3">
      <c r="A44" t="s">
        <v>98</v>
      </c>
      <c r="B44" t="s">
        <v>889</v>
      </c>
      <c r="C44" s="12">
        <f t="shared" si="10"/>
        <v>11</v>
      </c>
      <c r="D44">
        <f t="shared" si="11"/>
        <v>22.67</v>
      </c>
      <c r="E44">
        <f t="shared" si="12"/>
        <v>28.98</v>
      </c>
      <c r="F44" s="18">
        <f t="shared" si="13"/>
        <v>25.678181818181823</v>
      </c>
      <c r="G44" s="87">
        <f t="shared" si="14"/>
        <v>1.7303052804740446</v>
      </c>
      <c r="H44" s="7">
        <v>26.69</v>
      </c>
      <c r="I44" s="7">
        <v>26.41</v>
      </c>
      <c r="J44" s="7">
        <v>28.98</v>
      </c>
      <c r="K44" s="7">
        <v>26.75</v>
      </c>
      <c r="L44" s="7">
        <v>26.93</v>
      </c>
      <c r="M44" s="7">
        <v>25.37</v>
      </c>
      <c r="N44" s="7">
        <v>25.11</v>
      </c>
      <c r="O44" s="7">
        <v>25.11</v>
      </c>
      <c r="P44" s="7">
        <v>24.82</v>
      </c>
      <c r="Q44" s="7">
        <v>22.67</v>
      </c>
      <c r="R44" s="7">
        <v>23.62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</row>
    <row r="45" spans="1:150" s="62" customFormat="1" x14ac:dyDescent="0.3">
      <c r="A45" t="s">
        <v>72</v>
      </c>
      <c r="B45" t="s">
        <v>138</v>
      </c>
      <c r="C45" s="12">
        <f t="shared" ref="C45:C89" si="15">COUNT(H45:BA45)</f>
        <v>9</v>
      </c>
      <c r="D45">
        <f t="shared" ref="D45:D89" si="16">MIN(H45:BB45)</f>
        <v>8.86</v>
      </c>
      <c r="E45">
        <f t="shared" ref="E45:E89" si="17">MAX(H45:BB45)</f>
        <v>12.33</v>
      </c>
      <c r="F45" s="18">
        <f t="shared" ref="F45:F89" si="18">AVERAGE(H45:BB45)</f>
        <v>10.94888888888889</v>
      </c>
      <c r="G45" s="87">
        <f t="shared" ref="G45:G89" si="19">STDEV(H45:BB45)</f>
        <v>1.1479050967354019</v>
      </c>
      <c r="H45" s="7">
        <v>10.87</v>
      </c>
      <c r="I45" s="7">
        <v>11.8</v>
      </c>
      <c r="J45" s="7">
        <v>10.33</v>
      </c>
      <c r="K45" s="7">
        <v>11.71</v>
      </c>
      <c r="L45" s="7">
        <v>12.05</v>
      </c>
      <c r="M45" s="7">
        <v>12.33</v>
      </c>
      <c r="N45" s="7">
        <v>10.8</v>
      </c>
      <c r="O45" s="7">
        <v>9.7899999999999991</v>
      </c>
      <c r="P45" s="7">
        <v>8.86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</row>
    <row r="46" spans="1:150" x14ac:dyDescent="0.3">
      <c r="A46" t="s">
        <v>96</v>
      </c>
      <c r="B46" t="s">
        <v>1165</v>
      </c>
      <c r="C46" s="12">
        <f t="shared" si="15"/>
        <v>2</v>
      </c>
      <c r="D46">
        <f t="shared" si="16"/>
        <v>15.89</v>
      </c>
      <c r="E46">
        <f t="shared" si="17"/>
        <v>20.62</v>
      </c>
      <c r="F46" s="18">
        <f t="shared" si="18"/>
        <v>18.255000000000003</v>
      </c>
      <c r="G46" s="87">
        <f t="shared" si="19"/>
        <v>3.3446150750123413</v>
      </c>
      <c r="H46" s="7">
        <v>20.62</v>
      </c>
      <c r="I46" s="7">
        <v>15.89</v>
      </c>
    </row>
    <row r="47" spans="1:150" x14ac:dyDescent="0.3">
      <c r="A47" t="s">
        <v>96</v>
      </c>
      <c r="B47" t="s">
        <v>1183</v>
      </c>
      <c r="C47" s="12">
        <f t="shared" si="15"/>
        <v>2</v>
      </c>
      <c r="D47">
        <f t="shared" si="16"/>
        <v>24.41</v>
      </c>
      <c r="E47">
        <f t="shared" si="17"/>
        <v>24.71</v>
      </c>
      <c r="F47" s="18">
        <f t="shared" si="18"/>
        <v>24.560000000000002</v>
      </c>
      <c r="G47" s="87">
        <f t="shared" si="19"/>
        <v>0.21213203435596475</v>
      </c>
      <c r="H47" s="7">
        <v>24.71</v>
      </c>
      <c r="I47" s="7">
        <v>24.41</v>
      </c>
    </row>
    <row r="48" spans="1:150" x14ac:dyDescent="0.3">
      <c r="A48" t="s">
        <v>96</v>
      </c>
      <c r="B48" t="s">
        <v>1189</v>
      </c>
      <c r="C48" s="12">
        <f t="shared" si="15"/>
        <v>24</v>
      </c>
      <c r="D48">
        <f t="shared" si="16"/>
        <v>15.75</v>
      </c>
      <c r="E48">
        <f t="shared" si="17"/>
        <v>26.46</v>
      </c>
      <c r="F48" s="18">
        <f t="shared" si="18"/>
        <v>22.474583333333332</v>
      </c>
      <c r="G48" s="87">
        <f t="shared" si="19"/>
        <v>3.4269951081106784</v>
      </c>
      <c r="H48" s="7">
        <v>22.44</v>
      </c>
      <c r="I48" s="7">
        <v>24.71</v>
      </c>
      <c r="J48" s="7">
        <v>24.41</v>
      </c>
      <c r="K48" s="7">
        <v>15.89</v>
      </c>
      <c r="L48" s="7">
        <v>21.53</v>
      </c>
      <c r="M48" s="7">
        <v>16.21</v>
      </c>
      <c r="N48" s="7">
        <v>15.75</v>
      </c>
      <c r="O48" s="7">
        <v>25.32</v>
      </c>
      <c r="P48" s="7">
        <v>18.079999999999998</v>
      </c>
      <c r="Q48" s="7">
        <v>20.25</v>
      </c>
      <c r="R48" s="7">
        <v>20.62</v>
      </c>
      <c r="S48" s="7">
        <v>19.96</v>
      </c>
      <c r="T48" s="7">
        <v>23.37</v>
      </c>
      <c r="U48" s="7">
        <v>25.37</v>
      </c>
      <c r="V48" s="7">
        <v>26.31</v>
      </c>
      <c r="W48" s="7">
        <v>26.34</v>
      </c>
      <c r="X48" s="7">
        <v>26.46</v>
      </c>
      <c r="Y48" s="7">
        <v>24.28</v>
      </c>
      <c r="Z48" s="7">
        <v>24.62</v>
      </c>
      <c r="AA48" s="7">
        <v>24.12</v>
      </c>
      <c r="AB48" s="7">
        <v>23</v>
      </c>
      <c r="AC48" s="7">
        <v>19.63</v>
      </c>
      <c r="AD48" s="7">
        <v>25.02</v>
      </c>
      <c r="AE48" s="7">
        <v>25.7</v>
      </c>
    </row>
    <row r="49" spans="1:150" x14ac:dyDescent="0.3">
      <c r="A49" t="s">
        <v>96</v>
      </c>
      <c r="B49" t="s">
        <v>1214</v>
      </c>
      <c r="C49" s="12">
        <f t="shared" si="15"/>
        <v>8</v>
      </c>
      <c r="D49">
        <f t="shared" si="16"/>
        <v>17.010000000000002</v>
      </c>
      <c r="E49">
        <f t="shared" si="17"/>
        <v>28.98</v>
      </c>
      <c r="F49" s="18">
        <f t="shared" si="18"/>
        <v>24.37875</v>
      </c>
      <c r="G49" s="87">
        <f t="shared" si="19"/>
        <v>3.4052792522367756</v>
      </c>
      <c r="H49" s="7">
        <v>28.98</v>
      </c>
      <c r="I49" s="7">
        <v>25.46</v>
      </c>
      <c r="J49" s="7">
        <v>24.24</v>
      </c>
      <c r="K49" s="7">
        <v>24.98</v>
      </c>
      <c r="L49" s="7">
        <v>17.010000000000002</v>
      </c>
      <c r="M49" s="7">
        <v>25.32</v>
      </c>
      <c r="N49" s="7">
        <v>23.25</v>
      </c>
      <c r="O49" s="7">
        <v>25.79</v>
      </c>
    </row>
    <row r="50" spans="1:150" x14ac:dyDescent="0.3">
      <c r="A50" t="s">
        <v>96</v>
      </c>
      <c r="B50" t="s">
        <v>1217</v>
      </c>
      <c r="C50" s="12">
        <f t="shared" si="15"/>
        <v>1</v>
      </c>
      <c r="D50">
        <f t="shared" si="16"/>
        <v>24.82</v>
      </c>
      <c r="E50">
        <f t="shared" si="17"/>
        <v>24.82</v>
      </c>
      <c r="F50" s="18">
        <f t="shared" si="18"/>
        <v>24.82</v>
      </c>
      <c r="G50" s="87" t="e">
        <f t="shared" si="19"/>
        <v>#DIV/0!</v>
      </c>
      <c r="H50" s="7">
        <v>24.82</v>
      </c>
    </row>
    <row r="51" spans="1:150" x14ac:dyDescent="0.3">
      <c r="A51" t="s">
        <v>96</v>
      </c>
      <c r="B51" t="s">
        <v>1218</v>
      </c>
      <c r="C51" s="12">
        <f t="shared" si="15"/>
        <v>3</v>
      </c>
      <c r="D51">
        <f t="shared" si="16"/>
        <v>22.15</v>
      </c>
      <c r="E51">
        <f t="shared" si="17"/>
        <v>23.62</v>
      </c>
      <c r="F51" s="18">
        <f t="shared" si="18"/>
        <v>22.813333333333333</v>
      </c>
      <c r="G51" s="87">
        <f t="shared" si="19"/>
        <v>0.7454081655934115</v>
      </c>
      <c r="H51" s="7">
        <v>22.67</v>
      </c>
      <c r="I51" s="7">
        <v>22.15</v>
      </c>
      <c r="J51" s="7">
        <v>23.62</v>
      </c>
    </row>
    <row r="52" spans="1:150" x14ac:dyDescent="0.3">
      <c r="A52" t="s">
        <v>96</v>
      </c>
      <c r="B52" t="s">
        <v>1224</v>
      </c>
      <c r="C52" s="12">
        <f t="shared" si="15"/>
        <v>3</v>
      </c>
      <c r="D52">
        <f t="shared" si="16"/>
        <v>25.86</v>
      </c>
      <c r="E52">
        <f t="shared" si="17"/>
        <v>28.98</v>
      </c>
      <c r="F52" s="18">
        <f t="shared" si="18"/>
        <v>27.083333333333332</v>
      </c>
      <c r="G52" s="87">
        <f t="shared" si="19"/>
        <v>1.6654228692237101</v>
      </c>
      <c r="H52" s="7">
        <v>28.98</v>
      </c>
      <c r="I52" s="7">
        <v>26.41</v>
      </c>
      <c r="J52" s="7">
        <v>25.86</v>
      </c>
    </row>
    <row r="53" spans="1:150" s="51" customFormat="1" x14ac:dyDescent="0.3">
      <c r="A53" t="s">
        <v>96</v>
      </c>
      <c r="B53" t="s">
        <v>1231</v>
      </c>
      <c r="C53" s="12">
        <f t="shared" si="15"/>
        <v>2</v>
      </c>
      <c r="D53">
        <f t="shared" si="16"/>
        <v>24.12</v>
      </c>
      <c r="E53">
        <f t="shared" si="17"/>
        <v>27.76</v>
      </c>
      <c r="F53" s="18">
        <f t="shared" si="18"/>
        <v>25.94</v>
      </c>
      <c r="G53" s="87">
        <f t="shared" si="19"/>
        <v>2.5738686835190334</v>
      </c>
      <c r="H53" s="7">
        <v>27.76</v>
      </c>
      <c r="I53" s="7">
        <v>24.12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</row>
    <row r="54" spans="1:150" x14ac:dyDescent="0.3">
      <c r="A54" t="s">
        <v>63</v>
      </c>
      <c r="B54" t="s">
        <v>1281</v>
      </c>
      <c r="C54" s="12">
        <f t="shared" si="15"/>
        <v>1</v>
      </c>
      <c r="D54">
        <f t="shared" si="16"/>
        <v>27.9</v>
      </c>
      <c r="E54">
        <f t="shared" si="17"/>
        <v>27.9</v>
      </c>
      <c r="F54" s="18">
        <f t="shared" si="18"/>
        <v>27.9</v>
      </c>
      <c r="G54" s="87" t="e">
        <f t="shared" si="19"/>
        <v>#DIV/0!</v>
      </c>
      <c r="H54" s="7">
        <v>27.9</v>
      </c>
    </row>
    <row r="55" spans="1:150" x14ac:dyDescent="0.3">
      <c r="A55" t="s">
        <v>63</v>
      </c>
      <c r="B55" t="s">
        <v>1294</v>
      </c>
      <c r="C55" s="12">
        <f t="shared" si="15"/>
        <v>2</v>
      </c>
      <c r="D55">
        <f t="shared" si="16"/>
        <v>24.33</v>
      </c>
      <c r="E55">
        <f t="shared" si="17"/>
        <v>25.64</v>
      </c>
      <c r="F55" s="18">
        <f t="shared" si="18"/>
        <v>24.984999999999999</v>
      </c>
      <c r="G55" s="87">
        <f t="shared" si="19"/>
        <v>0.92630988335437892</v>
      </c>
      <c r="H55" s="7">
        <v>25.64</v>
      </c>
      <c r="I55" s="7">
        <v>24.33</v>
      </c>
    </row>
    <row r="56" spans="1:150" s="51" customFormat="1" x14ac:dyDescent="0.3">
      <c r="A56" t="s">
        <v>63</v>
      </c>
      <c r="B56" t="s">
        <v>1289</v>
      </c>
      <c r="C56" s="12">
        <f t="shared" si="15"/>
        <v>2</v>
      </c>
      <c r="D56">
        <f t="shared" si="16"/>
        <v>27.05</v>
      </c>
      <c r="E56">
        <f t="shared" si="17"/>
        <v>27.18</v>
      </c>
      <c r="F56" s="18">
        <f t="shared" si="18"/>
        <v>27.115000000000002</v>
      </c>
      <c r="G56" s="87">
        <f t="shared" si="19"/>
        <v>9.1923881554250478E-2</v>
      </c>
      <c r="H56" s="7">
        <v>27.05</v>
      </c>
      <c r="I56" s="7">
        <v>27.18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</row>
    <row r="57" spans="1:150" x14ac:dyDescent="0.3">
      <c r="A57" t="s">
        <v>83</v>
      </c>
      <c r="B57" t="s">
        <v>1305</v>
      </c>
      <c r="C57" s="12">
        <f t="shared" si="15"/>
        <v>10</v>
      </c>
      <c r="D57">
        <f t="shared" si="16"/>
        <v>13.08</v>
      </c>
      <c r="E57">
        <f t="shared" si="17"/>
        <v>24.93</v>
      </c>
      <c r="F57" s="18">
        <f t="shared" si="18"/>
        <v>19.462</v>
      </c>
      <c r="G57" s="87">
        <f t="shared" si="19"/>
        <v>3.8546214686615627</v>
      </c>
      <c r="H57" s="7">
        <v>13.08</v>
      </c>
      <c r="I57" s="7">
        <v>17.34</v>
      </c>
      <c r="J57" s="7">
        <v>16.38</v>
      </c>
      <c r="K57" s="7">
        <v>17.93</v>
      </c>
      <c r="L57" s="7">
        <v>19.43</v>
      </c>
      <c r="M57" s="7">
        <v>21.31</v>
      </c>
      <c r="N57" s="7">
        <v>22.32</v>
      </c>
      <c r="O57" s="7">
        <v>17.03</v>
      </c>
      <c r="P57" s="7">
        <v>24.93</v>
      </c>
      <c r="Q57" s="7">
        <v>24.87</v>
      </c>
    </row>
    <row r="58" spans="1:150" s="51" customFormat="1" x14ac:dyDescent="0.3">
      <c r="A58" t="s">
        <v>83</v>
      </c>
      <c r="B58" t="s">
        <v>139</v>
      </c>
      <c r="C58" s="12">
        <f t="shared" si="15"/>
        <v>2</v>
      </c>
      <c r="D58">
        <f t="shared" si="16"/>
        <v>15.57</v>
      </c>
      <c r="E58">
        <f t="shared" si="17"/>
        <v>15.99</v>
      </c>
      <c r="F58" s="18">
        <f t="shared" si="18"/>
        <v>15.780000000000001</v>
      </c>
      <c r="G58" s="87">
        <f t="shared" si="19"/>
        <v>0.29698484809834991</v>
      </c>
      <c r="H58" s="7">
        <v>15.57</v>
      </c>
      <c r="I58" s="7">
        <v>15.99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</row>
    <row r="59" spans="1:150" s="62" customFormat="1" x14ac:dyDescent="0.3">
      <c r="A59" t="s">
        <v>58</v>
      </c>
      <c r="B59" t="s">
        <v>140</v>
      </c>
      <c r="C59" s="12">
        <f t="shared" si="15"/>
        <v>2</v>
      </c>
      <c r="D59">
        <f t="shared" si="16"/>
        <v>24.85</v>
      </c>
      <c r="E59">
        <f t="shared" si="17"/>
        <v>26.22</v>
      </c>
      <c r="F59" s="18">
        <f t="shared" si="18"/>
        <v>25.535</v>
      </c>
      <c r="G59" s="87">
        <f t="shared" si="19"/>
        <v>0.96873629022556829</v>
      </c>
      <c r="H59" s="7">
        <v>26.22</v>
      </c>
      <c r="I59" s="7">
        <v>24.85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</row>
    <row r="60" spans="1:150" x14ac:dyDescent="0.3">
      <c r="A60" t="s">
        <v>82</v>
      </c>
      <c r="B60" t="s">
        <v>1347</v>
      </c>
      <c r="C60" s="12">
        <f t="shared" si="15"/>
        <v>25</v>
      </c>
      <c r="D60">
        <f t="shared" si="16"/>
        <v>15.22</v>
      </c>
      <c r="E60">
        <f t="shared" si="17"/>
        <v>24.58</v>
      </c>
      <c r="F60" s="18">
        <f t="shared" si="18"/>
        <v>19.753200000000003</v>
      </c>
      <c r="G60" s="87">
        <f t="shared" si="19"/>
        <v>2.7379352317637653</v>
      </c>
      <c r="H60" s="7">
        <v>22.51</v>
      </c>
      <c r="I60" s="7">
        <v>24.5</v>
      </c>
      <c r="J60" s="7">
        <v>20.62</v>
      </c>
      <c r="K60" s="7">
        <v>21.66</v>
      </c>
      <c r="L60" s="7">
        <v>23.65</v>
      </c>
      <c r="M60" s="7">
        <v>20.190000000000001</v>
      </c>
      <c r="N60" s="7">
        <v>17.98</v>
      </c>
      <c r="O60" s="7">
        <v>22.76</v>
      </c>
      <c r="P60" s="7">
        <v>20.75</v>
      </c>
      <c r="Q60" s="7">
        <v>18.47</v>
      </c>
      <c r="R60" s="7">
        <v>22.07</v>
      </c>
      <c r="S60" s="7">
        <v>16.600000000000001</v>
      </c>
      <c r="T60" s="7">
        <v>24.58</v>
      </c>
      <c r="U60" s="7">
        <v>19.41</v>
      </c>
      <c r="V60" s="7">
        <v>22.22</v>
      </c>
      <c r="W60" s="7">
        <v>15.22</v>
      </c>
      <c r="X60" s="7">
        <v>17.98</v>
      </c>
      <c r="Y60" s="7">
        <v>15.9</v>
      </c>
      <c r="Z60" s="7">
        <v>15.82</v>
      </c>
      <c r="AA60" s="7">
        <v>16.41</v>
      </c>
      <c r="AB60" s="7">
        <v>19.48</v>
      </c>
      <c r="AC60" s="7">
        <v>18.329999999999998</v>
      </c>
      <c r="AD60" s="7">
        <v>19.38</v>
      </c>
      <c r="AE60" s="7">
        <v>19.22</v>
      </c>
      <c r="AF60" s="7">
        <v>18.12</v>
      </c>
    </row>
    <row r="61" spans="1:150" s="51" customFormat="1" x14ac:dyDescent="0.3">
      <c r="A61" t="s">
        <v>82</v>
      </c>
      <c r="B61" t="s">
        <v>141</v>
      </c>
      <c r="C61" s="12">
        <f t="shared" si="15"/>
        <v>24</v>
      </c>
      <c r="D61">
        <f t="shared" si="16"/>
        <v>19.63</v>
      </c>
      <c r="E61">
        <f t="shared" si="17"/>
        <v>27.26</v>
      </c>
      <c r="F61" s="18">
        <f t="shared" si="18"/>
        <v>25.349583333333332</v>
      </c>
      <c r="G61" s="87">
        <f t="shared" si="19"/>
        <v>1.6631360611720902</v>
      </c>
      <c r="H61" s="7">
        <v>26.14</v>
      </c>
      <c r="I61" s="7">
        <v>24.52</v>
      </c>
      <c r="J61" s="7">
        <v>27.14</v>
      </c>
      <c r="K61" s="7">
        <v>24.23</v>
      </c>
      <c r="L61" s="7">
        <v>26.66</v>
      </c>
      <c r="M61" s="7">
        <v>26.96</v>
      </c>
      <c r="N61" s="7">
        <v>26.05</v>
      </c>
      <c r="O61" s="7">
        <v>26.68</v>
      </c>
      <c r="P61" s="7">
        <v>27.26</v>
      </c>
      <c r="Q61" s="7">
        <v>25.7</v>
      </c>
      <c r="R61" s="7">
        <v>24.64</v>
      </c>
      <c r="S61" s="7">
        <v>25.02</v>
      </c>
      <c r="T61" s="7">
        <v>24.12</v>
      </c>
      <c r="U61" s="7">
        <v>19.63</v>
      </c>
      <c r="V61" s="7">
        <v>23</v>
      </c>
      <c r="W61" s="7">
        <v>24.28</v>
      </c>
      <c r="X61" s="7">
        <v>24</v>
      </c>
      <c r="Y61" s="7">
        <v>25.81</v>
      </c>
      <c r="Z61" s="7">
        <v>26.25</v>
      </c>
      <c r="AA61" s="7">
        <v>26.1</v>
      </c>
      <c r="AB61" s="7">
        <v>26.31</v>
      </c>
      <c r="AC61" s="7">
        <v>26.34</v>
      </c>
      <c r="AD61" s="7">
        <v>26.18</v>
      </c>
      <c r="AE61" s="7">
        <v>25.37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</row>
    <row r="62" spans="1:150" x14ac:dyDescent="0.3">
      <c r="A62" t="s">
        <v>77</v>
      </c>
      <c r="B62" t="s">
        <v>1406</v>
      </c>
      <c r="C62" s="12">
        <f t="shared" si="15"/>
        <v>11</v>
      </c>
      <c r="D62">
        <f t="shared" si="16"/>
        <v>19.98</v>
      </c>
      <c r="E62">
        <f t="shared" si="17"/>
        <v>28.05</v>
      </c>
      <c r="F62" s="18">
        <f t="shared" si="18"/>
        <v>24.84</v>
      </c>
      <c r="G62" s="87">
        <f t="shared" si="19"/>
        <v>2.3681427321848658</v>
      </c>
      <c r="H62" s="7">
        <v>24.24</v>
      </c>
      <c r="I62" s="7">
        <v>26.59</v>
      </c>
      <c r="J62" s="7">
        <v>28.05</v>
      </c>
      <c r="K62" s="7">
        <v>25.46</v>
      </c>
      <c r="L62" s="7">
        <v>23.25</v>
      </c>
      <c r="M62" s="7">
        <v>25.44</v>
      </c>
      <c r="N62" s="7">
        <v>24.46</v>
      </c>
      <c r="O62" s="7">
        <v>26.41</v>
      </c>
      <c r="P62" s="7">
        <v>27.21</v>
      </c>
      <c r="Q62" s="7">
        <v>22.15</v>
      </c>
      <c r="R62" s="7">
        <v>19.98</v>
      </c>
    </row>
    <row r="63" spans="1:150" x14ac:dyDescent="0.3">
      <c r="A63" t="s">
        <v>77</v>
      </c>
      <c r="B63" t="s">
        <v>1419</v>
      </c>
      <c r="C63" s="12">
        <f t="shared" si="15"/>
        <v>1</v>
      </c>
      <c r="D63">
        <f t="shared" si="16"/>
        <v>24.46</v>
      </c>
      <c r="E63">
        <f t="shared" si="17"/>
        <v>24.46</v>
      </c>
      <c r="F63" s="18">
        <f t="shared" si="18"/>
        <v>24.46</v>
      </c>
      <c r="G63" s="87" t="e">
        <f t="shared" si="19"/>
        <v>#DIV/0!</v>
      </c>
      <c r="H63" s="7">
        <v>24.46</v>
      </c>
    </row>
    <row r="64" spans="1:150" x14ac:dyDescent="0.3">
      <c r="A64" t="s">
        <v>77</v>
      </c>
      <c r="B64" t="s">
        <v>1422</v>
      </c>
      <c r="C64" s="12">
        <f t="shared" si="15"/>
        <v>1</v>
      </c>
      <c r="D64">
        <f t="shared" si="16"/>
        <v>26.79</v>
      </c>
      <c r="E64">
        <f t="shared" si="17"/>
        <v>26.79</v>
      </c>
      <c r="F64" s="18">
        <f t="shared" si="18"/>
        <v>26.79</v>
      </c>
      <c r="G64" s="87" t="e">
        <f t="shared" si="19"/>
        <v>#DIV/0!</v>
      </c>
      <c r="H64" s="7">
        <v>26.79</v>
      </c>
    </row>
    <row r="65" spans="1:150" x14ac:dyDescent="0.3">
      <c r="A65" t="s">
        <v>77</v>
      </c>
      <c r="B65" t="s">
        <v>1426</v>
      </c>
      <c r="C65" s="12">
        <f t="shared" si="15"/>
        <v>3</v>
      </c>
      <c r="D65">
        <f t="shared" si="16"/>
        <v>17.010000000000002</v>
      </c>
      <c r="E65">
        <f t="shared" si="17"/>
        <v>24.98</v>
      </c>
      <c r="F65" s="18">
        <f t="shared" si="18"/>
        <v>20.903333333333336</v>
      </c>
      <c r="G65" s="87">
        <f t="shared" si="19"/>
        <v>3.9881616483454172</v>
      </c>
      <c r="H65" s="7">
        <v>20.72</v>
      </c>
      <c r="I65" s="7">
        <v>24.98</v>
      </c>
      <c r="J65" s="7">
        <v>17.010000000000002</v>
      </c>
    </row>
    <row r="66" spans="1:150" x14ac:dyDescent="0.3">
      <c r="A66" t="s">
        <v>77</v>
      </c>
      <c r="B66" t="s">
        <v>1433</v>
      </c>
      <c r="C66" s="12">
        <f t="shared" si="15"/>
        <v>1</v>
      </c>
      <c r="D66">
        <f t="shared" si="16"/>
        <v>23.28</v>
      </c>
      <c r="E66">
        <f t="shared" si="17"/>
        <v>23.28</v>
      </c>
      <c r="F66" s="18">
        <f t="shared" si="18"/>
        <v>23.28</v>
      </c>
      <c r="G66" s="87" t="e">
        <f t="shared" si="19"/>
        <v>#DIV/0!</v>
      </c>
      <c r="H66" s="7">
        <v>23.28</v>
      </c>
    </row>
    <row r="67" spans="1:150" x14ac:dyDescent="0.3">
      <c r="A67" t="s">
        <v>77</v>
      </c>
      <c r="B67" t="s">
        <v>1435</v>
      </c>
      <c r="C67" s="12">
        <f t="shared" si="15"/>
        <v>1</v>
      </c>
      <c r="D67">
        <f t="shared" si="16"/>
        <v>25.86</v>
      </c>
      <c r="E67">
        <f t="shared" si="17"/>
        <v>25.86</v>
      </c>
      <c r="F67" s="18">
        <f t="shared" si="18"/>
        <v>25.86</v>
      </c>
      <c r="G67" s="87" t="e">
        <f t="shared" si="19"/>
        <v>#DIV/0!</v>
      </c>
      <c r="H67" s="7">
        <v>25.86</v>
      </c>
    </row>
    <row r="68" spans="1:150" x14ac:dyDescent="0.3">
      <c r="A68" t="s">
        <v>77</v>
      </c>
      <c r="B68" t="s">
        <v>1439</v>
      </c>
      <c r="C68" s="12">
        <f>COUNT(H68:BA68)</f>
        <v>1</v>
      </c>
      <c r="D68">
        <f>MIN(H68:BB68)</f>
        <v>23.28</v>
      </c>
      <c r="E68">
        <f>MAX(H68:BB68)</f>
        <v>23.28</v>
      </c>
      <c r="F68" s="18">
        <f>AVERAGE(H68:BB68)</f>
        <v>23.28</v>
      </c>
      <c r="G68" s="87" t="e">
        <f>STDEV(H68:BB68)</f>
        <v>#DIV/0!</v>
      </c>
      <c r="H68" s="7">
        <v>23.28</v>
      </c>
    </row>
    <row r="69" spans="1:150" x14ac:dyDescent="0.3">
      <c r="A69" t="s">
        <v>77</v>
      </c>
      <c r="B69" t="s">
        <v>1442</v>
      </c>
      <c r="C69" s="12">
        <f t="shared" si="15"/>
        <v>2</v>
      </c>
      <c r="D69">
        <f t="shared" si="16"/>
        <v>14.08</v>
      </c>
      <c r="E69">
        <f t="shared" si="17"/>
        <v>24.25</v>
      </c>
      <c r="F69" s="18">
        <f t="shared" si="18"/>
        <v>19.164999999999999</v>
      </c>
      <c r="G69" s="87">
        <f t="shared" si="19"/>
        <v>7.1912759646671924</v>
      </c>
      <c r="H69" s="7">
        <v>24.25</v>
      </c>
      <c r="I69" s="7">
        <v>14.08</v>
      </c>
    </row>
    <row r="70" spans="1:150" x14ac:dyDescent="0.3">
      <c r="A70" t="s">
        <v>77</v>
      </c>
      <c r="B70" t="s">
        <v>1444</v>
      </c>
      <c r="C70" s="12">
        <f t="shared" si="15"/>
        <v>16</v>
      </c>
      <c r="D70">
        <f t="shared" si="16"/>
        <v>18.239999999999998</v>
      </c>
      <c r="E70">
        <f t="shared" si="17"/>
        <v>27.2</v>
      </c>
      <c r="F70" s="18">
        <f t="shared" si="18"/>
        <v>25.252499999999998</v>
      </c>
      <c r="G70" s="87">
        <f t="shared" si="19"/>
        <v>2.8035418075475094</v>
      </c>
      <c r="H70" s="7">
        <v>26.69</v>
      </c>
      <c r="I70" s="7">
        <v>23.28</v>
      </c>
      <c r="J70" s="7">
        <v>25.57</v>
      </c>
      <c r="K70" s="7">
        <v>18.239999999999998</v>
      </c>
      <c r="L70" s="7">
        <v>18.989999999999998</v>
      </c>
      <c r="M70" s="7">
        <v>24.25</v>
      </c>
      <c r="N70" s="7">
        <v>26.59</v>
      </c>
      <c r="O70" s="7">
        <v>25.79</v>
      </c>
      <c r="P70" s="7">
        <v>26.79</v>
      </c>
      <c r="Q70" s="7">
        <v>26.92</v>
      </c>
      <c r="R70" s="7">
        <v>26.55</v>
      </c>
      <c r="S70" s="7">
        <v>26.82</v>
      </c>
      <c r="T70" s="7">
        <v>26.41</v>
      </c>
      <c r="U70" s="7">
        <v>27.05</v>
      </c>
      <c r="V70" s="7">
        <v>27.2</v>
      </c>
      <c r="W70" s="7">
        <v>26.9</v>
      </c>
    </row>
    <row r="71" spans="1:150" x14ac:dyDescent="0.3">
      <c r="A71" t="s">
        <v>77</v>
      </c>
      <c r="B71" t="s">
        <v>1448</v>
      </c>
      <c r="C71" s="12">
        <f t="shared" si="15"/>
        <v>4</v>
      </c>
      <c r="D71">
        <f t="shared" si="16"/>
        <v>26.18</v>
      </c>
      <c r="E71">
        <f t="shared" si="17"/>
        <v>26.46</v>
      </c>
      <c r="F71" s="18">
        <f t="shared" si="18"/>
        <v>26.322499999999998</v>
      </c>
      <c r="G71" s="87">
        <f t="shared" si="19"/>
        <v>0.11500000000000049</v>
      </c>
      <c r="H71" s="7">
        <v>26.46</v>
      </c>
      <c r="I71" s="7">
        <v>26.31</v>
      </c>
      <c r="J71" s="7">
        <v>26.34</v>
      </c>
      <c r="K71" s="7">
        <v>26.18</v>
      </c>
    </row>
    <row r="72" spans="1:150" x14ac:dyDescent="0.3">
      <c r="A72" t="s">
        <v>77</v>
      </c>
      <c r="B72" t="s">
        <v>1449</v>
      </c>
      <c r="C72" s="12">
        <f t="shared" si="15"/>
        <v>5</v>
      </c>
      <c r="D72">
        <f t="shared" si="16"/>
        <v>15.37</v>
      </c>
      <c r="E72">
        <f t="shared" si="17"/>
        <v>24.11</v>
      </c>
      <c r="F72" s="18">
        <f t="shared" si="18"/>
        <v>20.795999999999999</v>
      </c>
      <c r="G72" s="87">
        <f t="shared" si="19"/>
        <v>3.4545737797881801</v>
      </c>
      <c r="H72" s="7">
        <v>15.37</v>
      </c>
      <c r="I72">
        <v>22.44</v>
      </c>
      <c r="J72" s="7">
        <v>19.53</v>
      </c>
      <c r="K72" s="7">
        <v>24.11</v>
      </c>
      <c r="L72" s="7">
        <v>22.53</v>
      </c>
    </row>
    <row r="73" spans="1:150" x14ac:dyDescent="0.3">
      <c r="A73" t="s">
        <v>77</v>
      </c>
      <c r="B73" t="s">
        <v>1450</v>
      </c>
      <c r="C73" s="12">
        <f t="shared" si="15"/>
        <v>3</v>
      </c>
      <c r="D73">
        <f t="shared" si="16"/>
        <v>24.27</v>
      </c>
      <c r="E73">
        <f t="shared" si="17"/>
        <v>24.99</v>
      </c>
      <c r="F73" s="18">
        <f t="shared" si="18"/>
        <v>24.656666666666666</v>
      </c>
      <c r="G73" s="87">
        <f t="shared" si="19"/>
        <v>0.36295086903509827</v>
      </c>
      <c r="H73" s="7">
        <v>24.71</v>
      </c>
      <c r="I73" s="7">
        <v>24.27</v>
      </c>
      <c r="J73" s="7">
        <v>24.99</v>
      </c>
    </row>
    <row r="74" spans="1:150" x14ac:dyDescent="0.3">
      <c r="A74" t="s">
        <v>77</v>
      </c>
      <c r="B74" t="s">
        <v>1463</v>
      </c>
      <c r="C74" s="12">
        <f t="shared" si="15"/>
        <v>5</v>
      </c>
      <c r="D74">
        <f t="shared" si="16"/>
        <v>20.62</v>
      </c>
      <c r="E74">
        <f t="shared" si="17"/>
        <v>26.45</v>
      </c>
      <c r="F74" s="18">
        <f t="shared" si="18"/>
        <v>24.43</v>
      </c>
      <c r="G74" s="87">
        <f t="shared" si="19"/>
        <v>2.4623058299082179</v>
      </c>
      <c r="H74" s="7">
        <v>26.34</v>
      </c>
      <c r="I74" s="7">
        <v>26.45</v>
      </c>
      <c r="J74" s="7">
        <v>23.37</v>
      </c>
      <c r="K74" s="7">
        <v>25.37</v>
      </c>
      <c r="L74" s="7">
        <v>20.62</v>
      </c>
    </row>
    <row r="75" spans="1:150" x14ac:dyDescent="0.3">
      <c r="A75" t="s">
        <v>77</v>
      </c>
      <c r="B75" t="s">
        <v>1467</v>
      </c>
      <c r="C75" s="12">
        <f t="shared" si="15"/>
        <v>23</v>
      </c>
      <c r="D75">
        <f t="shared" si="16"/>
        <v>19.63</v>
      </c>
      <c r="E75">
        <f t="shared" si="17"/>
        <v>27.26</v>
      </c>
      <c r="F75" s="18">
        <f t="shared" si="18"/>
        <v>25.263043478260862</v>
      </c>
      <c r="G75" s="87">
        <f t="shared" si="19"/>
        <v>1.7188564771186703</v>
      </c>
      <c r="H75" s="7">
        <v>25.37</v>
      </c>
      <c r="I75" s="7">
        <v>26.18</v>
      </c>
      <c r="J75" s="7">
        <v>26.25</v>
      </c>
      <c r="K75" s="7">
        <v>26.34</v>
      </c>
      <c r="L75" s="7">
        <v>26.45</v>
      </c>
      <c r="M75" s="7">
        <v>26.31</v>
      </c>
      <c r="N75" s="7">
        <v>26.46</v>
      </c>
      <c r="O75" s="7">
        <v>26.1</v>
      </c>
      <c r="P75" s="7">
        <v>26.48</v>
      </c>
      <c r="Q75" s="7">
        <v>26.25</v>
      </c>
      <c r="R75" s="7">
        <v>25.81</v>
      </c>
      <c r="S75" s="7">
        <v>24</v>
      </c>
      <c r="T75" s="7">
        <v>24.28</v>
      </c>
      <c r="U75" s="7">
        <v>22.69</v>
      </c>
      <c r="V75" s="7">
        <v>24.62</v>
      </c>
      <c r="W75" s="7">
        <v>24.12</v>
      </c>
      <c r="X75" s="7">
        <v>23</v>
      </c>
      <c r="Y75" s="7">
        <v>19.63</v>
      </c>
      <c r="Z75" s="7">
        <v>25.02</v>
      </c>
      <c r="AA75" s="7">
        <v>25.7</v>
      </c>
      <c r="AB75" s="7">
        <v>27.26</v>
      </c>
      <c r="AC75" s="7">
        <v>26.68</v>
      </c>
      <c r="AD75" s="7">
        <v>26.05</v>
      </c>
    </row>
    <row r="76" spans="1:150" x14ac:dyDescent="0.3">
      <c r="A76" t="s">
        <v>77</v>
      </c>
      <c r="B76" t="s">
        <v>1476</v>
      </c>
      <c r="C76" s="12">
        <f t="shared" si="15"/>
        <v>3</v>
      </c>
      <c r="D76">
        <f t="shared" si="16"/>
        <v>22.69</v>
      </c>
      <c r="E76">
        <f t="shared" si="17"/>
        <v>24.62</v>
      </c>
      <c r="F76" s="18">
        <f t="shared" si="18"/>
        <v>23.436666666666667</v>
      </c>
      <c r="G76" s="87">
        <f t="shared" si="19"/>
        <v>1.0364522822268922</v>
      </c>
      <c r="H76" s="7">
        <v>23</v>
      </c>
      <c r="I76" s="7">
        <v>24.62</v>
      </c>
      <c r="J76" s="7">
        <v>22.69</v>
      </c>
    </row>
    <row r="77" spans="1:150" x14ac:dyDescent="0.3">
      <c r="A77" t="s">
        <v>77</v>
      </c>
      <c r="B77" t="s">
        <v>1478</v>
      </c>
      <c r="C77" s="12">
        <f t="shared" si="15"/>
        <v>1</v>
      </c>
      <c r="D77">
        <f t="shared" si="16"/>
        <v>21.78</v>
      </c>
      <c r="E77">
        <f t="shared" si="17"/>
        <v>21.78</v>
      </c>
      <c r="F77" s="18">
        <f t="shared" si="18"/>
        <v>21.78</v>
      </c>
      <c r="G77" s="87" t="e">
        <f t="shared" si="19"/>
        <v>#DIV/0!</v>
      </c>
      <c r="H77" s="7">
        <v>21.78</v>
      </c>
    </row>
    <row r="78" spans="1:150" x14ac:dyDescent="0.3">
      <c r="A78" t="s">
        <v>77</v>
      </c>
      <c r="B78" t="s">
        <v>1482</v>
      </c>
      <c r="C78" s="12">
        <f t="shared" si="15"/>
        <v>3</v>
      </c>
      <c r="D78">
        <f t="shared" si="16"/>
        <v>24</v>
      </c>
      <c r="E78">
        <f t="shared" si="17"/>
        <v>26.31</v>
      </c>
      <c r="F78" s="18">
        <f t="shared" si="18"/>
        <v>25.373333333333335</v>
      </c>
      <c r="G78" s="87">
        <f t="shared" si="19"/>
        <v>1.2153326019379764</v>
      </c>
      <c r="H78" s="7">
        <v>24</v>
      </c>
      <c r="I78" s="7">
        <v>25.81</v>
      </c>
      <c r="J78" s="7">
        <v>26.31</v>
      </c>
    </row>
    <row r="79" spans="1:150" s="51" customFormat="1" x14ac:dyDescent="0.3">
      <c r="A79" t="s">
        <v>77</v>
      </c>
      <c r="B79" t="s">
        <v>1498</v>
      </c>
      <c r="C79" s="12">
        <f t="shared" si="15"/>
        <v>9</v>
      </c>
      <c r="D79">
        <f t="shared" si="16"/>
        <v>17.010000000000002</v>
      </c>
      <c r="E79">
        <f t="shared" si="17"/>
        <v>26.69</v>
      </c>
      <c r="F79" s="18">
        <f t="shared" si="18"/>
        <v>23.7</v>
      </c>
      <c r="G79" s="87">
        <f t="shared" si="19"/>
        <v>3.1358411949587284</v>
      </c>
      <c r="H79" s="7">
        <v>25.46</v>
      </c>
      <c r="I79" s="7">
        <v>26.59</v>
      </c>
      <c r="J79" s="7">
        <v>23.25</v>
      </c>
      <c r="K79" s="7">
        <v>17.010000000000002</v>
      </c>
      <c r="L79" s="7">
        <v>25.32</v>
      </c>
      <c r="M79" s="7">
        <v>24.98</v>
      </c>
      <c r="N79" s="7">
        <v>20.72</v>
      </c>
      <c r="O79" s="7">
        <v>26.69</v>
      </c>
      <c r="P79" s="7">
        <v>23.28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</row>
    <row r="80" spans="1:150" x14ac:dyDescent="0.3">
      <c r="A80" t="s">
        <v>67</v>
      </c>
      <c r="B80" t="s">
        <v>1595</v>
      </c>
      <c r="C80" s="12">
        <f>COUNT(H80:CD80)</f>
        <v>75</v>
      </c>
      <c r="D80">
        <f>MIN(H80:CZ80)</f>
        <v>17.96</v>
      </c>
      <c r="E80">
        <f>MAX(H80:CZ80)</f>
        <v>30.66</v>
      </c>
      <c r="F80" s="18">
        <f>AVERAGE(H80:CZ80)</f>
        <v>26.437466666666666</v>
      </c>
      <c r="G80" s="87">
        <f>STDEV(H80:CZ80)</f>
        <v>2.7318714965887696</v>
      </c>
      <c r="H80" s="7">
        <v>21.59</v>
      </c>
      <c r="I80" s="7">
        <v>21.97</v>
      </c>
      <c r="J80" s="7">
        <v>22.9</v>
      </c>
      <c r="K80" s="7">
        <v>23.2</v>
      </c>
      <c r="L80" s="7">
        <v>21.03</v>
      </c>
      <c r="M80" s="7">
        <v>17.96</v>
      </c>
      <c r="N80" s="7">
        <v>22</v>
      </c>
      <c r="O80" s="7">
        <v>21.13</v>
      </c>
      <c r="P80" s="7">
        <v>22.94</v>
      </c>
      <c r="Q80" s="7">
        <v>21.25</v>
      </c>
      <c r="R80" s="7">
        <v>24.62</v>
      </c>
      <c r="S80" s="7">
        <v>21.4</v>
      </c>
      <c r="T80" s="7">
        <v>24.83</v>
      </c>
      <c r="U80" s="7">
        <v>25.15</v>
      </c>
      <c r="V80" s="7">
        <v>25.16</v>
      </c>
      <c r="W80" s="7">
        <v>26.29</v>
      </c>
      <c r="X80" s="7">
        <v>24.61</v>
      </c>
      <c r="Y80" s="7">
        <v>22.1</v>
      </c>
      <c r="Z80" s="7">
        <v>27.49</v>
      </c>
      <c r="AA80" s="7">
        <v>22.53</v>
      </c>
      <c r="AB80" s="7">
        <v>24.69</v>
      </c>
      <c r="AC80" s="7">
        <v>23.79</v>
      </c>
      <c r="AD80" s="7">
        <v>29.2</v>
      </c>
      <c r="AE80" s="7">
        <v>28.49</v>
      </c>
      <c r="AF80" s="7">
        <v>25.94</v>
      </c>
      <c r="AG80" s="7">
        <v>26.22</v>
      </c>
      <c r="AH80" s="7">
        <v>24.85</v>
      </c>
      <c r="AI80" s="7">
        <v>27.76</v>
      </c>
      <c r="AJ80" s="7">
        <v>26.71</v>
      </c>
      <c r="AK80" s="7">
        <v>26.37</v>
      </c>
      <c r="AL80" s="7">
        <v>27.16</v>
      </c>
      <c r="AM80" s="7">
        <v>27.15</v>
      </c>
      <c r="AN80" s="7">
        <v>27.01</v>
      </c>
      <c r="AO80" s="7">
        <v>27.39</v>
      </c>
      <c r="AP80" s="7">
        <v>28.69</v>
      </c>
      <c r="AQ80" s="7">
        <v>30.23</v>
      </c>
      <c r="AR80" s="7">
        <v>28.35</v>
      </c>
      <c r="AS80" s="7">
        <v>27.06</v>
      </c>
      <c r="AT80" s="7">
        <v>26.84</v>
      </c>
      <c r="AU80" s="7">
        <v>26.98</v>
      </c>
      <c r="AV80" s="7">
        <v>26.82</v>
      </c>
      <c r="AW80" s="7">
        <v>27.25</v>
      </c>
      <c r="AX80" s="7">
        <v>28.34</v>
      </c>
      <c r="AY80" s="7">
        <v>28.08</v>
      </c>
      <c r="AZ80" s="7">
        <v>28.57</v>
      </c>
      <c r="BA80" s="7">
        <v>27.01</v>
      </c>
      <c r="BB80" s="7">
        <v>27.05</v>
      </c>
      <c r="BC80" s="7">
        <v>26.17</v>
      </c>
      <c r="BD80" s="7">
        <v>25.53</v>
      </c>
      <c r="BE80" s="7">
        <v>26.24</v>
      </c>
      <c r="BF80" s="7">
        <v>25.39</v>
      </c>
      <c r="BG80" s="7">
        <v>25.96</v>
      </c>
      <c r="BH80" s="7">
        <v>26.89</v>
      </c>
      <c r="BI80" s="7">
        <v>27.31</v>
      </c>
      <c r="BJ80" s="7">
        <v>28.31</v>
      </c>
      <c r="BK80" s="7">
        <v>26.6</v>
      </c>
      <c r="BL80" s="7">
        <v>27.86</v>
      </c>
      <c r="BM80" s="7">
        <v>27.61</v>
      </c>
      <c r="BN80" s="7">
        <v>26.79</v>
      </c>
      <c r="BO80" s="7">
        <v>27.29</v>
      </c>
      <c r="BP80" s="7">
        <v>29.03</v>
      </c>
      <c r="BQ80" s="7">
        <v>27.43</v>
      </c>
      <c r="BR80" s="7">
        <v>28.72</v>
      </c>
      <c r="BS80" s="7">
        <v>29.61</v>
      </c>
      <c r="BT80" s="7">
        <v>29.01</v>
      </c>
      <c r="BU80" s="7">
        <v>27.11</v>
      </c>
      <c r="BV80" s="7">
        <v>28.34</v>
      </c>
      <c r="BW80" s="7">
        <v>29.25</v>
      </c>
      <c r="BX80" s="7">
        <v>30.43</v>
      </c>
      <c r="BY80" s="7">
        <v>30.64</v>
      </c>
      <c r="BZ80" s="7">
        <v>30.49</v>
      </c>
      <c r="CA80" s="7">
        <v>30.66</v>
      </c>
      <c r="CB80" s="7">
        <v>30.53</v>
      </c>
      <c r="CC80" s="7">
        <v>30.27</v>
      </c>
      <c r="CD80" s="7">
        <v>29.19</v>
      </c>
    </row>
    <row r="81" spans="1:150" x14ac:dyDescent="0.3">
      <c r="A81" t="s">
        <v>67</v>
      </c>
      <c r="B81" t="s">
        <v>1603</v>
      </c>
      <c r="C81" s="12">
        <f t="shared" si="15"/>
        <v>2</v>
      </c>
      <c r="D81">
        <f t="shared" si="16"/>
        <v>24.45</v>
      </c>
      <c r="E81">
        <f t="shared" si="17"/>
        <v>24.45</v>
      </c>
      <c r="F81" s="18">
        <f t="shared" si="18"/>
        <v>24.45</v>
      </c>
      <c r="G81" s="87">
        <f t="shared" si="19"/>
        <v>0</v>
      </c>
      <c r="H81" s="7">
        <v>24.45</v>
      </c>
      <c r="I81" s="7">
        <v>24.45</v>
      </c>
    </row>
    <row r="82" spans="1:150" s="51" customFormat="1" x14ac:dyDescent="0.3">
      <c r="A82" t="s">
        <v>67</v>
      </c>
      <c r="B82" t="s">
        <v>1620</v>
      </c>
      <c r="C82" s="12">
        <f t="shared" si="15"/>
        <v>1</v>
      </c>
      <c r="D82">
        <f t="shared" si="16"/>
        <v>23.87</v>
      </c>
      <c r="E82">
        <f t="shared" si="17"/>
        <v>23.87</v>
      </c>
      <c r="F82" s="18">
        <f t="shared" si="18"/>
        <v>23.87</v>
      </c>
      <c r="G82" s="87" t="e">
        <f t="shared" si="19"/>
        <v>#DIV/0!</v>
      </c>
      <c r="H82" s="7">
        <v>23.87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</row>
    <row r="83" spans="1:150" x14ac:dyDescent="0.3">
      <c r="A83" t="s">
        <v>81</v>
      </c>
      <c r="B83" t="s">
        <v>1732</v>
      </c>
      <c r="C83" s="12">
        <f t="shared" si="15"/>
        <v>18</v>
      </c>
      <c r="D83">
        <f t="shared" si="16"/>
        <v>17.21</v>
      </c>
      <c r="E83">
        <f t="shared" si="17"/>
        <v>25.76</v>
      </c>
      <c r="F83" s="18">
        <f t="shared" si="18"/>
        <v>23.916666666666664</v>
      </c>
      <c r="G83" s="87">
        <f t="shared" si="19"/>
        <v>2.3130982532983255</v>
      </c>
      <c r="H83" s="7">
        <v>23</v>
      </c>
      <c r="I83" s="7">
        <v>19.63</v>
      </c>
      <c r="J83" s="7">
        <v>25.31</v>
      </c>
      <c r="K83" s="7">
        <v>24.99</v>
      </c>
      <c r="L83" s="7">
        <v>24.54</v>
      </c>
      <c r="M83" s="7">
        <v>24.74</v>
      </c>
      <c r="N83" s="7">
        <v>24.89</v>
      </c>
      <c r="O83" s="7">
        <v>25.1</v>
      </c>
      <c r="P83" s="7">
        <v>24.6</v>
      </c>
      <c r="Q83" s="7">
        <v>25.76</v>
      </c>
      <c r="R83" s="7">
        <v>23.19</v>
      </c>
      <c r="S83" s="7">
        <v>24.59</v>
      </c>
      <c r="T83" s="7">
        <v>25.58</v>
      </c>
      <c r="U83" s="7">
        <v>25.05</v>
      </c>
      <c r="V83" s="7">
        <v>25.69</v>
      </c>
      <c r="W83" s="7">
        <v>21.38</v>
      </c>
      <c r="X83" s="7">
        <v>17.21</v>
      </c>
      <c r="Y83" s="7">
        <v>25.25</v>
      </c>
    </row>
    <row r="84" spans="1:150" x14ac:dyDescent="0.3">
      <c r="A84" t="s">
        <v>81</v>
      </c>
      <c r="B84" t="s">
        <v>1738</v>
      </c>
      <c r="C84" s="12">
        <f t="shared" si="15"/>
        <v>1</v>
      </c>
      <c r="D84">
        <f t="shared" si="16"/>
        <v>25.1</v>
      </c>
      <c r="E84">
        <f t="shared" si="17"/>
        <v>25.1</v>
      </c>
      <c r="F84" s="18">
        <f t="shared" si="18"/>
        <v>25.1</v>
      </c>
      <c r="G84" s="87" t="e">
        <f t="shared" si="19"/>
        <v>#DIV/0!</v>
      </c>
      <c r="H84">
        <v>25.1</v>
      </c>
    </row>
    <row r="85" spans="1:150" x14ac:dyDescent="0.3">
      <c r="A85" t="s">
        <v>81</v>
      </c>
      <c r="B85" t="s">
        <v>1781</v>
      </c>
      <c r="C85" s="12">
        <f t="shared" si="15"/>
        <v>19</v>
      </c>
      <c r="D85">
        <f t="shared" si="16"/>
        <v>17.11</v>
      </c>
      <c r="E85">
        <f t="shared" si="17"/>
        <v>21.33</v>
      </c>
      <c r="F85" s="18">
        <f t="shared" si="18"/>
        <v>19.546315789473685</v>
      </c>
      <c r="G85" s="87">
        <f t="shared" si="19"/>
        <v>1.0393705922673466</v>
      </c>
      <c r="H85" s="7">
        <v>19.07</v>
      </c>
      <c r="I85" s="7">
        <v>17.11</v>
      </c>
      <c r="J85" s="7">
        <v>21.27</v>
      </c>
      <c r="K85" s="7">
        <v>18.79</v>
      </c>
      <c r="L85" s="7">
        <v>18.89</v>
      </c>
      <c r="M85" s="7">
        <v>19.46</v>
      </c>
      <c r="N85" s="7">
        <v>18.75</v>
      </c>
      <c r="O85" s="7">
        <v>21.33</v>
      </c>
      <c r="P85" s="7">
        <v>20.54</v>
      </c>
      <c r="Q85" s="7">
        <v>19.38</v>
      </c>
      <c r="R85" s="7">
        <v>18.329999999999998</v>
      </c>
      <c r="S85" s="7">
        <v>19.22</v>
      </c>
      <c r="T85" s="7">
        <v>19.14</v>
      </c>
      <c r="U85" s="7">
        <v>20.9</v>
      </c>
      <c r="V85" s="7">
        <v>20.34</v>
      </c>
      <c r="W85" s="7">
        <v>19.66</v>
      </c>
      <c r="X85" s="7">
        <v>19.68</v>
      </c>
      <c r="Y85" s="7">
        <v>19.5</v>
      </c>
      <c r="Z85" s="7">
        <v>20.02</v>
      </c>
    </row>
    <row r="86" spans="1:150" x14ac:dyDescent="0.3">
      <c r="A86" t="s">
        <v>81</v>
      </c>
      <c r="B86" t="s">
        <v>1743</v>
      </c>
      <c r="C86" s="12">
        <f t="shared" si="15"/>
        <v>12</v>
      </c>
      <c r="D86">
        <f t="shared" si="16"/>
        <v>26.53</v>
      </c>
      <c r="E86">
        <f t="shared" si="17"/>
        <v>29.27</v>
      </c>
      <c r="F86" s="18">
        <f t="shared" si="18"/>
        <v>27.454166666666669</v>
      </c>
      <c r="G86" s="87">
        <f t="shared" si="19"/>
        <v>0.87632972554785993</v>
      </c>
      <c r="H86" s="7">
        <v>26.74</v>
      </c>
      <c r="I86" s="7">
        <v>26.87</v>
      </c>
      <c r="J86" s="7">
        <v>26.86</v>
      </c>
      <c r="K86" s="7">
        <v>26.87</v>
      </c>
      <c r="L86" s="7">
        <v>26.87</v>
      </c>
      <c r="M86" s="7">
        <v>26.53</v>
      </c>
      <c r="N86" s="7">
        <v>28.67</v>
      </c>
      <c r="O86" s="7">
        <v>29.27</v>
      </c>
      <c r="P86" s="7">
        <v>28.2</v>
      </c>
      <c r="Q86" s="7">
        <v>27.99</v>
      </c>
      <c r="R86" s="7">
        <v>27.42</v>
      </c>
      <c r="S86" s="7">
        <v>27.16</v>
      </c>
    </row>
    <row r="87" spans="1:150" x14ac:dyDescent="0.3">
      <c r="A87" t="s">
        <v>81</v>
      </c>
      <c r="B87" t="s">
        <v>1746</v>
      </c>
      <c r="C87" s="12">
        <f t="shared" si="15"/>
        <v>3</v>
      </c>
      <c r="D87">
        <f t="shared" si="16"/>
        <v>24.89</v>
      </c>
      <c r="E87">
        <f t="shared" si="17"/>
        <v>25.76</v>
      </c>
      <c r="F87" s="18">
        <f t="shared" si="18"/>
        <v>25.213333333333335</v>
      </c>
      <c r="G87" s="87">
        <f t="shared" si="19"/>
        <v>0.47606022028030692</v>
      </c>
      <c r="H87" s="7">
        <v>24.99</v>
      </c>
      <c r="I87" s="7">
        <v>24.89</v>
      </c>
      <c r="J87" s="7">
        <v>25.76</v>
      </c>
    </row>
    <row r="88" spans="1:150" x14ac:dyDescent="0.3">
      <c r="A88" t="s">
        <v>81</v>
      </c>
      <c r="B88" t="s">
        <v>1750</v>
      </c>
      <c r="C88" s="12">
        <f t="shared" si="15"/>
        <v>4</v>
      </c>
      <c r="D88">
        <f t="shared" si="16"/>
        <v>24.74</v>
      </c>
      <c r="E88">
        <f t="shared" si="17"/>
        <v>25.76</v>
      </c>
      <c r="F88" s="18">
        <f t="shared" si="18"/>
        <v>25.227500000000003</v>
      </c>
      <c r="G88" s="87">
        <f t="shared" si="19"/>
        <v>0.42594013663894231</v>
      </c>
      <c r="H88" s="7">
        <v>25.31</v>
      </c>
      <c r="I88" s="7">
        <v>24.74</v>
      </c>
      <c r="J88" s="7">
        <v>25.1</v>
      </c>
      <c r="K88" s="7">
        <v>25.76</v>
      </c>
    </row>
    <row r="89" spans="1:150" s="51" customFormat="1" x14ac:dyDescent="0.3">
      <c r="A89" t="s">
        <v>81</v>
      </c>
      <c r="B89" t="s">
        <v>1787</v>
      </c>
      <c r="C89" s="12">
        <f t="shared" si="15"/>
        <v>1</v>
      </c>
      <c r="D89">
        <f t="shared" si="16"/>
        <v>26.75</v>
      </c>
      <c r="E89">
        <f t="shared" si="17"/>
        <v>26.75</v>
      </c>
      <c r="F89" s="18">
        <f t="shared" si="18"/>
        <v>26.75</v>
      </c>
      <c r="G89" s="87" t="e">
        <f t="shared" si="19"/>
        <v>#DIV/0!</v>
      </c>
      <c r="H89" s="7">
        <v>26.75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</row>
    <row r="90" spans="1:150" x14ac:dyDescent="0.3">
      <c r="A90" t="s">
        <v>78</v>
      </c>
      <c r="B90" t="s">
        <v>1803</v>
      </c>
      <c r="C90" s="12">
        <f t="shared" ref="C90:C131" si="20">COUNT(H90:BA90)</f>
        <v>2</v>
      </c>
      <c r="D90">
        <f t="shared" ref="D90:D131" si="21">MIN(H90:BB90)</f>
        <v>18.079999999999998</v>
      </c>
      <c r="E90">
        <f t="shared" ref="E90:E131" si="22">MAX(H90:BB90)</f>
        <v>22.25</v>
      </c>
      <c r="F90" s="18">
        <f t="shared" ref="F90:F131" si="23">AVERAGE(H90:BB90)</f>
        <v>20.164999999999999</v>
      </c>
      <c r="G90" s="87">
        <f t="shared" ref="G90:G131" si="24">STDEV(H90:BB90)</f>
        <v>2.9486352775478966</v>
      </c>
      <c r="H90" s="7">
        <v>18.079999999999998</v>
      </c>
      <c r="I90" s="7">
        <v>22.25</v>
      </c>
    </row>
    <row r="91" spans="1:150" x14ac:dyDescent="0.3">
      <c r="A91" t="s">
        <v>78</v>
      </c>
      <c r="B91" t="s">
        <v>1808</v>
      </c>
      <c r="C91" s="12">
        <f t="shared" si="20"/>
        <v>3</v>
      </c>
      <c r="D91">
        <f t="shared" si="21"/>
        <v>15.75</v>
      </c>
      <c r="E91">
        <f t="shared" si="22"/>
        <v>26.46</v>
      </c>
      <c r="F91" s="18">
        <f t="shared" si="23"/>
        <v>22.77</v>
      </c>
      <c r="G91" s="87">
        <f t="shared" si="24"/>
        <v>6.0821624443942648</v>
      </c>
      <c r="H91" s="7">
        <v>26.1</v>
      </c>
      <c r="I91" s="7">
        <v>26.46</v>
      </c>
      <c r="J91" s="7">
        <v>15.75</v>
      </c>
    </row>
    <row r="92" spans="1:150" x14ac:dyDescent="0.3">
      <c r="A92" t="s">
        <v>78</v>
      </c>
      <c r="B92" t="s">
        <v>1814</v>
      </c>
      <c r="C92" s="12">
        <f t="shared" si="20"/>
        <v>9</v>
      </c>
      <c r="D92">
        <f t="shared" si="21"/>
        <v>12.03</v>
      </c>
      <c r="E92">
        <f t="shared" si="22"/>
        <v>24.98</v>
      </c>
      <c r="F92" s="18">
        <f t="shared" si="23"/>
        <v>16.414444444444445</v>
      </c>
      <c r="G92" s="87">
        <f t="shared" si="24"/>
        <v>3.9027974297646768</v>
      </c>
      <c r="H92" s="7">
        <v>15.75</v>
      </c>
      <c r="I92" s="7">
        <v>16.21</v>
      </c>
      <c r="J92" s="7">
        <v>15.89</v>
      </c>
      <c r="K92" s="7">
        <v>24.98</v>
      </c>
      <c r="L92" s="7">
        <v>17.010000000000002</v>
      </c>
      <c r="M92" s="7">
        <v>14.62</v>
      </c>
      <c r="N92" s="7">
        <v>12.03</v>
      </c>
      <c r="O92" s="7">
        <v>12.18</v>
      </c>
      <c r="P92" s="7">
        <v>19.059999999999999</v>
      </c>
    </row>
    <row r="93" spans="1:150" s="51" customFormat="1" x14ac:dyDescent="0.3">
      <c r="A93" t="s">
        <v>78</v>
      </c>
      <c r="B93" t="s">
        <v>1817</v>
      </c>
      <c r="C93" s="12">
        <f t="shared" si="20"/>
        <v>3</v>
      </c>
      <c r="D93">
        <f t="shared" si="21"/>
        <v>23.25</v>
      </c>
      <c r="E93">
        <f t="shared" si="22"/>
        <v>26.69</v>
      </c>
      <c r="F93" s="18">
        <f t="shared" si="23"/>
        <v>25.51</v>
      </c>
      <c r="G93" s="87">
        <f t="shared" si="24"/>
        <v>1.9578559701877973</v>
      </c>
      <c r="H93" s="7">
        <v>23.25</v>
      </c>
      <c r="I93" s="7">
        <v>26.69</v>
      </c>
      <c r="J93" s="7">
        <v>26.59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</row>
    <row r="94" spans="1:150" x14ac:dyDescent="0.3">
      <c r="A94" t="s">
        <v>46</v>
      </c>
      <c r="B94" t="s">
        <v>148</v>
      </c>
      <c r="C94" s="12">
        <f t="shared" si="20"/>
        <v>2</v>
      </c>
      <c r="D94">
        <f t="shared" si="21"/>
        <v>18.59</v>
      </c>
      <c r="E94">
        <f t="shared" si="22"/>
        <v>22.37</v>
      </c>
      <c r="F94" s="18">
        <f t="shared" si="23"/>
        <v>20.48</v>
      </c>
      <c r="G94" s="87">
        <f t="shared" si="24"/>
        <v>2.6728636328851505</v>
      </c>
      <c r="H94" s="7">
        <v>22.37</v>
      </c>
      <c r="I94" s="7">
        <v>18.59</v>
      </c>
    </row>
    <row r="95" spans="1:150" s="51" customFormat="1" x14ac:dyDescent="0.3">
      <c r="A95" t="s">
        <v>46</v>
      </c>
      <c r="B95" t="s">
        <v>1884</v>
      </c>
      <c r="C95" s="12">
        <f t="shared" si="20"/>
        <v>37</v>
      </c>
      <c r="D95">
        <f t="shared" si="21"/>
        <v>17.96</v>
      </c>
      <c r="E95">
        <f t="shared" si="22"/>
        <v>27.92</v>
      </c>
      <c r="F95" s="18">
        <f t="shared" si="23"/>
        <v>22.520540540540537</v>
      </c>
      <c r="G95" s="87">
        <f t="shared" si="24"/>
        <v>2.4900133265439819</v>
      </c>
      <c r="H95" s="7">
        <v>18.59</v>
      </c>
      <c r="I95" s="7">
        <v>18.04</v>
      </c>
      <c r="J95" s="7">
        <v>21</v>
      </c>
      <c r="K95" s="7">
        <v>22.18</v>
      </c>
      <c r="L95" s="7">
        <v>23.24</v>
      </c>
      <c r="M95" s="7">
        <v>23.29</v>
      </c>
      <c r="N95" s="7">
        <v>22.34</v>
      </c>
      <c r="O95" s="7">
        <v>22.48</v>
      </c>
      <c r="P95" s="7">
        <v>19.55</v>
      </c>
      <c r="Q95" s="7">
        <v>20.65</v>
      </c>
      <c r="R95" s="7">
        <v>20.55</v>
      </c>
      <c r="S95" s="7">
        <v>22.64</v>
      </c>
      <c r="T95" s="7">
        <v>23.71</v>
      </c>
      <c r="U95" s="7">
        <v>25.04</v>
      </c>
      <c r="V95" s="7">
        <v>25.06</v>
      </c>
      <c r="W95" s="7">
        <v>23.61</v>
      </c>
      <c r="X95" s="7">
        <v>23.74</v>
      </c>
      <c r="Y95" s="7">
        <v>21.88</v>
      </c>
      <c r="Z95" s="7">
        <v>21.25</v>
      </c>
      <c r="AA95" s="7">
        <v>21.74</v>
      </c>
      <c r="AB95" s="7">
        <v>21.95</v>
      </c>
      <c r="AC95" s="7">
        <v>23.41</v>
      </c>
      <c r="AD95" s="7">
        <v>22.59</v>
      </c>
      <c r="AE95" s="7">
        <v>24.74</v>
      </c>
      <c r="AF95" s="7">
        <v>21.03</v>
      </c>
      <c r="AG95" s="7">
        <v>21.53</v>
      </c>
      <c r="AH95" s="7">
        <v>25.9</v>
      </c>
      <c r="AI95" s="7">
        <v>24.02</v>
      </c>
      <c r="AJ95" s="7">
        <v>21.71</v>
      </c>
      <c r="AK95" s="7">
        <v>21.18</v>
      </c>
      <c r="AL95" s="7">
        <v>17.98</v>
      </c>
      <c r="AM95" s="7">
        <v>17.96</v>
      </c>
      <c r="AN95" s="7">
        <v>21.13</v>
      </c>
      <c r="AO95" s="7">
        <v>27.92</v>
      </c>
      <c r="AP95" s="7">
        <v>27.5</v>
      </c>
      <c r="AQ95" s="7">
        <v>25.53</v>
      </c>
      <c r="AR95" s="7">
        <v>26.6</v>
      </c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</row>
    <row r="96" spans="1:150" x14ac:dyDescent="0.3">
      <c r="A96" s="41" t="s">
        <v>93</v>
      </c>
      <c r="B96" s="41" t="s">
        <v>1961</v>
      </c>
      <c r="C96" s="12">
        <f>COUNT(H96:CZ96)</f>
        <v>93</v>
      </c>
      <c r="D96">
        <f>MIN(H96:CZ96)</f>
        <v>12.06</v>
      </c>
      <c r="E96">
        <f>MAX(H96:CZ96)</f>
        <v>19.670000000000002</v>
      </c>
      <c r="F96" s="18">
        <f>AVERAGE(H96:CZ96)</f>
        <v>15.462473118279572</v>
      </c>
      <c r="G96" s="87">
        <f>STDEV(H96:CZ96)</f>
        <v>1.84620860373594</v>
      </c>
      <c r="H96" s="7">
        <v>18.98</v>
      </c>
      <c r="I96" s="7">
        <v>17.18</v>
      </c>
      <c r="J96">
        <v>15.44</v>
      </c>
      <c r="K96">
        <v>16.78</v>
      </c>
      <c r="L96" s="7">
        <v>17.13</v>
      </c>
      <c r="M96" s="7">
        <v>18</v>
      </c>
      <c r="N96" s="7">
        <v>18.82</v>
      </c>
      <c r="O96" s="7">
        <v>17.75</v>
      </c>
      <c r="P96" s="7">
        <v>18.239999999999998</v>
      </c>
      <c r="Q96" s="7">
        <v>18.45</v>
      </c>
      <c r="R96" s="7">
        <v>17.54</v>
      </c>
      <c r="S96" s="7">
        <v>19.11</v>
      </c>
      <c r="T96" s="7">
        <v>18.510000000000002</v>
      </c>
      <c r="U96" s="7">
        <v>19.45</v>
      </c>
      <c r="V96" s="7">
        <v>19.670000000000002</v>
      </c>
      <c r="W96" s="7">
        <v>17.309999999999999</v>
      </c>
      <c r="X96" s="7">
        <v>17.2</v>
      </c>
      <c r="Y96" s="7">
        <v>17.71</v>
      </c>
      <c r="Z96" s="7">
        <v>18.3</v>
      </c>
      <c r="AA96" s="7">
        <v>18.55</v>
      </c>
      <c r="AB96" s="7">
        <v>15.77</v>
      </c>
      <c r="AC96" s="7">
        <v>16.239999999999998</v>
      </c>
      <c r="AD96" s="7">
        <v>14.6</v>
      </c>
      <c r="AE96" s="7">
        <v>14.42</v>
      </c>
      <c r="AF96" s="7">
        <v>15.37</v>
      </c>
      <c r="AG96" s="7">
        <v>14.49</v>
      </c>
      <c r="AH96" s="7">
        <v>14.67</v>
      </c>
      <c r="AI96" s="7">
        <v>15.37</v>
      </c>
      <c r="AJ96" s="7">
        <v>14.46</v>
      </c>
      <c r="AK96" s="7">
        <v>15.55</v>
      </c>
      <c r="AL96" s="7">
        <v>13.7</v>
      </c>
      <c r="AM96" s="7">
        <v>14.96</v>
      </c>
      <c r="AN96" s="7">
        <v>15.03</v>
      </c>
      <c r="AO96" s="7">
        <v>14.1</v>
      </c>
      <c r="AP96" s="7">
        <v>14.46</v>
      </c>
      <c r="AQ96" s="7">
        <v>14.66</v>
      </c>
      <c r="AR96" s="7">
        <v>12.06</v>
      </c>
      <c r="AS96" s="7">
        <v>13.75</v>
      </c>
      <c r="AT96" s="7">
        <v>14.89</v>
      </c>
      <c r="AU96" s="7">
        <v>14.61</v>
      </c>
      <c r="AV96" s="7">
        <v>13.96</v>
      </c>
      <c r="AW96" s="7">
        <v>13.81</v>
      </c>
      <c r="AX96" s="7">
        <v>13.06</v>
      </c>
      <c r="AY96" s="7">
        <v>15.27</v>
      </c>
      <c r="AZ96" s="7">
        <v>13.53</v>
      </c>
      <c r="BA96" s="7">
        <v>13.49</v>
      </c>
      <c r="BB96" s="7">
        <v>16.32</v>
      </c>
      <c r="BC96" s="7">
        <v>16.62</v>
      </c>
      <c r="BD96" s="7">
        <v>17.36</v>
      </c>
      <c r="BE96" s="7">
        <v>16.23</v>
      </c>
      <c r="BF96" s="7">
        <v>16.100000000000001</v>
      </c>
      <c r="BG96" s="7">
        <v>17.93</v>
      </c>
      <c r="BH96" s="7">
        <v>16.55</v>
      </c>
      <c r="BI96" s="7">
        <v>16.32</v>
      </c>
      <c r="BJ96" s="7">
        <v>15.94</v>
      </c>
      <c r="BK96" s="7">
        <v>14.11</v>
      </c>
      <c r="BL96" s="7">
        <v>15.16</v>
      </c>
      <c r="BM96" s="7">
        <v>16.52</v>
      </c>
      <c r="BN96" s="7">
        <v>15.73</v>
      </c>
      <c r="BO96" s="7">
        <v>15.17</v>
      </c>
      <c r="BP96" s="7">
        <v>16.14</v>
      </c>
      <c r="BQ96" s="7">
        <v>15.44</v>
      </c>
      <c r="BR96" s="7">
        <v>15.95</v>
      </c>
      <c r="BS96" s="7">
        <v>17.239999999999998</v>
      </c>
      <c r="BT96" s="7">
        <v>15.93</v>
      </c>
      <c r="BU96" s="7">
        <v>16.55</v>
      </c>
      <c r="BV96" s="7">
        <v>14.55</v>
      </c>
      <c r="BW96" s="7">
        <v>16.850000000000001</v>
      </c>
      <c r="BX96" s="7">
        <v>16.37</v>
      </c>
      <c r="BY96" s="7">
        <v>14.73</v>
      </c>
      <c r="BZ96" s="7">
        <v>15.38</v>
      </c>
      <c r="CA96" s="7">
        <v>15.41</v>
      </c>
      <c r="CB96" s="7">
        <v>14.88</v>
      </c>
      <c r="CC96" s="7">
        <v>14.97</v>
      </c>
      <c r="CD96" s="7">
        <v>13.08</v>
      </c>
      <c r="CE96" s="7">
        <v>14.77</v>
      </c>
      <c r="CF96" s="7">
        <v>12.91</v>
      </c>
      <c r="CG96" s="7">
        <v>13.98</v>
      </c>
      <c r="CH96" s="7">
        <v>13.52</v>
      </c>
      <c r="CI96" s="7">
        <v>12.27</v>
      </c>
      <c r="CJ96" s="7">
        <v>13.78</v>
      </c>
      <c r="CK96" s="7">
        <v>13.06</v>
      </c>
      <c r="CL96" s="7">
        <v>15.19</v>
      </c>
      <c r="CM96" s="7">
        <v>12.89</v>
      </c>
      <c r="CN96" s="7">
        <v>13.31</v>
      </c>
      <c r="CO96" s="7">
        <v>12.89</v>
      </c>
      <c r="CP96" s="7">
        <v>13.31</v>
      </c>
      <c r="CQ96" s="7">
        <v>14.75</v>
      </c>
      <c r="CR96" s="7">
        <v>13.92</v>
      </c>
      <c r="CS96" s="7">
        <v>13.16</v>
      </c>
      <c r="CT96" s="7">
        <v>13.47</v>
      </c>
      <c r="CU96" s="7">
        <v>12.36</v>
      </c>
      <c r="CV96" s="7">
        <v>12.54</v>
      </c>
    </row>
    <row r="97" spans="1:50" x14ac:dyDescent="0.3">
      <c r="A97" t="s">
        <v>93</v>
      </c>
      <c r="B97" t="s">
        <v>1966</v>
      </c>
      <c r="C97" s="12">
        <f t="shared" si="20"/>
        <v>2</v>
      </c>
      <c r="D97">
        <f t="shared" si="21"/>
        <v>22.25</v>
      </c>
      <c r="E97">
        <f t="shared" si="22"/>
        <v>22.67</v>
      </c>
      <c r="F97" s="18">
        <f t="shared" si="23"/>
        <v>22.46</v>
      </c>
      <c r="G97" s="87">
        <f t="shared" si="24"/>
        <v>0.29698484809835118</v>
      </c>
      <c r="H97" s="7">
        <v>22.25</v>
      </c>
      <c r="I97" s="7">
        <v>22.67</v>
      </c>
    </row>
    <row r="98" spans="1:50" x14ac:dyDescent="0.3">
      <c r="A98" t="s">
        <v>93</v>
      </c>
      <c r="B98" t="s">
        <v>1970</v>
      </c>
      <c r="C98" s="12">
        <f t="shared" si="20"/>
        <v>43</v>
      </c>
      <c r="D98">
        <f t="shared" si="21"/>
        <v>14.08</v>
      </c>
      <c r="E98">
        <f t="shared" si="22"/>
        <v>28.98</v>
      </c>
      <c r="F98" s="18">
        <f t="shared" si="23"/>
        <v>24.470232558139539</v>
      </c>
      <c r="G98" s="87">
        <f t="shared" si="24"/>
        <v>3.4322542143972781</v>
      </c>
      <c r="H98" s="7">
        <v>24.87</v>
      </c>
      <c r="I98" s="7">
        <v>25.86</v>
      </c>
      <c r="J98" s="7">
        <v>25.79</v>
      </c>
      <c r="K98" s="7">
        <v>26.79</v>
      </c>
      <c r="L98" s="7">
        <v>26.92</v>
      </c>
      <c r="M98" s="7">
        <v>28.98</v>
      </c>
      <c r="N98" s="7">
        <v>26.41</v>
      </c>
      <c r="O98" s="7">
        <v>27.05</v>
      </c>
      <c r="P98" s="7">
        <v>27.2</v>
      </c>
      <c r="Q98" s="7">
        <v>27.27</v>
      </c>
      <c r="R98" s="7">
        <v>26.82</v>
      </c>
      <c r="S98" s="7">
        <v>24.39</v>
      </c>
      <c r="T98" s="7">
        <v>24.42</v>
      </c>
      <c r="U98" s="7">
        <v>17.18</v>
      </c>
      <c r="V98" s="7">
        <v>26.34</v>
      </c>
      <c r="W98" s="7">
        <v>26.31</v>
      </c>
      <c r="X98" s="7">
        <v>26.31</v>
      </c>
      <c r="Y98" s="7">
        <v>26.32</v>
      </c>
      <c r="Z98" s="7">
        <v>26.52</v>
      </c>
      <c r="AA98" s="7">
        <v>26.5</v>
      </c>
      <c r="AB98" s="7">
        <v>24.25</v>
      </c>
      <c r="AC98" s="7">
        <v>14.08</v>
      </c>
      <c r="AD98" s="7">
        <v>25.57</v>
      </c>
      <c r="AE98" s="7">
        <v>26.69</v>
      </c>
      <c r="AF98" s="7">
        <v>22.44</v>
      </c>
      <c r="AG98" s="7">
        <v>24.98</v>
      </c>
      <c r="AH98" s="7">
        <v>17.010000000000002</v>
      </c>
      <c r="AI98" s="7">
        <v>25.32</v>
      </c>
      <c r="AJ98" s="7">
        <v>23.2</v>
      </c>
      <c r="AK98" s="7">
        <v>21.53</v>
      </c>
      <c r="AL98" s="7">
        <v>15.89</v>
      </c>
      <c r="AM98" s="7">
        <v>24.41</v>
      </c>
      <c r="AN98" s="7">
        <v>28.05</v>
      </c>
      <c r="AO98" s="7">
        <v>25.46</v>
      </c>
      <c r="AP98" s="7">
        <v>26.69</v>
      </c>
      <c r="AQ98" s="7">
        <v>25.46</v>
      </c>
      <c r="AR98" s="7">
        <v>21.78</v>
      </c>
      <c r="AS98" s="7">
        <v>25.37</v>
      </c>
      <c r="AT98" s="7">
        <v>23.37</v>
      </c>
      <c r="AU98" s="7">
        <v>22.74</v>
      </c>
      <c r="AV98" s="7">
        <v>17.04</v>
      </c>
      <c r="AW98" s="7">
        <v>26.46</v>
      </c>
      <c r="AX98" s="7">
        <v>26.18</v>
      </c>
    </row>
    <row r="99" spans="1:50" x14ac:dyDescent="0.3">
      <c r="A99" t="s">
        <v>93</v>
      </c>
      <c r="B99" t="s">
        <v>1974</v>
      </c>
      <c r="C99" s="12">
        <f t="shared" si="20"/>
        <v>25</v>
      </c>
      <c r="D99">
        <f t="shared" si="21"/>
        <v>12.03</v>
      </c>
      <c r="E99">
        <f t="shared" si="22"/>
        <v>28.98</v>
      </c>
      <c r="F99" s="18">
        <f t="shared" si="23"/>
        <v>24.804000000000002</v>
      </c>
      <c r="G99" s="87">
        <f t="shared" si="24"/>
        <v>3.3984236541863573</v>
      </c>
      <c r="H99" s="7">
        <v>25.86</v>
      </c>
      <c r="I99" s="7">
        <v>26.25</v>
      </c>
      <c r="J99" s="7">
        <v>25.79</v>
      </c>
      <c r="K99" s="7">
        <v>26.79</v>
      </c>
      <c r="L99" s="7">
        <v>26.58</v>
      </c>
      <c r="M99" s="7">
        <v>26.92</v>
      </c>
      <c r="N99" s="7">
        <v>28.98</v>
      </c>
      <c r="O99" s="7">
        <v>26.41</v>
      </c>
      <c r="P99" s="7">
        <v>26.82</v>
      </c>
      <c r="Q99" s="7">
        <v>24.39</v>
      </c>
      <c r="R99" s="7">
        <v>26.4</v>
      </c>
      <c r="S99" s="7">
        <v>26.55</v>
      </c>
      <c r="T99" s="7">
        <v>24.25</v>
      </c>
      <c r="U99" s="7">
        <v>23.28</v>
      </c>
      <c r="V99" s="7">
        <v>26.69</v>
      </c>
      <c r="W99" s="7">
        <v>18.86</v>
      </c>
      <c r="X99" s="7">
        <v>20.72</v>
      </c>
      <c r="Y99" s="7">
        <v>24.98</v>
      </c>
      <c r="Z99" s="7">
        <v>12.03</v>
      </c>
      <c r="AA99" s="7">
        <v>25.32</v>
      </c>
      <c r="AB99" s="7">
        <v>23.25</v>
      </c>
      <c r="AC99" s="7">
        <v>26.59</v>
      </c>
      <c r="AD99" s="7">
        <v>25.46</v>
      </c>
      <c r="AE99" s="7">
        <v>24.24</v>
      </c>
      <c r="AF99" s="7">
        <v>26.69</v>
      </c>
    </row>
    <row r="100" spans="1:50" x14ac:dyDescent="0.3">
      <c r="A100" t="s">
        <v>93</v>
      </c>
      <c r="B100" t="s">
        <v>2002</v>
      </c>
      <c r="C100" s="12">
        <f t="shared" si="20"/>
        <v>11</v>
      </c>
      <c r="D100">
        <f t="shared" si="21"/>
        <v>17.010000000000002</v>
      </c>
      <c r="E100">
        <f t="shared" si="22"/>
        <v>28.98</v>
      </c>
      <c r="F100" s="18">
        <f t="shared" si="23"/>
        <v>23.787272727272725</v>
      </c>
      <c r="G100" s="87">
        <f t="shared" si="24"/>
        <v>3.9599295218705461</v>
      </c>
      <c r="H100" s="7">
        <v>25.79</v>
      </c>
      <c r="I100" s="7">
        <v>28.98</v>
      </c>
      <c r="J100" s="7">
        <v>26.41</v>
      </c>
      <c r="K100" s="7">
        <v>26.13</v>
      </c>
      <c r="L100" s="7">
        <v>18.239999999999998</v>
      </c>
      <c r="M100" s="7">
        <v>26.69</v>
      </c>
      <c r="N100" s="7">
        <v>18.86</v>
      </c>
      <c r="O100" s="7">
        <v>24.98</v>
      </c>
      <c r="P100" s="7">
        <v>17.010000000000002</v>
      </c>
      <c r="Q100" s="7">
        <v>25.32</v>
      </c>
      <c r="R100" s="7">
        <v>23.25</v>
      </c>
    </row>
    <row r="101" spans="1:50" x14ac:dyDescent="0.3">
      <c r="A101" t="s">
        <v>93</v>
      </c>
      <c r="B101" t="s">
        <v>2009</v>
      </c>
      <c r="C101" s="12">
        <f t="shared" si="20"/>
        <v>17</v>
      </c>
      <c r="D101">
        <f t="shared" si="21"/>
        <v>14.08</v>
      </c>
      <c r="E101">
        <f t="shared" si="22"/>
        <v>28.98</v>
      </c>
      <c r="F101" s="18">
        <f t="shared" si="23"/>
        <v>25.641764705882352</v>
      </c>
      <c r="G101" s="87">
        <f t="shared" si="24"/>
        <v>3.1755830868009935</v>
      </c>
      <c r="H101" s="7">
        <v>25.86</v>
      </c>
      <c r="I101" s="7">
        <v>26.92</v>
      </c>
      <c r="J101" s="7">
        <v>26.79</v>
      </c>
      <c r="K101" s="7">
        <v>25.79</v>
      </c>
      <c r="L101" s="7">
        <v>26.55</v>
      </c>
      <c r="M101" s="7">
        <v>28.98</v>
      </c>
      <c r="N101" s="7">
        <v>27.05</v>
      </c>
      <c r="O101" s="7">
        <v>26.41</v>
      </c>
      <c r="P101" s="7">
        <v>27.2</v>
      </c>
      <c r="Q101" s="7">
        <v>27.27</v>
      </c>
      <c r="R101" s="7">
        <v>26.56</v>
      </c>
      <c r="S101" s="7">
        <v>24.25</v>
      </c>
      <c r="T101" s="7">
        <v>14.08</v>
      </c>
      <c r="U101" s="7">
        <v>25.57</v>
      </c>
      <c r="V101" s="7">
        <v>26.69</v>
      </c>
      <c r="W101" s="7">
        <v>25.32</v>
      </c>
      <c r="X101" s="7">
        <v>24.62</v>
      </c>
    </row>
    <row r="102" spans="1:50" x14ac:dyDescent="0.3">
      <c r="A102" t="s">
        <v>93</v>
      </c>
      <c r="B102" t="s">
        <v>2019</v>
      </c>
      <c r="C102" s="12">
        <f t="shared" si="20"/>
        <v>3</v>
      </c>
      <c r="D102">
        <f t="shared" si="21"/>
        <v>22.67</v>
      </c>
      <c r="E102">
        <f t="shared" si="22"/>
        <v>26.75</v>
      </c>
      <c r="F102" s="18">
        <f t="shared" si="23"/>
        <v>24.833333333333332</v>
      </c>
      <c r="G102" s="87">
        <f t="shared" si="24"/>
        <v>2.0511541466533738</v>
      </c>
      <c r="H102" s="7">
        <v>26.75</v>
      </c>
      <c r="I102" s="7">
        <v>25.08</v>
      </c>
      <c r="J102" s="7">
        <v>22.67</v>
      </c>
    </row>
    <row r="103" spans="1:50" x14ac:dyDescent="0.3">
      <c r="A103" t="s">
        <v>93</v>
      </c>
      <c r="B103" t="s">
        <v>2062</v>
      </c>
      <c r="C103" s="12">
        <f t="shared" si="20"/>
        <v>3</v>
      </c>
      <c r="D103">
        <f t="shared" si="21"/>
        <v>22.69</v>
      </c>
      <c r="E103">
        <f t="shared" si="22"/>
        <v>24.62</v>
      </c>
      <c r="F103" s="18">
        <f t="shared" si="23"/>
        <v>23.863333333333333</v>
      </c>
      <c r="G103" s="87">
        <f t="shared" si="24"/>
        <v>1.0302588671461814</v>
      </c>
      <c r="H103" s="7">
        <v>24.62</v>
      </c>
      <c r="I103" s="7">
        <v>22.69</v>
      </c>
      <c r="J103" s="7">
        <v>24.28</v>
      </c>
    </row>
    <row r="104" spans="1:50" x14ac:dyDescent="0.3">
      <c r="A104" t="s">
        <v>93</v>
      </c>
      <c r="B104" t="s">
        <v>2069</v>
      </c>
      <c r="C104" s="12">
        <f t="shared" si="20"/>
        <v>6</v>
      </c>
      <c r="D104">
        <f t="shared" si="21"/>
        <v>17.010000000000002</v>
      </c>
      <c r="E104">
        <f t="shared" si="22"/>
        <v>28.98</v>
      </c>
      <c r="F104" s="18">
        <f t="shared" si="23"/>
        <v>24.638333333333332</v>
      </c>
      <c r="G104" s="87">
        <f t="shared" si="24"/>
        <v>4.17648376827528</v>
      </c>
      <c r="H104" s="7">
        <v>26.55</v>
      </c>
      <c r="I104" s="7">
        <v>28.98</v>
      </c>
      <c r="J104" s="7">
        <v>26.69</v>
      </c>
      <c r="K104" s="7">
        <v>23.28</v>
      </c>
      <c r="L104" s="7">
        <v>25.32</v>
      </c>
      <c r="M104" s="7">
        <v>17.010000000000002</v>
      </c>
    </row>
    <row r="105" spans="1:50" x14ac:dyDescent="0.3">
      <c r="A105" t="s">
        <v>93</v>
      </c>
      <c r="B105" t="s">
        <v>2075</v>
      </c>
      <c r="C105" s="12">
        <f t="shared" si="20"/>
        <v>1</v>
      </c>
      <c r="D105">
        <f t="shared" si="21"/>
        <v>26.01</v>
      </c>
      <c r="E105">
        <f t="shared" si="22"/>
        <v>26.01</v>
      </c>
      <c r="F105" s="18">
        <f t="shared" si="23"/>
        <v>26.01</v>
      </c>
      <c r="G105" s="87" t="e">
        <f t="shared" si="24"/>
        <v>#DIV/0!</v>
      </c>
      <c r="H105" s="7">
        <v>26.01</v>
      </c>
    </row>
    <row r="106" spans="1:50" x14ac:dyDescent="0.3">
      <c r="A106" t="s">
        <v>93</v>
      </c>
      <c r="B106" t="s">
        <v>2097</v>
      </c>
      <c r="C106" s="12">
        <f t="shared" si="20"/>
        <v>21</v>
      </c>
      <c r="D106">
        <f t="shared" si="21"/>
        <v>22.74</v>
      </c>
      <c r="E106">
        <f t="shared" si="22"/>
        <v>28.98</v>
      </c>
      <c r="F106" s="18">
        <f t="shared" si="23"/>
        <v>26.599523809523809</v>
      </c>
      <c r="G106" s="87">
        <f t="shared" si="24"/>
        <v>1.2486732006032495</v>
      </c>
      <c r="H106" s="7">
        <v>25.86</v>
      </c>
      <c r="I106" s="7">
        <v>26.25</v>
      </c>
      <c r="J106" s="7">
        <v>26.79</v>
      </c>
      <c r="K106" s="7">
        <v>28.98</v>
      </c>
      <c r="L106" s="7">
        <v>26.82</v>
      </c>
      <c r="M106" s="7">
        <v>26.95</v>
      </c>
      <c r="N106" s="7">
        <v>26.63</v>
      </c>
      <c r="O106" s="7">
        <v>26.34</v>
      </c>
      <c r="P106" s="7">
        <v>26.32</v>
      </c>
      <c r="Q106" s="7">
        <v>25.54</v>
      </c>
      <c r="R106" s="7">
        <v>27.1</v>
      </c>
      <c r="S106" s="7">
        <v>27.24</v>
      </c>
      <c r="T106" s="7">
        <v>26.56</v>
      </c>
      <c r="U106" s="7">
        <v>28.49</v>
      </c>
      <c r="V106" s="7">
        <v>28.21</v>
      </c>
      <c r="W106" s="7">
        <v>26.94</v>
      </c>
      <c r="X106" s="7">
        <v>22.74</v>
      </c>
      <c r="Y106" s="7">
        <v>26.69</v>
      </c>
      <c r="Z106" s="7">
        <v>25.46</v>
      </c>
      <c r="AA106" s="7">
        <v>26.55</v>
      </c>
      <c r="AB106" s="7">
        <v>26.13</v>
      </c>
    </row>
    <row r="107" spans="1:50" x14ac:dyDescent="0.3">
      <c r="A107" t="s">
        <v>93</v>
      </c>
      <c r="B107" t="s">
        <v>2106</v>
      </c>
      <c r="C107" s="12">
        <f t="shared" si="20"/>
        <v>12</v>
      </c>
      <c r="D107">
        <f t="shared" si="21"/>
        <v>23</v>
      </c>
      <c r="E107">
        <f t="shared" si="22"/>
        <v>27.26</v>
      </c>
      <c r="F107" s="18">
        <f t="shared" si="23"/>
        <v>25.44</v>
      </c>
      <c r="G107" s="87">
        <f t="shared" si="24"/>
        <v>1.2390538912632276</v>
      </c>
      <c r="H107" s="7">
        <v>24.24</v>
      </c>
      <c r="I107" s="7">
        <v>26.1</v>
      </c>
      <c r="J107" s="7">
        <v>26.46</v>
      </c>
      <c r="K107" s="7">
        <v>26.34</v>
      </c>
      <c r="L107" s="7">
        <v>24.62</v>
      </c>
      <c r="M107" s="7">
        <v>24.12</v>
      </c>
      <c r="N107" s="7">
        <v>25.02</v>
      </c>
      <c r="O107" s="7">
        <v>23</v>
      </c>
      <c r="P107" s="7">
        <v>25.7</v>
      </c>
      <c r="Q107" s="7">
        <v>27.26</v>
      </c>
      <c r="R107" s="7">
        <v>26.05</v>
      </c>
      <c r="S107" s="7">
        <v>26.37</v>
      </c>
    </row>
    <row r="108" spans="1:50" x14ac:dyDescent="0.3">
      <c r="A108" t="s">
        <v>93</v>
      </c>
      <c r="B108" t="s">
        <v>2122</v>
      </c>
      <c r="C108" s="12">
        <f t="shared" si="20"/>
        <v>15</v>
      </c>
      <c r="D108">
        <f t="shared" si="21"/>
        <v>19.63</v>
      </c>
      <c r="E108">
        <f t="shared" si="22"/>
        <v>27.26</v>
      </c>
      <c r="F108" s="18">
        <f t="shared" si="23"/>
        <v>25.200666666666667</v>
      </c>
      <c r="G108" s="87">
        <f t="shared" si="24"/>
        <v>1.9469737200760231</v>
      </c>
      <c r="H108" s="7">
        <v>26.05</v>
      </c>
      <c r="I108" s="7">
        <v>26.68</v>
      </c>
      <c r="J108" s="7">
        <v>26.14</v>
      </c>
      <c r="K108" s="7">
        <v>27.14</v>
      </c>
      <c r="L108" s="7">
        <v>24.62</v>
      </c>
      <c r="M108" s="7">
        <v>24.12</v>
      </c>
      <c r="N108" s="7">
        <v>19.63</v>
      </c>
      <c r="O108" s="7">
        <v>23</v>
      </c>
      <c r="P108" s="7">
        <v>25.02</v>
      </c>
      <c r="Q108" s="7">
        <v>25.7</v>
      </c>
      <c r="R108" s="7">
        <v>27.26</v>
      </c>
      <c r="S108" s="7">
        <v>24.28</v>
      </c>
      <c r="T108" s="7">
        <v>25.81</v>
      </c>
      <c r="U108" s="7">
        <v>26.1</v>
      </c>
      <c r="V108" s="7">
        <v>26.46</v>
      </c>
    </row>
    <row r="109" spans="1:50" x14ac:dyDescent="0.3">
      <c r="A109" t="s">
        <v>93</v>
      </c>
      <c r="B109" t="s">
        <v>2126</v>
      </c>
      <c r="C109" s="12">
        <f t="shared" si="20"/>
        <v>2</v>
      </c>
      <c r="D109">
        <f t="shared" si="21"/>
        <v>25.7</v>
      </c>
      <c r="E109">
        <f t="shared" si="22"/>
        <v>27.26</v>
      </c>
      <c r="F109" s="18">
        <f t="shared" si="23"/>
        <v>26.48</v>
      </c>
      <c r="G109" s="87">
        <f t="shared" si="24"/>
        <v>1.1030865786510158</v>
      </c>
      <c r="H109" s="7">
        <v>27.26</v>
      </c>
      <c r="I109" s="7">
        <v>25.7</v>
      </c>
    </row>
    <row r="110" spans="1:50" x14ac:dyDescent="0.3">
      <c r="A110" t="s">
        <v>93</v>
      </c>
      <c r="B110" t="s">
        <v>2185</v>
      </c>
      <c r="C110" s="12">
        <f t="shared" si="20"/>
        <v>2</v>
      </c>
      <c r="D110">
        <f t="shared" si="21"/>
        <v>20.8</v>
      </c>
      <c r="E110">
        <f t="shared" si="22"/>
        <v>21.39</v>
      </c>
      <c r="F110" s="18">
        <f t="shared" si="23"/>
        <v>21.094999999999999</v>
      </c>
      <c r="G110" s="87">
        <f t="shared" si="24"/>
        <v>0.41719300090006295</v>
      </c>
      <c r="H110" s="7">
        <v>20.8</v>
      </c>
      <c r="I110" s="7">
        <v>21.39</v>
      </c>
    </row>
    <row r="111" spans="1:50" x14ac:dyDescent="0.3">
      <c r="A111" t="s">
        <v>93</v>
      </c>
      <c r="B111" t="s">
        <v>2239</v>
      </c>
      <c r="C111" s="12">
        <f t="shared" si="20"/>
        <v>2</v>
      </c>
      <c r="D111">
        <f t="shared" si="21"/>
        <v>18.079999999999998</v>
      </c>
      <c r="E111">
        <f t="shared" si="22"/>
        <v>22.15</v>
      </c>
      <c r="F111" s="18">
        <f t="shared" si="23"/>
        <v>20.114999999999998</v>
      </c>
      <c r="G111" s="87">
        <f t="shared" si="24"/>
        <v>2.8779245994292357</v>
      </c>
      <c r="H111" s="7">
        <v>22.15</v>
      </c>
      <c r="I111" s="7">
        <v>18.079999999999998</v>
      </c>
    </row>
    <row r="112" spans="1:50" x14ac:dyDescent="0.3">
      <c r="A112" t="s">
        <v>93</v>
      </c>
      <c r="B112" t="s">
        <v>2246</v>
      </c>
      <c r="C112" s="12">
        <f t="shared" si="20"/>
        <v>12</v>
      </c>
      <c r="D112">
        <f t="shared" si="21"/>
        <v>9.49</v>
      </c>
      <c r="E112">
        <f t="shared" si="22"/>
        <v>28.98</v>
      </c>
      <c r="F112" s="18">
        <f t="shared" si="23"/>
        <v>25.345000000000002</v>
      </c>
      <c r="G112" s="87">
        <f t="shared" si="24"/>
        <v>5.0489431837491603</v>
      </c>
      <c r="H112" s="7">
        <v>25.79</v>
      </c>
      <c r="I112" s="7">
        <v>26.79</v>
      </c>
      <c r="J112" s="7">
        <v>26.92</v>
      </c>
      <c r="K112" s="7">
        <v>26.55</v>
      </c>
      <c r="L112" s="7">
        <v>28.98</v>
      </c>
      <c r="M112" s="7">
        <v>26.41</v>
      </c>
      <c r="N112" s="7">
        <v>26.82</v>
      </c>
      <c r="O112" s="7">
        <v>26.56</v>
      </c>
      <c r="P112" s="7">
        <v>26.59</v>
      </c>
      <c r="Q112" s="7">
        <v>26.69</v>
      </c>
      <c r="R112" s="7">
        <v>9.49</v>
      </c>
      <c r="S112" s="7">
        <v>26.55</v>
      </c>
    </row>
    <row r="113" spans="1:19" x14ac:dyDescent="0.3">
      <c r="A113" t="s">
        <v>93</v>
      </c>
      <c r="B113" t="s">
        <v>2250</v>
      </c>
      <c r="C113" s="12">
        <f t="shared" si="20"/>
        <v>7</v>
      </c>
      <c r="D113">
        <f t="shared" si="21"/>
        <v>17.010000000000002</v>
      </c>
      <c r="E113">
        <f t="shared" si="22"/>
        <v>26.79</v>
      </c>
      <c r="F113" s="18">
        <f t="shared" si="23"/>
        <v>23.961428571428574</v>
      </c>
      <c r="G113" s="87">
        <f t="shared" si="24"/>
        <v>3.2786807741906636</v>
      </c>
      <c r="H113" s="7">
        <v>26.79</v>
      </c>
      <c r="I113" s="7">
        <v>23.25</v>
      </c>
      <c r="J113" s="7">
        <v>25.32</v>
      </c>
      <c r="K113" s="7">
        <v>17.010000000000002</v>
      </c>
      <c r="L113" s="7">
        <v>24.98</v>
      </c>
      <c r="M113" s="7">
        <v>24.25</v>
      </c>
      <c r="N113" s="7">
        <v>26.13</v>
      </c>
    </row>
    <row r="114" spans="1:19" x14ac:dyDescent="0.3">
      <c r="A114" t="s">
        <v>51</v>
      </c>
      <c r="B114" t="s">
        <v>2287</v>
      </c>
      <c r="C114" s="12">
        <f t="shared" si="20"/>
        <v>12</v>
      </c>
      <c r="D114">
        <f t="shared" si="21"/>
        <v>18.59</v>
      </c>
      <c r="E114">
        <f t="shared" si="22"/>
        <v>26.56</v>
      </c>
      <c r="F114" s="18">
        <f t="shared" si="23"/>
        <v>23.857500000000002</v>
      </c>
      <c r="G114" s="87">
        <f t="shared" si="24"/>
        <v>2.5287658685971199</v>
      </c>
      <c r="H114" s="7">
        <v>18.59</v>
      </c>
      <c r="I114" s="7">
        <v>25.04</v>
      </c>
      <c r="J114" s="7">
        <v>25.06</v>
      </c>
      <c r="K114" s="7">
        <v>25.5</v>
      </c>
      <c r="L114" s="7">
        <v>23.74</v>
      </c>
      <c r="M114" s="7">
        <v>21.88</v>
      </c>
      <c r="N114" s="7">
        <v>21.25</v>
      </c>
      <c r="O114" s="7">
        <v>26.35</v>
      </c>
      <c r="P114" s="7">
        <v>26.55</v>
      </c>
      <c r="Q114" s="7">
        <v>24.24</v>
      </c>
      <c r="R114" s="7">
        <v>21.53</v>
      </c>
      <c r="S114" s="7">
        <v>26.56</v>
      </c>
    </row>
    <row r="115" spans="1:19" x14ac:dyDescent="0.3">
      <c r="A115" t="s">
        <v>51</v>
      </c>
      <c r="B115" t="s">
        <v>2288</v>
      </c>
      <c r="C115" s="12">
        <f t="shared" si="20"/>
        <v>10</v>
      </c>
      <c r="D115">
        <f t="shared" si="21"/>
        <v>24.85</v>
      </c>
      <c r="E115">
        <f t="shared" si="22"/>
        <v>27.13</v>
      </c>
      <c r="F115" s="18">
        <f t="shared" si="23"/>
        <v>26.232999999999997</v>
      </c>
      <c r="G115" s="87">
        <f t="shared" si="24"/>
        <v>0.82262520154820329</v>
      </c>
      <c r="H115" s="7">
        <v>24.85</v>
      </c>
      <c r="I115" s="7">
        <v>26.22</v>
      </c>
      <c r="J115" s="7">
        <v>26.37</v>
      </c>
      <c r="K115" s="7">
        <v>27.12</v>
      </c>
      <c r="L115" s="7">
        <v>27.01</v>
      </c>
      <c r="M115" s="7">
        <v>26.9</v>
      </c>
      <c r="N115" s="7">
        <v>27.13</v>
      </c>
      <c r="O115" s="7">
        <v>25.33</v>
      </c>
      <c r="P115" s="7">
        <v>25.44</v>
      </c>
      <c r="Q115" s="7">
        <v>25.96</v>
      </c>
    </row>
    <row r="116" spans="1:19" x14ac:dyDescent="0.3">
      <c r="A116" t="s">
        <v>51</v>
      </c>
      <c r="B116" t="s">
        <v>2324</v>
      </c>
      <c r="C116" s="12">
        <f t="shared" si="20"/>
        <v>4</v>
      </c>
      <c r="D116">
        <f t="shared" si="21"/>
        <v>18.72</v>
      </c>
      <c r="E116">
        <f t="shared" si="22"/>
        <v>20.81</v>
      </c>
      <c r="F116" s="18">
        <f t="shared" si="23"/>
        <v>19.79</v>
      </c>
      <c r="G116" s="87">
        <f t="shared" si="24"/>
        <v>0.87158858796261585</v>
      </c>
      <c r="H116" s="7">
        <v>20.03</v>
      </c>
      <c r="I116" s="7">
        <v>18.72</v>
      </c>
      <c r="J116" s="7">
        <v>19.600000000000001</v>
      </c>
      <c r="K116" s="7">
        <v>20.81</v>
      </c>
    </row>
    <row r="117" spans="1:19" x14ac:dyDescent="0.3">
      <c r="A117" t="s">
        <v>51</v>
      </c>
      <c r="B117" t="s">
        <v>2366</v>
      </c>
      <c r="C117" s="12">
        <f t="shared" si="20"/>
        <v>3</v>
      </c>
      <c r="D117">
        <f t="shared" si="21"/>
        <v>21.4</v>
      </c>
      <c r="E117">
        <f t="shared" si="22"/>
        <v>22.15</v>
      </c>
      <c r="F117" s="18">
        <f t="shared" si="23"/>
        <v>21.766666666666666</v>
      </c>
      <c r="G117" s="87">
        <f t="shared" si="24"/>
        <v>0.3752776749732567</v>
      </c>
      <c r="H117" s="7">
        <v>22.15</v>
      </c>
      <c r="I117" s="7">
        <v>21.4</v>
      </c>
      <c r="J117" s="7">
        <v>21.75</v>
      </c>
    </row>
    <row r="118" spans="1:19" x14ac:dyDescent="0.3">
      <c r="A118" t="s">
        <v>51</v>
      </c>
      <c r="B118" t="s">
        <v>2398</v>
      </c>
      <c r="C118" s="12">
        <f t="shared" si="20"/>
        <v>2</v>
      </c>
      <c r="D118">
        <f t="shared" si="21"/>
        <v>24.23</v>
      </c>
      <c r="E118">
        <f t="shared" si="22"/>
        <v>24.95</v>
      </c>
      <c r="F118" s="18">
        <f t="shared" si="23"/>
        <v>24.59</v>
      </c>
      <c r="G118" s="87">
        <f t="shared" si="24"/>
        <v>0.50911688245431341</v>
      </c>
      <c r="H118" s="7">
        <v>24.95</v>
      </c>
      <c r="I118" s="7">
        <v>24.23</v>
      </c>
    </row>
    <row r="119" spans="1:19" x14ac:dyDescent="0.3">
      <c r="A119" t="s">
        <v>51</v>
      </c>
      <c r="B119" t="s">
        <v>2413</v>
      </c>
      <c r="C119" s="12">
        <f t="shared" si="20"/>
        <v>3</v>
      </c>
      <c r="D119">
        <f t="shared" si="21"/>
        <v>21.25</v>
      </c>
      <c r="E119">
        <f t="shared" si="22"/>
        <v>21.61</v>
      </c>
      <c r="F119" s="18">
        <f t="shared" si="23"/>
        <v>21.483333333333334</v>
      </c>
      <c r="G119" s="87">
        <f t="shared" si="24"/>
        <v>0.20231987873991336</v>
      </c>
      <c r="H119" s="7">
        <v>21.25</v>
      </c>
      <c r="I119" s="7">
        <v>21.59</v>
      </c>
      <c r="J119" s="7">
        <v>21.61</v>
      </c>
    </row>
    <row r="120" spans="1:19" x14ac:dyDescent="0.3">
      <c r="A120" t="s">
        <v>51</v>
      </c>
      <c r="B120" t="s">
        <v>2438</v>
      </c>
      <c r="C120" s="12">
        <f t="shared" si="20"/>
        <v>1</v>
      </c>
      <c r="D120">
        <f t="shared" si="21"/>
        <v>24.69</v>
      </c>
      <c r="E120">
        <f t="shared" si="22"/>
        <v>24.69</v>
      </c>
      <c r="F120" s="18">
        <f t="shared" si="23"/>
        <v>24.69</v>
      </c>
      <c r="G120" s="87" t="e">
        <f t="shared" si="24"/>
        <v>#DIV/0!</v>
      </c>
      <c r="H120" s="7">
        <v>24.69</v>
      </c>
    </row>
    <row r="121" spans="1:19" x14ac:dyDescent="0.3">
      <c r="A121" t="s">
        <v>51</v>
      </c>
      <c r="B121" t="s">
        <v>2474</v>
      </c>
      <c r="C121" s="12">
        <f t="shared" si="20"/>
        <v>1</v>
      </c>
      <c r="D121">
        <f t="shared" si="21"/>
        <v>26.9</v>
      </c>
      <c r="E121">
        <f t="shared" si="22"/>
        <v>26.9</v>
      </c>
      <c r="F121" s="18">
        <f t="shared" si="23"/>
        <v>26.9</v>
      </c>
      <c r="G121" s="87" t="e">
        <f t="shared" si="24"/>
        <v>#DIV/0!</v>
      </c>
      <c r="H121" s="7">
        <v>26.9</v>
      </c>
    </row>
    <row r="122" spans="1:19" x14ac:dyDescent="0.3">
      <c r="A122" t="s">
        <v>51</v>
      </c>
      <c r="B122" t="s">
        <v>2475</v>
      </c>
      <c r="C122" s="12">
        <f t="shared" si="20"/>
        <v>2</v>
      </c>
      <c r="D122">
        <f t="shared" si="21"/>
        <v>24.23</v>
      </c>
      <c r="E122">
        <f t="shared" si="22"/>
        <v>26.29</v>
      </c>
      <c r="F122" s="18">
        <f t="shared" si="23"/>
        <v>25.259999999999998</v>
      </c>
      <c r="G122" s="87">
        <f t="shared" si="24"/>
        <v>1.4566399692442871</v>
      </c>
      <c r="H122" s="7">
        <v>26.29</v>
      </c>
      <c r="I122" s="7">
        <v>24.23</v>
      </c>
    </row>
    <row r="123" spans="1:19" x14ac:dyDescent="0.3">
      <c r="A123" t="s">
        <v>94</v>
      </c>
      <c r="B123" t="s">
        <v>2507</v>
      </c>
      <c r="C123" s="12">
        <f t="shared" si="20"/>
        <v>4</v>
      </c>
      <c r="D123">
        <f t="shared" si="21"/>
        <v>22.67</v>
      </c>
      <c r="E123">
        <f t="shared" si="22"/>
        <v>26.13</v>
      </c>
      <c r="F123" s="18">
        <f t="shared" si="23"/>
        <v>24.934999999999999</v>
      </c>
      <c r="G123" s="87">
        <f t="shared" si="24"/>
        <v>1.5742617317333214</v>
      </c>
      <c r="H123" s="7">
        <v>22.67</v>
      </c>
      <c r="I123" s="7">
        <v>25.08</v>
      </c>
      <c r="J123" s="7">
        <v>25.86</v>
      </c>
      <c r="K123" s="7">
        <v>26.13</v>
      </c>
    </row>
    <row r="124" spans="1:19" x14ac:dyDescent="0.3">
      <c r="A124" t="s">
        <v>94</v>
      </c>
      <c r="B124" t="s">
        <v>2519</v>
      </c>
      <c r="C124" s="12">
        <f t="shared" si="20"/>
        <v>7</v>
      </c>
      <c r="D124">
        <f t="shared" si="21"/>
        <v>22.15</v>
      </c>
      <c r="E124">
        <f t="shared" si="22"/>
        <v>27.21</v>
      </c>
      <c r="F124" s="18">
        <f t="shared" si="23"/>
        <v>24.261428571428574</v>
      </c>
      <c r="G124" s="87">
        <f t="shared" si="24"/>
        <v>1.9565482238833147</v>
      </c>
      <c r="H124" s="7">
        <v>25.86</v>
      </c>
      <c r="I124" s="7">
        <v>24.87</v>
      </c>
      <c r="J124" s="7">
        <v>22.25</v>
      </c>
      <c r="K124" s="7">
        <v>22.15</v>
      </c>
      <c r="L124" s="7">
        <v>22.67</v>
      </c>
      <c r="M124" s="7">
        <v>24.82</v>
      </c>
      <c r="N124" s="7">
        <v>27.21</v>
      </c>
    </row>
    <row r="125" spans="1:19" x14ac:dyDescent="0.3">
      <c r="A125" t="s">
        <v>94</v>
      </c>
      <c r="B125" t="s">
        <v>2550</v>
      </c>
      <c r="C125" s="12">
        <f t="shared" si="20"/>
        <v>1</v>
      </c>
      <c r="D125">
        <f t="shared" si="21"/>
        <v>22.25</v>
      </c>
      <c r="E125">
        <f t="shared" si="22"/>
        <v>22.25</v>
      </c>
      <c r="F125" s="18">
        <f t="shared" si="23"/>
        <v>22.25</v>
      </c>
      <c r="G125" s="87" t="e">
        <f t="shared" si="24"/>
        <v>#DIV/0!</v>
      </c>
      <c r="H125" s="7">
        <v>22.25</v>
      </c>
    </row>
    <row r="126" spans="1:19" x14ac:dyDescent="0.3">
      <c r="A126" t="s">
        <v>70</v>
      </c>
      <c r="B126" t="s">
        <v>2588</v>
      </c>
      <c r="C126" s="12">
        <f t="shared" si="20"/>
        <v>3</v>
      </c>
      <c r="D126">
        <f t="shared" si="21"/>
        <v>19.600000000000001</v>
      </c>
      <c r="E126">
        <f t="shared" si="22"/>
        <v>23.65</v>
      </c>
      <c r="F126" s="18">
        <f t="shared" si="23"/>
        <v>21.353333333333335</v>
      </c>
      <c r="G126" s="87">
        <f t="shared" si="24"/>
        <v>2.0789500555168052</v>
      </c>
      <c r="H126" s="7">
        <v>23.65</v>
      </c>
      <c r="I126" s="7">
        <v>19.600000000000001</v>
      </c>
      <c r="J126" s="7">
        <v>20.81</v>
      </c>
    </row>
    <row r="127" spans="1:19" x14ac:dyDescent="0.3">
      <c r="A127" t="s">
        <v>70</v>
      </c>
      <c r="B127" t="s">
        <v>2594</v>
      </c>
      <c r="C127" s="12">
        <f t="shared" si="20"/>
        <v>1</v>
      </c>
      <c r="D127">
        <f t="shared" si="21"/>
        <v>20.81</v>
      </c>
      <c r="E127">
        <f t="shared" si="22"/>
        <v>20.81</v>
      </c>
      <c r="F127" s="18">
        <f t="shared" si="23"/>
        <v>20.81</v>
      </c>
      <c r="G127" s="87" t="e">
        <f t="shared" si="24"/>
        <v>#DIV/0!</v>
      </c>
      <c r="H127" s="7">
        <v>20.81</v>
      </c>
    </row>
    <row r="128" spans="1:19" x14ac:dyDescent="0.3">
      <c r="A128" t="s">
        <v>70</v>
      </c>
      <c r="B128" t="s">
        <v>2598</v>
      </c>
      <c r="C128" s="12">
        <f t="shared" si="20"/>
        <v>6</v>
      </c>
      <c r="D128">
        <f t="shared" si="21"/>
        <v>19.600000000000001</v>
      </c>
      <c r="E128">
        <f t="shared" si="22"/>
        <v>23.65</v>
      </c>
      <c r="F128" s="18">
        <f t="shared" si="23"/>
        <v>21.253333333333334</v>
      </c>
      <c r="G128" s="87">
        <f t="shared" si="24"/>
        <v>1.5085180365732005</v>
      </c>
      <c r="H128" s="7">
        <v>23.65</v>
      </c>
      <c r="I128" s="7">
        <v>20.81</v>
      </c>
      <c r="J128" s="7">
        <v>19.600000000000001</v>
      </c>
      <c r="K128" s="7">
        <v>22.34</v>
      </c>
      <c r="L128" s="7">
        <v>20.03</v>
      </c>
      <c r="M128" s="7">
        <v>21.09</v>
      </c>
    </row>
    <row r="129" spans="1:14" x14ac:dyDescent="0.3">
      <c r="A129" t="s">
        <v>70</v>
      </c>
      <c r="B129" t="s">
        <v>2625</v>
      </c>
      <c r="C129" s="12">
        <f t="shared" si="20"/>
        <v>7</v>
      </c>
      <c r="D129">
        <f t="shared" si="21"/>
        <v>20.03</v>
      </c>
      <c r="E129">
        <f t="shared" si="22"/>
        <v>24.19</v>
      </c>
      <c r="F129" s="18">
        <f t="shared" si="23"/>
        <v>22.225714285714286</v>
      </c>
      <c r="G129" s="87">
        <f t="shared" si="24"/>
        <v>1.4231052566231956</v>
      </c>
      <c r="H129" s="7">
        <v>24.19</v>
      </c>
      <c r="I129" s="7">
        <v>23.4</v>
      </c>
      <c r="J129" s="7">
        <v>22.48</v>
      </c>
      <c r="K129" s="7">
        <v>20.81</v>
      </c>
      <c r="L129" s="7">
        <v>22.33</v>
      </c>
      <c r="M129" s="7">
        <v>22.34</v>
      </c>
      <c r="N129" s="7">
        <v>20.03</v>
      </c>
    </row>
    <row r="130" spans="1:14" x14ac:dyDescent="0.3">
      <c r="A130" t="s">
        <v>70</v>
      </c>
      <c r="B130" t="s">
        <v>2634</v>
      </c>
      <c r="C130" s="12">
        <f t="shared" si="20"/>
        <v>7</v>
      </c>
      <c r="D130">
        <f t="shared" si="21"/>
        <v>19.600000000000001</v>
      </c>
      <c r="E130">
        <f t="shared" si="22"/>
        <v>24.19</v>
      </c>
      <c r="F130" s="18">
        <f t="shared" si="23"/>
        <v>22.022857142857145</v>
      </c>
      <c r="G130" s="87">
        <f t="shared" si="24"/>
        <v>1.8602124814629308</v>
      </c>
      <c r="H130" s="7">
        <v>24.19</v>
      </c>
      <c r="I130" s="7">
        <v>23.4</v>
      </c>
      <c r="J130" s="7">
        <v>23.65</v>
      </c>
      <c r="K130" s="7">
        <v>22.48</v>
      </c>
      <c r="L130" s="7">
        <v>20.81</v>
      </c>
      <c r="M130" s="7">
        <v>19.600000000000001</v>
      </c>
      <c r="N130" s="7">
        <v>20.03</v>
      </c>
    </row>
    <row r="131" spans="1:14" x14ac:dyDescent="0.3">
      <c r="A131" t="s">
        <v>70</v>
      </c>
      <c r="B131" t="s">
        <v>2637</v>
      </c>
      <c r="C131" s="12">
        <f t="shared" si="20"/>
        <v>1</v>
      </c>
      <c r="D131">
        <f t="shared" si="21"/>
        <v>22.33</v>
      </c>
      <c r="E131">
        <f t="shared" si="22"/>
        <v>22.33</v>
      </c>
      <c r="F131" s="18">
        <f t="shared" si="23"/>
        <v>22.33</v>
      </c>
      <c r="G131" s="87" t="e">
        <f t="shared" si="24"/>
        <v>#DIV/0!</v>
      </c>
      <c r="H131" s="7">
        <v>22.33</v>
      </c>
    </row>
    <row r="132" spans="1:14" x14ac:dyDescent="0.3">
      <c r="A132" t="s">
        <v>70</v>
      </c>
      <c r="B132" t="s">
        <v>2638</v>
      </c>
      <c r="C132" s="12">
        <f t="shared" ref="C132:C194" si="25">COUNT(H132:BA132)</f>
        <v>2</v>
      </c>
      <c r="D132">
        <f t="shared" ref="D132:D194" si="26">MIN(H132:BB132)</f>
        <v>20.03</v>
      </c>
      <c r="E132">
        <f t="shared" ref="E132:E194" si="27">MAX(H132:BB132)</f>
        <v>20.81</v>
      </c>
      <c r="F132" s="18">
        <f t="shared" ref="F132:F194" si="28">AVERAGE(H132:BB132)</f>
        <v>20.420000000000002</v>
      </c>
      <c r="G132" s="87">
        <f t="shared" ref="G132:G194" si="29">STDEV(H132:BB132)</f>
        <v>0.55154328932550534</v>
      </c>
      <c r="H132" s="7">
        <v>20.81</v>
      </c>
      <c r="I132" s="7">
        <v>20.03</v>
      </c>
    </row>
    <row r="133" spans="1:14" x14ac:dyDescent="0.3">
      <c r="A133" t="s">
        <v>70</v>
      </c>
      <c r="B133" t="s">
        <v>2680</v>
      </c>
      <c r="C133" s="12">
        <f t="shared" si="25"/>
        <v>1</v>
      </c>
      <c r="D133">
        <f t="shared" si="26"/>
        <v>21.09</v>
      </c>
      <c r="E133">
        <f t="shared" si="27"/>
        <v>21.09</v>
      </c>
      <c r="F133" s="18">
        <f t="shared" si="28"/>
        <v>21.09</v>
      </c>
      <c r="G133" s="87" t="e">
        <f t="shared" si="29"/>
        <v>#DIV/0!</v>
      </c>
      <c r="H133" s="7">
        <v>21.09</v>
      </c>
    </row>
    <row r="134" spans="1:14" x14ac:dyDescent="0.3">
      <c r="A134" t="s">
        <v>70</v>
      </c>
      <c r="B134" t="s">
        <v>2685</v>
      </c>
      <c r="C134" s="12">
        <f t="shared" si="25"/>
        <v>6</v>
      </c>
      <c r="D134">
        <f t="shared" si="26"/>
        <v>19.600000000000001</v>
      </c>
      <c r="E134">
        <f t="shared" si="27"/>
        <v>24.19</v>
      </c>
      <c r="F134" s="18">
        <f t="shared" si="28"/>
        <v>21.946666666666669</v>
      </c>
      <c r="G134" s="87">
        <f t="shared" si="29"/>
        <v>2.0257607624462133</v>
      </c>
      <c r="H134" s="7">
        <v>24.19</v>
      </c>
      <c r="I134" s="7">
        <v>23.65</v>
      </c>
      <c r="J134" s="7">
        <v>23.4</v>
      </c>
      <c r="K134" s="7">
        <v>20.81</v>
      </c>
      <c r="L134" s="7">
        <v>19.600000000000001</v>
      </c>
      <c r="M134" s="7">
        <v>20.03</v>
      </c>
    </row>
    <row r="135" spans="1:14" x14ac:dyDescent="0.3">
      <c r="A135" t="s">
        <v>70</v>
      </c>
      <c r="B135" t="s">
        <v>2690</v>
      </c>
      <c r="C135" s="12">
        <f t="shared" si="25"/>
        <v>2</v>
      </c>
      <c r="D135">
        <f t="shared" si="26"/>
        <v>20.03</v>
      </c>
      <c r="E135">
        <f t="shared" si="27"/>
        <v>20.81</v>
      </c>
      <c r="F135" s="18">
        <f t="shared" si="28"/>
        <v>20.420000000000002</v>
      </c>
      <c r="G135" s="87">
        <f t="shared" si="29"/>
        <v>0.55154328932550534</v>
      </c>
      <c r="H135" s="7">
        <v>20.81</v>
      </c>
      <c r="I135" s="7">
        <v>20.03</v>
      </c>
    </row>
    <row r="136" spans="1:14" x14ac:dyDescent="0.3">
      <c r="A136" t="s">
        <v>70</v>
      </c>
      <c r="B136" t="s">
        <v>2691</v>
      </c>
      <c r="C136" s="12">
        <f t="shared" si="25"/>
        <v>1</v>
      </c>
      <c r="D136">
        <f t="shared" si="26"/>
        <v>21.09</v>
      </c>
      <c r="E136">
        <f t="shared" si="27"/>
        <v>21.09</v>
      </c>
      <c r="F136" s="18">
        <f t="shared" si="28"/>
        <v>21.09</v>
      </c>
      <c r="G136" s="87" t="e">
        <f t="shared" si="29"/>
        <v>#DIV/0!</v>
      </c>
      <c r="H136" s="7">
        <v>21.09</v>
      </c>
    </row>
    <row r="137" spans="1:14" x14ac:dyDescent="0.3">
      <c r="A137" t="s">
        <v>70</v>
      </c>
      <c r="B137" t="s">
        <v>2692</v>
      </c>
      <c r="C137" s="12">
        <f t="shared" si="25"/>
        <v>2</v>
      </c>
      <c r="D137">
        <f t="shared" si="26"/>
        <v>19.600000000000001</v>
      </c>
      <c r="E137">
        <f t="shared" si="27"/>
        <v>20.81</v>
      </c>
      <c r="F137" s="18">
        <f t="shared" si="28"/>
        <v>20.204999999999998</v>
      </c>
      <c r="G137" s="87">
        <f t="shared" si="29"/>
        <v>0.85559920523572064</v>
      </c>
      <c r="H137" s="7">
        <v>20.81</v>
      </c>
      <c r="I137" s="7">
        <v>19.600000000000001</v>
      </c>
    </row>
    <row r="138" spans="1:14" x14ac:dyDescent="0.3">
      <c r="A138" t="s">
        <v>70</v>
      </c>
      <c r="B138" t="s">
        <v>2695</v>
      </c>
      <c r="C138" s="12">
        <f t="shared" si="25"/>
        <v>5</v>
      </c>
      <c r="D138">
        <f t="shared" si="26"/>
        <v>19.47</v>
      </c>
      <c r="E138">
        <f t="shared" si="27"/>
        <v>26.26</v>
      </c>
      <c r="F138" s="18">
        <f t="shared" si="28"/>
        <v>23.917999999999999</v>
      </c>
      <c r="G138" s="87">
        <f t="shared" si="29"/>
        <v>2.6218256997748735</v>
      </c>
      <c r="H138" s="7">
        <v>24.19</v>
      </c>
      <c r="I138" s="7">
        <v>26.26</v>
      </c>
      <c r="J138" s="7">
        <v>25.32</v>
      </c>
      <c r="K138" s="7">
        <v>24.35</v>
      </c>
      <c r="L138" s="7">
        <v>19.47</v>
      </c>
    </row>
    <row r="139" spans="1:14" x14ac:dyDescent="0.3">
      <c r="A139" t="s">
        <v>70</v>
      </c>
      <c r="B139" t="s">
        <v>2701</v>
      </c>
      <c r="C139" s="12">
        <f t="shared" si="25"/>
        <v>1</v>
      </c>
      <c r="D139">
        <f t="shared" si="26"/>
        <v>21.09</v>
      </c>
      <c r="E139">
        <f t="shared" si="27"/>
        <v>21.09</v>
      </c>
      <c r="F139" s="18">
        <f t="shared" si="28"/>
        <v>21.09</v>
      </c>
      <c r="G139" s="87" t="e">
        <f t="shared" si="29"/>
        <v>#DIV/0!</v>
      </c>
      <c r="H139" s="7">
        <v>21.09</v>
      </c>
    </row>
    <row r="140" spans="1:14" x14ac:dyDescent="0.3">
      <c r="A140" t="s">
        <v>70</v>
      </c>
      <c r="B140" t="s">
        <v>2705</v>
      </c>
      <c r="C140" s="12">
        <f t="shared" si="25"/>
        <v>1</v>
      </c>
      <c r="D140">
        <f t="shared" si="26"/>
        <v>20.81</v>
      </c>
      <c r="E140">
        <f t="shared" si="27"/>
        <v>20.81</v>
      </c>
      <c r="F140" s="18">
        <f t="shared" si="28"/>
        <v>20.81</v>
      </c>
      <c r="G140" s="87" t="e">
        <f t="shared" si="29"/>
        <v>#DIV/0!</v>
      </c>
      <c r="H140" s="7">
        <v>20.81</v>
      </c>
    </row>
    <row r="141" spans="1:14" x14ac:dyDescent="0.3">
      <c r="A141" t="s">
        <v>70</v>
      </c>
      <c r="B141" t="s">
        <v>2736</v>
      </c>
      <c r="C141" s="12">
        <f t="shared" si="25"/>
        <v>2</v>
      </c>
      <c r="D141">
        <f t="shared" si="26"/>
        <v>20.59</v>
      </c>
      <c r="E141">
        <f t="shared" si="27"/>
        <v>24.19</v>
      </c>
      <c r="F141" s="18">
        <f t="shared" si="28"/>
        <v>22.39</v>
      </c>
      <c r="G141" s="87">
        <f t="shared" si="29"/>
        <v>2.5455844122715718</v>
      </c>
      <c r="H141" s="7">
        <v>24.19</v>
      </c>
      <c r="I141" s="7">
        <v>20.59</v>
      </c>
    </row>
    <row r="142" spans="1:14" x14ac:dyDescent="0.3">
      <c r="A142" t="s">
        <v>70</v>
      </c>
      <c r="B142" t="s">
        <v>2739</v>
      </c>
      <c r="C142" s="12">
        <f t="shared" si="25"/>
        <v>3</v>
      </c>
      <c r="D142">
        <f t="shared" si="26"/>
        <v>19.600000000000001</v>
      </c>
      <c r="E142">
        <f t="shared" si="27"/>
        <v>20.81</v>
      </c>
      <c r="F142" s="18">
        <f t="shared" si="28"/>
        <v>20.146666666666665</v>
      </c>
      <c r="G142" s="87">
        <f t="shared" si="29"/>
        <v>0.61337862151637756</v>
      </c>
      <c r="H142" s="7">
        <v>20.81</v>
      </c>
      <c r="I142" s="7">
        <v>19.600000000000001</v>
      </c>
      <c r="J142" s="7">
        <v>20.03</v>
      </c>
    </row>
    <row r="143" spans="1:14" x14ac:dyDescent="0.3">
      <c r="A143" t="s">
        <v>41</v>
      </c>
      <c r="B143" t="s">
        <v>2770</v>
      </c>
      <c r="C143" s="12">
        <f t="shared" si="25"/>
        <v>1</v>
      </c>
      <c r="D143">
        <f t="shared" si="26"/>
        <v>14.04</v>
      </c>
      <c r="E143">
        <f t="shared" si="27"/>
        <v>14.04</v>
      </c>
      <c r="F143" s="18">
        <f t="shared" si="28"/>
        <v>14.04</v>
      </c>
      <c r="G143" s="87" t="e">
        <f t="shared" si="29"/>
        <v>#DIV/0!</v>
      </c>
      <c r="H143" s="7">
        <v>14.04</v>
      </c>
    </row>
    <row r="144" spans="1:14" x14ac:dyDescent="0.3">
      <c r="A144" t="s">
        <v>41</v>
      </c>
      <c r="B144" t="s">
        <v>2774</v>
      </c>
      <c r="C144" s="12">
        <f t="shared" si="25"/>
        <v>4</v>
      </c>
      <c r="D144">
        <f t="shared" si="26"/>
        <v>14.04</v>
      </c>
      <c r="E144">
        <f t="shared" si="27"/>
        <v>17.03</v>
      </c>
      <c r="F144" s="18">
        <f t="shared" si="28"/>
        <v>14.7875</v>
      </c>
      <c r="G144" s="87">
        <f t="shared" si="29"/>
        <v>1.4950000000000012</v>
      </c>
      <c r="H144" s="7">
        <v>14.04</v>
      </c>
      <c r="I144" s="7">
        <v>17.03</v>
      </c>
      <c r="J144" s="7">
        <v>14.04</v>
      </c>
      <c r="K144" s="7">
        <v>14.04</v>
      </c>
    </row>
    <row r="145" spans="1:26" x14ac:dyDescent="0.3">
      <c r="A145" t="s">
        <v>41</v>
      </c>
      <c r="B145" t="s">
        <v>2784</v>
      </c>
      <c r="C145" s="12">
        <f t="shared" si="25"/>
        <v>1</v>
      </c>
      <c r="D145">
        <f t="shared" si="26"/>
        <v>14.04</v>
      </c>
      <c r="E145">
        <f t="shared" si="27"/>
        <v>14.04</v>
      </c>
      <c r="F145" s="18">
        <f t="shared" si="28"/>
        <v>14.04</v>
      </c>
      <c r="G145" s="87" t="e">
        <f t="shared" si="29"/>
        <v>#DIV/0!</v>
      </c>
      <c r="H145" s="7">
        <v>14.04</v>
      </c>
    </row>
    <row r="146" spans="1:26" x14ac:dyDescent="0.3">
      <c r="A146" t="s">
        <v>41</v>
      </c>
      <c r="B146" t="s">
        <v>2788</v>
      </c>
      <c r="C146" s="12">
        <f t="shared" si="25"/>
        <v>2</v>
      </c>
      <c r="D146">
        <f t="shared" si="26"/>
        <v>14.04</v>
      </c>
      <c r="E146">
        <f t="shared" si="27"/>
        <v>17.03</v>
      </c>
      <c r="F146" s="18">
        <f t="shared" si="28"/>
        <v>15.535</v>
      </c>
      <c r="G146" s="87">
        <f t="shared" si="29"/>
        <v>2.1142492757477784</v>
      </c>
      <c r="H146" s="7">
        <v>14.04</v>
      </c>
      <c r="I146" s="7">
        <v>17.03</v>
      </c>
    </row>
    <row r="147" spans="1:26" x14ac:dyDescent="0.3">
      <c r="A147" t="s">
        <v>53</v>
      </c>
      <c r="B147" t="s">
        <v>2918</v>
      </c>
      <c r="C147" s="12">
        <f t="shared" si="25"/>
        <v>19</v>
      </c>
      <c r="D147">
        <f t="shared" si="26"/>
        <v>19.96</v>
      </c>
      <c r="E147">
        <f t="shared" si="27"/>
        <v>27.36</v>
      </c>
      <c r="F147" s="18">
        <f t="shared" si="28"/>
        <v>24.532105263157895</v>
      </c>
      <c r="G147" s="87">
        <f t="shared" si="29"/>
        <v>2.0455251402549917</v>
      </c>
      <c r="H147" s="7">
        <v>25.86</v>
      </c>
      <c r="I147" s="7">
        <v>24.87</v>
      </c>
      <c r="J147" s="7">
        <v>22.25</v>
      </c>
      <c r="K147" s="7">
        <v>22.67</v>
      </c>
      <c r="L147" s="7">
        <v>23.62</v>
      </c>
      <c r="M147" s="7">
        <v>25.08</v>
      </c>
      <c r="N147" s="7">
        <v>27.36</v>
      </c>
      <c r="O147" s="7">
        <v>27.21</v>
      </c>
      <c r="P147" s="7">
        <v>24.82</v>
      </c>
      <c r="Q147" s="7">
        <v>25.11</v>
      </c>
      <c r="R147" s="7">
        <v>25.11</v>
      </c>
      <c r="S147" s="7">
        <v>25.37</v>
      </c>
      <c r="T147" s="7">
        <v>26.75</v>
      </c>
      <c r="U147" s="7">
        <v>26.93</v>
      </c>
      <c r="V147" s="7">
        <v>24.93</v>
      </c>
      <c r="W147" s="7">
        <v>19.96</v>
      </c>
      <c r="X147" s="7">
        <v>24.58</v>
      </c>
      <c r="Y147" s="7">
        <v>21.31</v>
      </c>
      <c r="Z147" s="7">
        <v>22.32</v>
      </c>
    </row>
    <row r="148" spans="1:26" x14ac:dyDescent="0.3">
      <c r="A148" t="s">
        <v>53</v>
      </c>
      <c r="B148" t="s">
        <v>2944</v>
      </c>
      <c r="C148" s="12">
        <f t="shared" si="25"/>
        <v>3</v>
      </c>
      <c r="D148">
        <f t="shared" si="26"/>
        <v>26.15</v>
      </c>
      <c r="E148">
        <f t="shared" si="27"/>
        <v>28.53</v>
      </c>
      <c r="F148" s="18">
        <f t="shared" si="28"/>
        <v>27.513333333333332</v>
      </c>
      <c r="G148" s="87">
        <f t="shared" si="29"/>
        <v>1.2272869808375448</v>
      </c>
      <c r="H148" s="7">
        <v>28.53</v>
      </c>
      <c r="I148" s="7">
        <v>27.86</v>
      </c>
      <c r="J148" s="7">
        <v>26.15</v>
      </c>
    </row>
    <row r="149" spans="1:26" x14ac:dyDescent="0.3">
      <c r="A149" t="s">
        <v>53</v>
      </c>
      <c r="B149" t="s">
        <v>2961</v>
      </c>
      <c r="C149" s="12">
        <f t="shared" si="25"/>
        <v>6</v>
      </c>
      <c r="D149">
        <f t="shared" si="26"/>
        <v>23.79</v>
      </c>
      <c r="E149">
        <f t="shared" si="27"/>
        <v>28.49</v>
      </c>
      <c r="F149" s="18">
        <f t="shared" si="28"/>
        <v>26.974999999999998</v>
      </c>
      <c r="G149" s="87">
        <f t="shared" si="29"/>
        <v>1.7133096626121036</v>
      </c>
      <c r="H149" s="7">
        <v>23.79</v>
      </c>
      <c r="I149" s="7">
        <v>28.49</v>
      </c>
      <c r="J149" s="7">
        <v>26.71</v>
      </c>
      <c r="K149" s="7">
        <v>28.35</v>
      </c>
      <c r="L149" s="7">
        <v>27.01</v>
      </c>
      <c r="M149" s="7">
        <v>27.5</v>
      </c>
    </row>
    <row r="150" spans="1:26" x14ac:dyDescent="0.3">
      <c r="A150" t="s">
        <v>53</v>
      </c>
      <c r="B150" t="s">
        <v>2965</v>
      </c>
      <c r="C150" s="12">
        <f t="shared" si="25"/>
        <v>2</v>
      </c>
      <c r="D150">
        <f t="shared" si="26"/>
        <v>23.15</v>
      </c>
      <c r="E150">
        <f t="shared" si="27"/>
        <v>24.35</v>
      </c>
      <c r="F150" s="18">
        <f t="shared" si="28"/>
        <v>23.75</v>
      </c>
      <c r="G150" s="87">
        <f t="shared" si="29"/>
        <v>0.84852813742385902</v>
      </c>
      <c r="H150" s="7">
        <v>23.15</v>
      </c>
      <c r="I150" s="7">
        <v>24.35</v>
      </c>
    </row>
    <row r="151" spans="1:26" x14ac:dyDescent="0.3">
      <c r="A151" t="s">
        <v>74</v>
      </c>
      <c r="B151" t="s">
        <v>3038</v>
      </c>
      <c r="C151" s="12">
        <f t="shared" si="25"/>
        <v>2</v>
      </c>
      <c r="D151">
        <f t="shared" si="26"/>
        <v>27.1</v>
      </c>
      <c r="E151">
        <f t="shared" si="27"/>
        <v>27.8</v>
      </c>
      <c r="F151" s="18">
        <f t="shared" si="28"/>
        <v>27.450000000000003</v>
      </c>
      <c r="G151" s="87">
        <f t="shared" si="29"/>
        <v>0.49497474683058273</v>
      </c>
      <c r="H151" s="7">
        <v>27.8</v>
      </c>
      <c r="I151" s="7">
        <v>27.1</v>
      </c>
    </row>
    <row r="152" spans="1:26" x14ac:dyDescent="0.3">
      <c r="A152" t="s">
        <v>74</v>
      </c>
      <c r="B152" t="s">
        <v>3040</v>
      </c>
      <c r="C152" s="12">
        <f t="shared" si="25"/>
        <v>1</v>
      </c>
      <c r="D152">
        <f t="shared" si="26"/>
        <v>25.8</v>
      </c>
      <c r="E152">
        <f t="shared" si="27"/>
        <v>25.8</v>
      </c>
      <c r="F152" s="18">
        <f t="shared" si="28"/>
        <v>25.8</v>
      </c>
      <c r="G152" s="87" t="e">
        <f t="shared" si="29"/>
        <v>#DIV/0!</v>
      </c>
      <c r="H152" s="7">
        <v>25.8</v>
      </c>
    </row>
    <row r="153" spans="1:26" x14ac:dyDescent="0.3">
      <c r="A153" t="s">
        <v>74</v>
      </c>
      <c r="B153" t="s">
        <v>3043</v>
      </c>
      <c r="C153" s="12">
        <f t="shared" si="25"/>
        <v>3</v>
      </c>
      <c r="D153">
        <f t="shared" si="26"/>
        <v>24.3</v>
      </c>
      <c r="E153">
        <f t="shared" si="27"/>
        <v>25.8</v>
      </c>
      <c r="F153" s="18">
        <f t="shared" si="28"/>
        <v>25.133333333333336</v>
      </c>
      <c r="G153" s="87">
        <f t="shared" si="29"/>
        <v>0.76376261582597338</v>
      </c>
      <c r="H153" s="7">
        <v>25.3</v>
      </c>
      <c r="I153" s="7">
        <v>24.3</v>
      </c>
      <c r="J153" s="7">
        <v>25.8</v>
      </c>
    </row>
    <row r="154" spans="1:26" x14ac:dyDescent="0.3">
      <c r="A154" t="s">
        <v>74</v>
      </c>
      <c r="B154" t="s">
        <v>3051</v>
      </c>
      <c r="C154" s="12">
        <f t="shared" si="25"/>
        <v>2</v>
      </c>
      <c r="D154">
        <f t="shared" si="26"/>
        <v>24.7</v>
      </c>
      <c r="E154">
        <f t="shared" si="27"/>
        <v>27</v>
      </c>
      <c r="F154" s="18">
        <f t="shared" si="28"/>
        <v>25.85</v>
      </c>
      <c r="G154" s="87">
        <f t="shared" si="29"/>
        <v>1.6263455967290597</v>
      </c>
      <c r="H154" s="7">
        <v>24.7</v>
      </c>
      <c r="I154" s="7">
        <v>27</v>
      </c>
    </row>
    <row r="155" spans="1:26" x14ac:dyDescent="0.3">
      <c r="A155" t="s">
        <v>43</v>
      </c>
      <c r="B155" t="s">
        <v>3098</v>
      </c>
      <c r="C155" s="12">
        <f t="shared" si="25"/>
        <v>3</v>
      </c>
      <c r="D155">
        <f t="shared" si="26"/>
        <v>27.41</v>
      </c>
      <c r="E155">
        <f t="shared" si="27"/>
        <v>28.81</v>
      </c>
      <c r="F155" s="18">
        <f t="shared" si="28"/>
        <v>28.203333333333333</v>
      </c>
      <c r="G155" s="87">
        <f t="shared" si="29"/>
        <v>0.71842420152256325</v>
      </c>
      <c r="H155" s="7">
        <v>28.39</v>
      </c>
      <c r="I155" s="7">
        <v>27.41</v>
      </c>
      <c r="J155" s="7">
        <v>28.81</v>
      </c>
    </row>
    <row r="156" spans="1:26" x14ac:dyDescent="0.3">
      <c r="A156" t="s">
        <v>65</v>
      </c>
      <c r="B156" t="s">
        <v>150</v>
      </c>
      <c r="C156" s="12">
        <f t="shared" si="25"/>
        <v>4</v>
      </c>
      <c r="D156">
        <f t="shared" si="26"/>
        <v>26.49</v>
      </c>
      <c r="E156">
        <f t="shared" si="27"/>
        <v>29.81</v>
      </c>
      <c r="F156" s="18">
        <f t="shared" si="28"/>
        <v>28.204999999999998</v>
      </c>
      <c r="G156" s="87">
        <f t="shared" si="29"/>
        <v>1.3918931951362747</v>
      </c>
      <c r="H156" s="7">
        <v>29.81</v>
      </c>
      <c r="I156" s="7">
        <v>27.88</v>
      </c>
      <c r="J156" s="7">
        <v>26.49</v>
      </c>
      <c r="K156" s="7">
        <v>28.64</v>
      </c>
    </row>
    <row r="157" spans="1:26" x14ac:dyDescent="0.3">
      <c r="A157" t="s">
        <v>65</v>
      </c>
      <c r="B157" t="s">
        <v>151</v>
      </c>
      <c r="C157" s="12">
        <f t="shared" si="25"/>
        <v>1</v>
      </c>
      <c r="D157">
        <f t="shared" si="26"/>
        <v>29.15</v>
      </c>
      <c r="E157">
        <f t="shared" si="27"/>
        <v>29.15</v>
      </c>
      <c r="F157" s="18">
        <f t="shared" si="28"/>
        <v>29.15</v>
      </c>
      <c r="G157" s="87" t="e">
        <f t="shared" si="29"/>
        <v>#DIV/0!</v>
      </c>
      <c r="H157" s="7">
        <v>29.15</v>
      </c>
    </row>
    <row r="158" spans="1:26" x14ac:dyDescent="0.3">
      <c r="A158" t="s">
        <v>65</v>
      </c>
      <c r="B158" t="s">
        <v>3107</v>
      </c>
      <c r="C158" s="12">
        <f t="shared" si="25"/>
        <v>2</v>
      </c>
      <c r="D158">
        <f t="shared" si="26"/>
        <v>28.06</v>
      </c>
      <c r="E158">
        <f t="shared" si="27"/>
        <v>28.86</v>
      </c>
      <c r="F158" s="18">
        <f t="shared" si="28"/>
        <v>28.46</v>
      </c>
      <c r="G158" s="87">
        <f t="shared" si="29"/>
        <v>0.56568542494923857</v>
      </c>
      <c r="H158" s="7">
        <v>28.06</v>
      </c>
      <c r="I158" s="7">
        <v>28.86</v>
      </c>
    </row>
    <row r="159" spans="1:26" x14ac:dyDescent="0.3">
      <c r="A159" t="s">
        <v>97</v>
      </c>
      <c r="B159" t="s">
        <v>3115</v>
      </c>
      <c r="C159" s="12">
        <f t="shared" si="25"/>
        <v>6</v>
      </c>
      <c r="D159">
        <f t="shared" si="26"/>
        <v>2.2250000000000001</v>
      </c>
      <c r="E159">
        <f t="shared" si="27"/>
        <v>23.62</v>
      </c>
      <c r="F159" s="18">
        <f t="shared" si="28"/>
        <v>18.120833333333334</v>
      </c>
      <c r="G159" s="87">
        <f t="shared" si="29"/>
        <v>8.0412140978005713</v>
      </c>
      <c r="H159" s="7">
        <v>18.079999999999998</v>
      </c>
      <c r="I159" s="7">
        <v>19.98</v>
      </c>
      <c r="J159" s="7">
        <v>2.2250000000000001</v>
      </c>
      <c r="K159" s="7">
        <v>22.67</v>
      </c>
      <c r="L159" s="7">
        <v>23.62</v>
      </c>
      <c r="M159" s="7">
        <v>22.15</v>
      </c>
    </row>
    <row r="160" spans="1:26" x14ac:dyDescent="0.3">
      <c r="A160" t="s">
        <v>97</v>
      </c>
      <c r="B160" t="s">
        <v>3116</v>
      </c>
      <c r="C160" s="12">
        <f t="shared" si="25"/>
        <v>5</v>
      </c>
      <c r="D160">
        <f t="shared" si="26"/>
        <v>24.82</v>
      </c>
      <c r="E160">
        <f t="shared" si="27"/>
        <v>27.21</v>
      </c>
      <c r="F160" s="18">
        <f t="shared" si="28"/>
        <v>26.216000000000001</v>
      </c>
      <c r="G160" s="87">
        <f t="shared" si="29"/>
        <v>1.0544572063388822</v>
      </c>
      <c r="H160" s="7">
        <v>24.82</v>
      </c>
      <c r="I160" s="7">
        <v>27.21</v>
      </c>
      <c r="J160" s="7">
        <v>26.75</v>
      </c>
      <c r="K160" s="7">
        <v>26.93</v>
      </c>
      <c r="L160" s="7">
        <v>25.37</v>
      </c>
    </row>
    <row r="161" spans="1:70" x14ac:dyDescent="0.3">
      <c r="A161" t="s">
        <v>40</v>
      </c>
      <c r="B161" t="s">
        <v>3121</v>
      </c>
      <c r="C161" s="12">
        <f>COUNT(H161:CZ161)</f>
        <v>63</v>
      </c>
      <c r="D161">
        <f>MIN(H161:CZ161)</f>
        <v>4.9000000000000004</v>
      </c>
      <c r="E161">
        <f>MAX(H161:CZ161)</f>
        <v>12.34</v>
      </c>
      <c r="F161" s="18">
        <f>AVERAGE(H161:CZ161)</f>
        <v>9.2169841269841246</v>
      </c>
      <c r="G161" s="87">
        <f>STDEV(H161:CZ161)</f>
        <v>1.7726976298401333</v>
      </c>
      <c r="H161" s="7">
        <v>12.01</v>
      </c>
      <c r="I161" s="7">
        <v>11.25</v>
      </c>
      <c r="J161" s="7">
        <v>10.39</v>
      </c>
      <c r="K161" s="7">
        <v>10.29</v>
      </c>
      <c r="L161" s="7">
        <v>10.48</v>
      </c>
      <c r="M161" s="7">
        <v>10.029999999999999</v>
      </c>
      <c r="N161" s="7">
        <v>10.24</v>
      </c>
      <c r="O161" s="7">
        <v>10.52</v>
      </c>
      <c r="P161" s="7">
        <v>10.86</v>
      </c>
      <c r="Q161" s="7">
        <v>10.86</v>
      </c>
      <c r="R161" s="7">
        <v>9.91</v>
      </c>
      <c r="S161" s="7">
        <v>10.23</v>
      </c>
      <c r="T161" s="7">
        <v>9.61</v>
      </c>
      <c r="U161" s="7">
        <v>8.93</v>
      </c>
      <c r="V161" s="7">
        <v>9.1999999999999993</v>
      </c>
      <c r="W161" s="7">
        <v>8.84</v>
      </c>
      <c r="X161" s="7">
        <v>9.7899999999999991</v>
      </c>
      <c r="Y161" s="7">
        <v>9.99</v>
      </c>
      <c r="Z161" s="7">
        <v>10.18</v>
      </c>
      <c r="AA161" s="7">
        <v>9.52</v>
      </c>
      <c r="AB161" s="7">
        <v>9.5399999999999991</v>
      </c>
      <c r="AC161" s="7">
        <v>8.9600000000000009</v>
      </c>
      <c r="AD161" s="7">
        <v>8.68</v>
      </c>
      <c r="AE161" s="7">
        <v>8.6300000000000008</v>
      </c>
      <c r="AF161" s="7">
        <v>9.36</v>
      </c>
      <c r="AG161" s="7">
        <v>8.35</v>
      </c>
      <c r="AH161" s="7">
        <v>9.4</v>
      </c>
      <c r="AI161" s="7">
        <v>8.27</v>
      </c>
      <c r="AJ161" s="7">
        <v>9.33</v>
      </c>
      <c r="AK161" s="7">
        <v>10.76</v>
      </c>
      <c r="AL161" s="7">
        <v>11.7</v>
      </c>
      <c r="AM161" s="7">
        <v>12.14</v>
      </c>
      <c r="AN161" s="7">
        <v>12.15</v>
      </c>
      <c r="AO161" s="7">
        <v>11.75</v>
      </c>
      <c r="AP161" s="7">
        <v>11.3</v>
      </c>
      <c r="AQ161" s="7">
        <v>10.42</v>
      </c>
      <c r="AR161" s="7">
        <v>12.34</v>
      </c>
      <c r="AS161" s="7">
        <v>11.64</v>
      </c>
      <c r="AT161" s="7">
        <v>10.039999999999999</v>
      </c>
      <c r="AU161" s="7">
        <v>9.49</v>
      </c>
      <c r="AV161" s="7">
        <v>8.83</v>
      </c>
      <c r="AW161" s="7">
        <v>8.56</v>
      </c>
      <c r="AX161" s="7">
        <v>7.87</v>
      </c>
      <c r="AY161" s="7">
        <v>7.86</v>
      </c>
      <c r="AZ161" s="7">
        <v>7.59</v>
      </c>
      <c r="BA161" s="7">
        <v>7.29</v>
      </c>
      <c r="BB161" s="7">
        <v>7.42</v>
      </c>
      <c r="BC161" s="7">
        <v>8.3800000000000008</v>
      </c>
      <c r="BD161" s="7">
        <v>8.4700000000000006</v>
      </c>
      <c r="BE161" s="7">
        <v>8.9600000000000009</v>
      </c>
      <c r="BF161" s="7">
        <v>8.1300000000000008</v>
      </c>
      <c r="BG161" s="7">
        <v>10.31</v>
      </c>
      <c r="BH161" s="7">
        <v>9.99</v>
      </c>
      <c r="BI161" s="7">
        <v>7.84</v>
      </c>
      <c r="BJ161" s="7">
        <v>6.13</v>
      </c>
      <c r="BK161" s="7">
        <v>5.86</v>
      </c>
      <c r="BL161" s="7">
        <v>5.52</v>
      </c>
      <c r="BM161" s="7">
        <v>5.04</v>
      </c>
      <c r="BN161" s="7">
        <v>4.9000000000000004</v>
      </c>
      <c r="BO161" s="7">
        <v>6.8</v>
      </c>
      <c r="BP161" s="7">
        <v>7.26</v>
      </c>
      <c r="BQ161" s="7">
        <v>7.63</v>
      </c>
      <c r="BR161" s="7">
        <v>6.65</v>
      </c>
    </row>
    <row r="162" spans="1:70" x14ac:dyDescent="0.3">
      <c r="A162" t="s">
        <v>40</v>
      </c>
      <c r="B162" t="s">
        <v>3122</v>
      </c>
      <c r="C162" s="12">
        <f t="shared" si="25"/>
        <v>17</v>
      </c>
      <c r="D162">
        <f t="shared" si="26"/>
        <v>8.5</v>
      </c>
      <c r="E162">
        <f t="shared" si="27"/>
        <v>20.37</v>
      </c>
      <c r="F162" s="18">
        <f t="shared" si="28"/>
        <v>13.274117647058825</v>
      </c>
      <c r="G162" s="87">
        <f t="shared" si="29"/>
        <v>3.6394265668225958</v>
      </c>
      <c r="H162" s="7">
        <v>12.14</v>
      </c>
      <c r="I162" s="7">
        <v>12.42</v>
      </c>
      <c r="J162" s="7">
        <v>12.23</v>
      </c>
      <c r="K162" s="7">
        <v>13</v>
      </c>
      <c r="L162" s="7">
        <v>9.5399999999999991</v>
      </c>
      <c r="M162" s="7">
        <v>15.15</v>
      </c>
      <c r="N162" s="7">
        <v>11.29</v>
      </c>
      <c r="O162" s="7">
        <v>13.76</v>
      </c>
      <c r="P162" s="7">
        <v>12.97</v>
      </c>
      <c r="Q162" s="7">
        <v>12.97</v>
      </c>
      <c r="R162" s="7">
        <v>11.64</v>
      </c>
      <c r="S162" s="7">
        <v>8.5</v>
      </c>
      <c r="T162" s="7">
        <v>10.29</v>
      </c>
      <c r="U162" s="7">
        <v>9.5500000000000007</v>
      </c>
      <c r="V162" s="7">
        <v>19.89</v>
      </c>
      <c r="W162" s="7">
        <v>20.37</v>
      </c>
      <c r="X162" s="7">
        <v>19.95</v>
      </c>
    </row>
    <row r="163" spans="1:70" x14ac:dyDescent="0.3">
      <c r="A163" t="s">
        <v>39</v>
      </c>
      <c r="B163" t="s">
        <v>152</v>
      </c>
      <c r="C163" s="12">
        <f t="shared" si="25"/>
        <v>16</v>
      </c>
      <c r="D163">
        <f t="shared" si="26"/>
        <v>13.95</v>
      </c>
      <c r="E163">
        <f t="shared" si="27"/>
        <v>17.59</v>
      </c>
      <c r="F163" s="18">
        <f t="shared" si="28"/>
        <v>16.21125</v>
      </c>
      <c r="G163" s="87">
        <f t="shared" si="29"/>
        <v>1.2223576945122625</v>
      </c>
      <c r="H163" s="7">
        <v>14.58</v>
      </c>
      <c r="I163" s="7">
        <v>15.25</v>
      </c>
      <c r="J163" s="7">
        <v>15.78</v>
      </c>
      <c r="K163" s="7">
        <v>16.649999999999999</v>
      </c>
      <c r="L163" s="7">
        <v>17.350000000000001</v>
      </c>
      <c r="M163" s="7">
        <v>17.13</v>
      </c>
      <c r="N163" s="7">
        <v>15.69</v>
      </c>
      <c r="O163" s="7">
        <v>13.95</v>
      </c>
      <c r="P163" s="7">
        <v>16.95</v>
      </c>
      <c r="Q163" s="7">
        <v>17.260000000000002</v>
      </c>
      <c r="R163" s="7">
        <v>17.59</v>
      </c>
      <c r="S163" s="7">
        <v>17.37</v>
      </c>
      <c r="T163" s="7">
        <v>17.190000000000001</v>
      </c>
      <c r="U163" s="7">
        <v>16.440000000000001</v>
      </c>
      <c r="V163" s="7">
        <v>16.23</v>
      </c>
      <c r="W163" s="7">
        <v>13.97</v>
      </c>
    </row>
    <row r="164" spans="1:70" x14ac:dyDescent="0.3">
      <c r="A164" t="s">
        <v>36</v>
      </c>
      <c r="B164" t="s">
        <v>153</v>
      </c>
      <c r="C164" s="12">
        <f t="shared" si="25"/>
        <v>1</v>
      </c>
      <c r="D164">
        <f t="shared" si="26"/>
        <v>23.37</v>
      </c>
      <c r="E164">
        <f t="shared" si="27"/>
        <v>23.37</v>
      </c>
      <c r="F164" s="18">
        <f t="shared" si="28"/>
        <v>23.37</v>
      </c>
      <c r="G164" s="87" t="e">
        <f t="shared" si="29"/>
        <v>#DIV/0!</v>
      </c>
      <c r="H164" s="7">
        <v>23.37</v>
      </c>
    </row>
    <row r="165" spans="1:70" x14ac:dyDescent="0.3">
      <c r="A165" t="s">
        <v>36</v>
      </c>
      <c r="B165" t="s">
        <v>154</v>
      </c>
      <c r="C165" s="12">
        <f t="shared" si="25"/>
        <v>1</v>
      </c>
      <c r="D165">
        <f t="shared" si="26"/>
        <v>27.24</v>
      </c>
      <c r="E165">
        <f t="shared" si="27"/>
        <v>27.24</v>
      </c>
      <c r="F165" s="18">
        <f t="shared" si="28"/>
        <v>27.24</v>
      </c>
      <c r="G165" s="87" t="e">
        <f t="shared" si="29"/>
        <v>#DIV/0!</v>
      </c>
      <c r="H165" s="7">
        <v>27.24</v>
      </c>
    </row>
    <row r="166" spans="1:70" x14ac:dyDescent="0.3">
      <c r="A166" t="s">
        <v>36</v>
      </c>
      <c r="B166" t="s">
        <v>3146</v>
      </c>
      <c r="C166" s="12">
        <f t="shared" si="25"/>
        <v>2</v>
      </c>
      <c r="D166">
        <f t="shared" si="26"/>
        <v>26.84</v>
      </c>
      <c r="E166">
        <f t="shared" si="27"/>
        <v>27.39</v>
      </c>
      <c r="F166" s="18">
        <f t="shared" si="28"/>
        <v>27.115000000000002</v>
      </c>
      <c r="G166" s="87">
        <f t="shared" si="29"/>
        <v>0.38890872965260165</v>
      </c>
      <c r="H166" s="7">
        <v>26.84</v>
      </c>
      <c r="I166" s="7">
        <v>27.39</v>
      </c>
    </row>
    <row r="167" spans="1:70" x14ac:dyDescent="0.3">
      <c r="A167" t="s">
        <v>55</v>
      </c>
      <c r="B167" t="s">
        <v>3148</v>
      </c>
      <c r="C167" s="12">
        <f t="shared" si="25"/>
        <v>5</v>
      </c>
      <c r="D167">
        <f t="shared" si="26"/>
        <v>24.77</v>
      </c>
      <c r="E167">
        <f t="shared" si="27"/>
        <v>29.03</v>
      </c>
      <c r="F167" s="18">
        <f t="shared" si="28"/>
        <v>27.25</v>
      </c>
      <c r="G167" s="87">
        <f t="shared" si="29"/>
        <v>1.5959323293924466</v>
      </c>
      <c r="H167" s="7">
        <v>27.01</v>
      </c>
      <c r="I167" s="7">
        <v>24.77</v>
      </c>
      <c r="J167" s="7">
        <v>27.29</v>
      </c>
      <c r="K167" s="7">
        <v>28.15</v>
      </c>
      <c r="L167" s="7">
        <v>29.03</v>
      </c>
    </row>
    <row r="168" spans="1:70" x14ac:dyDescent="0.3">
      <c r="A168" t="s">
        <v>55</v>
      </c>
      <c r="B168" t="s">
        <v>3152</v>
      </c>
      <c r="C168" s="12">
        <f t="shared" si="25"/>
        <v>1</v>
      </c>
      <c r="D168">
        <f t="shared" si="26"/>
        <v>21.74</v>
      </c>
      <c r="E168">
        <f t="shared" si="27"/>
        <v>21.74</v>
      </c>
      <c r="F168" s="18">
        <f t="shared" si="28"/>
        <v>21.74</v>
      </c>
      <c r="G168" s="87" t="e">
        <f t="shared" si="29"/>
        <v>#DIV/0!</v>
      </c>
      <c r="H168" s="7">
        <v>21.74</v>
      </c>
    </row>
    <row r="169" spans="1:70" x14ac:dyDescent="0.3">
      <c r="A169" t="s">
        <v>55</v>
      </c>
      <c r="B169" t="s">
        <v>156</v>
      </c>
      <c r="C169" s="12">
        <f t="shared" si="25"/>
        <v>21</v>
      </c>
      <c r="D169">
        <f t="shared" si="26"/>
        <v>16.579999999999998</v>
      </c>
      <c r="E169">
        <f t="shared" si="27"/>
        <v>27.29</v>
      </c>
      <c r="F169" s="18">
        <f t="shared" si="28"/>
        <v>22.53380952380952</v>
      </c>
      <c r="G169" s="87">
        <f t="shared" si="29"/>
        <v>2.5316209751668848</v>
      </c>
      <c r="H169" s="7">
        <v>27.29</v>
      </c>
      <c r="I169" s="7">
        <v>24.58</v>
      </c>
      <c r="J169" s="7">
        <v>22.53</v>
      </c>
      <c r="K169" s="7">
        <v>21.03</v>
      </c>
      <c r="L169" s="7">
        <v>24.24</v>
      </c>
      <c r="M169" s="7">
        <v>23.04</v>
      </c>
      <c r="N169" s="7">
        <v>23.41</v>
      </c>
      <c r="O169" s="7">
        <v>21.74</v>
      </c>
      <c r="P169" s="7">
        <v>23.61</v>
      </c>
      <c r="Q169" s="7">
        <v>25.06</v>
      </c>
      <c r="R169" s="7">
        <v>24.4</v>
      </c>
      <c r="S169" s="7">
        <v>25.04</v>
      </c>
      <c r="T169" s="7">
        <v>24.15</v>
      </c>
      <c r="U169" s="7">
        <v>22.64</v>
      </c>
      <c r="V169" s="7">
        <v>21.53</v>
      </c>
      <c r="W169" s="7">
        <v>22.34</v>
      </c>
      <c r="X169" s="7">
        <v>22.37</v>
      </c>
      <c r="Y169" s="7">
        <v>21</v>
      </c>
      <c r="Z169" s="7">
        <v>18.04</v>
      </c>
      <c r="AA169" s="7">
        <v>18.59</v>
      </c>
      <c r="AB169" s="7">
        <v>16.579999999999998</v>
      </c>
    </row>
    <row r="170" spans="1:70" x14ac:dyDescent="0.3">
      <c r="A170" t="s">
        <v>61</v>
      </c>
      <c r="B170" t="s">
        <v>3157</v>
      </c>
      <c r="C170" s="12">
        <f t="shared" si="25"/>
        <v>1</v>
      </c>
      <c r="D170">
        <f t="shared" si="26"/>
        <v>17.059999999999999</v>
      </c>
      <c r="E170">
        <f t="shared" si="27"/>
        <v>17.059999999999999</v>
      </c>
      <c r="F170" s="18">
        <f t="shared" si="28"/>
        <v>17.059999999999999</v>
      </c>
      <c r="G170" s="87" t="e">
        <f t="shared" si="29"/>
        <v>#DIV/0!</v>
      </c>
      <c r="H170" s="7">
        <v>17.059999999999999</v>
      </c>
    </row>
    <row r="171" spans="1:70" x14ac:dyDescent="0.3">
      <c r="A171" t="s">
        <v>61</v>
      </c>
      <c r="B171" t="s">
        <v>3159</v>
      </c>
      <c r="C171" s="12">
        <f t="shared" si="25"/>
        <v>1</v>
      </c>
      <c r="D171">
        <f t="shared" si="26"/>
        <v>17.059999999999999</v>
      </c>
      <c r="E171">
        <f t="shared" si="27"/>
        <v>17.059999999999999</v>
      </c>
      <c r="F171" s="18">
        <f t="shared" si="28"/>
        <v>17.059999999999999</v>
      </c>
      <c r="G171" s="87" t="e">
        <f t="shared" si="29"/>
        <v>#DIV/0!</v>
      </c>
      <c r="H171" s="7">
        <v>17.059999999999999</v>
      </c>
    </row>
    <row r="172" spans="1:70" x14ac:dyDescent="0.3">
      <c r="A172" t="s">
        <v>61</v>
      </c>
      <c r="B172" t="s">
        <v>3162</v>
      </c>
      <c r="C172" s="12">
        <f t="shared" si="25"/>
        <v>5</v>
      </c>
      <c r="D172">
        <f t="shared" si="26"/>
        <v>17.760000000000002</v>
      </c>
      <c r="E172">
        <f t="shared" si="27"/>
        <v>26.89</v>
      </c>
      <c r="F172" s="18">
        <f t="shared" si="28"/>
        <v>22.2</v>
      </c>
      <c r="G172" s="87">
        <f t="shared" si="29"/>
        <v>3.3655163051157655</v>
      </c>
      <c r="H172" s="7">
        <v>23.61</v>
      </c>
      <c r="I172" s="7">
        <v>21.03</v>
      </c>
      <c r="J172" s="7">
        <v>21.71</v>
      </c>
      <c r="K172" s="7">
        <v>17.760000000000002</v>
      </c>
      <c r="L172" s="7">
        <v>26.89</v>
      </c>
    </row>
    <row r="173" spans="1:70" x14ac:dyDescent="0.3">
      <c r="A173" t="s">
        <v>69</v>
      </c>
      <c r="B173" t="s">
        <v>3322</v>
      </c>
      <c r="C173" s="12">
        <f t="shared" si="25"/>
        <v>3</v>
      </c>
      <c r="D173">
        <f t="shared" si="26"/>
        <v>23.87</v>
      </c>
      <c r="E173">
        <f t="shared" si="27"/>
        <v>27.31</v>
      </c>
      <c r="F173" s="18">
        <f t="shared" si="28"/>
        <v>25.636666666666667</v>
      </c>
      <c r="G173" s="87">
        <f t="shared" si="29"/>
        <v>1.7218981773999673</v>
      </c>
      <c r="H173" s="7">
        <v>25.73</v>
      </c>
      <c r="I173" s="7">
        <v>23.87</v>
      </c>
      <c r="J173" s="7">
        <v>27.31</v>
      </c>
    </row>
    <row r="174" spans="1:70" x14ac:dyDescent="0.3">
      <c r="A174" t="s">
        <v>69</v>
      </c>
      <c r="B174" t="s">
        <v>3362</v>
      </c>
      <c r="C174" s="12">
        <f t="shared" si="25"/>
        <v>1</v>
      </c>
      <c r="D174">
        <f t="shared" si="26"/>
        <v>23.39</v>
      </c>
      <c r="E174">
        <f t="shared" si="27"/>
        <v>23.39</v>
      </c>
      <c r="F174" s="18">
        <f t="shared" si="28"/>
        <v>23.39</v>
      </c>
      <c r="G174" s="87" t="e">
        <f t="shared" si="29"/>
        <v>#DIV/0!</v>
      </c>
      <c r="H174" s="7">
        <v>23.39</v>
      </c>
    </row>
    <row r="175" spans="1:70" x14ac:dyDescent="0.3">
      <c r="A175" t="s">
        <v>69</v>
      </c>
      <c r="B175" t="s">
        <v>3369</v>
      </c>
      <c r="C175" s="12">
        <f t="shared" si="25"/>
        <v>28</v>
      </c>
      <c r="D175">
        <f t="shared" si="26"/>
        <v>9.26</v>
      </c>
      <c r="E175">
        <f t="shared" si="27"/>
        <v>19.95</v>
      </c>
      <c r="F175" s="18">
        <f t="shared" si="28"/>
        <v>14.865357142857137</v>
      </c>
      <c r="G175" s="87">
        <f t="shared" si="29"/>
        <v>2.9533289216707344</v>
      </c>
      <c r="H175" s="7">
        <v>12.46</v>
      </c>
      <c r="I175" s="7">
        <v>11.1</v>
      </c>
      <c r="J175" s="7">
        <v>19.46</v>
      </c>
      <c r="K175" s="7">
        <v>9.26</v>
      </c>
      <c r="L175" s="7">
        <v>12.97</v>
      </c>
      <c r="M175" s="7">
        <v>14.45</v>
      </c>
      <c r="N175" s="7">
        <v>14.77</v>
      </c>
      <c r="O175" s="7">
        <v>16.079999999999998</v>
      </c>
      <c r="P175" s="7">
        <v>14.86</v>
      </c>
      <c r="Q175" s="7">
        <v>13.38</v>
      </c>
      <c r="R175" s="7">
        <v>15.79</v>
      </c>
      <c r="S175" s="7">
        <v>13.75</v>
      </c>
      <c r="T175" s="7">
        <v>11.21</v>
      </c>
      <c r="U175" s="7">
        <v>13.69</v>
      </c>
      <c r="V175" s="7">
        <v>15.38</v>
      </c>
      <c r="W175" s="7">
        <v>16.84</v>
      </c>
      <c r="X175" s="7">
        <v>15.5</v>
      </c>
      <c r="Y175" s="7">
        <v>15.45</v>
      </c>
      <c r="Z175" s="7">
        <v>17.89</v>
      </c>
      <c r="AA175" s="7">
        <v>14.84</v>
      </c>
      <c r="AB175" s="7">
        <v>9.26</v>
      </c>
      <c r="AC175" s="7">
        <v>18.34</v>
      </c>
      <c r="AD175" s="7">
        <v>18.57</v>
      </c>
      <c r="AE175" s="7">
        <v>19.89</v>
      </c>
      <c r="AF175" s="7">
        <v>19.95</v>
      </c>
      <c r="AG175" s="7">
        <v>10.86</v>
      </c>
      <c r="AH175" s="7">
        <v>15.4</v>
      </c>
      <c r="AI175" s="7">
        <v>14.83</v>
      </c>
    </row>
    <row r="176" spans="1:70" x14ac:dyDescent="0.3">
      <c r="A176" t="s">
        <v>69</v>
      </c>
      <c r="B176" t="s">
        <v>3374</v>
      </c>
      <c r="C176" s="12">
        <f t="shared" si="25"/>
        <v>35</v>
      </c>
      <c r="D176">
        <f t="shared" si="26"/>
        <v>4.5599999999999996</v>
      </c>
      <c r="E176">
        <f t="shared" si="27"/>
        <v>12.68</v>
      </c>
      <c r="F176" s="18">
        <f t="shared" si="28"/>
        <v>8.9731428571428591</v>
      </c>
      <c r="G176" s="87">
        <f t="shared" si="29"/>
        <v>2.397742530735405</v>
      </c>
      <c r="H176" s="7">
        <v>10.02</v>
      </c>
      <c r="I176" s="7">
        <v>12.46</v>
      </c>
      <c r="J176" s="7">
        <v>11.86</v>
      </c>
      <c r="K176" s="7">
        <v>10.130000000000001</v>
      </c>
      <c r="L176" s="7">
        <v>11.5</v>
      </c>
      <c r="M176" s="7">
        <v>10.39</v>
      </c>
      <c r="N176" s="7">
        <v>11.15</v>
      </c>
      <c r="O176" s="7">
        <v>11.01</v>
      </c>
      <c r="P176" s="7">
        <v>10.32</v>
      </c>
      <c r="Q176" s="7">
        <v>10.23</v>
      </c>
      <c r="R176" s="7">
        <v>9.65</v>
      </c>
      <c r="S176" s="7">
        <v>8.93</v>
      </c>
      <c r="T176" s="7">
        <v>8.84</v>
      </c>
      <c r="U176" s="7">
        <v>9.99</v>
      </c>
      <c r="V176" s="7">
        <v>10.48</v>
      </c>
      <c r="W176" s="7">
        <v>10.78</v>
      </c>
      <c r="X176" s="7">
        <v>10.86</v>
      </c>
      <c r="Y176" s="7">
        <v>10.52</v>
      </c>
      <c r="Z176" s="7">
        <v>10.24</v>
      </c>
      <c r="AA176" s="7">
        <v>10.029999999999999</v>
      </c>
      <c r="AB176" s="7">
        <v>10.039999999999999</v>
      </c>
      <c r="AC176" s="7">
        <v>9.9499999999999993</v>
      </c>
      <c r="AD176" s="7">
        <v>5.23</v>
      </c>
      <c r="AE176" s="7">
        <v>6.69</v>
      </c>
      <c r="AF176" s="7">
        <v>7.12</v>
      </c>
      <c r="AG176" s="7">
        <v>12.68</v>
      </c>
      <c r="AH176" s="7">
        <v>8.1</v>
      </c>
      <c r="AI176" s="7">
        <v>6.7</v>
      </c>
      <c r="AJ176" s="7">
        <v>7.29</v>
      </c>
      <c r="AK176" s="7">
        <v>5.32</v>
      </c>
      <c r="AL176" s="7">
        <v>5.22</v>
      </c>
      <c r="AM176" s="7">
        <v>5.86</v>
      </c>
      <c r="AN176" s="7">
        <v>4.9000000000000004</v>
      </c>
      <c r="AO176" s="7">
        <v>5.01</v>
      </c>
      <c r="AP176" s="7">
        <v>4.5599999999999996</v>
      </c>
    </row>
    <row r="177" spans="1:55" x14ac:dyDescent="0.3">
      <c r="A177" t="s">
        <v>69</v>
      </c>
      <c r="B177" t="s">
        <v>3378</v>
      </c>
      <c r="C177" s="12">
        <f t="shared" si="25"/>
        <v>46</v>
      </c>
      <c r="D177">
        <f t="shared" si="26"/>
        <v>1.64</v>
      </c>
      <c r="E177">
        <f t="shared" si="27"/>
        <v>16.079999999999998</v>
      </c>
      <c r="F177" s="18">
        <f t="shared" si="28"/>
        <v>9.5946808510638277</v>
      </c>
      <c r="G177" s="87">
        <f t="shared" si="29"/>
        <v>3.171011943174574</v>
      </c>
      <c r="H177" s="7">
        <v>10.02</v>
      </c>
      <c r="I177" s="7">
        <v>12.46</v>
      </c>
      <c r="J177" s="7">
        <v>11.86</v>
      </c>
      <c r="K177" s="7">
        <v>10.130000000000001</v>
      </c>
      <c r="L177" s="7">
        <v>11.5</v>
      </c>
      <c r="M177" s="7">
        <v>10.39</v>
      </c>
      <c r="N177" s="7">
        <v>11.15</v>
      </c>
      <c r="O177" s="7">
        <v>11.01</v>
      </c>
      <c r="P177" s="7">
        <v>11.89</v>
      </c>
      <c r="Q177" s="7">
        <v>10.23</v>
      </c>
      <c r="R177" s="7">
        <v>9.65</v>
      </c>
      <c r="S177" s="7">
        <v>8.93</v>
      </c>
      <c r="T177" s="7">
        <v>8.84</v>
      </c>
      <c r="U177" s="7">
        <v>9.99</v>
      </c>
      <c r="V177" s="7">
        <v>10.48</v>
      </c>
      <c r="W177" s="7">
        <v>10.78</v>
      </c>
      <c r="X177" s="7">
        <v>10.86</v>
      </c>
      <c r="Y177" s="7">
        <v>10.52</v>
      </c>
      <c r="Z177" s="7">
        <v>10.24</v>
      </c>
      <c r="AA177" s="7">
        <v>10.029999999999999</v>
      </c>
      <c r="AB177" s="7">
        <v>10.039999999999999</v>
      </c>
      <c r="AC177" s="7">
        <v>9.9499999999999993</v>
      </c>
      <c r="AD177" s="7">
        <v>5.23</v>
      </c>
      <c r="AE177" s="7">
        <v>8.5299999999999994</v>
      </c>
      <c r="AF177" s="7">
        <v>11.36</v>
      </c>
      <c r="AG177" s="7">
        <v>12.14</v>
      </c>
      <c r="AH177" s="7">
        <v>9.4</v>
      </c>
      <c r="AI177" s="7">
        <v>8.27</v>
      </c>
      <c r="AJ177" s="7">
        <v>9.0399999999999991</v>
      </c>
      <c r="AK177" s="7">
        <v>8.4</v>
      </c>
      <c r="AL177" s="7">
        <v>12.68</v>
      </c>
      <c r="AM177" s="7">
        <v>14.45</v>
      </c>
      <c r="AN177" s="7">
        <v>14.77</v>
      </c>
      <c r="AO177" s="7">
        <v>16.079999999999998</v>
      </c>
      <c r="AP177" s="7">
        <v>14.86</v>
      </c>
      <c r="AQ177" s="7">
        <v>13.38</v>
      </c>
      <c r="AR177" s="7">
        <v>11.73</v>
      </c>
      <c r="AS177" s="7">
        <v>8.98</v>
      </c>
      <c r="AT177" s="7">
        <v>5.32</v>
      </c>
      <c r="AU177" s="7">
        <v>5.22</v>
      </c>
      <c r="AV177" s="7">
        <v>5.86</v>
      </c>
      <c r="AW177" s="7">
        <v>4.9000000000000004</v>
      </c>
      <c r="AX177" s="7">
        <v>5.01</v>
      </c>
      <c r="AY177" s="7">
        <v>4.5599999999999996</v>
      </c>
      <c r="AZ177" s="7">
        <v>5.0599999999999996</v>
      </c>
      <c r="BA177" s="7">
        <v>3.13</v>
      </c>
      <c r="BB177" s="7">
        <v>1.64</v>
      </c>
      <c r="BC177" s="7">
        <v>0.55000000000000004</v>
      </c>
    </row>
    <row r="178" spans="1:55" x14ac:dyDescent="0.3">
      <c r="A178" t="s">
        <v>69</v>
      </c>
      <c r="B178" t="s">
        <v>3419</v>
      </c>
      <c r="C178" s="12">
        <f t="shared" si="25"/>
        <v>36</v>
      </c>
      <c r="D178">
        <f t="shared" si="26"/>
        <v>-11.22</v>
      </c>
      <c r="E178">
        <f t="shared" si="27"/>
        <v>10.86</v>
      </c>
      <c r="F178" s="18">
        <f t="shared" si="28"/>
        <v>6.496944444444444</v>
      </c>
      <c r="G178" s="87">
        <f t="shared" si="29"/>
        <v>4.6919912431074327</v>
      </c>
      <c r="H178" s="7">
        <v>10.23</v>
      </c>
      <c r="I178" s="7">
        <v>9.65</v>
      </c>
      <c r="J178" s="7">
        <v>8.93</v>
      </c>
      <c r="K178" s="7">
        <v>8.84</v>
      </c>
      <c r="L178" s="7">
        <v>9.99</v>
      </c>
      <c r="M178" s="7">
        <v>10.48</v>
      </c>
      <c r="N178" s="7">
        <v>10.78</v>
      </c>
      <c r="O178" s="7">
        <v>10.86</v>
      </c>
      <c r="P178" s="7">
        <v>10.52</v>
      </c>
      <c r="Q178" s="7">
        <v>10.24</v>
      </c>
      <c r="R178" s="7">
        <v>10.029999999999999</v>
      </c>
      <c r="S178" s="7">
        <v>10.039999999999999</v>
      </c>
      <c r="T178" s="7">
        <v>9.9499999999999993</v>
      </c>
      <c r="U178" s="7">
        <v>7.4</v>
      </c>
      <c r="V178" s="7">
        <v>8.4700000000000006</v>
      </c>
      <c r="W178" s="7">
        <v>8.9600000000000009</v>
      </c>
      <c r="X178" s="7">
        <v>8.68</v>
      </c>
      <c r="Y178" s="7">
        <v>8.6300000000000008</v>
      </c>
      <c r="Z178" s="7">
        <v>9.36</v>
      </c>
      <c r="AA178" s="7" t="s">
        <v>4166</v>
      </c>
      <c r="AB178" s="7">
        <v>7.04</v>
      </c>
      <c r="AC178" s="7">
        <v>7.54</v>
      </c>
      <c r="AD178" s="7">
        <v>7.44</v>
      </c>
      <c r="AE178" s="7">
        <v>6.67</v>
      </c>
      <c r="AF178" s="7">
        <v>4.1900000000000004</v>
      </c>
      <c r="AG178" s="7">
        <v>2.06</v>
      </c>
      <c r="AH178" s="7">
        <v>1.1399999999999999</v>
      </c>
      <c r="AI178" s="7">
        <v>-0.57999999999999996</v>
      </c>
      <c r="AJ178" s="7">
        <v>5.32</v>
      </c>
      <c r="AK178" s="7">
        <v>5.22</v>
      </c>
      <c r="AL178" s="7">
        <v>5.86</v>
      </c>
      <c r="AM178" s="7">
        <v>4.9000000000000004</v>
      </c>
      <c r="AN178" s="7">
        <v>5.01</v>
      </c>
      <c r="AO178" s="7">
        <v>4.5599999999999996</v>
      </c>
      <c r="AP178" s="7">
        <v>0.55000000000000004</v>
      </c>
      <c r="AQ178" s="7">
        <v>-3.85</v>
      </c>
      <c r="AR178" s="7">
        <v>-11.22</v>
      </c>
    </row>
    <row r="179" spans="1:55" x14ac:dyDescent="0.3">
      <c r="A179" t="s">
        <v>69</v>
      </c>
      <c r="B179" t="s">
        <v>3384</v>
      </c>
      <c r="C179" s="12">
        <f t="shared" si="25"/>
        <v>20</v>
      </c>
      <c r="D179">
        <f t="shared" si="26"/>
        <v>0.5</v>
      </c>
      <c r="E179">
        <f t="shared" si="27"/>
        <v>12.83</v>
      </c>
      <c r="F179" s="18">
        <f t="shared" si="28"/>
        <v>10.45</v>
      </c>
      <c r="G179" s="87">
        <f t="shared" si="29"/>
        <v>2.5830948390193633</v>
      </c>
      <c r="H179" s="7">
        <v>10.86</v>
      </c>
      <c r="I179" s="7">
        <v>11.46</v>
      </c>
      <c r="J179" s="7">
        <v>11.31</v>
      </c>
      <c r="K179" s="7">
        <v>11.6</v>
      </c>
      <c r="L179" s="7">
        <v>12.23</v>
      </c>
      <c r="M179" s="7">
        <v>10.25</v>
      </c>
      <c r="N179" s="7">
        <v>10.15</v>
      </c>
      <c r="O179" s="7">
        <v>11.73</v>
      </c>
      <c r="P179" s="7">
        <v>12.3</v>
      </c>
      <c r="Q179" s="7">
        <v>12.83</v>
      </c>
      <c r="R179" s="7">
        <v>11.75</v>
      </c>
      <c r="S179" s="7">
        <v>10.28</v>
      </c>
      <c r="T179" s="7">
        <v>9.98</v>
      </c>
      <c r="U179" s="7">
        <v>12.12</v>
      </c>
      <c r="V179" s="7">
        <v>10.65</v>
      </c>
      <c r="W179" s="7">
        <v>0.5</v>
      </c>
      <c r="X179" s="7">
        <v>10.199999999999999</v>
      </c>
      <c r="Y179" s="7">
        <v>8.1</v>
      </c>
      <c r="Z179" s="7">
        <v>10.6</v>
      </c>
      <c r="AA179" s="7">
        <v>10.1</v>
      </c>
    </row>
    <row r="180" spans="1:55" x14ac:dyDescent="0.3">
      <c r="A180" t="s">
        <v>69</v>
      </c>
      <c r="B180" t="s">
        <v>3386</v>
      </c>
      <c r="C180" s="12">
        <f t="shared" si="25"/>
        <v>17</v>
      </c>
      <c r="D180">
        <f t="shared" si="26"/>
        <v>5.38</v>
      </c>
      <c r="E180">
        <f t="shared" si="27"/>
        <v>12.79</v>
      </c>
      <c r="F180" s="18">
        <f t="shared" si="28"/>
        <v>9.356470588235295</v>
      </c>
      <c r="G180" s="87">
        <f t="shared" si="29"/>
        <v>2.2151268055589663</v>
      </c>
      <c r="H180" s="116">
        <v>7.9</v>
      </c>
      <c r="I180" s="7">
        <v>8.6999999999999993</v>
      </c>
      <c r="J180" s="7">
        <v>12.79</v>
      </c>
      <c r="K180" s="7">
        <v>12.15</v>
      </c>
      <c r="L180" s="7">
        <v>8.4</v>
      </c>
      <c r="M180" s="7">
        <v>7.24</v>
      </c>
      <c r="N180" s="7">
        <v>5.38</v>
      </c>
      <c r="O180" s="7">
        <v>10.29</v>
      </c>
      <c r="P180" s="7">
        <v>6.76</v>
      </c>
      <c r="Q180" s="7">
        <v>7.5</v>
      </c>
      <c r="R180" s="7">
        <v>10.63</v>
      </c>
      <c r="S180" s="7">
        <v>8.91</v>
      </c>
      <c r="T180" s="7">
        <v>12.08</v>
      </c>
      <c r="U180" s="7">
        <v>11.39</v>
      </c>
      <c r="V180" s="7">
        <v>12</v>
      </c>
      <c r="W180" s="7">
        <v>9.51</v>
      </c>
      <c r="X180" s="7">
        <v>7.43</v>
      </c>
    </row>
    <row r="181" spans="1:55" x14ac:dyDescent="0.3">
      <c r="A181" t="s">
        <v>69</v>
      </c>
      <c r="B181" t="s">
        <v>3422</v>
      </c>
      <c r="C181" s="12">
        <f t="shared" si="25"/>
        <v>1</v>
      </c>
      <c r="D181">
        <f t="shared" si="26"/>
        <v>14.04</v>
      </c>
      <c r="E181">
        <f t="shared" si="27"/>
        <v>14.04</v>
      </c>
      <c r="F181" s="18">
        <f t="shared" si="28"/>
        <v>14.04</v>
      </c>
      <c r="G181" s="87" t="e">
        <f t="shared" si="29"/>
        <v>#DIV/0!</v>
      </c>
      <c r="H181" s="7">
        <v>14.04</v>
      </c>
    </row>
    <row r="182" spans="1:55" x14ac:dyDescent="0.3">
      <c r="A182" t="s">
        <v>69</v>
      </c>
      <c r="B182" t="s">
        <v>3387</v>
      </c>
      <c r="C182" s="12">
        <f t="shared" si="25"/>
        <v>17</v>
      </c>
      <c r="D182">
        <f t="shared" si="26"/>
        <v>11.96</v>
      </c>
      <c r="E182">
        <f t="shared" si="27"/>
        <v>23.98</v>
      </c>
      <c r="F182" s="18">
        <f t="shared" si="28"/>
        <v>16.241176470588233</v>
      </c>
      <c r="G182" s="87">
        <f t="shared" si="29"/>
        <v>3.0596933717959138</v>
      </c>
      <c r="H182" s="7">
        <v>11.96</v>
      </c>
      <c r="I182" s="7">
        <v>13.4</v>
      </c>
      <c r="J182" s="7">
        <v>17.579999999999998</v>
      </c>
      <c r="K182" s="7">
        <v>14.3</v>
      </c>
      <c r="L182" s="7">
        <v>15</v>
      </c>
      <c r="M182" s="7">
        <v>16.87</v>
      </c>
      <c r="N182" s="7">
        <v>14.86</v>
      </c>
      <c r="O182" s="7">
        <v>16.36</v>
      </c>
      <c r="P182" s="7">
        <v>15.3</v>
      </c>
      <c r="Q182" s="7">
        <v>14.81</v>
      </c>
      <c r="R182" s="7">
        <v>15.68</v>
      </c>
      <c r="S182" s="7">
        <v>13.76</v>
      </c>
      <c r="T182" s="7">
        <v>15.38</v>
      </c>
      <c r="U182" s="7">
        <v>16.96</v>
      </c>
      <c r="V182" s="7">
        <v>17.13</v>
      </c>
      <c r="W182" s="7">
        <v>23.98</v>
      </c>
      <c r="X182" s="7">
        <v>22.77</v>
      </c>
    </row>
    <row r="183" spans="1:55" x14ac:dyDescent="0.3">
      <c r="A183" t="s">
        <v>69</v>
      </c>
      <c r="B183" t="s">
        <v>3391</v>
      </c>
      <c r="C183" s="12">
        <f t="shared" si="25"/>
        <v>9</v>
      </c>
      <c r="D183">
        <f t="shared" si="26"/>
        <v>6.76</v>
      </c>
      <c r="E183">
        <f t="shared" si="27"/>
        <v>11.3</v>
      </c>
      <c r="F183" s="18">
        <f t="shared" si="28"/>
        <v>9.8355555555555565</v>
      </c>
      <c r="G183" s="87">
        <f t="shared" si="29"/>
        <v>1.5371736329308288</v>
      </c>
      <c r="H183" s="7">
        <v>8.4</v>
      </c>
      <c r="I183" s="7">
        <v>6.76</v>
      </c>
      <c r="J183" s="7">
        <v>8.66</v>
      </c>
      <c r="K183" s="7">
        <v>10.63</v>
      </c>
      <c r="L183" s="7">
        <v>10.84</v>
      </c>
      <c r="M183" s="7">
        <v>10.28</v>
      </c>
      <c r="N183" s="7">
        <v>10.65</v>
      </c>
      <c r="O183" s="7">
        <v>11</v>
      </c>
      <c r="P183" s="7">
        <v>11.3</v>
      </c>
    </row>
    <row r="184" spans="1:55" x14ac:dyDescent="0.3">
      <c r="A184" t="s">
        <v>69</v>
      </c>
      <c r="B184" t="s">
        <v>3446</v>
      </c>
      <c r="C184" s="12">
        <f t="shared" si="25"/>
        <v>6</v>
      </c>
      <c r="D184">
        <f t="shared" si="26"/>
        <v>25.8</v>
      </c>
      <c r="E184">
        <f t="shared" si="27"/>
        <v>29.9</v>
      </c>
      <c r="F184" s="18">
        <f t="shared" si="28"/>
        <v>27.671666666666663</v>
      </c>
      <c r="G184" s="87">
        <f t="shared" si="29"/>
        <v>1.6408341374638282</v>
      </c>
      <c r="H184" s="7">
        <v>26.02</v>
      </c>
      <c r="I184" s="7">
        <v>25.8</v>
      </c>
      <c r="J184" s="7">
        <v>29.9</v>
      </c>
      <c r="K184" s="7">
        <v>29.16</v>
      </c>
      <c r="L184" s="7">
        <v>27.45</v>
      </c>
      <c r="M184" s="7">
        <v>27.7</v>
      </c>
    </row>
    <row r="185" spans="1:55" x14ac:dyDescent="0.3">
      <c r="A185" t="s">
        <v>71</v>
      </c>
      <c r="B185" t="s">
        <v>3507</v>
      </c>
      <c r="C185" s="12">
        <f t="shared" si="25"/>
        <v>11</v>
      </c>
      <c r="D185">
        <f t="shared" si="26"/>
        <v>23.79</v>
      </c>
      <c r="E185">
        <f t="shared" si="27"/>
        <v>28.74</v>
      </c>
      <c r="F185" s="18">
        <f t="shared" si="28"/>
        <v>26.099090909090908</v>
      </c>
      <c r="G185" s="87">
        <f t="shared" si="29"/>
        <v>1.4217134348767648</v>
      </c>
      <c r="H185" s="7">
        <v>23.79</v>
      </c>
      <c r="I185" s="7">
        <v>28.15</v>
      </c>
      <c r="J185" s="7">
        <v>25.67</v>
      </c>
      <c r="K185" s="7">
        <v>28.74</v>
      </c>
      <c r="L185" s="7">
        <v>25.09</v>
      </c>
      <c r="M185" s="7">
        <v>26.3</v>
      </c>
      <c r="N185" s="7">
        <v>24.85</v>
      </c>
      <c r="O185" s="7">
        <v>26.84</v>
      </c>
      <c r="P185" s="7">
        <v>26.17</v>
      </c>
      <c r="Q185" s="7">
        <v>25.53</v>
      </c>
      <c r="R185" s="7">
        <v>25.96</v>
      </c>
    </row>
    <row r="186" spans="1:55" x14ac:dyDescent="0.3">
      <c r="A186" t="s">
        <v>71</v>
      </c>
      <c r="B186" t="s">
        <v>3508</v>
      </c>
      <c r="C186" s="12">
        <f t="shared" si="25"/>
        <v>29</v>
      </c>
      <c r="D186">
        <f t="shared" si="26"/>
        <v>17.059999999999999</v>
      </c>
      <c r="E186">
        <f t="shared" si="27"/>
        <v>27.72</v>
      </c>
      <c r="F186" s="18">
        <f t="shared" si="28"/>
        <v>22.902413793103456</v>
      </c>
      <c r="G186" s="87">
        <f t="shared" si="29"/>
        <v>2.6430078308791232</v>
      </c>
      <c r="H186" s="7">
        <v>17.059999999999999</v>
      </c>
      <c r="I186" s="7">
        <v>18.59</v>
      </c>
      <c r="J186" s="7">
        <v>21</v>
      </c>
      <c r="K186" s="7">
        <v>18.04</v>
      </c>
      <c r="L186" s="7">
        <v>22.37</v>
      </c>
      <c r="M186" s="7">
        <v>25.04</v>
      </c>
      <c r="N186" s="7">
        <v>23.61</v>
      </c>
      <c r="O186" s="116">
        <v>25.5</v>
      </c>
      <c r="P186" s="7">
        <v>25.42</v>
      </c>
      <c r="Q186" s="7">
        <v>22.34</v>
      </c>
      <c r="R186" s="7">
        <v>20.55</v>
      </c>
      <c r="S186" s="7">
        <v>22.64</v>
      </c>
      <c r="T186" s="7">
        <v>22.48</v>
      </c>
      <c r="U186" s="7">
        <v>21.53</v>
      </c>
      <c r="V186" s="7">
        <v>23.41</v>
      </c>
      <c r="W186" s="7">
        <v>21.74</v>
      </c>
      <c r="X186" s="7">
        <v>21.95</v>
      </c>
      <c r="Y186" s="7">
        <v>22.59</v>
      </c>
      <c r="Z186" s="7">
        <v>25.35</v>
      </c>
      <c r="AA186" s="7">
        <v>23.74</v>
      </c>
      <c r="AB186" s="7">
        <v>23.2</v>
      </c>
      <c r="AC186" s="7">
        <v>25.28</v>
      </c>
      <c r="AD186" s="7">
        <v>26.28</v>
      </c>
      <c r="AE186" s="7">
        <v>24.74</v>
      </c>
      <c r="AF186" s="7">
        <v>24.07</v>
      </c>
      <c r="AG186" s="7">
        <v>24.07</v>
      </c>
      <c r="AH186" s="7">
        <v>25.9</v>
      </c>
      <c r="AI186" s="7">
        <v>17.96</v>
      </c>
      <c r="AJ186" s="7">
        <v>27.72</v>
      </c>
    </row>
    <row r="187" spans="1:55" x14ac:dyDescent="0.3">
      <c r="A187" t="s">
        <v>71</v>
      </c>
      <c r="B187" t="s">
        <v>3510</v>
      </c>
      <c r="C187" s="12">
        <f t="shared" si="25"/>
        <v>3</v>
      </c>
      <c r="D187">
        <f t="shared" si="26"/>
        <v>27.41</v>
      </c>
      <c r="E187">
        <f t="shared" si="27"/>
        <v>31.36</v>
      </c>
      <c r="F187" s="18">
        <f t="shared" si="28"/>
        <v>29.616666666666664</v>
      </c>
      <c r="G187" s="87">
        <f t="shared" si="29"/>
        <v>2.0153494320671368</v>
      </c>
      <c r="H187" s="7">
        <v>27.41</v>
      </c>
      <c r="I187" s="7">
        <v>30.08</v>
      </c>
      <c r="J187" s="7">
        <v>31.36</v>
      </c>
    </row>
    <row r="188" spans="1:55" x14ac:dyDescent="0.3">
      <c r="A188" t="s">
        <v>71</v>
      </c>
      <c r="B188" t="s">
        <v>3516</v>
      </c>
      <c r="C188" s="12">
        <f t="shared" si="25"/>
        <v>6</v>
      </c>
      <c r="D188">
        <f t="shared" si="26"/>
        <v>23.99</v>
      </c>
      <c r="E188">
        <f t="shared" si="27"/>
        <v>26.82</v>
      </c>
      <c r="F188" s="18">
        <f t="shared" si="28"/>
        <v>25.091666666666669</v>
      </c>
      <c r="G188" s="87">
        <f t="shared" si="29"/>
        <v>1.0917768392243299</v>
      </c>
      <c r="H188" s="7">
        <v>23.99</v>
      </c>
      <c r="I188" s="7">
        <v>24.24</v>
      </c>
      <c r="J188" s="7">
        <v>25.29</v>
      </c>
      <c r="K188" s="7">
        <v>25.81</v>
      </c>
      <c r="L188" s="7">
        <v>26.82</v>
      </c>
      <c r="M188" s="7">
        <v>24.4</v>
      </c>
    </row>
    <row r="189" spans="1:55" x14ac:dyDescent="0.3">
      <c r="A189" t="s">
        <v>71</v>
      </c>
      <c r="B189" t="s">
        <v>3517</v>
      </c>
      <c r="C189" s="12">
        <f t="shared" si="25"/>
        <v>5</v>
      </c>
      <c r="D189">
        <f t="shared" si="26"/>
        <v>24.24</v>
      </c>
      <c r="E189">
        <f t="shared" si="27"/>
        <v>26.82</v>
      </c>
      <c r="F189" s="18">
        <f t="shared" si="28"/>
        <v>25.312000000000001</v>
      </c>
      <c r="G189" s="87">
        <f t="shared" si="29"/>
        <v>1.061070214453314</v>
      </c>
      <c r="H189" s="7">
        <v>24.24</v>
      </c>
      <c r="I189" s="7">
        <v>25.29</v>
      </c>
      <c r="J189" s="7">
        <v>25.81</v>
      </c>
      <c r="K189" s="7">
        <v>26.82</v>
      </c>
      <c r="L189" s="7">
        <v>24.4</v>
      </c>
    </row>
    <row r="190" spans="1:55" x14ac:dyDescent="0.3">
      <c r="A190" t="s">
        <v>71</v>
      </c>
      <c r="B190" t="s">
        <v>3524</v>
      </c>
      <c r="C190" s="12">
        <f t="shared" si="25"/>
        <v>1</v>
      </c>
      <c r="D190">
        <f t="shared" si="26"/>
        <v>27.13</v>
      </c>
      <c r="E190">
        <f t="shared" si="27"/>
        <v>27.13</v>
      </c>
      <c r="F190" s="18">
        <f t="shared" si="28"/>
        <v>27.13</v>
      </c>
      <c r="G190" s="87" t="e">
        <f t="shared" si="29"/>
        <v>#DIV/0!</v>
      </c>
      <c r="H190" s="7">
        <v>27.13</v>
      </c>
    </row>
    <row r="191" spans="1:55" x14ac:dyDescent="0.3">
      <c r="A191" t="s">
        <v>71</v>
      </c>
      <c r="B191" t="s">
        <v>3529</v>
      </c>
      <c r="C191" s="12">
        <f t="shared" si="25"/>
        <v>45</v>
      </c>
      <c r="D191">
        <f t="shared" si="26"/>
        <v>23.23</v>
      </c>
      <c r="E191">
        <f t="shared" si="27"/>
        <v>29.81</v>
      </c>
      <c r="F191" s="18">
        <f t="shared" si="28"/>
        <v>27.485333333333337</v>
      </c>
      <c r="G191" s="87">
        <f t="shared" si="29"/>
        <v>1.3222236779552294</v>
      </c>
      <c r="H191" s="7">
        <v>28.03</v>
      </c>
      <c r="I191" s="7">
        <v>28.73</v>
      </c>
      <c r="J191" s="7">
        <v>26.91</v>
      </c>
      <c r="K191" s="7">
        <v>25.64</v>
      </c>
      <c r="L191" s="7">
        <v>23.39</v>
      </c>
      <c r="M191" s="7">
        <v>27.26</v>
      </c>
      <c r="N191" s="7">
        <v>29.81</v>
      </c>
      <c r="O191" s="7">
        <v>27.17</v>
      </c>
      <c r="P191" s="7">
        <v>27.45</v>
      </c>
      <c r="Q191" s="7">
        <v>29.46</v>
      </c>
      <c r="R191" s="7">
        <v>28.03</v>
      </c>
      <c r="S191" s="7">
        <v>28.84</v>
      </c>
      <c r="T191" s="7">
        <v>27.26</v>
      </c>
      <c r="U191" s="7">
        <v>26.99</v>
      </c>
      <c r="V191" s="7">
        <v>27.36</v>
      </c>
      <c r="W191" s="7">
        <v>27.93</v>
      </c>
      <c r="X191" s="7">
        <v>27.77</v>
      </c>
      <c r="Y191" s="7">
        <v>27.92</v>
      </c>
      <c r="Z191" s="7">
        <v>28.18</v>
      </c>
      <c r="AA191" s="7">
        <v>28</v>
      </c>
      <c r="AB191" s="7">
        <v>27.37</v>
      </c>
      <c r="AC191" s="7">
        <v>28.35</v>
      </c>
      <c r="AD191" s="7">
        <v>28.66</v>
      </c>
      <c r="AE191" s="7">
        <v>26.02</v>
      </c>
      <c r="AF191" s="7">
        <v>25.8</v>
      </c>
      <c r="AG191" s="7">
        <v>27.41</v>
      </c>
      <c r="AH191" s="7">
        <v>26.98</v>
      </c>
      <c r="AI191" s="7">
        <v>28.12</v>
      </c>
      <c r="AJ191" s="7">
        <v>28.88</v>
      </c>
      <c r="AK191" s="7">
        <v>28.06</v>
      </c>
      <c r="AL191" s="7">
        <v>26.6</v>
      </c>
      <c r="AM191" s="7">
        <v>26.75</v>
      </c>
      <c r="AN191" s="7">
        <v>26.56</v>
      </c>
      <c r="AO191" s="7">
        <v>26.32</v>
      </c>
      <c r="AP191" s="7">
        <v>27.65</v>
      </c>
      <c r="AQ191" s="7">
        <v>26.33</v>
      </c>
      <c r="AR191" s="7">
        <v>27.84</v>
      </c>
      <c r="AS191" s="7">
        <v>28.35</v>
      </c>
      <c r="AT191" s="7">
        <v>27.17</v>
      </c>
      <c r="AU191" s="7">
        <v>28.2</v>
      </c>
      <c r="AV191" s="7">
        <v>28.57</v>
      </c>
      <c r="AW191" s="7">
        <v>28.89</v>
      </c>
      <c r="AX191" s="7">
        <v>23.23</v>
      </c>
      <c r="AY191" s="7">
        <v>27.2</v>
      </c>
      <c r="AZ191" s="7">
        <v>29.4</v>
      </c>
    </row>
    <row r="192" spans="1:55" x14ac:dyDescent="0.3">
      <c r="A192" t="s">
        <v>71</v>
      </c>
      <c r="B192" t="s">
        <v>3531</v>
      </c>
      <c r="C192" s="12">
        <f t="shared" si="25"/>
        <v>6</v>
      </c>
      <c r="D192">
        <f t="shared" si="26"/>
        <v>25.8</v>
      </c>
      <c r="E192">
        <f t="shared" si="27"/>
        <v>28.2</v>
      </c>
      <c r="F192" s="18">
        <f t="shared" si="28"/>
        <v>26.608333333333334</v>
      </c>
      <c r="G192" s="87">
        <f t="shared" si="29"/>
        <v>0.85305138571288075</v>
      </c>
      <c r="H192" s="7">
        <v>26.75</v>
      </c>
      <c r="I192" s="7">
        <v>26.56</v>
      </c>
      <c r="J192" s="7">
        <v>26.32</v>
      </c>
      <c r="K192" s="7">
        <v>28.2</v>
      </c>
      <c r="L192" s="7">
        <v>26.02</v>
      </c>
      <c r="M192" s="7">
        <v>25.8</v>
      </c>
    </row>
    <row r="193" spans="1:37" x14ac:dyDescent="0.3">
      <c r="A193" t="s">
        <v>71</v>
      </c>
      <c r="B193" t="s">
        <v>3537</v>
      </c>
      <c r="C193" s="12">
        <f t="shared" si="25"/>
        <v>1</v>
      </c>
      <c r="D193">
        <f t="shared" si="26"/>
        <v>26.32</v>
      </c>
      <c r="E193">
        <f t="shared" si="27"/>
        <v>26.32</v>
      </c>
      <c r="F193" s="18">
        <f t="shared" si="28"/>
        <v>26.32</v>
      </c>
      <c r="G193" s="87" t="e">
        <f t="shared" si="29"/>
        <v>#DIV/0!</v>
      </c>
      <c r="H193" s="7">
        <v>26.32</v>
      </c>
    </row>
    <row r="194" spans="1:37" x14ac:dyDescent="0.3">
      <c r="A194" t="s">
        <v>71</v>
      </c>
      <c r="B194" t="s">
        <v>3578</v>
      </c>
      <c r="C194" s="12">
        <f t="shared" si="25"/>
        <v>2</v>
      </c>
      <c r="D194">
        <f t="shared" si="26"/>
        <v>28.43</v>
      </c>
      <c r="E194">
        <f t="shared" si="27"/>
        <v>28.97</v>
      </c>
      <c r="F194" s="18">
        <f t="shared" si="28"/>
        <v>28.7</v>
      </c>
      <c r="G194" s="87">
        <f t="shared" si="29"/>
        <v>0.38183766184073509</v>
      </c>
      <c r="H194" s="7">
        <v>28.97</v>
      </c>
      <c r="I194" s="7">
        <v>28.43</v>
      </c>
    </row>
    <row r="195" spans="1:37" x14ac:dyDescent="0.3">
      <c r="A195" t="s">
        <v>71</v>
      </c>
      <c r="B195" t="s">
        <v>3587</v>
      </c>
      <c r="C195" s="12">
        <f t="shared" ref="C195:C208" si="30">COUNT(H195:BA195)</f>
        <v>2</v>
      </c>
      <c r="D195">
        <f t="shared" ref="D195:D208" si="31">MIN(H195:BB195)</f>
        <v>27.41</v>
      </c>
      <c r="E195">
        <f t="shared" ref="E195:E208" si="32">MAX(H195:BB195)</f>
        <v>30.08</v>
      </c>
      <c r="F195" s="18">
        <f t="shared" ref="F195:F208" si="33">AVERAGE(H195:BB195)</f>
        <v>28.744999999999997</v>
      </c>
      <c r="G195" s="87">
        <f t="shared" ref="G195:G208" si="34">STDEV(H195:BB195)</f>
        <v>1.8879751057680805</v>
      </c>
      <c r="H195" s="7">
        <v>27.41</v>
      </c>
      <c r="I195" s="7">
        <v>30.08</v>
      </c>
    </row>
    <row r="196" spans="1:37" x14ac:dyDescent="0.3">
      <c r="A196" t="s">
        <v>71</v>
      </c>
      <c r="B196" t="s">
        <v>3590</v>
      </c>
      <c r="C196" s="12">
        <f t="shared" si="30"/>
        <v>1</v>
      </c>
      <c r="D196">
        <f t="shared" si="31"/>
        <v>29.75</v>
      </c>
      <c r="E196">
        <f t="shared" si="32"/>
        <v>29.75</v>
      </c>
      <c r="F196" s="18">
        <f t="shared" si="33"/>
        <v>29.75</v>
      </c>
      <c r="G196" s="87" t="e">
        <f t="shared" si="34"/>
        <v>#DIV/0!</v>
      </c>
      <c r="H196" s="7">
        <v>29.75</v>
      </c>
    </row>
    <row r="197" spans="1:37" x14ac:dyDescent="0.3">
      <c r="A197" t="s">
        <v>71</v>
      </c>
      <c r="B197" t="s">
        <v>3592</v>
      </c>
      <c r="C197" s="12">
        <f t="shared" si="30"/>
        <v>8</v>
      </c>
      <c r="D197">
        <f t="shared" si="31"/>
        <v>25.8</v>
      </c>
      <c r="E197">
        <f t="shared" si="32"/>
        <v>28.18</v>
      </c>
      <c r="F197" s="18">
        <f t="shared" si="33"/>
        <v>27.141250000000003</v>
      </c>
      <c r="G197" s="87">
        <f t="shared" si="34"/>
        <v>0.85087245141174273</v>
      </c>
      <c r="H197" s="7">
        <v>26.99</v>
      </c>
      <c r="I197" s="7">
        <v>27.36</v>
      </c>
      <c r="J197" s="7">
        <v>28.18</v>
      </c>
      <c r="K197" s="7">
        <v>28</v>
      </c>
      <c r="L197" s="7">
        <v>27.37</v>
      </c>
      <c r="M197" s="7">
        <v>26.02</v>
      </c>
      <c r="N197" s="7">
        <v>25.8</v>
      </c>
      <c r="O197" s="7">
        <v>27.41</v>
      </c>
    </row>
    <row r="198" spans="1:37" x14ac:dyDescent="0.3">
      <c r="A198" t="s">
        <v>71</v>
      </c>
      <c r="B198" t="s">
        <v>3603</v>
      </c>
      <c r="C198" s="12">
        <f t="shared" si="30"/>
        <v>6</v>
      </c>
      <c r="D198">
        <f t="shared" si="31"/>
        <v>10.56</v>
      </c>
      <c r="E198">
        <f t="shared" si="32"/>
        <v>17.28</v>
      </c>
      <c r="F198" s="18">
        <f t="shared" si="33"/>
        <v>15.56</v>
      </c>
      <c r="G198" s="87">
        <f t="shared" si="34"/>
        <v>2.5280110759251175</v>
      </c>
      <c r="H198" s="7">
        <v>10.56</v>
      </c>
      <c r="I198" s="7">
        <v>15.67</v>
      </c>
      <c r="J198" s="7">
        <v>17.28</v>
      </c>
      <c r="K198" s="7">
        <v>17.079999999999998</v>
      </c>
      <c r="L198" s="7">
        <v>16.78</v>
      </c>
      <c r="M198" s="7">
        <v>15.99</v>
      </c>
    </row>
    <row r="199" spans="1:37" x14ac:dyDescent="0.3">
      <c r="A199" s="12" t="s">
        <v>84</v>
      </c>
      <c r="B199" s="6" t="s">
        <v>157</v>
      </c>
      <c r="C199" s="12">
        <f t="shared" ref="C199" si="35">COUNT(H199:BA199)</f>
        <v>4</v>
      </c>
      <c r="D199">
        <f t="shared" ref="D199" si="36">MIN(H199:BB199)</f>
        <v>8.86</v>
      </c>
      <c r="E199">
        <f t="shared" ref="E199" si="37">MAX(H199:BB199)</f>
        <v>10.8</v>
      </c>
      <c r="F199" s="18">
        <f t="shared" ref="F199" si="38">AVERAGE(H199:BB199)</f>
        <v>9.6775000000000002</v>
      </c>
      <c r="G199" s="87">
        <f t="shared" ref="G199" si="39">STDEV(H199:BB199)</f>
        <v>0.83969736611869139</v>
      </c>
      <c r="H199" s="7">
        <v>8.86</v>
      </c>
      <c r="I199" s="7">
        <v>9.7899999999999991</v>
      </c>
      <c r="J199" s="7">
        <v>10.8</v>
      </c>
      <c r="K199" s="7">
        <v>9.26</v>
      </c>
    </row>
    <row r="200" spans="1:37" x14ac:dyDescent="0.3">
      <c r="A200" t="s">
        <v>84</v>
      </c>
      <c r="B200" s="6" t="s">
        <v>3614</v>
      </c>
      <c r="C200" s="12">
        <f t="shared" ref="C200:C203" si="40">COUNT(H200:BA200)</f>
        <v>2</v>
      </c>
      <c r="D200">
        <f t="shared" ref="D200:D203" si="41">MIN(H200:BB200)</f>
        <v>9.7899999999999991</v>
      </c>
      <c r="E200">
        <f t="shared" ref="E200:E203" si="42">MAX(H200:BB200)</f>
        <v>12.23</v>
      </c>
      <c r="F200" s="18">
        <f t="shared" ref="F200:F203" si="43">AVERAGE(H200:BB200)</f>
        <v>11.01</v>
      </c>
      <c r="G200" s="87">
        <f t="shared" ref="G200:G203" si="44">STDEV(H200:BB200)</f>
        <v>1.725340546095167</v>
      </c>
      <c r="H200" s="7">
        <v>9.7899999999999991</v>
      </c>
      <c r="I200" s="7">
        <v>12.23</v>
      </c>
    </row>
    <row r="201" spans="1:37" x14ac:dyDescent="0.3">
      <c r="A201" s="12" t="s">
        <v>38</v>
      </c>
      <c r="B201" s="6" t="s">
        <v>3620</v>
      </c>
      <c r="C201" s="12">
        <f t="shared" si="40"/>
        <v>30</v>
      </c>
      <c r="D201">
        <f t="shared" si="41"/>
        <v>6.18</v>
      </c>
      <c r="E201">
        <f t="shared" si="42"/>
        <v>17.07</v>
      </c>
      <c r="F201" s="18">
        <f t="shared" si="43"/>
        <v>10.690000000000001</v>
      </c>
      <c r="G201" s="87">
        <f t="shared" si="44"/>
        <v>2.9614802915503815</v>
      </c>
      <c r="H201" s="7">
        <v>6.72</v>
      </c>
      <c r="I201" s="7">
        <v>6.18</v>
      </c>
      <c r="J201" s="7">
        <v>11.79</v>
      </c>
      <c r="K201" s="7">
        <v>16.010000000000002</v>
      </c>
      <c r="L201" s="7">
        <v>17.07</v>
      </c>
      <c r="M201" s="7">
        <v>16.579999999999998</v>
      </c>
      <c r="N201" s="7">
        <v>14.2</v>
      </c>
      <c r="O201" s="7">
        <v>9.83</v>
      </c>
      <c r="P201" s="7">
        <v>12.56</v>
      </c>
      <c r="Q201" s="7">
        <v>9.2200000000000006</v>
      </c>
      <c r="R201" s="7">
        <v>12.76</v>
      </c>
      <c r="S201" s="7">
        <v>6.62</v>
      </c>
      <c r="T201" s="7">
        <v>14.05</v>
      </c>
      <c r="U201" s="7">
        <v>10.16</v>
      </c>
      <c r="V201" s="7">
        <v>7.76</v>
      </c>
      <c r="W201" s="7">
        <v>8.66</v>
      </c>
      <c r="X201" s="7">
        <v>12.17</v>
      </c>
      <c r="Y201" s="7">
        <v>11.78</v>
      </c>
      <c r="Z201" s="7">
        <v>9.4600000000000009</v>
      </c>
      <c r="AA201" s="7">
        <v>8.34</v>
      </c>
      <c r="AB201" s="7">
        <v>6.66</v>
      </c>
      <c r="AC201" s="7">
        <v>12.41</v>
      </c>
      <c r="AD201" s="7">
        <v>11.99</v>
      </c>
      <c r="AE201" s="7">
        <v>10.44</v>
      </c>
      <c r="AF201" s="7">
        <v>9.24</v>
      </c>
      <c r="AG201" s="7">
        <v>9.94</v>
      </c>
      <c r="AH201" s="7">
        <v>10.6</v>
      </c>
      <c r="AI201" s="7">
        <v>11.5</v>
      </c>
      <c r="AJ201" s="7">
        <v>7.6</v>
      </c>
      <c r="AK201" s="7">
        <v>8.4</v>
      </c>
    </row>
    <row r="202" spans="1:37" x14ac:dyDescent="0.3">
      <c r="A202" t="s">
        <v>44</v>
      </c>
      <c r="B202" s="6" t="s">
        <v>3622</v>
      </c>
      <c r="C202" s="12">
        <f t="shared" si="40"/>
        <v>2</v>
      </c>
      <c r="D202">
        <f t="shared" si="41"/>
        <v>27.59</v>
      </c>
      <c r="E202">
        <f t="shared" si="42"/>
        <v>27.59</v>
      </c>
      <c r="F202" s="18">
        <f t="shared" si="43"/>
        <v>27.59</v>
      </c>
      <c r="G202" s="87">
        <f t="shared" si="44"/>
        <v>0</v>
      </c>
      <c r="H202" s="7">
        <v>27.59</v>
      </c>
      <c r="I202" s="7">
        <v>27.59</v>
      </c>
    </row>
    <row r="203" spans="1:37" x14ac:dyDescent="0.3">
      <c r="A203" s="12" t="s">
        <v>44</v>
      </c>
      <c r="B203" s="6" t="s">
        <v>158</v>
      </c>
      <c r="C203" s="12">
        <f t="shared" si="40"/>
        <v>4</v>
      </c>
      <c r="D203">
        <f t="shared" si="41"/>
        <v>27.59</v>
      </c>
      <c r="E203">
        <f t="shared" si="42"/>
        <v>29.24</v>
      </c>
      <c r="F203" s="18">
        <f t="shared" si="43"/>
        <v>28.002500000000001</v>
      </c>
      <c r="G203" s="87">
        <f t="shared" si="44"/>
        <v>0.82499999999999929</v>
      </c>
      <c r="H203" s="7">
        <v>27.59</v>
      </c>
      <c r="I203" s="7">
        <v>27.59</v>
      </c>
      <c r="J203" s="7">
        <v>29.24</v>
      </c>
      <c r="K203" s="7">
        <v>27.59</v>
      </c>
    </row>
    <row r="204" spans="1:37" x14ac:dyDescent="0.3">
      <c r="A204" t="s">
        <v>1324</v>
      </c>
      <c r="B204" t="s">
        <v>3646</v>
      </c>
      <c r="C204" s="12">
        <f t="shared" si="30"/>
        <v>5</v>
      </c>
      <c r="D204">
        <f t="shared" si="31"/>
        <v>24</v>
      </c>
      <c r="E204">
        <f t="shared" si="32"/>
        <v>26.34</v>
      </c>
      <c r="F204" s="18">
        <f t="shared" si="33"/>
        <v>25.606000000000002</v>
      </c>
      <c r="G204" s="87">
        <f t="shared" si="34"/>
        <v>0.9351363536939411</v>
      </c>
      <c r="H204" s="7">
        <v>25.7</v>
      </c>
      <c r="I204" s="7">
        <v>24</v>
      </c>
      <c r="J204" s="7">
        <v>25.81</v>
      </c>
      <c r="K204" s="7">
        <v>26.34</v>
      </c>
      <c r="L204" s="7">
        <v>26.18</v>
      </c>
    </row>
    <row r="205" spans="1:37" x14ac:dyDescent="0.3">
      <c r="A205" t="s">
        <v>1324</v>
      </c>
      <c r="B205" t="s">
        <v>3658</v>
      </c>
      <c r="C205" s="12">
        <f t="shared" si="30"/>
        <v>11</v>
      </c>
      <c r="D205">
        <f t="shared" si="31"/>
        <v>14.08</v>
      </c>
      <c r="E205">
        <f t="shared" si="32"/>
        <v>27.36</v>
      </c>
      <c r="F205" s="18">
        <f t="shared" si="33"/>
        <v>24.218181818181822</v>
      </c>
      <c r="G205" s="87">
        <f t="shared" si="34"/>
        <v>4.3836441876178922</v>
      </c>
      <c r="H205" s="7">
        <v>25.79</v>
      </c>
      <c r="I205" s="7">
        <v>26.79</v>
      </c>
      <c r="J205" s="7">
        <v>26.92</v>
      </c>
      <c r="K205" s="7">
        <v>25.86</v>
      </c>
      <c r="L205" s="7">
        <v>26.25</v>
      </c>
      <c r="M205" s="7">
        <v>25.37</v>
      </c>
      <c r="N205" s="7">
        <v>27.36</v>
      </c>
      <c r="O205" s="7">
        <v>24.25</v>
      </c>
      <c r="P205" s="7">
        <v>14.08</v>
      </c>
      <c r="Q205" s="7">
        <v>26.55</v>
      </c>
      <c r="R205" s="7">
        <v>17.18</v>
      </c>
    </row>
    <row r="206" spans="1:37" x14ac:dyDescent="0.3">
      <c r="A206" t="s">
        <v>1324</v>
      </c>
      <c r="B206" t="s">
        <v>3668</v>
      </c>
      <c r="C206" s="12">
        <f t="shared" si="30"/>
        <v>1</v>
      </c>
      <c r="D206">
        <f t="shared" si="31"/>
        <v>23.37</v>
      </c>
      <c r="E206">
        <f t="shared" si="32"/>
        <v>23.37</v>
      </c>
      <c r="F206" s="18">
        <f t="shared" si="33"/>
        <v>23.37</v>
      </c>
      <c r="G206" s="87" t="e">
        <f t="shared" si="34"/>
        <v>#DIV/0!</v>
      </c>
      <c r="H206" s="7">
        <v>23.37</v>
      </c>
    </row>
    <row r="207" spans="1:37" x14ac:dyDescent="0.3">
      <c r="A207" t="s">
        <v>1324</v>
      </c>
      <c r="B207" t="s">
        <v>3688</v>
      </c>
      <c r="C207" s="12">
        <f t="shared" si="30"/>
        <v>1</v>
      </c>
      <c r="D207">
        <f t="shared" si="31"/>
        <v>26.79</v>
      </c>
      <c r="E207">
        <f t="shared" si="32"/>
        <v>26.79</v>
      </c>
      <c r="F207" s="18">
        <f t="shared" si="33"/>
        <v>26.79</v>
      </c>
      <c r="G207" s="87" t="e">
        <f t="shared" si="34"/>
        <v>#DIV/0!</v>
      </c>
      <c r="H207" s="7">
        <v>26.79</v>
      </c>
    </row>
    <row r="208" spans="1:37" x14ac:dyDescent="0.3">
      <c r="A208" t="s">
        <v>1324</v>
      </c>
      <c r="B208" t="s">
        <v>3691</v>
      </c>
      <c r="C208" s="12">
        <f t="shared" si="30"/>
        <v>1</v>
      </c>
      <c r="D208">
        <f t="shared" si="31"/>
        <v>14.08</v>
      </c>
      <c r="E208">
        <f t="shared" si="32"/>
        <v>14.08</v>
      </c>
      <c r="F208" s="18">
        <f t="shared" si="33"/>
        <v>14.08</v>
      </c>
      <c r="G208" s="87" t="e">
        <f t="shared" si="34"/>
        <v>#DIV/0!</v>
      </c>
      <c r="H208" s="7">
        <v>14.08</v>
      </c>
    </row>
    <row r="209" spans="1:78" x14ac:dyDescent="0.3">
      <c r="A209" s="13" t="s">
        <v>76</v>
      </c>
      <c r="B209" s="173" t="s">
        <v>1408</v>
      </c>
      <c r="C209" s="12">
        <f t="shared" ref="C209:C227" si="45">COUNT(H209:BA209)</f>
        <v>19</v>
      </c>
      <c r="D209">
        <f t="shared" ref="D209:D227" si="46">MIN(H209:BB209)</f>
        <v>14.08</v>
      </c>
      <c r="E209">
        <f t="shared" ref="E209:E227" si="47">MAX(H209:BB209)</f>
        <v>28.98</v>
      </c>
      <c r="F209" s="18">
        <f t="shared" ref="F209:F227" si="48">AVERAGE(H209:BB209)</f>
        <v>25.394736842105264</v>
      </c>
      <c r="G209" s="87">
        <f t="shared" ref="G209:G227" si="49">STDEV(H209:BB209)</f>
        <v>3.0141506421489912</v>
      </c>
      <c r="H209" s="66">
        <v>25.86</v>
      </c>
      <c r="I209" s="7">
        <v>26.92</v>
      </c>
      <c r="J209" s="7">
        <v>25.79</v>
      </c>
      <c r="K209" s="7">
        <v>26.79</v>
      </c>
      <c r="L209" s="7">
        <v>26.55</v>
      </c>
      <c r="M209" s="8">
        <v>26.25</v>
      </c>
      <c r="N209" s="67">
        <v>28.98</v>
      </c>
      <c r="O209" s="14">
        <v>26.41</v>
      </c>
      <c r="P209" s="8">
        <v>27.05</v>
      </c>
      <c r="Q209" s="14">
        <v>24.39</v>
      </c>
      <c r="R209" s="8">
        <v>26.82</v>
      </c>
      <c r="S209" s="14">
        <v>23.25</v>
      </c>
      <c r="T209" s="7">
        <v>25.32</v>
      </c>
      <c r="U209" s="8">
        <v>24.98</v>
      </c>
      <c r="V209" s="14">
        <v>26.69</v>
      </c>
      <c r="W209" s="7">
        <v>25.57</v>
      </c>
      <c r="X209" s="7">
        <v>24.25</v>
      </c>
      <c r="Y209" s="8">
        <v>14.08</v>
      </c>
      <c r="Z209" s="68">
        <v>26.55</v>
      </c>
    </row>
    <row r="210" spans="1:78" x14ac:dyDescent="0.3">
      <c r="A210" s="13" t="s">
        <v>76</v>
      </c>
      <c r="B210" s="173" t="s">
        <v>1425</v>
      </c>
      <c r="C210" s="12">
        <f t="shared" si="45"/>
        <v>1</v>
      </c>
      <c r="D210">
        <f t="shared" si="46"/>
        <v>27.24</v>
      </c>
      <c r="E210">
        <f t="shared" si="47"/>
        <v>27.24</v>
      </c>
      <c r="F210" s="18">
        <f t="shared" si="48"/>
        <v>27.24</v>
      </c>
      <c r="G210" s="87" t="e">
        <f t="shared" si="49"/>
        <v>#DIV/0!</v>
      </c>
      <c r="H210" s="72">
        <v>27.24</v>
      </c>
    </row>
    <row r="211" spans="1:78" x14ac:dyDescent="0.3">
      <c r="A211" s="13" t="s">
        <v>49</v>
      </c>
      <c r="B211" s="173" t="s">
        <v>266</v>
      </c>
      <c r="C211" s="12">
        <f t="shared" si="45"/>
        <v>3</v>
      </c>
      <c r="D211">
        <f t="shared" si="46"/>
        <v>24.23</v>
      </c>
      <c r="E211">
        <f t="shared" si="47"/>
        <v>26.22</v>
      </c>
      <c r="F211" s="18">
        <f t="shared" si="48"/>
        <v>25.173333333333332</v>
      </c>
      <c r="G211" s="87">
        <f t="shared" si="49"/>
        <v>0.99901618271844406</v>
      </c>
      <c r="H211" s="83">
        <v>25.07</v>
      </c>
      <c r="I211" s="7">
        <v>26.22</v>
      </c>
      <c r="J211" s="68">
        <v>24.23</v>
      </c>
    </row>
    <row r="212" spans="1:78" x14ac:dyDescent="0.3">
      <c r="A212" s="13" t="s">
        <v>98</v>
      </c>
      <c r="B212" s="173" t="s">
        <v>745</v>
      </c>
      <c r="C212" s="12">
        <f t="shared" si="45"/>
        <v>46</v>
      </c>
      <c r="D212">
        <f t="shared" si="46"/>
        <v>5.79</v>
      </c>
      <c r="E212">
        <f t="shared" si="47"/>
        <v>22.94</v>
      </c>
      <c r="F212" s="18">
        <f t="shared" si="48"/>
        <v>13.294893617021277</v>
      </c>
      <c r="G212" s="87">
        <f t="shared" si="49"/>
        <v>4.4113247898426362</v>
      </c>
      <c r="H212" s="66">
        <v>22.51</v>
      </c>
      <c r="I212" s="8">
        <v>17.84</v>
      </c>
      <c r="J212" s="14">
        <v>22.94</v>
      </c>
      <c r="K212" s="7">
        <v>18.989999999999998</v>
      </c>
      <c r="L212" s="7">
        <v>17.920000000000002</v>
      </c>
      <c r="M212" s="7">
        <v>18.850000000000001</v>
      </c>
      <c r="N212" s="7">
        <v>18.63</v>
      </c>
      <c r="O212" s="7">
        <v>18.309999999999999</v>
      </c>
      <c r="P212" s="7">
        <v>17.899999999999999</v>
      </c>
      <c r="Q212" s="7">
        <v>18.190000000000001</v>
      </c>
      <c r="R212" s="7">
        <v>18.04</v>
      </c>
      <c r="S212" s="7">
        <v>17.59</v>
      </c>
      <c r="T212" s="8">
        <v>17.559999999999999</v>
      </c>
      <c r="U212" s="14">
        <v>13.55</v>
      </c>
      <c r="V212" s="7">
        <v>13.59</v>
      </c>
      <c r="W212" s="7">
        <v>16.690000000000001</v>
      </c>
      <c r="X212" s="7">
        <v>15.84</v>
      </c>
      <c r="Y212" s="7">
        <v>15.63</v>
      </c>
      <c r="Z212" s="7">
        <v>16.27</v>
      </c>
      <c r="AA212" s="8">
        <v>15.2</v>
      </c>
      <c r="AB212" s="14">
        <v>14.25</v>
      </c>
      <c r="AC212" s="7">
        <v>13.39</v>
      </c>
      <c r="AD212" s="7">
        <v>12.42</v>
      </c>
      <c r="AE212" s="7">
        <v>12.17</v>
      </c>
      <c r="AF212" s="7">
        <v>12.69</v>
      </c>
      <c r="AG212" s="7">
        <v>13.21</v>
      </c>
      <c r="AH212" s="8">
        <v>13.22</v>
      </c>
      <c r="AI212" s="14">
        <v>10.76</v>
      </c>
      <c r="AJ212" s="7">
        <v>11.35</v>
      </c>
      <c r="AK212" s="7">
        <v>9.92</v>
      </c>
      <c r="AL212" s="7">
        <v>10.32</v>
      </c>
      <c r="AM212" s="7">
        <v>10.33</v>
      </c>
      <c r="AN212" s="7">
        <v>9.08</v>
      </c>
      <c r="AO212" s="8">
        <v>10.119999999999999</v>
      </c>
      <c r="AP212" s="14">
        <v>9.36</v>
      </c>
      <c r="AQ212" s="7">
        <v>8.32</v>
      </c>
      <c r="AR212" s="7">
        <v>10.24</v>
      </c>
      <c r="AS212" s="7">
        <v>7.19</v>
      </c>
      <c r="AT212" s="8">
        <v>8</v>
      </c>
      <c r="AU212" s="14">
        <v>5.79</v>
      </c>
      <c r="AV212" s="8">
        <v>6.19</v>
      </c>
      <c r="AW212" s="14">
        <v>8.11</v>
      </c>
      <c r="AX212" s="7">
        <v>8.99</v>
      </c>
      <c r="AY212" s="8">
        <v>8.25</v>
      </c>
      <c r="AZ212" s="67">
        <v>11.78</v>
      </c>
      <c r="BA212" s="67">
        <v>10.93</v>
      </c>
      <c r="BB212" s="14">
        <v>6.44</v>
      </c>
      <c r="BC212" s="8">
        <v>9.27</v>
      </c>
      <c r="BD212" s="14">
        <v>9.26</v>
      </c>
      <c r="BE212" s="7">
        <v>10.25</v>
      </c>
      <c r="BF212" s="7">
        <v>10.25</v>
      </c>
      <c r="BG212" s="7">
        <v>12.67</v>
      </c>
      <c r="BH212" s="7">
        <v>10.45</v>
      </c>
      <c r="BI212" s="8">
        <v>11.79</v>
      </c>
      <c r="BJ212" s="14">
        <v>12.58</v>
      </c>
      <c r="BK212" s="7">
        <v>17.07</v>
      </c>
      <c r="BL212" s="7">
        <v>15.32</v>
      </c>
      <c r="BM212" s="7">
        <v>12.15</v>
      </c>
      <c r="BN212" s="8">
        <v>13.04</v>
      </c>
      <c r="BO212" s="14">
        <v>9.2899999999999991</v>
      </c>
      <c r="BP212" s="7">
        <v>10.08</v>
      </c>
      <c r="BQ212" s="7">
        <v>14.39</v>
      </c>
      <c r="BR212" s="7">
        <v>14.8</v>
      </c>
      <c r="BS212" s="8">
        <v>15.22</v>
      </c>
      <c r="BT212" s="14">
        <v>18.72</v>
      </c>
      <c r="BU212" s="7">
        <v>24.21</v>
      </c>
      <c r="BV212" s="8">
        <v>10.64</v>
      </c>
      <c r="BW212" s="67">
        <v>20.440000000000001</v>
      </c>
      <c r="BX212" s="7">
        <v>23.02</v>
      </c>
      <c r="BY212" s="7">
        <v>24.22</v>
      </c>
      <c r="BZ212" s="68">
        <v>25.99</v>
      </c>
    </row>
    <row r="213" spans="1:78" x14ac:dyDescent="0.3">
      <c r="A213" s="13" t="s">
        <v>98</v>
      </c>
      <c r="B213" s="173" t="s">
        <v>760</v>
      </c>
      <c r="C213" s="12">
        <f t="shared" si="45"/>
        <v>1</v>
      </c>
      <c r="D213">
        <f t="shared" si="46"/>
        <v>15.75</v>
      </c>
      <c r="E213">
        <f t="shared" si="47"/>
        <v>15.75</v>
      </c>
      <c r="F213" s="18">
        <f t="shared" si="48"/>
        <v>15.75</v>
      </c>
      <c r="G213" s="87" t="e">
        <f t="shared" si="49"/>
        <v>#DIV/0!</v>
      </c>
      <c r="H213" s="72">
        <v>15.75</v>
      </c>
    </row>
    <row r="214" spans="1:78" x14ac:dyDescent="0.3">
      <c r="A214" s="13" t="s">
        <v>98</v>
      </c>
      <c r="B214" s="173" t="s">
        <v>804</v>
      </c>
      <c r="C214" s="12">
        <f t="shared" si="45"/>
        <v>18</v>
      </c>
      <c r="D214">
        <f t="shared" si="46"/>
        <v>16.8</v>
      </c>
      <c r="E214">
        <f t="shared" si="47"/>
        <v>26.15</v>
      </c>
      <c r="F214" s="18">
        <f t="shared" si="48"/>
        <v>20.916111111111107</v>
      </c>
      <c r="G214" s="87">
        <f t="shared" si="49"/>
        <v>2.634566911364673</v>
      </c>
      <c r="H214" s="66">
        <v>23.78</v>
      </c>
      <c r="I214" s="7">
        <v>21.24</v>
      </c>
      <c r="J214" s="8">
        <v>20.84</v>
      </c>
      <c r="K214" s="14">
        <v>22.13</v>
      </c>
      <c r="L214" s="7">
        <v>20.77</v>
      </c>
      <c r="M214" s="7">
        <v>19.920000000000002</v>
      </c>
      <c r="N214" s="7">
        <v>19.21</v>
      </c>
      <c r="O214" s="7">
        <v>19.11</v>
      </c>
      <c r="P214" s="8">
        <v>21.58</v>
      </c>
      <c r="Q214" s="14">
        <v>23.24</v>
      </c>
      <c r="R214" s="7">
        <v>17.98</v>
      </c>
      <c r="S214" s="7">
        <v>16.8</v>
      </c>
      <c r="T214" s="8">
        <v>17.809999999999999</v>
      </c>
      <c r="U214" s="14">
        <v>26.15</v>
      </c>
      <c r="V214" s="7">
        <v>23.8</v>
      </c>
      <c r="W214" s="7">
        <v>23.44</v>
      </c>
      <c r="X214" s="8">
        <v>21.89</v>
      </c>
      <c r="Y214" s="68">
        <v>16.8</v>
      </c>
    </row>
    <row r="215" spans="1:78" x14ac:dyDescent="0.3">
      <c r="A215" s="174" t="s">
        <v>98</v>
      </c>
      <c r="B215" s="175" t="s">
        <v>817</v>
      </c>
      <c r="C215" s="12">
        <f t="shared" si="45"/>
        <v>34</v>
      </c>
      <c r="D215">
        <f t="shared" si="46"/>
        <v>14.04</v>
      </c>
      <c r="E215">
        <f t="shared" si="47"/>
        <v>31.61</v>
      </c>
      <c r="F215" s="18">
        <f t="shared" si="48"/>
        <v>25.595882352941178</v>
      </c>
      <c r="G215" s="87">
        <f t="shared" si="49"/>
        <v>3.3953141664314308</v>
      </c>
      <c r="H215" s="66">
        <v>25.78</v>
      </c>
      <c r="I215" s="7">
        <v>25.33</v>
      </c>
      <c r="J215" s="7">
        <v>24.45</v>
      </c>
      <c r="K215" s="7">
        <v>24.34</v>
      </c>
      <c r="L215" s="7">
        <v>26.58</v>
      </c>
      <c r="M215" s="7">
        <v>26.56</v>
      </c>
      <c r="N215" s="7">
        <v>26.75</v>
      </c>
      <c r="O215" s="7">
        <v>26.65</v>
      </c>
      <c r="P215" s="7">
        <v>25.9</v>
      </c>
      <c r="Q215" s="7">
        <v>27.4</v>
      </c>
      <c r="R215" s="7">
        <v>27.84</v>
      </c>
      <c r="S215" s="8">
        <v>25.52</v>
      </c>
      <c r="T215" s="14">
        <v>25.8</v>
      </c>
      <c r="U215" s="7">
        <v>26.02</v>
      </c>
      <c r="V215" s="7">
        <v>27.58</v>
      </c>
      <c r="W215" s="8">
        <v>26.49</v>
      </c>
      <c r="X215" s="67">
        <v>26.45</v>
      </c>
      <c r="Y215" s="14">
        <v>27.93</v>
      </c>
      <c r="Z215" s="7">
        <v>27.26</v>
      </c>
      <c r="AA215" s="7">
        <v>27.53</v>
      </c>
      <c r="AB215" s="7">
        <v>23.87</v>
      </c>
      <c r="AC215" s="8">
        <v>27.07</v>
      </c>
      <c r="AD215" s="14">
        <v>25.94</v>
      </c>
      <c r="AE215" s="7">
        <v>24.22</v>
      </c>
      <c r="AF215" s="8">
        <v>24.78</v>
      </c>
      <c r="AG215" s="14">
        <v>14.04</v>
      </c>
      <c r="AH215" s="7">
        <v>24.11</v>
      </c>
      <c r="AI215" s="7">
        <v>18.37</v>
      </c>
      <c r="AJ215" s="7">
        <v>24.42</v>
      </c>
      <c r="AK215" s="8">
        <v>17.07</v>
      </c>
      <c r="AL215" s="7">
        <v>30.42</v>
      </c>
      <c r="AM215" s="7">
        <v>26.46</v>
      </c>
      <c r="AN215" s="7">
        <v>29.72</v>
      </c>
      <c r="AO215" s="68">
        <v>31.61</v>
      </c>
    </row>
    <row r="216" spans="1:78" x14ac:dyDescent="0.3">
      <c r="A216" s="13" t="s">
        <v>98</v>
      </c>
      <c r="B216" s="173" t="s">
        <v>876</v>
      </c>
      <c r="C216" s="12">
        <f t="shared" si="45"/>
        <v>4</v>
      </c>
      <c r="D216">
        <f t="shared" si="46"/>
        <v>25.28</v>
      </c>
      <c r="E216">
        <f t="shared" si="47"/>
        <v>25.7</v>
      </c>
      <c r="F216" s="18">
        <f t="shared" si="48"/>
        <v>25.422499999999999</v>
      </c>
      <c r="G216" s="87">
        <f t="shared" si="49"/>
        <v>0.19568256607747789</v>
      </c>
      <c r="H216" s="66">
        <v>25.7</v>
      </c>
      <c r="I216" s="7">
        <v>25.29</v>
      </c>
      <c r="J216" s="7">
        <v>25.28</v>
      </c>
      <c r="K216" s="68">
        <v>25.42</v>
      </c>
    </row>
    <row r="217" spans="1:78" x14ac:dyDescent="0.3">
      <c r="A217" s="13" t="s">
        <v>98</v>
      </c>
      <c r="B217" s="173" t="s">
        <v>882</v>
      </c>
      <c r="C217" s="12">
        <f t="shared" si="45"/>
        <v>4</v>
      </c>
      <c r="D217">
        <f t="shared" si="46"/>
        <v>25.8</v>
      </c>
      <c r="E217">
        <f t="shared" si="47"/>
        <v>26.75</v>
      </c>
      <c r="F217" s="18">
        <f t="shared" si="48"/>
        <v>26.2225</v>
      </c>
      <c r="G217" s="87">
        <f t="shared" si="49"/>
        <v>0.41120757126622381</v>
      </c>
      <c r="H217" s="66">
        <v>26.75</v>
      </c>
      <c r="I217" s="8">
        <v>26.32</v>
      </c>
      <c r="J217" s="14">
        <v>25.8</v>
      </c>
      <c r="K217" s="68">
        <v>26.02</v>
      </c>
    </row>
    <row r="218" spans="1:78" x14ac:dyDescent="0.3">
      <c r="A218" s="13" t="s">
        <v>98</v>
      </c>
      <c r="B218" s="173" t="s">
        <v>893</v>
      </c>
      <c r="C218" s="12">
        <f t="shared" si="45"/>
        <v>1</v>
      </c>
      <c r="D218">
        <f t="shared" si="46"/>
        <v>26.92</v>
      </c>
      <c r="E218">
        <f t="shared" si="47"/>
        <v>26.92</v>
      </c>
      <c r="F218" s="18">
        <f t="shared" si="48"/>
        <v>26.92</v>
      </c>
      <c r="G218" s="87" t="e">
        <f t="shared" si="49"/>
        <v>#DIV/0!</v>
      </c>
      <c r="H218" s="72">
        <v>26.92</v>
      </c>
    </row>
    <row r="219" spans="1:78" x14ac:dyDescent="0.3">
      <c r="A219" s="13" t="s">
        <v>98</v>
      </c>
      <c r="B219" s="173" t="s">
        <v>915</v>
      </c>
      <c r="C219" s="12">
        <f t="shared" si="45"/>
        <v>5</v>
      </c>
      <c r="D219">
        <f t="shared" si="46"/>
        <v>25.51</v>
      </c>
      <c r="E219">
        <f t="shared" si="47"/>
        <v>30.3</v>
      </c>
      <c r="F219" s="18">
        <f t="shared" si="48"/>
        <v>27.824000000000002</v>
      </c>
      <c r="G219" s="87">
        <f t="shared" si="49"/>
        <v>1.7432240246164574</v>
      </c>
      <c r="H219" s="83">
        <v>25.51</v>
      </c>
      <c r="I219" s="67">
        <v>28.35</v>
      </c>
      <c r="J219" s="67">
        <v>30.3</v>
      </c>
      <c r="K219" s="67">
        <v>27.76</v>
      </c>
      <c r="L219" s="68">
        <v>27.2</v>
      </c>
    </row>
    <row r="220" spans="1:78" x14ac:dyDescent="0.3">
      <c r="A220" s="13" t="s">
        <v>63</v>
      </c>
      <c r="B220" s="173" t="s">
        <v>1282</v>
      </c>
      <c r="C220" s="12">
        <f t="shared" si="45"/>
        <v>2</v>
      </c>
      <c r="D220">
        <f t="shared" si="46"/>
        <v>25.04</v>
      </c>
      <c r="E220">
        <f t="shared" si="47"/>
        <v>25.64</v>
      </c>
      <c r="F220" s="18">
        <f t="shared" si="48"/>
        <v>25.34</v>
      </c>
      <c r="G220" s="87">
        <f t="shared" si="49"/>
        <v>0.42426406871192951</v>
      </c>
      <c r="H220" s="66">
        <v>25.64</v>
      </c>
      <c r="I220" s="68">
        <v>25.04</v>
      </c>
    </row>
    <row r="221" spans="1:78" x14ac:dyDescent="0.3">
      <c r="A221" s="13" t="s">
        <v>77</v>
      </c>
      <c r="B221" s="173" t="s">
        <v>1479</v>
      </c>
      <c r="C221" s="12">
        <f t="shared" si="45"/>
        <v>10</v>
      </c>
      <c r="D221">
        <f t="shared" si="46"/>
        <v>22.69</v>
      </c>
      <c r="E221">
        <f t="shared" si="47"/>
        <v>27.26</v>
      </c>
      <c r="F221" s="18">
        <f t="shared" si="48"/>
        <v>25.2</v>
      </c>
      <c r="G221" s="87">
        <f t="shared" si="49"/>
        <v>1.4341470558411287</v>
      </c>
      <c r="H221" s="66">
        <v>26.34</v>
      </c>
      <c r="I221" s="7">
        <v>24</v>
      </c>
      <c r="J221" s="8">
        <v>22.69</v>
      </c>
      <c r="K221" s="14">
        <v>24.12</v>
      </c>
      <c r="L221" s="7">
        <v>25.02</v>
      </c>
      <c r="M221" s="7">
        <v>25.7</v>
      </c>
      <c r="N221" s="8">
        <v>27.26</v>
      </c>
      <c r="O221" s="7">
        <v>26.68</v>
      </c>
      <c r="P221" s="7">
        <v>25.98</v>
      </c>
      <c r="Q221" s="68">
        <v>24.21</v>
      </c>
    </row>
    <row r="222" spans="1:78" x14ac:dyDescent="0.3">
      <c r="A222" s="13" t="s">
        <v>77</v>
      </c>
      <c r="B222" s="173" t="s">
        <v>1486</v>
      </c>
      <c r="C222" s="12">
        <f t="shared" si="45"/>
        <v>2</v>
      </c>
      <c r="D222">
        <f t="shared" si="46"/>
        <v>19.559999999999999</v>
      </c>
      <c r="E222">
        <f t="shared" si="47"/>
        <v>21.78</v>
      </c>
      <c r="F222" s="18">
        <f t="shared" si="48"/>
        <v>20.67</v>
      </c>
      <c r="G222" s="87">
        <f t="shared" si="49"/>
        <v>1.5697770542341372</v>
      </c>
      <c r="H222" s="66">
        <v>19.559999999999999</v>
      </c>
      <c r="I222" s="68">
        <v>21.78</v>
      </c>
    </row>
    <row r="223" spans="1:78" x14ac:dyDescent="0.3">
      <c r="A223" s="13" t="s">
        <v>77</v>
      </c>
      <c r="B223" s="173" t="s">
        <v>1491</v>
      </c>
      <c r="C223" s="12">
        <f t="shared" si="45"/>
        <v>2</v>
      </c>
      <c r="D223">
        <f t="shared" si="46"/>
        <v>23.28</v>
      </c>
      <c r="E223">
        <f t="shared" si="47"/>
        <v>26.69</v>
      </c>
      <c r="F223" s="18">
        <f t="shared" si="48"/>
        <v>24.984999999999999</v>
      </c>
      <c r="G223" s="87">
        <f t="shared" si="49"/>
        <v>2.411234123846127</v>
      </c>
      <c r="H223" s="66">
        <v>26.69</v>
      </c>
      <c r="I223" s="68">
        <v>23.28</v>
      </c>
    </row>
    <row r="224" spans="1:78" x14ac:dyDescent="0.3">
      <c r="A224" s="13" t="s">
        <v>67</v>
      </c>
      <c r="B224" s="173" t="s">
        <v>1596</v>
      </c>
      <c r="C224" s="12">
        <f t="shared" si="45"/>
        <v>14</v>
      </c>
      <c r="D224">
        <f t="shared" si="46"/>
        <v>14.75</v>
      </c>
      <c r="E224">
        <f t="shared" si="47"/>
        <v>31.61</v>
      </c>
      <c r="F224" s="18">
        <f t="shared" si="48"/>
        <v>26.638571428571424</v>
      </c>
      <c r="G224" s="87">
        <f t="shared" si="49"/>
        <v>4.1156359582280269</v>
      </c>
      <c r="H224" s="66">
        <v>24.19</v>
      </c>
      <c r="I224" s="8">
        <v>26.26</v>
      </c>
      <c r="J224" s="14">
        <v>27.26</v>
      </c>
      <c r="K224" s="7">
        <v>24.88</v>
      </c>
      <c r="L224" s="8">
        <v>14.75</v>
      </c>
      <c r="M224" s="14">
        <v>26.36</v>
      </c>
      <c r="N224" s="8">
        <v>25.73</v>
      </c>
      <c r="O224" s="7">
        <v>26.14</v>
      </c>
      <c r="P224" s="7">
        <v>30.64</v>
      </c>
      <c r="Q224" s="7">
        <v>30.42</v>
      </c>
      <c r="R224" s="7">
        <v>26.46</v>
      </c>
      <c r="S224" s="7">
        <v>29.72</v>
      </c>
      <c r="T224" s="7">
        <v>31.61</v>
      </c>
      <c r="U224" s="68">
        <v>28.52</v>
      </c>
    </row>
    <row r="225" spans="1:54" x14ac:dyDescent="0.3">
      <c r="A225" s="13" t="s">
        <v>67</v>
      </c>
      <c r="B225" s="173" t="s">
        <v>1597</v>
      </c>
      <c r="C225" s="12">
        <f t="shared" si="45"/>
        <v>11</v>
      </c>
      <c r="D225">
        <f t="shared" si="46"/>
        <v>25.52</v>
      </c>
      <c r="E225">
        <f t="shared" si="47"/>
        <v>28</v>
      </c>
      <c r="F225" s="18">
        <f t="shared" si="48"/>
        <v>26.977272727272734</v>
      </c>
      <c r="G225" s="87">
        <f t="shared" si="49"/>
        <v>0.72900056116701206</v>
      </c>
      <c r="H225" s="83">
        <v>26.49</v>
      </c>
      <c r="I225" s="14">
        <v>26.95</v>
      </c>
      <c r="J225" s="7">
        <v>27.26</v>
      </c>
      <c r="K225" s="7">
        <v>27.36</v>
      </c>
      <c r="L225" s="8">
        <v>28</v>
      </c>
      <c r="M225" s="14">
        <v>26.49</v>
      </c>
      <c r="N225" s="7">
        <v>26.98</v>
      </c>
      <c r="O225" s="8">
        <v>27.58</v>
      </c>
      <c r="P225" s="7">
        <v>25.52</v>
      </c>
      <c r="Q225" s="7">
        <v>26.33</v>
      </c>
      <c r="R225" s="68">
        <v>27.79</v>
      </c>
    </row>
    <row r="226" spans="1:54" x14ac:dyDescent="0.3">
      <c r="A226" s="13" t="s">
        <v>81</v>
      </c>
      <c r="B226" s="173" t="s">
        <v>1752</v>
      </c>
      <c r="C226" s="12">
        <f t="shared" si="45"/>
        <v>1</v>
      </c>
      <c r="D226">
        <f t="shared" si="46"/>
        <v>25.7</v>
      </c>
      <c r="E226">
        <f t="shared" si="47"/>
        <v>25.7</v>
      </c>
      <c r="F226" s="18">
        <f t="shared" si="48"/>
        <v>25.7</v>
      </c>
      <c r="G226" s="87" t="e">
        <f t="shared" si="49"/>
        <v>#DIV/0!</v>
      </c>
      <c r="H226" s="72">
        <v>25.7</v>
      </c>
    </row>
    <row r="227" spans="1:54" x14ac:dyDescent="0.3">
      <c r="A227" s="13" t="s">
        <v>81</v>
      </c>
      <c r="B227" s="173" t="s">
        <v>1756</v>
      </c>
      <c r="C227" s="12">
        <f t="shared" si="45"/>
        <v>1</v>
      </c>
      <c r="D227">
        <f t="shared" si="46"/>
        <v>25.29</v>
      </c>
      <c r="E227">
        <f t="shared" si="47"/>
        <v>25.29</v>
      </c>
      <c r="F227" s="18">
        <f t="shared" si="48"/>
        <v>25.29</v>
      </c>
      <c r="G227" s="87" t="e">
        <f t="shared" si="49"/>
        <v>#DIV/0!</v>
      </c>
      <c r="H227" s="72">
        <v>25.29</v>
      </c>
    </row>
    <row r="228" spans="1:54" x14ac:dyDescent="0.3">
      <c r="A228" s="13" t="s">
        <v>81</v>
      </c>
      <c r="B228" s="173" t="s">
        <v>1777</v>
      </c>
      <c r="C228" s="12">
        <f t="shared" ref="C228:C243" si="50">COUNT(H228:BA228)</f>
        <v>2</v>
      </c>
      <c r="D228">
        <f t="shared" ref="D228:D243" si="51">MIN(H228:BB228)</f>
        <v>23.65</v>
      </c>
      <c r="E228">
        <f t="shared" ref="E228:E243" si="52">MAX(H228:BB228)</f>
        <v>24.45</v>
      </c>
      <c r="F228" s="18">
        <f t="shared" ref="F228:F243" si="53">AVERAGE(H228:BB228)</f>
        <v>24.049999999999997</v>
      </c>
      <c r="G228" s="87">
        <f t="shared" ref="G228:G243" si="54">STDEV(H228:BB228)</f>
        <v>0.56568542494923857</v>
      </c>
      <c r="H228" s="66">
        <v>24.45</v>
      </c>
      <c r="I228" s="68">
        <v>23.65</v>
      </c>
    </row>
    <row r="229" spans="1:54" x14ac:dyDescent="0.3">
      <c r="A229" s="13" t="s">
        <v>81</v>
      </c>
      <c r="B229" s="173" t="s">
        <v>1769</v>
      </c>
      <c r="C229" s="12">
        <f t="shared" si="50"/>
        <v>46</v>
      </c>
      <c r="D229">
        <f t="shared" si="51"/>
        <v>19.190000000000001</v>
      </c>
      <c r="E229">
        <f t="shared" si="52"/>
        <v>27.58</v>
      </c>
      <c r="F229" s="18">
        <f t="shared" si="53"/>
        <v>23.292127659574465</v>
      </c>
      <c r="G229" s="87">
        <f t="shared" si="54"/>
        <v>2.6616707209621517</v>
      </c>
      <c r="H229" s="83">
        <v>27.58</v>
      </c>
      <c r="I229" s="14">
        <v>26.98</v>
      </c>
      <c r="J229" s="7">
        <v>27.06</v>
      </c>
      <c r="K229" s="8">
        <v>25.72</v>
      </c>
      <c r="L229" s="14">
        <v>26.82</v>
      </c>
      <c r="M229" s="8">
        <v>24.11</v>
      </c>
      <c r="N229" s="14">
        <v>23.19</v>
      </c>
      <c r="O229" s="7">
        <v>25.58</v>
      </c>
      <c r="P229" s="7">
        <v>23.48</v>
      </c>
      <c r="Q229" s="7">
        <v>21.46</v>
      </c>
      <c r="R229" s="8">
        <v>25.69</v>
      </c>
      <c r="S229" s="14">
        <v>22.77</v>
      </c>
      <c r="T229" s="7">
        <v>22.37</v>
      </c>
      <c r="U229" s="8">
        <v>21.71</v>
      </c>
      <c r="V229" s="14">
        <v>20.77</v>
      </c>
      <c r="W229" s="7">
        <v>20.260000000000002</v>
      </c>
      <c r="X229" s="7">
        <v>21.38</v>
      </c>
      <c r="Y229" s="8">
        <v>19.850000000000001</v>
      </c>
      <c r="Z229" s="14">
        <v>19.8</v>
      </c>
      <c r="AA229" s="8">
        <v>19.899999999999999</v>
      </c>
      <c r="AB229" s="67">
        <v>19.190000000000001</v>
      </c>
      <c r="AC229" s="14">
        <v>19.7</v>
      </c>
      <c r="AD229" s="7">
        <v>20.64</v>
      </c>
      <c r="AE229" s="8">
        <v>19.46</v>
      </c>
      <c r="AF229" s="14">
        <v>19.71</v>
      </c>
      <c r="AG229" s="7">
        <v>19.45</v>
      </c>
      <c r="AH229" s="7">
        <v>20.25</v>
      </c>
      <c r="AI229" s="7">
        <v>20.81</v>
      </c>
      <c r="AJ229" s="7">
        <v>20.75</v>
      </c>
      <c r="AK229" s="7">
        <v>23.26</v>
      </c>
      <c r="AL229" s="7">
        <v>24.09</v>
      </c>
      <c r="AM229" s="7">
        <v>25.25</v>
      </c>
      <c r="AN229" s="8">
        <v>26.03</v>
      </c>
      <c r="AO229" s="14">
        <v>22.76</v>
      </c>
      <c r="AP229" s="7">
        <v>24.45</v>
      </c>
      <c r="AQ229" s="7">
        <v>23.93</v>
      </c>
      <c r="AR229" s="7">
        <v>27.13</v>
      </c>
      <c r="AS229" s="7">
        <v>26.62</v>
      </c>
      <c r="AT229" s="8">
        <v>26.32</v>
      </c>
      <c r="AU229" s="14">
        <v>25.44</v>
      </c>
      <c r="AV229" s="7">
        <v>23.33</v>
      </c>
      <c r="AW229" s="7">
        <v>23</v>
      </c>
      <c r="AX229" s="8">
        <v>22.28</v>
      </c>
      <c r="AY229" s="14">
        <v>26.31</v>
      </c>
      <c r="AZ229" s="8">
        <v>26.46</v>
      </c>
      <c r="BA229" s="7">
        <v>26.28</v>
      </c>
      <c r="BB229" s="68">
        <v>25.35</v>
      </c>
    </row>
    <row r="230" spans="1:54" x14ac:dyDescent="0.3">
      <c r="A230" s="13" t="s">
        <v>78</v>
      </c>
      <c r="B230" s="173" t="s">
        <v>1801</v>
      </c>
      <c r="C230" s="12">
        <f t="shared" si="50"/>
        <v>1</v>
      </c>
      <c r="D230">
        <f t="shared" si="51"/>
        <v>27.5</v>
      </c>
      <c r="E230">
        <f t="shared" si="52"/>
        <v>27.5</v>
      </c>
      <c r="F230" s="18">
        <f t="shared" si="53"/>
        <v>27.5</v>
      </c>
      <c r="G230" s="87" t="e">
        <f t="shared" si="54"/>
        <v>#DIV/0!</v>
      </c>
      <c r="H230" s="72">
        <v>27.5</v>
      </c>
    </row>
    <row r="231" spans="1:54" x14ac:dyDescent="0.3">
      <c r="A231" s="13" t="s">
        <v>78</v>
      </c>
      <c r="B231" s="173" t="s">
        <v>1806</v>
      </c>
      <c r="C231" s="12">
        <f t="shared" si="50"/>
        <v>2</v>
      </c>
      <c r="D231">
        <f t="shared" si="51"/>
        <v>17.010000000000002</v>
      </c>
      <c r="E231">
        <f t="shared" si="52"/>
        <v>23.25</v>
      </c>
      <c r="F231" s="18">
        <f t="shared" si="53"/>
        <v>20.130000000000003</v>
      </c>
      <c r="G231" s="87">
        <f t="shared" si="54"/>
        <v>4.4123463146040418</v>
      </c>
      <c r="H231" s="66">
        <v>23.25</v>
      </c>
      <c r="I231" s="68">
        <v>17.010000000000002</v>
      </c>
    </row>
    <row r="232" spans="1:54" x14ac:dyDescent="0.3">
      <c r="A232" s="13" t="s">
        <v>29</v>
      </c>
      <c r="B232" s="173" t="s">
        <v>2486</v>
      </c>
      <c r="C232" s="12">
        <f t="shared" si="50"/>
        <v>2</v>
      </c>
      <c r="D232">
        <f t="shared" si="51"/>
        <v>9.68</v>
      </c>
      <c r="E232">
        <f t="shared" si="52"/>
        <v>11.81</v>
      </c>
      <c r="F232" s="18">
        <f t="shared" si="53"/>
        <v>10.745000000000001</v>
      </c>
      <c r="G232" s="87">
        <f t="shared" si="54"/>
        <v>1.5061374439273467</v>
      </c>
      <c r="H232" s="66">
        <v>9.68</v>
      </c>
      <c r="I232" s="68">
        <v>11.81</v>
      </c>
    </row>
    <row r="233" spans="1:54" x14ac:dyDescent="0.3">
      <c r="A233" s="13" t="s">
        <v>94</v>
      </c>
      <c r="B233" s="173" t="s">
        <v>2521</v>
      </c>
      <c r="C233" s="12">
        <f t="shared" si="50"/>
        <v>13</v>
      </c>
      <c r="D233">
        <f t="shared" si="51"/>
        <v>17.010000000000002</v>
      </c>
      <c r="E233">
        <f t="shared" si="52"/>
        <v>27.39</v>
      </c>
      <c r="F233" s="18">
        <f t="shared" si="53"/>
        <v>24.636923076923075</v>
      </c>
      <c r="G233" s="87">
        <f t="shared" si="54"/>
        <v>3.2493034756579928</v>
      </c>
      <c r="H233" s="66">
        <v>24.25</v>
      </c>
      <c r="I233" s="8">
        <v>26.69</v>
      </c>
      <c r="J233" s="14">
        <v>18.86</v>
      </c>
      <c r="K233" s="7">
        <v>17.010000000000002</v>
      </c>
      <c r="L233" s="7">
        <v>25.32</v>
      </c>
      <c r="M233" s="8">
        <v>23.25</v>
      </c>
      <c r="N233" s="67">
        <v>24.39</v>
      </c>
      <c r="O233" s="14">
        <v>25.79</v>
      </c>
      <c r="P233" s="7">
        <v>26.79</v>
      </c>
      <c r="Q233" s="7">
        <v>26.92</v>
      </c>
      <c r="R233" s="8">
        <v>26.55</v>
      </c>
      <c r="S233" s="7">
        <v>27.39</v>
      </c>
      <c r="T233" s="68">
        <v>27.07</v>
      </c>
    </row>
    <row r="234" spans="1:54" x14ac:dyDescent="0.3">
      <c r="A234" s="13" t="s">
        <v>70</v>
      </c>
      <c r="B234" s="173" t="s">
        <v>2653</v>
      </c>
      <c r="C234" s="12">
        <f t="shared" si="50"/>
        <v>1</v>
      </c>
      <c r="D234">
        <f t="shared" si="51"/>
        <v>20.03</v>
      </c>
      <c r="E234">
        <f t="shared" si="52"/>
        <v>20.03</v>
      </c>
      <c r="F234" s="18">
        <f t="shared" si="53"/>
        <v>20.03</v>
      </c>
      <c r="G234" s="87" t="e">
        <f t="shared" si="54"/>
        <v>#DIV/0!</v>
      </c>
      <c r="H234" s="72">
        <v>20.03</v>
      </c>
    </row>
    <row r="235" spans="1:54" x14ac:dyDescent="0.3">
      <c r="A235" s="13" t="s">
        <v>53</v>
      </c>
      <c r="B235" s="173" t="s">
        <v>2926</v>
      </c>
      <c r="C235" s="12">
        <f t="shared" si="50"/>
        <v>2</v>
      </c>
      <c r="D235">
        <f t="shared" si="51"/>
        <v>22.15</v>
      </c>
      <c r="E235">
        <f t="shared" si="52"/>
        <v>22.25</v>
      </c>
      <c r="F235" s="18">
        <f t="shared" si="53"/>
        <v>22.2</v>
      </c>
      <c r="G235" s="87">
        <f t="shared" si="54"/>
        <v>7.0710678118655765E-2</v>
      </c>
      <c r="H235" s="66">
        <v>22.25</v>
      </c>
      <c r="I235" s="68">
        <v>22.15</v>
      </c>
    </row>
    <row r="236" spans="1:54" x14ac:dyDescent="0.3">
      <c r="A236" s="13" t="s">
        <v>74</v>
      </c>
      <c r="B236" s="173" t="s">
        <v>3064</v>
      </c>
      <c r="C236" s="12">
        <f t="shared" si="50"/>
        <v>1</v>
      </c>
      <c r="D236">
        <f t="shared" si="51"/>
        <v>21</v>
      </c>
      <c r="E236">
        <f t="shared" si="52"/>
        <v>21</v>
      </c>
      <c r="F236" s="18">
        <f t="shared" si="53"/>
        <v>21</v>
      </c>
      <c r="G236" s="87" t="e">
        <f t="shared" si="54"/>
        <v>#DIV/0!</v>
      </c>
      <c r="H236" s="66">
        <v>21</v>
      </c>
    </row>
    <row r="237" spans="1:54" x14ac:dyDescent="0.3">
      <c r="A237" s="13" t="s">
        <v>71</v>
      </c>
      <c r="B237" s="173" t="s">
        <v>3580</v>
      </c>
      <c r="C237" s="12">
        <f t="shared" si="50"/>
        <v>2</v>
      </c>
      <c r="D237">
        <f t="shared" si="51"/>
        <v>26.49</v>
      </c>
      <c r="E237">
        <f t="shared" si="52"/>
        <v>29.81</v>
      </c>
      <c r="F237" s="18">
        <f t="shared" si="53"/>
        <v>28.15</v>
      </c>
      <c r="G237" s="87">
        <f t="shared" si="54"/>
        <v>2.3475945135393377</v>
      </c>
      <c r="H237" s="66">
        <v>26.49</v>
      </c>
      <c r="I237" s="68">
        <v>29.81</v>
      </c>
    </row>
    <row r="238" spans="1:54" x14ac:dyDescent="0.3">
      <c r="C238" s="12">
        <f t="shared" si="50"/>
        <v>0</v>
      </c>
      <c r="D238">
        <f t="shared" si="51"/>
        <v>0</v>
      </c>
      <c r="E238">
        <f t="shared" si="52"/>
        <v>0</v>
      </c>
      <c r="F238" s="18" t="e">
        <f t="shared" si="53"/>
        <v>#DIV/0!</v>
      </c>
      <c r="G238" s="87" t="e">
        <f t="shared" si="54"/>
        <v>#DIV/0!</v>
      </c>
    </row>
    <row r="239" spans="1:54" x14ac:dyDescent="0.3">
      <c r="A239" s="12" t="s">
        <v>33</v>
      </c>
      <c r="B239" s="40" t="s">
        <v>188</v>
      </c>
      <c r="C239" s="12">
        <f t="shared" si="50"/>
        <v>15</v>
      </c>
      <c r="D239">
        <f t="shared" si="51"/>
        <v>11.86</v>
      </c>
      <c r="E239">
        <f t="shared" si="52"/>
        <v>24.78</v>
      </c>
      <c r="F239" s="18">
        <f t="shared" si="53"/>
        <v>17.814000000000004</v>
      </c>
      <c r="G239" s="87">
        <f t="shared" si="54"/>
        <v>3.6349450772034464</v>
      </c>
      <c r="H239" s="72">
        <v>13.37</v>
      </c>
      <c r="I239" s="66">
        <v>12.69</v>
      </c>
      <c r="J239" s="68">
        <v>11.86</v>
      </c>
      <c r="K239" s="72">
        <v>16.8</v>
      </c>
      <c r="L239" s="66">
        <v>20.77</v>
      </c>
      <c r="M239" s="7">
        <v>19.11</v>
      </c>
      <c r="N239" s="7">
        <v>18.45</v>
      </c>
      <c r="O239" s="68">
        <v>17.73</v>
      </c>
      <c r="P239" s="66">
        <v>17.86</v>
      </c>
      <c r="Q239" s="7">
        <v>16.440000000000001</v>
      </c>
      <c r="R239" s="7">
        <v>16.05</v>
      </c>
      <c r="S239" s="68">
        <v>18.38</v>
      </c>
      <c r="T239" s="66">
        <v>19.09</v>
      </c>
      <c r="U239" s="7">
        <v>23.83</v>
      </c>
      <c r="V239" s="68">
        <v>24.78</v>
      </c>
    </row>
    <row r="240" spans="1:54" x14ac:dyDescent="0.3">
      <c r="A240" s="12" t="s">
        <v>76</v>
      </c>
      <c r="B240" s="6" t="s">
        <v>1408</v>
      </c>
      <c r="C240" s="12">
        <f t="shared" si="50"/>
        <v>15</v>
      </c>
      <c r="D240">
        <f t="shared" si="51"/>
        <v>9.49</v>
      </c>
      <c r="E240">
        <f t="shared" si="52"/>
        <v>26.92</v>
      </c>
      <c r="F240" s="18">
        <f t="shared" si="53"/>
        <v>23.712000000000003</v>
      </c>
      <c r="G240" s="87">
        <f t="shared" si="54"/>
        <v>4.7930696993531088</v>
      </c>
      <c r="H240" s="16">
        <v>20.100000000000001</v>
      </c>
      <c r="I240" s="16">
        <v>23.25</v>
      </c>
      <c r="J240" s="16">
        <v>25.32</v>
      </c>
      <c r="K240" s="16">
        <v>24.98</v>
      </c>
      <c r="L240" s="16">
        <v>26.69</v>
      </c>
      <c r="M240" s="16">
        <v>25.57</v>
      </c>
      <c r="N240" s="16">
        <v>24.25</v>
      </c>
      <c r="O240" s="16">
        <v>9.49</v>
      </c>
      <c r="P240" s="16">
        <v>26.55</v>
      </c>
      <c r="Q240" s="16">
        <v>17.18</v>
      </c>
      <c r="R240" s="16">
        <v>25.79</v>
      </c>
      <c r="S240" s="16">
        <v>26.79</v>
      </c>
      <c r="T240" s="16">
        <v>26.25</v>
      </c>
      <c r="U240" s="16">
        <v>26.92</v>
      </c>
      <c r="V240" s="16">
        <v>26.55</v>
      </c>
    </row>
    <row r="241" spans="1:77" x14ac:dyDescent="0.3">
      <c r="A241" s="12" t="s">
        <v>76</v>
      </c>
      <c r="B241" s="6" t="s">
        <v>1425</v>
      </c>
      <c r="C241" s="12">
        <f t="shared" si="50"/>
        <v>1</v>
      </c>
      <c r="D241">
        <f t="shared" si="51"/>
        <v>27.24</v>
      </c>
      <c r="E241">
        <f t="shared" si="52"/>
        <v>27.24</v>
      </c>
      <c r="F241" s="18">
        <f t="shared" si="53"/>
        <v>27.24</v>
      </c>
      <c r="G241" s="87" t="e">
        <f t="shared" si="54"/>
        <v>#DIV/0!</v>
      </c>
      <c r="H241" s="16">
        <v>27.24</v>
      </c>
    </row>
    <row r="242" spans="1:77" x14ac:dyDescent="0.3">
      <c r="A242" s="12" t="s">
        <v>49</v>
      </c>
      <c r="B242" s="6" t="s">
        <v>266</v>
      </c>
      <c r="C242" s="12">
        <f t="shared" si="50"/>
        <v>3</v>
      </c>
      <c r="D242">
        <f t="shared" si="51"/>
        <v>24.23</v>
      </c>
      <c r="E242">
        <f t="shared" si="52"/>
        <v>26.22</v>
      </c>
      <c r="F242" s="18">
        <f t="shared" si="53"/>
        <v>25.173333333333336</v>
      </c>
      <c r="G242" s="87">
        <f t="shared" si="54"/>
        <v>0.99901618271844406</v>
      </c>
      <c r="H242" s="16">
        <v>26.22</v>
      </c>
      <c r="I242" s="16">
        <v>24.23</v>
      </c>
      <c r="J242" s="16">
        <v>25.07</v>
      </c>
    </row>
    <row r="243" spans="1:77" x14ac:dyDescent="0.3">
      <c r="A243" s="12" t="s">
        <v>31</v>
      </c>
      <c r="B243" s="6" t="s">
        <v>325</v>
      </c>
      <c r="C243" s="12">
        <f t="shared" si="50"/>
        <v>43</v>
      </c>
      <c r="D243">
        <f t="shared" si="51"/>
        <v>5.01</v>
      </c>
      <c r="E243">
        <f t="shared" si="52"/>
        <v>13</v>
      </c>
      <c r="F243" s="18">
        <f t="shared" si="53"/>
        <v>8.7727906976744183</v>
      </c>
      <c r="G243" s="87">
        <f t="shared" si="54"/>
        <v>1.7373766836422713</v>
      </c>
      <c r="H243" s="16">
        <v>10.02</v>
      </c>
      <c r="I243" s="16">
        <v>9.91</v>
      </c>
      <c r="J243" s="16">
        <v>9.5399999999999991</v>
      </c>
      <c r="K243" s="16">
        <v>9.52</v>
      </c>
      <c r="L243" s="16">
        <v>9.99</v>
      </c>
      <c r="M243" s="16">
        <v>9.1999999999999993</v>
      </c>
      <c r="N243" s="16">
        <v>8.35</v>
      </c>
      <c r="O243" s="16">
        <v>7.97</v>
      </c>
      <c r="P243" s="16">
        <v>7.04</v>
      </c>
      <c r="Q243" s="16">
        <v>7.44</v>
      </c>
      <c r="R243" s="16">
        <v>7.87</v>
      </c>
      <c r="S243" s="16">
        <v>8.83</v>
      </c>
      <c r="T243" s="16">
        <v>9.49</v>
      </c>
      <c r="U243" s="16">
        <v>9.1300000000000008</v>
      </c>
      <c r="V243" s="16">
        <v>8.36</v>
      </c>
      <c r="W243" s="16">
        <v>8.69</v>
      </c>
      <c r="X243" s="16">
        <v>9.4</v>
      </c>
      <c r="Y243" s="16">
        <v>8.27</v>
      </c>
      <c r="Z243" s="16">
        <v>9.0399999999999991</v>
      </c>
      <c r="AA243" s="16">
        <v>9.33</v>
      </c>
      <c r="AB243" s="16">
        <v>11.81</v>
      </c>
      <c r="AC243" s="16">
        <v>10.65</v>
      </c>
      <c r="AD243" s="16">
        <v>10.42</v>
      </c>
      <c r="AE243" s="16">
        <v>7.63</v>
      </c>
      <c r="AF243" s="16">
        <v>7.29</v>
      </c>
      <c r="AG243" s="16">
        <v>7.42</v>
      </c>
      <c r="AH243" s="16">
        <v>8.1</v>
      </c>
      <c r="AI243" s="16">
        <v>8.0299999999999994</v>
      </c>
      <c r="AJ243" s="16">
        <v>13</v>
      </c>
      <c r="AK243" s="16">
        <v>12.23</v>
      </c>
      <c r="AL243" s="16">
        <v>10.84</v>
      </c>
      <c r="AM243" s="16">
        <v>10.77</v>
      </c>
      <c r="AN243" s="16">
        <v>8.4700000000000006</v>
      </c>
      <c r="AO243" s="16">
        <v>8.8699999999999992</v>
      </c>
      <c r="AP243" s="16">
        <v>8.1300000000000008</v>
      </c>
      <c r="AQ243" s="16">
        <v>10.92</v>
      </c>
      <c r="AR243" s="16">
        <v>8.6300000000000008</v>
      </c>
      <c r="AS243" s="16">
        <v>7.88</v>
      </c>
      <c r="AT243" s="16">
        <v>6.6</v>
      </c>
      <c r="AU243" s="16">
        <v>5.76</v>
      </c>
      <c r="AV243" s="16">
        <v>5.86</v>
      </c>
      <c r="AW243" s="16">
        <v>5.52</v>
      </c>
      <c r="AX243" s="16">
        <v>5.01</v>
      </c>
    </row>
    <row r="244" spans="1:77" x14ac:dyDescent="0.3">
      <c r="A244" s="12" t="s">
        <v>98</v>
      </c>
      <c r="B244" s="6" t="s">
        <v>728</v>
      </c>
      <c r="C244" s="12">
        <f t="shared" ref="C244:C284" si="55">COUNT(H244:BA244)</f>
        <v>31</v>
      </c>
      <c r="D244">
        <f t="shared" ref="D244:D284" si="56">MIN(H244:BB244)</f>
        <v>0</v>
      </c>
      <c r="E244">
        <f t="shared" ref="E244:E284" si="57">MAX(H244:BB244)</f>
        <v>19.010000000000002</v>
      </c>
      <c r="F244" s="18">
        <f t="shared" ref="F244:F284" si="58">AVERAGE(H244:BB244)</f>
        <v>12.170967741935483</v>
      </c>
      <c r="G244" s="87">
        <f t="shared" ref="G244:G284" si="59">STDEV(H244:BB244)</f>
        <v>5.1236102862719193</v>
      </c>
      <c r="H244" s="16">
        <v>18.940000000000001</v>
      </c>
      <c r="I244" s="16">
        <v>17</v>
      </c>
      <c r="J244" s="16">
        <v>18.89</v>
      </c>
      <c r="K244" s="16">
        <v>18.29</v>
      </c>
      <c r="L244" s="16">
        <v>17.13</v>
      </c>
      <c r="M244" s="16">
        <v>16.96</v>
      </c>
      <c r="N244" s="16">
        <v>19.010000000000002</v>
      </c>
      <c r="O244" s="16">
        <v>18.329999999999998</v>
      </c>
      <c r="P244" s="16">
        <v>16.36</v>
      </c>
      <c r="Q244" s="16">
        <v>12.54</v>
      </c>
      <c r="R244" s="16">
        <v>16.559999999999999</v>
      </c>
      <c r="S244" s="16">
        <v>18.95</v>
      </c>
      <c r="T244" s="16">
        <v>11.67</v>
      </c>
      <c r="U244" s="16">
        <v>11.6</v>
      </c>
      <c r="V244" s="16">
        <v>12.81</v>
      </c>
      <c r="W244" s="16">
        <v>8.76</v>
      </c>
      <c r="X244" s="16">
        <v>11.23</v>
      </c>
      <c r="Y244" s="16">
        <v>8.66</v>
      </c>
      <c r="Z244" s="16">
        <v>12.83</v>
      </c>
      <c r="AA244" s="16">
        <v>8.66</v>
      </c>
      <c r="AB244" s="16">
        <v>10.28</v>
      </c>
      <c r="AC244" s="16">
        <v>12.04</v>
      </c>
      <c r="AD244" s="16">
        <v>10.65</v>
      </c>
      <c r="AE244" s="16">
        <v>3.31</v>
      </c>
      <c r="AF244" s="16">
        <v>10.4</v>
      </c>
      <c r="AG244" s="16">
        <v>7.7</v>
      </c>
      <c r="AH244" s="16">
        <v>0</v>
      </c>
      <c r="AI244" s="16">
        <v>8.1</v>
      </c>
      <c r="AJ244" s="16">
        <v>3.4</v>
      </c>
      <c r="AK244" s="16">
        <v>8.32</v>
      </c>
      <c r="AL244" s="16">
        <v>7.92</v>
      </c>
    </row>
    <row r="245" spans="1:77" x14ac:dyDescent="0.3">
      <c r="A245" s="12" t="s">
        <v>98</v>
      </c>
      <c r="B245" s="6" t="s">
        <v>745</v>
      </c>
      <c r="C245" s="12">
        <f t="shared" si="55"/>
        <v>28</v>
      </c>
      <c r="D245">
        <f t="shared" si="56"/>
        <v>6.18</v>
      </c>
      <c r="E245">
        <f t="shared" si="57"/>
        <v>23.38</v>
      </c>
      <c r="F245" s="18">
        <f t="shared" si="58"/>
        <v>13.477857142857143</v>
      </c>
      <c r="G245" s="87">
        <f t="shared" si="59"/>
        <v>4.3671071509323918</v>
      </c>
      <c r="H245" s="16">
        <v>17.84</v>
      </c>
      <c r="I245" s="16">
        <v>21.45</v>
      </c>
      <c r="J245" s="16">
        <v>17.27</v>
      </c>
      <c r="K245" s="16">
        <v>23.38</v>
      </c>
      <c r="L245" s="16">
        <v>12.14</v>
      </c>
      <c r="M245" s="16">
        <v>13.67</v>
      </c>
      <c r="N245" s="16">
        <v>11.18</v>
      </c>
      <c r="O245" s="16">
        <v>13.56</v>
      </c>
      <c r="P245" s="16">
        <v>13.08</v>
      </c>
      <c r="Q245" s="16">
        <v>11.2</v>
      </c>
      <c r="R245" s="16">
        <v>11.63</v>
      </c>
      <c r="S245" s="16">
        <v>8.6</v>
      </c>
      <c r="T245" s="16">
        <v>10.06</v>
      </c>
      <c r="U245" s="16">
        <v>6.19</v>
      </c>
      <c r="V245" s="16">
        <v>6.18</v>
      </c>
      <c r="W245" s="16">
        <v>8.16</v>
      </c>
      <c r="X245" s="16">
        <v>9.52</v>
      </c>
      <c r="Y245" s="16">
        <v>9.92</v>
      </c>
      <c r="Z245" s="16">
        <v>11.29</v>
      </c>
      <c r="AA245" s="16">
        <v>13.31</v>
      </c>
      <c r="AB245" s="16">
        <v>14.25</v>
      </c>
      <c r="AC245" s="16">
        <v>12.77</v>
      </c>
      <c r="AD245" s="16">
        <v>12.86</v>
      </c>
      <c r="AE245" s="16">
        <v>16.350000000000001</v>
      </c>
      <c r="AF245" s="16">
        <v>19.190000000000001</v>
      </c>
      <c r="AG245" s="16">
        <v>14.84</v>
      </c>
      <c r="AH245" s="16">
        <v>18.010000000000002</v>
      </c>
      <c r="AI245" s="16">
        <v>19.48</v>
      </c>
    </row>
    <row r="246" spans="1:77" x14ac:dyDescent="0.3">
      <c r="A246" s="12" t="s">
        <v>98</v>
      </c>
      <c r="B246" s="6" t="s">
        <v>760</v>
      </c>
      <c r="C246" s="12">
        <f t="shared" si="55"/>
        <v>1</v>
      </c>
      <c r="D246">
        <f t="shared" si="56"/>
        <v>15.75</v>
      </c>
      <c r="E246">
        <f t="shared" si="57"/>
        <v>15.75</v>
      </c>
      <c r="F246" s="18">
        <f t="shared" si="58"/>
        <v>15.75</v>
      </c>
      <c r="G246" s="87" t="e">
        <f t="shared" si="59"/>
        <v>#DIV/0!</v>
      </c>
      <c r="H246" s="16">
        <v>15.75</v>
      </c>
    </row>
    <row r="247" spans="1:77" x14ac:dyDescent="0.3">
      <c r="A247" s="12" t="s">
        <v>98</v>
      </c>
      <c r="B247" s="6" t="s">
        <v>768</v>
      </c>
      <c r="C247" s="12">
        <f t="shared" si="55"/>
        <v>2</v>
      </c>
      <c r="D247">
        <f t="shared" si="56"/>
        <v>26.56</v>
      </c>
      <c r="E247">
        <f t="shared" si="57"/>
        <v>27.24</v>
      </c>
      <c r="F247" s="18">
        <f t="shared" si="58"/>
        <v>26.9</v>
      </c>
      <c r="G247" s="87">
        <f t="shared" si="59"/>
        <v>0.48083261120685211</v>
      </c>
      <c r="H247" s="16">
        <v>27.24</v>
      </c>
      <c r="I247" s="16">
        <v>26.56</v>
      </c>
    </row>
    <row r="248" spans="1:77" x14ac:dyDescent="0.3">
      <c r="A248" s="12" t="s">
        <v>98</v>
      </c>
      <c r="B248" s="6" t="s">
        <v>796</v>
      </c>
      <c r="C248" s="12">
        <f>COUNT(H248:EA248)</f>
        <v>70</v>
      </c>
      <c r="D248">
        <f>MIN(H248:EB248)</f>
        <v>-0.75</v>
      </c>
      <c r="E248">
        <f>MAX(H248:EB248)</f>
        <v>16.8</v>
      </c>
      <c r="F248" s="18">
        <f>AVERAGE(H248:EB248)</f>
        <v>8.1940000000000026</v>
      </c>
      <c r="G248" s="87">
        <f>STDEV(H248:EB248)</f>
        <v>3.5349740789898867</v>
      </c>
      <c r="H248" s="16">
        <v>9.4700000000000006</v>
      </c>
      <c r="I248" s="16">
        <v>10.02</v>
      </c>
      <c r="J248" s="16">
        <v>7.9</v>
      </c>
      <c r="K248" s="16">
        <v>3.69</v>
      </c>
      <c r="L248" s="16">
        <v>-0.57999999999999996</v>
      </c>
      <c r="M248" s="16">
        <v>2.96</v>
      </c>
      <c r="N248" s="16">
        <v>4.1900000000000004</v>
      </c>
      <c r="O248" s="16">
        <v>7.44</v>
      </c>
      <c r="P248" s="16">
        <v>7.04</v>
      </c>
      <c r="Q248" s="16">
        <v>8.35</v>
      </c>
      <c r="R248" s="16">
        <v>7.54</v>
      </c>
      <c r="S248" s="16">
        <v>1.97</v>
      </c>
      <c r="T248" s="16">
        <v>4.32</v>
      </c>
      <c r="U248" s="16">
        <v>5.08</v>
      </c>
      <c r="V248" s="16">
        <v>5.22</v>
      </c>
      <c r="W248" s="16">
        <v>5.86</v>
      </c>
      <c r="X248" s="16">
        <v>4.9000000000000004</v>
      </c>
      <c r="Y248" s="16">
        <v>3.27</v>
      </c>
      <c r="Z248" s="16">
        <v>-0.75</v>
      </c>
      <c r="AA248" s="16">
        <v>3.35</v>
      </c>
      <c r="AB248" s="16">
        <v>1.64</v>
      </c>
      <c r="AC248" s="16">
        <v>1.67</v>
      </c>
      <c r="AD248" s="16">
        <v>2.04</v>
      </c>
      <c r="AE248" s="16">
        <v>6.17</v>
      </c>
      <c r="AF248" s="16">
        <v>7.29</v>
      </c>
      <c r="AG248" s="16">
        <v>7.59</v>
      </c>
      <c r="AH248" s="16">
        <v>8.9600000000000009</v>
      </c>
      <c r="AI248" s="16">
        <v>9.32</v>
      </c>
      <c r="AJ248" s="16">
        <v>8.33</v>
      </c>
      <c r="AK248" s="16">
        <v>8.2200000000000006</v>
      </c>
      <c r="AL248" s="16">
        <v>8.56</v>
      </c>
      <c r="AM248" s="16">
        <v>8.61</v>
      </c>
      <c r="AN248" s="16">
        <v>8.89</v>
      </c>
      <c r="AO248" s="16">
        <v>9.1300000000000008</v>
      </c>
      <c r="AP248" s="16">
        <v>7.92</v>
      </c>
      <c r="AQ248" s="16">
        <v>7.12</v>
      </c>
      <c r="AR248" s="16">
        <v>8.52</v>
      </c>
      <c r="AS248" s="16">
        <v>16.8</v>
      </c>
      <c r="AT248" s="16">
        <v>14.61</v>
      </c>
      <c r="AU248" s="16">
        <v>14.25</v>
      </c>
      <c r="AV248" s="16">
        <v>14.14</v>
      </c>
      <c r="AW248" s="16">
        <v>13.06</v>
      </c>
      <c r="AX248" s="16">
        <v>13.05</v>
      </c>
      <c r="AY248" s="16">
        <v>10.32</v>
      </c>
      <c r="AZ248" s="16">
        <v>10.74</v>
      </c>
      <c r="BA248" s="16">
        <v>5.46</v>
      </c>
      <c r="BB248" s="16">
        <v>12.19</v>
      </c>
      <c r="BC248" s="16">
        <v>11.33</v>
      </c>
      <c r="BD248" s="16">
        <v>9.77</v>
      </c>
      <c r="BE248" s="16">
        <v>11.5</v>
      </c>
      <c r="BF248" s="16">
        <v>10.11</v>
      </c>
      <c r="BG248" s="16">
        <v>10.39</v>
      </c>
      <c r="BH248" s="16">
        <v>11.86</v>
      </c>
      <c r="BI248" s="16">
        <v>11.21</v>
      </c>
      <c r="BJ248" s="16">
        <v>12.13</v>
      </c>
      <c r="BK248" s="16">
        <v>8.93</v>
      </c>
      <c r="BL248" s="16">
        <v>9.61</v>
      </c>
      <c r="BM248" s="16">
        <v>10.15</v>
      </c>
      <c r="BN248" s="16">
        <v>10.23</v>
      </c>
      <c r="BO248" s="16">
        <v>9.91</v>
      </c>
      <c r="BP248" s="16">
        <v>9.5399999999999991</v>
      </c>
      <c r="BQ248" s="16">
        <v>9.99</v>
      </c>
      <c r="BR248" s="16">
        <v>9.52</v>
      </c>
      <c r="BS248" s="16">
        <v>9.1999999999999993</v>
      </c>
      <c r="BT248" s="16">
        <v>7.4</v>
      </c>
      <c r="BU248" s="16">
        <v>9.33</v>
      </c>
      <c r="BV248" s="16">
        <v>8.9600000000000009</v>
      </c>
      <c r="BW248" s="16">
        <v>8.68</v>
      </c>
      <c r="BX248" s="16">
        <v>8.6300000000000008</v>
      </c>
      <c r="BY248" s="16">
        <v>9.36</v>
      </c>
    </row>
    <row r="249" spans="1:77" x14ac:dyDescent="0.3">
      <c r="A249" s="12" t="s">
        <v>98</v>
      </c>
      <c r="B249" s="6" t="s">
        <v>798</v>
      </c>
      <c r="C249" s="12">
        <f t="shared" si="55"/>
        <v>19</v>
      </c>
      <c r="D249">
        <f t="shared" si="56"/>
        <v>-4.68</v>
      </c>
      <c r="E249">
        <f t="shared" si="57"/>
        <v>23.39</v>
      </c>
      <c r="F249" s="18">
        <f t="shared" si="58"/>
        <v>13.348421052631579</v>
      </c>
      <c r="G249" s="87">
        <f t="shared" si="59"/>
        <v>6.9361783130657226</v>
      </c>
      <c r="H249" s="16">
        <v>-4.68</v>
      </c>
      <c r="I249" s="16">
        <v>3.07</v>
      </c>
      <c r="J249" s="16">
        <v>16.010000000000002</v>
      </c>
      <c r="K249" s="16">
        <v>20.46</v>
      </c>
      <c r="L249" s="16">
        <v>21.63</v>
      </c>
      <c r="M249" s="16">
        <v>18.940000000000001</v>
      </c>
      <c r="N249" s="16">
        <v>17.170000000000002</v>
      </c>
      <c r="O249" s="16">
        <v>8.5</v>
      </c>
      <c r="P249" s="16">
        <v>15.98</v>
      </c>
      <c r="Q249" s="16">
        <v>16.37</v>
      </c>
      <c r="R249" s="16">
        <v>17.010000000000002</v>
      </c>
      <c r="S249" s="16">
        <v>15.73</v>
      </c>
      <c r="T249" s="16">
        <v>15.21</v>
      </c>
      <c r="U249" s="16">
        <v>5.84</v>
      </c>
      <c r="V249" s="16">
        <v>9.33</v>
      </c>
      <c r="W249" s="16">
        <v>13.97</v>
      </c>
      <c r="X249" s="16">
        <v>11.03</v>
      </c>
      <c r="Y249" s="16">
        <v>8.66</v>
      </c>
      <c r="Z249" s="16">
        <v>23.39</v>
      </c>
    </row>
    <row r="250" spans="1:77" x14ac:dyDescent="0.3">
      <c r="A250" s="12" t="s">
        <v>98</v>
      </c>
      <c r="B250" s="6" t="s">
        <v>804</v>
      </c>
      <c r="C250" s="12">
        <f t="shared" si="55"/>
        <v>17</v>
      </c>
      <c r="D250">
        <f t="shared" si="56"/>
        <v>15.73</v>
      </c>
      <c r="E250">
        <f t="shared" si="57"/>
        <v>26.15</v>
      </c>
      <c r="F250" s="18">
        <f t="shared" si="58"/>
        <v>20.189999999999994</v>
      </c>
      <c r="G250" s="87">
        <f t="shared" si="59"/>
        <v>2.7079466390607116</v>
      </c>
      <c r="H250" s="16">
        <v>21.24</v>
      </c>
      <c r="I250" s="16">
        <v>16.8</v>
      </c>
      <c r="J250" s="16">
        <v>22.13</v>
      </c>
      <c r="K250" s="16">
        <v>19.920000000000002</v>
      </c>
      <c r="L250" s="16">
        <v>21.58</v>
      </c>
      <c r="M250" s="16">
        <v>20.13</v>
      </c>
      <c r="N250" s="16">
        <v>19.21</v>
      </c>
      <c r="O250" s="16">
        <v>15.73</v>
      </c>
      <c r="P250" s="16">
        <v>15.98</v>
      </c>
      <c r="Q250" s="16">
        <v>18.38</v>
      </c>
      <c r="R250" s="16">
        <v>19.16</v>
      </c>
      <c r="S250" s="16">
        <v>21.84</v>
      </c>
      <c r="T250" s="16">
        <v>18.91</v>
      </c>
      <c r="U250" s="16">
        <v>20.350000000000001</v>
      </c>
      <c r="V250" s="16">
        <v>21.89</v>
      </c>
      <c r="W250" s="16">
        <v>23.83</v>
      </c>
      <c r="X250" s="16">
        <v>26.15</v>
      </c>
    </row>
    <row r="251" spans="1:77" x14ac:dyDescent="0.3">
      <c r="A251" s="12" t="s">
        <v>98</v>
      </c>
      <c r="B251" s="6" t="s">
        <v>808</v>
      </c>
      <c r="C251" s="12">
        <f t="shared" si="55"/>
        <v>14</v>
      </c>
      <c r="D251">
        <f t="shared" si="56"/>
        <v>7.87</v>
      </c>
      <c r="E251">
        <f t="shared" si="57"/>
        <v>14.21</v>
      </c>
      <c r="F251" s="18">
        <f t="shared" si="58"/>
        <v>10.013571428571428</v>
      </c>
      <c r="G251" s="87">
        <f t="shared" si="59"/>
        <v>1.8245067073800363</v>
      </c>
      <c r="H251" s="16">
        <v>11.25</v>
      </c>
      <c r="I251" s="16">
        <v>10.39</v>
      </c>
      <c r="J251" s="16">
        <v>10.29</v>
      </c>
      <c r="K251" s="16">
        <v>10.11</v>
      </c>
      <c r="L251" s="16">
        <v>14.21</v>
      </c>
      <c r="M251" s="16">
        <v>8.9600000000000009</v>
      </c>
      <c r="N251" s="16">
        <v>9.36</v>
      </c>
      <c r="O251" s="16">
        <v>9.2100000000000009</v>
      </c>
      <c r="P251" s="16">
        <v>8.5299999999999994</v>
      </c>
      <c r="Q251" s="16">
        <v>8.52</v>
      </c>
      <c r="R251" s="16">
        <v>9.5399999999999991</v>
      </c>
      <c r="S251" s="16">
        <v>13.28</v>
      </c>
      <c r="T251" s="16">
        <v>8.67</v>
      </c>
      <c r="U251" s="16">
        <v>7.87</v>
      </c>
    </row>
    <row r="252" spans="1:77" x14ac:dyDescent="0.3">
      <c r="A252" s="12" t="s">
        <v>98</v>
      </c>
      <c r="B252" s="6" t="s">
        <v>895</v>
      </c>
      <c r="C252" s="12">
        <f>COUNT(H252:BD252)</f>
        <v>49</v>
      </c>
      <c r="D252">
        <f>MIN(H252:BD252)</f>
        <v>10.02</v>
      </c>
      <c r="E252">
        <f>MAX(H252:BD252)</f>
        <v>28.55</v>
      </c>
      <c r="F252" s="18">
        <f>AVERAGE(H252:BD252)</f>
        <v>24.871020408163258</v>
      </c>
      <c r="G252" s="87">
        <f>STDEV(H252:BD252)</f>
        <v>3.0201988378927158</v>
      </c>
      <c r="H252" s="16">
        <v>10.02</v>
      </c>
      <c r="I252" s="16">
        <v>27.22</v>
      </c>
      <c r="J252" s="16">
        <v>27.05</v>
      </c>
      <c r="K252" s="16">
        <v>25.72</v>
      </c>
      <c r="L252" s="16">
        <v>25.92</v>
      </c>
      <c r="M252" s="16">
        <v>27.8</v>
      </c>
      <c r="N252" s="16">
        <v>28.55</v>
      </c>
      <c r="O252" s="16">
        <v>27.2</v>
      </c>
      <c r="P252" s="16">
        <v>26.85</v>
      </c>
      <c r="Q252" s="16">
        <v>26.1</v>
      </c>
      <c r="R252" s="16">
        <v>27.55</v>
      </c>
      <c r="S252" s="16">
        <v>25.9</v>
      </c>
      <c r="T252" s="16">
        <v>24.45</v>
      </c>
      <c r="U252" s="16">
        <v>23.3</v>
      </c>
      <c r="V252" s="16">
        <v>22.4</v>
      </c>
      <c r="W252" s="16">
        <v>21.55</v>
      </c>
      <c r="X252" s="16">
        <v>24.28</v>
      </c>
      <c r="Y252" s="16">
        <v>24.59</v>
      </c>
      <c r="Z252" s="16">
        <v>25.58</v>
      </c>
      <c r="AA252" s="16">
        <v>23.48</v>
      </c>
      <c r="AB252" s="16">
        <v>23.62</v>
      </c>
      <c r="AC252" s="16">
        <v>23.89</v>
      </c>
      <c r="AD252" s="16">
        <v>24.35</v>
      </c>
      <c r="AE252" s="16">
        <v>24.41</v>
      </c>
      <c r="AF252" s="16">
        <v>25.25</v>
      </c>
      <c r="AG252" s="16">
        <v>24.28</v>
      </c>
      <c r="AH252" s="16">
        <v>24.45</v>
      </c>
      <c r="AI252" s="16">
        <v>24.28</v>
      </c>
      <c r="AJ252" s="16">
        <v>24.9</v>
      </c>
      <c r="AK252" s="16">
        <v>25.31</v>
      </c>
      <c r="AL252" s="16">
        <v>24.89</v>
      </c>
      <c r="AM252" s="16">
        <v>25.76</v>
      </c>
      <c r="AN252" s="16">
        <v>25.1</v>
      </c>
      <c r="AO252" s="16">
        <v>26.31</v>
      </c>
      <c r="AP252" s="16">
        <v>26.56</v>
      </c>
      <c r="AQ252" s="16">
        <v>26.63</v>
      </c>
      <c r="AR252" s="16">
        <v>27.39</v>
      </c>
      <c r="AS252" s="16">
        <v>27.85</v>
      </c>
      <c r="AT252" s="16">
        <v>28.38</v>
      </c>
      <c r="AU252" s="16">
        <v>24.39</v>
      </c>
      <c r="AV252" s="16">
        <v>19.54</v>
      </c>
      <c r="AW252" s="16">
        <v>20.25</v>
      </c>
      <c r="AX252" s="16">
        <v>25.32</v>
      </c>
      <c r="AY252" s="16">
        <v>18.86</v>
      </c>
      <c r="AZ252" s="16">
        <v>26.69</v>
      </c>
      <c r="BA252" s="16">
        <v>24.25</v>
      </c>
      <c r="BB252" s="16">
        <v>26.79</v>
      </c>
      <c r="BC252" s="16">
        <v>26.55</v>
      </c>
      <c r="BD252" s="16">
        <v>26.92</v>
      </c>
    </row>
    <row r="253" spans="1:77" x14ac:dyDescent="0.3">
      <c r="A253" s="12" t="s">
        <v>77</v>
      </c>
      <c r="B253" s="6" t="s">
        <v>1470</v>
      </c>
      <c r="C253" s="12">
        <f t="shared" si="55"/>
        <v>7</v>
      </c>
      <c r="D253">
        <f t="shared" si="56"/>
        <v>26.41</v>
      </c>
      <c r="E253">
        <f t="shared" si="57"/>
        <v>28.38</v>
      </c>
      <c r="F253" s="18">
        <f t="shared" si="58"/>
        <v>27.221428571428568</v>
      </c>
      <c r="G253" s="87">
        <f t="shared" si="59"/>
        <v>0.70655097885027751</v>
      </c>
      <c r="H253" s="16">
        <v>26.92</v>
      </c>
      <c r="I253" s="16">
        <v>26.55</v>
      </c>
      <c r="J253" s="16">
        <v>26.41</v>
      </c>
      <c r="K253" s="16">
        <v>27.05</v>
      </c>
      <c r="L253" s="16">
        <v>27.39</v>
      </c>
      <c r="M253" s="16">
        <v>27.85</v>
      </c>
      <c r="N253" s="16">
        <v>28.38</v>
      </c>
    </row>
    <row r="254" spans="1:77" x14ac:dyDescent="0.3">
      <c r="A254" s="12" t="s">
        <v>77</v>
      </c>
      <c r="B254" s="6" t="s">
        <v>1481</v>
      </c>
      <c r="C254" s="12">
        <f t="shared" si="55"/>
        <v>6</v>
      </c>
      <c r="D254">
        <f t="shared" si="56"/>
        <v>15.75</v>
      </c>
      <c r="E254">
        <f t="shared" si="57"/>
        <v>24.71</v>
      </c>
      <c r="F254" s="18">
        <f t="shared" si="58"/>
        <v>20.268333333333334</v>
      </c>
      <c r="G254" s="87">
        <f t="shared" si="59"/>
        <v>3.9499995780590398</v>
      </c>
      <c r="H254" s="16">
        <v>24.71</v>
      </c>
      <c r="I254" s="16">
        <v>24.41</v>
      </c>
      <c r="J254" s="16">
        <v>15.89</v>
      </c>
      <c r="K254" s="16">
        <v>15.75</v>
      </c>
      <c r="L254" s="16">
        <v>21.29</v>
      </c>
      <c r="M254" s="16">
        <v>19.559999999999999</v>
      </c>
    </row>
    <row r="255" spans="1:77" x14ac:dyDescent="0.3">
      <c r="A255" s="12" t="s">
        <v>77</v>
      </c>
      <c r="B255" s="6" t="s">
        <v>1492</v>
      </c>
      <c r="C255" s="12">
        <f t="shared" si="55"/>
        <v>2</v>
      </c>
      <c r="D255">
        <f t="shared" si="56"/>
        <v>23.28</v>
      </c>
      <c r="E255">
        <f t="shared" si="57"/>
        <v>26.69</v>
      </c>
      <c r="F255" s="18">
        <f t="shared" si="58"/>
        <v>24.984999999999999</v>
      </c>
      <c r="G255" s="87">
        <f t="shared" si="59"/>
        <v>2.411234123846127</v>
      </c>
      <c r="H255" s="16">
        <v>26.69</v>
      </c>
      <c r="I255" s="16">
        <v>23.28</v>
      </c>
    </row>
    <row r="256" spans="1:77" x14ac:dyDescent="0.3">
      <c r="A256" s="12" t="s">
        <v>67</v>
      </c>
      <c r="B256" s="6" t="s">
        <v>1618</v>
      </c>
      <c r="C256" s="12">
        <f t="shared" si="55"/>
        <v>4</v>
      </c>
      <c r="D256">
        <f t="shared" si="56"/>
        <v>-1.81</v>
      </c>
      <c r="E256">
        <f t="shared" si="57"/>
        <v>9.81</v>
      </c>
      <c r="F256" s="18">
        <f t="shared" si="58"/>
        <v>6.0049999999999999</v>
      </c>
      <c r="G256" s="87">
        <f t="shared" si="59"/>
        <v>5.3159539752208786</v>
      </c>
      <c r="H256" s="16">
        <v>-1.81</v>
      </c>
      <c r="I256" s="16">
        <v>8.7799999999999994</v>
      </c>
      <c r="J256" s="16">
        <v>7.24</v>
      </c>
      <c r="K256" s="16">
        <v>9.81</v>
      </c>
    </row>
    <row r="257" spans="1:156" x14ac:dyDescent="0.3">
      <c r="A257" s="12" t="s">
        <v>93</v>
      </c>
      <c r="B257" s="6" t="s">
        <v>2054</v>
      </c>
      <c r="C257" s="12">
        <f t="shared" si="55"/>
        <v>2</v>
      </c>
      <c r="D257">
        <f t="shared" si="56"/>
        <v>14.21</v>
      </c>
      <c r="E257">
        <f t="shared" si="57"/>
        <v>16.03</v>
      </c>
      <c r="F257" s="18">
        <f t="shared" si="58"/>
        <v>15.120000000000001</v>
      </c>
      <c r="G257" s="87">
        <f t="shared" si="59"/>
        <v>1.2869343417595167</v>
      </c>
      <c r="H257" s="16">
        <v>14.21</v>
      </c>
      <c r="I257" s="16">
        <v>16.03</v>
      </c>
    </row>
    <row r="258" spans="1:156" x14ac:dyDescent="0.3">
      <c r="A258" s="12" t="s">
        <v>94</v>
      </c>
      <c r="B258" s="6" t="s">
        <v>2504</v>
      </c>
      <c r="C258" s="12">
        <f t="shared" si="55"/>
        <v>43</v>
      </c>
      <c r="D258">
        <f t="shared" si="56"/>
        <v>18.68</v>
      </c>
      <c r="E258">
        <f t="shared" si="57"/>
        <v>27.74</v>
      </c>
      <c r="F258" s="18">
        <f t="shared" si="58"/>
        <v>25.564651162790692</v>
      </c>
      <c r="G258" s="87">
        <f t="shared" si="59"/>
        <v>1.7401742507675284</v>
      </c>
      <c r="H258" s="16">
        <v>24.45</v>
      </c>
      <c r="I258" s="16">
        <v>26.53</v>
      </c>
      <c r="J258" s="16">
        <v>25.78</v>
      </c>
      <c r="K258" s="16">
        <v>26.77</v>
      </c>
      <c r="L258" s="16">
        <v>21.05</v>
      </c>
      <c r="M258" s="16">
        <v>22.8</v>
      </c>
      <c r="N258" s="16">
        <v>23.65</v>
      </c>
      <c r="O258" s="16">
        <v>24.96</v>
      </c>
      <c r="P258" s="16">
        <v>24.57</v>
      </c>
      <c r="Q258" s="16">
        <v>25.29</v>
      </c>
      <c r="R258" s="16">
        <v>25.78</v>
      </c>
      <c r="S258" s="16">
        <v>25.44</v>
      </c>
      <c r="T258" s="16">
        <v>26.14</v>
      </c>
      <c r="U258" s="16">
        <v>24.52</v>
      </c>
      <c r="V258" s="16">
        <v>27.4</v>
      </c>
      <c r="W258" s="16">
        <v>26.82</v>
      </c>
      <c r="X258" s="16">
        <v>25.98</v>
      </c>
      <c r="Y258" s="16">
        <v>26.96</v>
      </c>
      <c r="Z258" s="16">
        <v>27.26</v>
      </c>
      <c r="AA258" s="16">
        <v>24.12</v>
      </c>
      <c r="AB258" s="16">
        <v>24.62</v>
      </c>
      <c r="AC258" s="16">
        <v>24.28</v>
      </c>
      <c r="AD258" s="16">
        <v>25.81</v>
      </c>
      <c r="AE258" s="16">
        <v>26.46</v>
      </c>
      <c r="AF258" s="16">
        <v>26.34</v>
      </c>
      <c r="AG258" s="16">
        <v>26.18</v>
      </c>
      <c r="AH258" s="16">
        <v>26.05</v>
      </c>
      <c r="AI258" s="16">
        <v>26.56</v>
      </c>
      <c r="AJ258" s="16">
        <v>26.94</v>
      </c>
      <c r="AK258" s="16">
        <v>23.37</v>
      </c>
      <c r="AL258" s="16">
        <v>25.37</v>
      </c>
      <c r="AM258" s="16">
        <v>18.68</v>
      </c>
      <c r="AN258" s="16">
        <v>24.7</v>
      </c>
      <c r="AO258" s="16">
        <v>27.74</v>
      </c>
      <c r="AP258" s="16">
        <v>27.41</v>
      </c>
      <c r="AQ258" s="16">
        <v>26.95</v>
      </c>
      <c r="AR258" s="16">
        <v>26.63</v>
      </c>
      <c r="AS258" s="16">
        <v>26.63</v>
      </c>
      <c r="AT258" s="16">
        <v>26.56</v>
      </c>
      <c r="AU258" s="16">
        <v>26.34</v>
      </c>
      <c r="AV258" s="16">
        <v>26.31</v>
      </c>
      <c r="AW258" s="16">
        <v>26.52</v>
      </c>
      <c r="AX258" s="16">
        <v>26.56</v>
      </c>
    </row>
    <row r="259" spans="1:156" x14ac:dyDescent="0.3">
      <c r="A259" s="12" t="s">
        <v>94</v>
      </c>
      <c r="B259" s="6" t="s">
        <v>2528</v>
      </c>
      <c r="C259" s="12">
        <f t="shared" si="55"/>
        <v>1</v>
      </c>
      <c r="D259">
        <f t="shared" si="56"/>
        <v>28.08</v>
      </c>
      <c r="E259">
        <f t="shared" si="57"/>
        <v>28.08</v>
      </c>
      <c r="F259" s="18">
        <f t="shared" si="58"/>
        <v>28.08</v>
      </c>
      <c r="G259" s="87" t="e">
        <f t="shared" si="59"/>
        <v>#DIV/0!</v>
      </c>
      <c r="H259" s="16">
        <v>28.08</v>
      </c>
    </row>
    <row r="260" spans="1:156" x14ac:dyDescent="0.3">
      <c r="A260" s="12" t="s">
        <v>94</v>
      </c>
      <c r="B260" s="6" t="s">
        <v>2530</v>
      </c>
      <c r="C260" s="12">
        <f>COUNT(H260:CA260)</f>
        <v>50</v>
      </c>
      <c r="D260">
        <f>MIN(H260:CB260)</f>
        <v>10.63</v>
      </c>
      <c r="E260">
        <f>MAX(H260:CB260)</f>
        <v>28.38</v>
      </c>
      <c r="F260" s="18">
        <f>AVERAGE(H260:CB260)</f>
        <v>24.087199999999999</v>
      </c>
      <c r="G260" s="87">
        <f>STDEV(H260:CB260)</f>
        <v>3.872204476807021</v>
      </c>
      <c r="H260" s="16">
        <v>10.63</v>
      </c>
      <c r="I260" s="16">
        <v>17.03</v>
      </c>
      <c r="J260" s="16">
        <v>23.4</v>
      </c>
      <c r="K260" s="16">
        <v>21.06</v>
      </c>
      <c r="L260" s="16">
        <v>21</v>
      </c>
      <c r="M260" s="16">
        <v>18.100000000000001</v>
      </c>
      <c r="N260" s="16">
        <v>18.27</v>
      </c>
      <c r="O260" s="16">
        <v>17.18</v>
      </c>
      <c r="P260" s="16">
        <v>26.55</v>
      </c>
      <c r="Q260" s="16">
        <v>26.13</v>
      </c>
      <c r="R260" s="16">
        <v>24.93</v>
      </c>
      <c r="S260" s="16">
        <v>26.79</v>
      </c>
      <c r="T260" s="16">
        <v>25.86</v>
      </c>
      <c r="U260" s="16">
        <v>24.87</v>
      </c>
      <c r="V260" s="16">
        <v>19.98</v>
      </c>
      <c r="W260" s="16">
        <v>18.079999999999998</v>
      </c>
      <c r="X260" s="16">
        <v>19.350000000000001</v>
      </c>
      <c r="Y260" s="16">
        <v>22.25</v>
      </c>
      <c r="Z260" s="16">
        <v>22.67</v>
      </c>
      <c r="AA260" s="16">
        <v>22.15</v>
      </c>
      <c r="AB260" s="16">
        <v>23.62</v>
      </c>
      <c r="AC260" s="16">
        <v>27.23</v>
      </c>
      <c r="AD260" s="16">
        <v>26.92</v>
      </c>
      <c r="AE260" s="16">
        <v>26.58</v>
      </c>
      <c r="AF260" s="16">
        <v>27.36</v>
      </c>
      <c r="AG260" s="16">
        <v>26.75</v>
      </c>
      <c r="AH260" s="16">
        <v>25.37</v>
      </c>
      <c r="AI260" s="16">
        <v>27.39</v>
      </c>
      <c r="AJ260" s="16">
        <v>27.85</v>
      </c>
      <c r="AK260" s="16">
        <v>28.38</v>
      </c>
      <c r="AL260" s="16">
        <v>26.83</v>
      </c>
      <c r="AM260" s="16">
        <v>24.39</v>
      </c>
      <c r="AN260" s="16">
        <v>26.95</v>
      </c>
      <c r="AO260" s="16">
        <v>26.63</v>
      </c>
      <c r="AP260" s="16">
        <v>26.63</v>
      </c>
      <c r="AQ260" s="16">
        <v>26.56</v>
      </c>
      <c r="AR260" s="16">
        <v>26.34</v>
      </c>
      <c r="AS260" s="16">
        <v>26.31</v>
      </c>
      <c r="AT260" s="16">
        <v>26.52</v>
      </c>
      <c r="AU260" s="16">
        <v>26.56</v>
      </c>
      <c r="AV260" s="16">
        <v>27.24</v>
      </c>
      <c r="AW260" s="16">
        <v>26.56</v>
      </c>
      <c r="AX260" s="16">
        <v>26.94</v>
      </c>
      <c r="AY260" s="16">
        <v>23.37</v>
      </c>
      <c r="AZ260" s="16">
        <v>17.04</v>
      </c>
      <c r="BA260" s="16">
        <v>26.69</v>
      </c>
      <c r="BB260" s="16">
        <v>28.05</v>
      </c>
      <c r="BC260" s="16">
        <v>25.46</v>
      </c>
      <c r="BD260" s="16">
        <v>25.46</v>
      </c>
      <c r="BE260" s="16">
        <v>20.100000000000001</v>
      </c>
    </row>
    <row r="261" spans="1:156" x14ac:dyDescent="0.3">
      <c r="A261" s="12" t="s">
        <v>53</v>
      </c>
      <c r="B261" s="6" t="s">
        <v>2920</v>
      </c>
      <c r="C261" s="12">
        <f>COUNT(H261:CA261)</f>
        <v>71</v>
      </c>
      <c r="D261">
        <f>MIN(H261:CB261)</f>
        <v>13.06</v>
      </c>
      <c r="E261">
        <f>MAX(H261:CB261)</f>
        <v>25.25</v>
      </c>
      <c r="F261" s="18">
        <f>AVERAGE(H261:CB261)</f>
        <v>18.547323943661969</v>
      </c>
      <c r="G261" s="87">
        <f>STDEV(H261:CB261)</f>
        <v>2.9307385503835923</v>
      </c>
      <c r="H261" s="16">
        <v>20.23</v>
      </c>
      <c r="I261" s="16">
        <v>22.77</v>
      </c>
      <c r="J261" s="16">
        <v>21.45</v>
      </c>
      <c r="K261" s="16">
        <v>20.77</v>
      </c>
      <c r="L261" s="16">
        <v>20.52</v>
      </c>
      <c r="M261" s="16">
        <v>19.18</v>
      </c>
      <c r="N261" s="16">
        <v>19.22</v>
      </c>
      <c r="O261" s="16">
        <v>18.72</v>
      </c>
      <c r="P261" s="16">
        <v>19.2</v>
      </c>
      <c r="Q261" s="16">
        <v>20.96</v>
      </c>
      <c r="R261" s="16">
        <v>20.69</v>
      </c>
      <c r="S261" s="16">
        <v>20.260000000000002</v>
      </c>
      <c r="T261" s="16">
        <v>21.38</v>
      </c>
      <c r="U261" s="16">
        <v>19.850000000000001</v>
      </c>
      <c r="V261" s="16">
        <v>18.55</v>
      </c>
      <c r="W261" s="16">
        <v>18.82</v>
      </c>
      <c r="X261" s="16">
        <v>19.149999999999999</v>
      </c>
      <c r="Y261" s="16">
        <v>20.260000000000002</v>
      </c>
      <c r="Z261" s="16">
        <v>16.32</v>
      </c>
      <c r="AA261" s="16">
        <v>17.739999999999998</v>
      </c>
      <c r="AB261" s="16">
        <v>18.07</v>
      </c>
      <c r="AC261" s="16">
        <v>17.54</v>
      </c>
      <c r="AD261" s="16">
        <v>19.11</v>
      </c>
      <c r="AE261" s="16">
        <v>19.8</v>
      </c>
      <c r="AF261" s="16">
        <v>20.79</v>
      </c>
      <c r="AG261" s="16">
        <v>19.45</v>
      </c>
      <c r="AH261" s="16">
        <v>20.99</v>
      </c>
      <c r="AI261" s="16">
        <v>20.25</v>
      </c>
      <c r="AJ261" s="16">
        <v>20.81</v>
      </c>
      <c r="AK261" s="16">
        <v>21.97</v>
      </c>
      <c r="AL261" s="16">
        <v>22.75</v>
      </c>
      <c r="AM261" s="16">
        <v>23.62</v>
      </c>
      <c r="AN261" s="16">
        <v>23.37</v>
      </c>
      <c r="AO261" s="16">
        <v>25.09</v>
      </c>
      <c r="AP261" s="16">
        <v>25.25</v>
      </c>
      <c r="AQ261" s="16">
        <v>23.89</v>
      </c>
      <c r="AR261" s="16">
        <v>24.28</v>
      </c>
      <c r="AS261" s="16">
        <v>18.3</v>
      </c>
      <c r="AT261" s="16">
        <v>18.559999999999999</v>
      </c>
      <c r="AU261" s="16">
        <v>20.260000000000002</v>
      </c>
      <c r="AV261" s="16">
        <v>19.7</v>
      </c>
      <c r="AW261" s="16">
        <v>17.2</v>
      </c>
      <c r="AX261" s="16">
        <v>17.309999999999999</v>
      </c>
      <c r="AY261" s="16">
        <v>15.77</v>
      </c>
      <c r="AZ261" s="16">
        <v>15.34</v>
      </c>
      <c r="BA261" s="16">
        <v>18.600000000000001</v>
      </c>
      <c r="BB261" s="16">
        <v>19.190000000000001</v>
      </c>
      <c r="BC261" s="16">
        <v>16.32</v>
      </c>
      <c r="BD261" s="16">
        <v>15.44</v>
      </c>
      <c r="BE261" s="16">
        <v>16.239999999999998</v>
      </c>
      <c r="BF261" s="16">
        <v>15.86</v>
      </c>
      <c r="BG261" s="16">
        <v>18</v>
      </c>
      <c r="BH261" s="16">
        <v>17.07</v>
      </c>
      <c r="BI261" s="16">
        <v>13.44</v>
      </c>
      <c r="BJ261" s="16">
        <v>14.97</v>
      </c>
      <c r="BK261" s="16">
        <v>16.46</v>
      </c>
      <c r="BL261" s="16">
        <v>14.4</v>
      </c>
      <c r="BM261" s="16">
        <v>16.59</v>
      </c>
      <c r="BN261" s="16">
        <v>16.010000000000002</v>
      </c>
      <c r="BO261" s="16">
        <v>15.37</v>
      </c>
      <c r="BP261" s="16">
        <v>17.440000000000001</v>
      </c>
      <c r="BQ261" s="16">
        <v>17.29</v>
      </c>
      <c r="BR261" s="16">
        <v>15.58</v>
      </c>
      <c r="BS261" s="16">
        <v>16.309999999999999</v>
      </c>
      <c r="BT261" s="16">
        <v>14.62</v>
      </c>
      <c r="BU261" s="16">
        <v>16.059999999999999</v>
      </c>
      <c r="BV261" s="16">
        <v>14.52</v>
      </c>
      <c r="BW261" s="16">
        <v>13.51</v>
      </c>
      <c r="BX261" s="16">
        <v>14.13</v>
      </c>
      <c r="BY261" s="16">
        <v>14.87</v>
      </c>
      <c r="BZ261" s="16">
        <v>13.06</v>
      </c>
    </row>
    <row r="262" spans="1:156" x14ac:dyDescent="0.3">
      <c r="A262" s="12" t="s">
        <v>74</v>
      </c>
      <c r="B262" s="6" t="s">
        <v>2977</v>
      </c>
      <c r="C262" s="12">
        <f t="shared" si="55"/>
        <v>6</v>
      </c>
      <c r="D262">
        <f t="shared" si="56"/>
        <v>17.75</v>
      </c>
      <c r="E262">
        <f t="shared" si="57"/>
        <v>21.55</v>
      </c>
      <c r="F262" s="18">
        <f t="shared" si="58"/>
        <v>20.241666666666671</v>
      </c>
      <c r="G262" s="87">
        <f t="shared" si="59"/>
        <v>1.2924460014509955</v>
      </c>
      <c r="H262" s="16">
        <v>20.7</v>
      </c>
      <c r="I262" s="16">
        <v>21.55</v>
      </c>
      <c r="J262" s="16">
        <v>17.75</v>
      </c>
      <c r="K262" s="16">
        <v>20.65</v>
      </c>
      <c r="L262" s="16">
        <v>20.45</v>
      </c>
      <c r="M262" s="16">
        <v>20.350000000000001</v>
      </c>
    </row>
    <row r="263" spans="1:156" x14ac:dyDescent="0.3">
      <c r="A263" s="12" t="s">
        <v>74</v>
      </c>
      <c r="B263" s="6" t="s">
        <v>2992</v>
      </c>
      <c r="C263" s="12">
        <f t="shared" si="55"/>
        <v>16</v>
      </c>
      <c r="D263">
        <f t="shared" si="56"/>
        <v>12.7</v>
      </c>
      <c r="E263">
        <f t="shared" si="57"/>
        <v>21.55</v>
      </c>
      <c r="F263" s="18">
        <f t="shared" si="58"/>
        <v>16.776562500000001</v>
      </c>
      <c r="G263" s="87">
        <f t="shared" si="59"/>
        <v>2.6576535507536168</v>
      </c>
      <c r="H263" s="16">
        <v>16.899999999999999</v>
      </c>
      <c r="I263" s="16">
        <v>14.1</v>
      </c>
      <c r="J263" s="16">
        <v>17.2</v>
      </c>
      <c r="K263" s="16">
        <v>15.525</v>
      </c>
      <c r="L263" s="16">
        <v>16.05</v>
      </c>
      <c r="M263" s="16">
        <v>15.2</v>
      </c>
      <c r="N263" s="16">
        <v>12.7</v>
      </c>
      <c r="O263" s="16">
        <v>12.75</v>
      </c>
      <c r="P263" s="16">
        <v>13.9</v>
      </c>
      <c r="Q263" s="16">
        <v>17.5</v>
      </c>
      <c r="R263" s="16">
        <v>18.95</v>
      </c>
      <c r="S263" s="16">
        <v>18.05</v>
      </c>
      <c r="T263" s="16">
        <v>18.05</v>
      </c>
      <c r="U263" s="16">
        <v>19.350000000000001</v>
      </c>
      <c r="V263" s="16">
        <v>20.65</v>
      </c>
      <c r="W263" s="16">
        <v>21.55</v>
      </c>
    </row>
    <row r="264" spans="1:156" x14ac:dyDescent="0.3">
      <c r="A264" s="12" t="s">
        <v>74</v>
      </c>
      <c r="B264" s="6" t="s">
        <v>3019</v>
      </c>
      <c r="C264" s="12">
        <f t="shared" si="55"/>
        <v>18</v>
      </c>
      <c r="D264">
        <f t="shared" si="56"/>
        <v>17.5</v>
      </c>
      <c r="E264">
        <f t="shared" si="57"/>
        <v>28.55</v>
      </c>
      <c r="F264" s="18">
        <f t="shared" si="58"/>
        <v>23.402777777777779</v>
      </c>
      <c r="G264" s="87">
        <f t="shared" si="59"/>
        <v>3.6145324415810394</v>
      </c>
      <c r="H264" s="16">
        <v>18.95</v>
      </c>
      <c r="I264" s="16">
        <v>19.350000000000001</v>
      </c>
      <c r="J264" s="16">
        <v>17.5</v>
      </c>
      <c r="K264" s="16">
        <v>18.05</v>
      </c>
      <c r="L264" s="16">
        <v>20.9</v>
      </c>
      <c r="M264" s="16">
        <v>20.65</v>
      </c>
      <c r="N264" s="16">
        <v>21.55</v>
      </c>
      <c r="O264" s="16">
        <v>23.15</v>
      </c>
      <c r="P264" s="16">
        <v>23.3</v>
      </c>
      <c r="Q264" s="16">
        <v>23.3</v>
      </c>
      <c r="R264" s="16">
        <v>26.1</v>
      </c>
      <c r="S264" s="16">
        <v>27.55</v>
      </c>
      <c r="T264" s="16">
        <v>25.9</v>
      </c>
      <c r="U264" s="16">
        <v>24.45</v>
      </c>
      <c r="V264" s="16">
        <v>28.55</v>
      </c>
      <c r="W264" s="16">
        <v>27.2</v>
      </c>
      <c r="X264" s="16">
        <v>27</v>
      </c>
      <c r="Y264" s="16">
        <v>27.8</v>
      </c>
    </row>
    <row r="265" spans="1:156" x14ac:dyDescent="0.3">
      <c r="A265" s="12" t="s">
        <v>74</v>
      </c>
      <c r="B265" s="6" t="s">
        <v>3024</v>
      </c>
      <c r="C265" s="12">
        <f t="shared" si="55"/>
        <v>3</v>
      </c>
      <c r="D265">
        <f t="shared" si="56"/>
        <v>11.75</v>
      </c>
      <c r="E265">
        <f t="shared" si="57"/>
        <v>18.95</v>
      </c>
      <c r="F265" s="18">
        <f t="shared" si="58"/>
        <v>14.866666666666667</v>
      </c>
      <c r="G265" s="87">
        <f t="shared" si="59"/>
        <v>3.6960564570002581</v>
      </c>
      <c r="H265" s="16">
        <v>18.95</v>
      </c>
      <c r="I265" s="16">
        <v>13.9</v>
      </c>
      <c r="J265" s="16">
        <v>11.75</v>
      </c>
    </row>
    <row r="266" spans="1:156" x14ac:dyDescent="0.3">
      <c r="A266" s="70" t="s">
        <v>40</v>
      </c>
      <c r="B266" s="136" t="s">
        <v>3120</v>
      </c>
      <c r="C266" s="12">
        <f t="shared" si="55"/>
        <v>20</v>
      </c>
      <c r="D266">
        <f t="shared" si="56"/>
        <v>11.33</v>
      </c>
      <c r="E266">
        <f t="shared" si="57"/>
        <v>17.37</v>
      </c>
      <c r="F266" s="18">
        <f t="shared" si="58"/>
        <v>14.525499999999999</v>
      </c>
      <c r="G266" s="87">
        <f t="shared" si="59"/>
        <v>2.0421749886360301</v>
      </c>
      <c r="H266" s="16">
        <v>14.58</v>
      </c>
      <c r="I266" s="16">
        <v>16.649999999999999</v>
      </c>
      <c r="J266" s="16">
        <v>17.350000000000001</v>
      </c>
      <c r="K266" s="16">
        <v>13.95</v>
      </c>
      <c r="L266" s="16">
        <v>15.69</v>
      </c>
      <c r="M266" s="16">
        <v>17.260000000000002</v>
      </c>
      <c r="N266" s="16">
        <v>17.37</v>
      </c>
      <c r="O266" s="16">
        <v>17.190000000000001</v>
      </c>
      <c r="P266" s="16">
        <v>12.75</v>
      </c>
      <c r="Q266" s="16">
        <v>11.88</v>
      </c>
      <c r="R266" s="16">
        <v>16.23</v>
      </c>
      <c r="S266" s="16">
        <v>16.440000000000001</v>
      </c>
      <c r="T266" s="16">
        <v>13.82</v>
      </c>
      <c r="U266" s="16">
        <v>12.84</v>
      </c>
      <c r="V266" s="16">
        <v>13.37</v>
      </c>
      <c r="W266" s="16">
        <v>12.46</v>
      </c>
      <c r="X266" s="16">
        <v>12.95</v>
      </c>
      <c r="Y266" s="16">
        <v>13.71</v>
      </c>
      <c r="Z266" s="16">
        <v>12.69</v>
      </c>
      <c r="AA266" s="16">
        <v>11.33</v>
      </c>
    </row>
    <row r="267" spans="1:156" x14ac:dyDescent="0.3">
      <c r="A267" s="70" t="s">
        <v>36</v>
      </c>
      <c r="B267" s="136" t="s">
        <v>3137</v>
      </c>
      <c r="C267" s="12">
        <f t="shared" si="55"/>
        <v>2</v>
      </c>
      <c r="D267">
        <f t="shared" si="56"/>
        <v>24.39</v>
      </c>
      <c r="E267">
        <f t="shared" si="57"/>
        <v>24.41</v>
      </c>
      <c r="F267" s="18">
        <f t="shared" si="58"/>
        <v>24.4</v>
      </c>
      <c r="G267" s="87">
        <f t="shared" si="59"/>
        <v>1.4142135623730649E-2</v>
      </c>
      <c r="H267" s="16">
        <v>24.39</v>
      </c>
      <c r="I267" s="16">
        <v>24.41</v>
      </c>
    </row>
    <row r="268" spans="1:156" x14ac:dyDescent="0.3">
      <c r="A268" t="s">
        <v>36</v>
      </c>
      <c r="B268" s="6" t="s">
        <v>3138</v>
      </c>
      <c r="C268" s="12">
        <f t="shared" si="55"/>
        <v>4</v>
      </c>
      <c r="D268">
        <f t="shared" si="56"/>
        <v>22.67</v>
      </c>
      <c r="E268">
        <f t="shared" si="57"/>
        <v>26.93</v>
      </c>
      <c r="F268" s="18">
        <f t="shared" si="58"/>
        <v>25.02</v>
      </c>
      <c r="G268" s="87">
        <f t="shared" si="59"/>
        <v>1.7607952748687159</v>
      </c>
      <c r="H268" s="16">
        <v>26.93</v>
      </c>
      <c r="I268" s="16">
        <v>25.37</v>
      </c>
      <c r="J268" s="16">
        <v>25.11</v>
      </c>
      <c r="K268" s="16">
        <v>22.67</v>
      </c>
    </row>
    <row r="269" spans="1:156" x14ac:dyDescent="0.3">
      <c r="A269" t="s">
        <v>36</v>
      </c>
      <c r="B269" s="6" t="s">
        <v>3142</v>
      </c>
      <c r="C269" s="12">
        <f>COUNT(H269:CA269)</f>
        <v>48</v>
      </c>
      <c r="D269">
        <f>MIN(H269:CB269)</f>
        <v>8.93</v>
      </c>
      <c r="E269">
        <f>MAX(H269:CB269)</f>
        <v>27.76</v>
      </c>
      <c r="F269" s="18">
        <f>AVERAGE(H269:CB269)</f>
        <v>17.55458333333333</v>
      </c>
      <c r="G269" s="87">
        <f>STDEV(H269:CB269)</f>
        <v>4.6031515375896896</v>
      </c>
      <c r="H269" s="16">
        <v>21.63</v>
      </c>
      <c r="I269" s="16">
        <v>10.02</v>
      </c>
      <c r="J269" s="16">
        <v>9.4700000000000006</v>
      </c>
      <c r="K269" s="16">
        <v>10.15</v>
      </c>
      <c r="L269" s="16">
        <v>8.93</v>
      </c>
      <c r="M269" s="16">
        <v>11.01</v>
      </c>
      <c r="N269" s="16">
        <v>12.46</v>
      </c>
      <c r="O269" s="16">
        <v>12.95</v>
      </c>
      <c r="P269" s="16">
        <v>13.71</v>
      </c>
      <c r="Q269" s="16">
        <v>12.19</v>
      </c>
      <c r="R269" s="16">
        <v>13.37</v>
      </c>
      <c r="S269" s="16">
        <v>14.25</v>
      </c>
      <c r="T269" s="16">
        <v>16.8</v>
      </c>
      <c r="U269" s="16">
        <v>27.76</v>
      </c>
      <c r="V269" s="16">
        <v>22.69</v>
      </c>
      <c r="W269" s="16">
        <v>21.59</v>
      </c>
      <c r="X269" s="16">
        <v>23.74</v>
      </c>
      <c r="Y269" s="16">
        <v>24.69</v>
      </c>
      <c r="Z269" s="16">
        <v>23.71</v>
      </c>
      <c r="AA269" s="16">
        <v>19.55</v>
      </c>
      <c r="AB269" s="16">
        <v>20.65</v>
      </c>
      <c r="AC269" s="16">
        <v>21.53</v>
      </c>
      <c r="AD269" s="16">
        <v>22.37</v>
      </c>
      <c r="AE269" s="16">
        <v>23.29</v>
      </c>
      <c r="AF269" s="16">
        <v>21.53</v>
      </c>
      <c r="AG269" s="16">
        <v>20.2</v>
      </c>
      <c r="AH269" s="16">
        <v>20.43</v>
      </c>
      <c r="AI269" s="16">
        <v>20.62</v>
      </c>
      <c r="AJ269" s="16">
        <v>18.71</v>
      </c>
      <c r="AK269" s="16">
        <v>17.059999999999999</v>
      </c>
      <c r="AL269" s="16">
        <v>16.579999999999998</v>
      </c>
      <c r="AM269" s="16">
        <v>16.66</v>
      </c>
      <c r="AN269" s="16">
        <v>18.59</v>
      </c>
      <c r="AO269" s="16">
        <v>17.5</v>
      </c>
      <c r="AP269" s="16">
        <v>18.04</v>
      </c>
      <c r="AQ269" s="16">
        <v>21</v>
      </c>
      <c r="AR269" s="16">
        <v>11.8</v>
      </c>
      <c r="AS269" s="16">
        <v>10.33</v>
      </c>
      <c r="AT269" s="16">
        <v>11.71</v>
      </c>
      <c r="AU269" s="16">
        <v>20.190000000000001</v>
      </c>
      <c r="AV269" s="16">
        <v>16.600000000000001</v>
      </c>
      <c r="AW269" s="16">
        <v>16.309999999999999</v>
      </c>
      <c r="AX269" s="16">
        <v>21.47</v>
      </c>
      <c r="AY269" s="16">
        <v>16.5</v>
      </c>
      <c r="AZ269" s="16">
        <v>19.3</v>
      </c>
      <c r="BA269" s="16">
        <v>18.29</v>
      </c>
      <c r="BB269" s="16">
        <v>17.559999999999999</v>
      </c>
      <c r="BC269" s="16">
        <v>17.13</v>
      </c>
    </row>
    <row r="270" spans="1:156" x14ac:dyDescent="0.3">
      <c r="A270" t="s">
        <v>61</v>
      </c>
      <c r="B270" s="6" t="s">
        <v>3163</v>
      </c>
      <c r="C270" s="12">
        <f t="shared" si="55"/>
        <v>21</v>
      </c>
      <c r="D270">
        <f t="shared" si="56"/>
        <v>16.579999999999998</v>
      </c>
      <c r="E270">
        <f t="shared" si="57"/>
        <v>26.98</v>
      </c>
      <c r="F270" s="18">
        <f t="shared" si="58"/>
        <v>21.583333333333332</v>
      </c>
      <c r="G270" s="87">
        <f t="shared" si="59"/>
        <v>2.6046042565682228</v>
      </c>
      <c r="H270" s="16">
        <v>26.98</v>
      </c>
      <c r="I270" s="16">
        <v>25.9</v>
      </c>
      <c r="J270" s="16">
        <v>21.15</v>
      </c>
      <c r="K270" s="16">
        <v>22.9</v>
      </c>
      <c r="L270" s="16">
        <v>21.61</v>
      </c>
      <c r="M270" s="16">
        <v>23.61</v>
      </c>
      <c r="N270" s="16">
        <v>21.95</v>
      </c>
      <c r="O270" s="16">
        <v>22.59</v>
      </c>
      <c r="P270" s="16">
        <v>23.35</v>
      </c>
      <c r="Q270" s="16">
        <v>22.68</v>
      </c>
      <c r="R270" s="16">
        <v>22.79</v>
      </c>
      <c r="S270" s="16">
        <v>21.53</v>
      </c>
      <c r="T270" s="16">
        <v>20.43</v>
      </c>
      <c r="U270" s="16">
        <v>20.62</v>
      </c>
      <c r="V270" s="16">
        <v>22.18</v>
      </c>
      <c r="W270" s="16">
        <v>22.07</v>
      </c>
      <c r="X270" s="16">
        <v>21</v>
      </c>
      <c r="Y270" s="16">
        <v>17.5</v>
      </c>
      <c r="Z270" s="16">
        <v>19.170000000000002</v>
      </c>
      <c r="AA270" s="16">
        <v>16.66</v>
      </c>
      <c r="AB270" s="16">
        <v>16.579999999999998</v>
      </c>
    </row>
    <row r="271" spans="1:156" x14ac:dyDescent="0.3">
      <c r="A271" s="12" t="s">
        <v>69</v>
      </c>
      <c r="B271" s="6" t="s">
        <v>3330</v>
      </c>
      <c r="C271" s="12">
        <f t="shared" si="55"/>
        <v>17</v>
      </c>
      <c r="D271">
        <f t="shared" si="56"/>
        <v>6.16</v>
      </c>
      <c r="E271">
        <f t="shared" si="57"/>
        <v>17.989999999999998</v>
      </c>
      <c r="F271" s="18">
        <f t="shared" si="58"/>
        <v>13.24529411764706</v>
      </c>
      <c r="G271" s="87">
        <f t="shared" si="59"/>
        <v>2.6970982500806708</v>
      </c>
      <c r="H271" s="16">
        <v>6.16</v>
      </c>
      <c r="I271" s="16">
        <v>9.69</v>
      </c>
      <c r="J271" s="16">
        <v>11.61</v>
      </c>
      <c r="K271" s="16">
        <v>11.08</v>
      </c>
      <c r="L271" s="16">
        <v>12.15</v>
      </c>
      <c r="M271" s="16">
        <v>14.34</v>
      </c>
      <c r="N271" s="16">
        <v>13.94</v>
      </c>
      <c r="O271" s="16">
        <v>13.02</v>
      </c>
      <c r="P271" s="16">
        <v>11.87</v>
      </c>
      <c r="Q271" s="16">
        <v>14.94</v>
      </c>
      <c r="R271" s="16">
        <v>14.93</v>
      </c>
      <c r="S271" s="16">
        <v>15.15</v>
      </c>
      <c r="T271" s="16">
        <v>13.36</v>
      </c>
      <c r="U271" s="16">
        <v>14.42</v>
      </c>
      <c r="V271" s="16">
        <v>15.24</v>
      </c>
      <c r="W271" s="16">
        <v>15.28</v>
      </c>
      <c r="X271" s="16">
        <v>17.989999999999998</v>
      </c>
    </row>
    <row r="272" spans="1:156" x14ac:dyDescent="0.3">
      <c r="A272" s="12" t="s">
        <v>69</v>
      </c>
      <c r="B272" s="6" t="s">
        <v>3393</v>
      </c>
      <c r="C272" s="12">
        <f>COUNT(H272:FA272)</f>
        <v>149</v>
      </c>
      <c r="D272">
        <f>MIN(H272:FB272)</f>
        <v>4.2</v>
      </c>
      <c r="E272">
        <f>MAX(H272:FB272)</f>
        <v>25.58</v>
      </c>
      <c r="F272" s="18">
        <f>AVERAGE(H272:FB272)</f>
        <v>14.391677852348991</v>
      </c>
      <c r="G272" s="87">
        <f>STDEV(H272:FB272)</f>
        <v>4.3875792751265337</v>
      </c>
      <c r="H272" s="16">
        <v>25.58</v>
      </c>
      <c r="I272" s="16">
        <v>12.04</v>
      </c>
      <c r="J272" s="16">
        <v>11.07</v>
      </c>
      <c r="K272" s="16">
        <v>10.28</v>
      </c>
      <c r="L272" s="16">
        <v>12.41</v>
      </c>
      <c r="M272" s="16">
        <v>11.38</v>
      </c>
      <c r="N272" s="16">
        <v>12.07</v>
      </c>
      <c r="O272" s="16">
        <v>11.63</v>
      </c>
      <c r="P272" s="16">
        <v>11.73</v>
      </c>
      <c r="Q272" s="16">
        <v>13.27</v>
      </c>
      <c r="R272" s="16">
        <v>8.4</v>
      </c>
      <c r="S272" s="16">
        <v>16.47</v>
      </c>
      <c r="T272" s="16">
        <v>16.559999999999999</v>
      </c>
      <c r="U272" s="16">
        <v>15</v>
      </c>
      <c r="V272" s="16">
        <v>14.86</v>
      </c>
      <c r="W272" s="16">
        <v>15.95</v>
      </c>
      <c r="X272" s="16">
        <v>18.329999999999998</v>
      </c>
      <c r="Y272" s="16">
        <v>17.28</v>
      </c>
      <c r="Z272" s="16">
        <v>19.010000000000002</v>
      </c>
      <c r="AA272" s="16">
        <v>16.96</v>
      </c>
      <c r="AB272" s="16">
        <v>16.5</v>
      </c>
      <c r="AC272" s="16">
        <v>19.3</v>
      </c>
      <c r="AD272" s="16">
        <v>18.29</v>
      </c>
      <c r="AE272" s="16">
        <v>17.559999999999999</v>
      </c>
      <c r="AF272" s="16">
        <v>17.13</v>
      </c>
      <c r="AG272" s="16">
        <v>11.78</v>
      </c>
      <c r="AH272" s="16">
        <v>13</v>
      </c>
      <c r="AI272" s="16">
        <v>24.21</v>
      </c>
      <c r="AJ272" s="16">
        <v>21.47</v>
      </c>
      <c r="AK272" s="16">
        <v>16.45</v>
      </c>
      <c r="AL272" s="16">
        <v>17.07</v>
      </c>
      <c r="AM272" s="16">
        <v>14.2</v>
      </c>
      <c r="AN272" s="16">
        <v>12.56</v>
      </c>
      <c r="AO272" s="16">
        <v>8.68</v>
      </c>
      <c r="AP272" s="16">
        <v>12.58</v>
      </c>
      <c r="AQ272" s="16">
        <v>10.85</v>
      </c>
      <c r="AR272" s="16">
        <v>10.64</v>
      </c>
      <c r="AS272" s="16">
        <v>11.78</v>
      </c>
      <c r="AT272" s="16">
        <v>11.13</v>
      </c>
      <c r="AU272" s="16">
        <v>14.39</v>
      </c>
      <c r="AV272" s="16">
        <v>10.08</v>
      </c>
      <c r="AW272" s="16">
        <v>18.75</v>
      </c>
      <c r="AX272" s="16">
        <v>14.84</v>
      </c>
      <c r="AY272" s="16">
        <v>17.59</v>
      </c>
      <c r="AZ272" s="16">
        <v>19.41</v>
      </c>
      <c r="BA272" s="16">
        <v>19.18</v>
      </c>
      <c r="BB272" s="16">
        <v>20.77</v>
      </c>
      <c r="BC272" s="16">
        <v>20.23</v>
      </c>
      <c r="BD272" s="16">
        <v>18.12</v>
      </c>
      <c r="BE272" s="16">
        <v>20.9</v>
      </c>
      <c r="BF272" s="16">
        <v>20.85</v>
      </c>
      <c r="BG272" s="16">
        <v>21.38</v>
      </c>
      <c r="BH272" s="16">
        <v>21.45</v>
      </c>
      <c r="BI272" s="16">
        <v>22.44</v>
      </c>
      <c r="BJ272" s="16">
        <v>23.69</v>
      </c>
      <c r="BK272" s="16">
        <v>16.350000000000001</v>
      </c>
      <c r="BL272" s="16">
        <v>17</v>
      </c>
      <c r="BM272" s="16">
        <v>16.36</v>
      </c>
      <c r="BN272" s="16">
        <v>16.27</v>
      </c>
      <c r="BO272" s="16">
        <v>14.56</v>
      </c>
      <c r="BP272" s="16">
        <v>13.06</v>
      </c>
      <c r="BQ272" s="16">
        <v>14.25</v>
      </c>
      <c r="BR272" s="16">
        <v>12.8</v>
      </c>
      <c r="BS272" s="16">
        <v>13.17</v>
      </c>
      <c r="BT272" s="16">
        <v>12.86</v>
      </c>
      <c r="BU272" s="16">
        <v>14.14</v>
      </c>
      <c r="BV272" s="16">
        <v>11.29</v>
      </c>
      <c r="BW272" s="16">
        <v>11.35</v>
      </c>
      <c r="BX272" s="16">
        <v>10.5</v>
      </c>
      <c r="BY272" s="16">
        <v>14.13</v>
      </c>
      <c r="BZ272" s="16">
        <v>13.35</v>
      </c>
      <c r="CA272" s="16">
        <v>13.51</v>
      </c>
      <c r="CB272" s="16">
        <v>14.04</v>
      </c>
      <c r="CC272" s="16">
        <v>14.77</v>
      </c>
      <c r="CD272" s="16">
        <v>17.29</v>
      </c>
      <c r="CE272" s="16">
        <v>17.309999999999999</v>
      </c>
      <c r="CF272" s="16">
        <v>20.260000000000002</v>
      </c>
      <c r="CG272" s="16">
        <v>21.38</v>
      </c>
      <c r="CH272" s="16">
        <v>20.260000000000002</v>
      </c>
      <c r="CI272" s="16">
        <v>18.55</v>
      </c>
      <c r="CJ272" s="16">
        <v>18.07</v>
      </c>
      <c r="CK272" s="16">
        <v>17.54</v>
      </c>
      <c r="CL272" s="16">
        <v>17.739999999999998</v>
      </c>
      <c r="CM272" s="16">
        <v>16.32</v>
      </c>
      <c r="CN272" s="16">
        <v>17.440000000000001</v>
      </c>
      <c r="CO272" s="16">
        <v>15.37</v>
      </c>
      <c r="CP272" s="16">
        <v>16.59</v>
      </c>
      <c r="CQ272" s="16">
        <v>15.3</v>
      </c>
      <c r="CR272" s="16">
        <v>14.1</v>
      </c>
      <c r="CS272" s="16">
        <v>15.05</v>
      </c>
      <c r="CT272" s="16">
        <v>13.06</v>
      </c>
      <c r="CU272" s="16">
        <v>11.38</v>
      </c>
      <c r="CV272" s="16">
        <v>10.119999999999999</v>
      </c>
      <c r="CW272" s="16">
        <v>9.65</v>
      </c>
      <c r="CX272" s="16">
        <v>9.66</v>
      </c>
      <c r="CY272" s="16">
        <v>8.36</v>
      </c>
      <c r="CZ272" s="16">
        <v>9.5500000000000007</v>
      </c>
      <c r="DA272" s="16">
        <v>9.6300000000000008</v>
      </c>
      <c r="DB272" s="16">
        <v>9.19</v>
      </c>
      <c r="DC272" s="16">
        <v>10.32</v>
      </c>
      <c r="DD272" s="16">
        <v>11.31</v>
      </c>
      <c r="DE272" s="16">
        <v>10.92</v>
      </c>
      <c r="DF272" s="16">
        <v>11.94</v>
      </c>
      <c r="DG272" s="16">
        <v>11.78</v>
      </c>
      <c r="DH272" s="16">
        <v>12.19</v>
      </c>
      <c r="DI272" s="16">
        <v>10.75</v>
      </c>
      <c r="DJ272" s="16">
        <v>12.01</v>
      </c>
      <c r="DK272" s="16">
        <v>5.99</v>
      </c>
      <c r="DL272" s="16">
        <v>7.31</v>
      </c>
      <c r="DM272" s="16">
        <v>7.93</v>
      </c>
      <c r="DN272" s="16">
        <v>8.67</v>
      </c>
      <c r="DO272" s="16">
        <v>11.05</v>
      </c>
      <c r="DP272" s="16">
        <v>11.16</v>
      </c>
      <c r="DQ272" s="16">
        <v>10.57</v>
      </c>
      <c r="DR272" s="16">
        <v>11.13</v>
      </c>
      <c r="DS272" s="16">
        <v>7.4</v>
      </c>
      <c r="DT272" s="16">
        <v>9.3800000000000008</v>
      </c>
      <c r="DU272" s="16">
        <v>9.35</v>
      </c>
      <c r="DV272" s="16">
        <v>7.35</v>
      </c>
      <c r="DW272" s="16">
        <v>11.71</v>
      </c>
      <c r="DX272" s="16">
        <v>9.18</v>
      </c>
      <c r="DY272" s="16">
        <v>13.56</v>
      </c>
      <c r="DZ272" s="16">
        <v>13.31</v>
      </c>
      <c r="EA272" s="16">
        <v>13.46</v>
      </c>
      <c r="EB272" s="16">
        <v>14.84</v>
      </c>
      <c r="EC272" s="16">
        <v>13.78</v>
      </c>
      <c r="ED272" s="16">
        <v>16.46</v>
      </c>
      <c r="EE272" s="16">
        <v>14.48</v>
      </c>
      <c r="EF272" s="16">
        <v>11.17</v>
      </c>
      <c r="EG272" s="16">
        <v>17.239999999999998</v>
      </c>
      <c r="EH272" s="16">
        <v>16.239999999999998</v>
      </c>
      <c r="EI272" s="16">
        <v>10.09</v>
      </c>
      <c r="EJ272" s="16">
        <v>18.600000000000001</v>
      </c>
      <c r="EK272" s="16">
        <v>17.309999999999999</v>
      </c>
      <c r="EL272" s="16">
        <v>19.48</v>
      </c>
      <c r="EM272" s="16">
        <v>20.260000000000002</v>
      </c>
      <c r="EN272" s="16">
        <v>19.46</v>
      </c>
      <c r="EO272" s="16">
        <v>20.81</v>
      </c>
      <c r="EP272" s="16">
        <v>22.75</v>
      </c>
      <c r="EQ272" s="16">
        <v>23.62</v>
      </c>
      <c r="ER272" s="16">
        <v>11</v>
      </c>
      <c r="ES272" s="16">
        <v>5.4</v>
      </c>
      <c r="ET272" s="16">
        <v>4.2</v>
      </c>
      <c r="EU272" s="16">
        <v>7.2</v>
      </c>
      <c r="EV272" s="16">
        <v>5.8</v>
      </c>
      <c r="EW272" s="16">
        <v>7.3</v>
      </c>
      <c r="EX272" s="16">
        <v>18.940000000000001</v>
      </c>
      <c r="EY272" s="16">
        <v>17.84</v>
      </c>
      <c r="EZ272" s="16">
        <v>17.899999999999999</v>
      </c>
    </row>
    <row r="273" spans="1:80" x14ac:dyDescent="0.3">
      <c r="A273" s="12" t="s">
        <v>69</v>
      </c>
      <c r="B273" s="6" t="s">
        <v>3389</v>
      </c>
      <c r="C273" s="12">
        <f t="shared" si="55"/>
        <v>3</v>
      </c>
      <c r="D273">
        <f t="shared" si="56"/>
        <v>17.28</v>
      </c>
      <c r="E273">
        <f t="shared" si="57"/>
        <v>24.22</v>
      </c>
      <c r="F273" s="18">
        <f t="shared" si="58"/>
        <v>19.686666666666667</v>
      </c>
      <c r="G273" s="87">
        <f t="shared" si="59"/>
        <v>3.9284772283078278</v>
      </c>
      <c r="H273" s="16">
        <v>17.28</v>
      </c>
      <c r="I273" s="16">
        <v>17.559999999999999</v>
      </c>
      <c r="J273" s="16">
        <v>24.22</v>
      </c>
    </row>
    <row r="274" spans="1:80" x14ac:dyDescent="0.3">
      <c r="A274" s="12" t="s">
        <v>69</v>
      </c>
      <c r="B274" s="6" t="s">
        <v>3440</v>
      </c>
      <c r="C274" s="12">
        <f>COUNT(H274:DA274)</f>
        <v>73</v>
      </c>
      <c r="D274">
        <f>MIN(H274:DB274)</f>
        <v>-0.57999999999999996</v>
      </c>
      <c r="E274">
        <f>MAX(H274:DB274)</f>
        <v>13.37</v>
      </c>
      <c r="F274" s="18">
        <f>AVERAGE(H274:DB274)</f>
        <v>8.0286301369863029</v>
      </c>
      <c r="G274" s="87">
        <f>STDEV(H274:DB274)</f>
        <v>3.178903250366429</v>
      </c>
      <c r="H274" s="16">
        <v>11.73</v>
      </c>
      <c r="I274" s="16">
        <v>13.03</v>
      </c>
      <c r="J274" s="16">
        <v>12.84</v>
      </c>
      <c r="K274" s="16">
        <v>13.37</v>
      </c>
      <c r="L274" s="16">
        <v>12.19</v>
      </c>
      <c r="M274" s="16">
        <v>12.13</v>
      </c>
      <c r="N274" s="16">
        <v>12.95</v>
      </c>
      <c r="O274" s="16">
        <v>11.17</v>
      </c>
      <c r="P274" s="16">
        <v>9.77</v>
      </c>
      <c r="Q274" s="16">
        <v>10.11</v>
      </c>
      <c r="R274" s="16">
        <v>10.39</v>
      </c>
      <c r="S274" s="16">
        <v>10.32</v>
      </c>
      <c r="T274" s="16">
        <v>11.89</v>
      </c>
      <c r="U274" s="16">
        <v>4.45</v>
      </c>
      <c r="V274" s="16">
        <v>5.23</v>
      </c>
      <c r="W274" s="16">
        <v>7.4</v>
      </c>
      <c r="X274" s="16">
        <v>8.93</v>
      </c>
      <c r="Y274" s="16">
        <v>9.61</v>
      </c>
      <c r="Z274" s="16">
        <v>9.65</v>
      </c>
      <c r="AA274" s="16">
        <v>10.23</v>
      </c>
      <c r="AB274" s="16">
        <v>9.91</v>
      </c>
      <c r="AC274" s="16">
        <v>9.5399999999999991</v>
      </c>
      <c r="AD274" s="16">
        <v>9.52</v>
      </c>
      <c r="AE274" s="16">
        <v>9.99</v>
      </c>
      <c r="AF274" s="16">
        <v>11.1</v>
      </c>
      <c r="AG274" s="16">
        <v>10.48</v>
      </c>
      <c r="AH274" s="16">
        <v>10.039999999999999</v>
      </c>
      <c r="AI274" s="16">
        <v>8.68</v>
      </c>
      <c r="AJ274" s="16">
        <v>9.2100000000000009</v>
      </c>
      <c r="AK274" s="16">
        <v>9.19</v>
      </c>
      <c r="AL274" s="16">
        <v>9.0399999999999991</v>
      </c>
      <c r="AM274" s="16">
        <v>8.4</v>
      </c>
      <c r="AN274" s="16">
        <v>8.52</v>
      </c>
      <c r="AO274" s="16">
        <v>7.92</v>
      </c>
      <c r="AP274" s="16">
        <v>9.1300000000000008</v>
      </c>
      <c r="AQ274" s="16">
        <v>8.83</v>
      </c>
      <c r="AR274" s="16">
        <v>7.87</v>
      </c>
      <c r="AS274" s="16">
        <v>8.36</v>
      </c>
      <c r="AT274" s="16">
        <v>7.9</v>
      </c>
      <c r="AU274" s="16">
        <v>9.2899999999999991</v>
      </c>
      <c r="AV274" s="16">
        <v>9.9700000000000006</v>
      </c>
      <c r="AW274" s="16">
        <v>7.69</v>
      </c>
      <c r="AX274" s="16">
        <v>8.4700000000000006</v>
      </c>
      <c r="AY274" s="16">
        <v>9</v>
      </c>
      <c r="AZ274" s="16">
        <v>7.42</v>
      </c>
      <c r="BA274" s="16">
        <v>7.86</v>
      </c>
      <c r="BB274" s="16">
        <v>7.29</v>
      </c>
      <c r="BC274" s="16">
        <v>6.72</v>
      </c>
      <c r="BD274" s="16">
        <v>6.17</v>
      </c>
      <c r="BE274" s="16">
        <v>1.94</v>
      </c>
      <c r="BF274" s="16">
        <v>3.62</v>
      </c>
      <c r="BG274" s="16">
        <v>5.76</v>
      </c>
      <c r="BH274" s="16">
        <v>5.86</v>
      </c>
      <c r="BI274" s="16">
        <v>4.9000000000000004</v>
      </c>
      <c r="BJ274" s="16">
        <v>1.74</v>
      </c>
      <c r="BK274" s="16">
        <v>2.62</v>
      </c>
      <c r="BL274" s="16">
        <v>5.08</v>
      </c>
      <c r="BM274" s="16">
        <v>0.42</v>
      </c>
      <c r="BN274" s="16">
        <v>-0.31</v>
      </c>
      <c r="BO274" s="16">
        <v>4.32</v>
      </c>
      <c r="BP274" s="16">
        <v>4.97</v>
      </c>
      <c r="BQ274" s="16">
        <v>-0.57999999999999996</v>
      </c>
      <c r="BR274" s="16">
        <v>2.06</v>
      </c>
      <c r="BS274" s="16">
        <v>3.31</v>
      </c>
      <c r="BT274" s="16">
        <v>7.44</v>
      </c>
      <c r="BU274" s="16">
        <v>7.04</v>
      </c>
      <c r="BV274" s="16">
        <v>8.35</v>
      </c>
      <c r="BW274" s="16">
        <v>9.0500000000000007</v>
      </c>
      <c r="BX274" s="16">
        <v>7.9</v>
      </c>
      <c r="BY274" s="16">
        <v>10.02</v>
      </c>
      <c r="BZ274" s="16">
        <v>9.4700000000000006</v>
      </c>
      <c r="CA274" s="16">
        <v>10.220000000000001</v>
      </c>
      <c r="CB274" s="16">
        <v>9.99</v>
      </c>
    </row>
    <row r="275" spans="1:80" x14ac:dyDescent="0.3">
      <c r="A275" s="12" t="s">
        <v>38</v>
      </c>
      <c r="B275" s="6" t="s">
        <v>3615</v>
      </c>
      <c r="C275" s="12">
        <f t="shared" si="55"/>
        <v>34</v>
      </c>
      <c r="D275">
        <f t="shared" si="56"/>
        <v>11.81</v>
      </c>
      <c r="E275">
        <f t="shared" si="57"/>
        <v>25.22</v>
      </c>
      <c r="F275" s="18">
        <f t="shared" si="58"/>
        <v>19.08176470588236</v>
      </c>
      <c r="G275" s="87">
        <f t="shared" si="59"/>
        <v>3.4085609427637626</v>
      </c>
      <c r="H275" s="16">
        <v>22.46</v>
      </c>
      <c r="I275" s="16">
        <v>22.51</v>
      </c>
      <c r="J275" s="16">
        <v>24.5</v>
      </c>
      <c r="K275" s="16">
        <v>17.84</v>
      </c>
      <c r="L275" s="16">
        <v>17.89</v>
      </c>
      <c r="M275" s="16">
        <v>20.62</v>
      </c>
      <c r="N275" s="16">
        <v>21.66</v>
      </c>
      <c r="O275" s="16">
        <v>23.65</v>
      </c>
      <c r="P275" s="16">
        <v>20.190000000000001</v>
      </c>
      <c r="Q275" s="16">
        <v>22.49</v>
      </c>
      <c r="R275" s="16">
        <v>22.44</v>
      </c>
      <c r="S275" s="16">
        <v>12.3</v>
      </c>
      <c r="T275" s="16">
        <v>21.47</v>
      </c>
      <c r="U275" s="16">
        <v>16.45</v>
      </c>
      <c r="V275" s="16">
        <v>16.41</v>
      </c>
      <c r="W275" s="16">
        <v>17.28</v>
      </c>
      <c r="X275" s="16">
        <v>17.440000000000001</v>
      </c>
      <c r="Y275" s="16">
        <v>15.9</v>
      </c>
      <c r="Z275" s="16">
        <v>16.8</v>
      </c>
      <c r="AA275" s="16">
        <v>14.39</v>
      </c>
      <c r="AB275" s="16">
        <v>15.6</v>
      </c>
      <c r="AC275" s="16">
        <v>17.309999999999999</v>
      </c>
      <c r="AD275" s="16">
        <v>11.81</v>
      </c>
      <c r="AE275" s="16">
        <v>15.95</v>
      </c>
      <c r="AF275" s="16">
        <v>17.399999999999999</v>
      </c>
      <c r="AG275" s="16">
        <v>18.989999999999998</v>
      </c>
      <c r="AH275" s="16">
        <v>18.75</v>
      </c>
      <c r="AI275" s="16">
        <v>19.28</v>
      </c>
      <c r="AJ275" s="16">
        <v>25.22</v>
      </c>
      <c r="AK275" s="16">
        <v>22.94</v>
      </c>
      <c r="AL275" s="16">
        <v>23.86</v>
      </c>
      <c r="AM275" s="16">
        <v>20.77</v>
      </c>
      <c r="AN275" s="16">
        <v>19.48</v>
      </c>
      <c r="AO275" s="16">
        <v>16.73</v>
      </c>
    </row>
    <row r="276" spans="1:80" x14ac:dyDescent="0.3">
      <c r="A276" s="12" t="s">
        <v>38</v>
      </c>
      <c r="B276" s="6" t="s">
        <v>3616</v>
      </c>
      <c r="C276" s="12">
        <f t="shared" si="55"/>
        <v>38</v>
      </c>
      <c r="D276">
        <f t="shared" si="56"/>
        <v>12.84</v>
      </c>
      <c r="E276">
        <f t="shared" si="57"/>
        <v>24.41</v>
      </c>
      <c r="F276" s="18">
        <f t="shared" si="58"/>
        <v>18.225526315789477</v>
      </c>
      <c r="G276" s="87">
        <f t="shared" si="59"/>
        <v>2.7982858627307534</v>
      </c>
      <c r="H276" s="16">
        <v>16.73</v>
      </c>
      <c r="I276" s="16">
        <v>12.84</v>
      </c>
      <c r="J276" s="16">
        <v>13.46</v>
      </c>
      <c r="K276" s="16">
        <v>14.48</v>
      </c>
      <c r="L276" s="16">
        <v>14.97</v>
      </c>
      <c r="M276" s="16">
        <v>16.46</v>
      </c>
      <c r="N276" s="16">
        <v>16.32</v>
      </c>
      <c r="O276" s="16">
        <v>15.25</v>
      </c>
      <c r="P276" s="16">
        <v>16.239999999999998</v>
      </c>
      <c r="Q276" s="16">
        <v>16.73</v>
      </c>
      <c r="R276" s="16">
        <v>17.07</v>
      </c>
      <c r="S276" s="16">
        <v>18</v>
      </c>
      <c r="T276" s="16">
        <v>17.690000000000001</v>
      </c>
      <c r="U276" s="16">
        <v>19.190000000000001</v>
      </c>
      <c r="V276" s="16">
        <v>16.88</v>
      </c>
      <c r="W276" s="16">
        <v>17.2</v>
      </c>
      <c r="X276" s="16">
        <v>19.48</v>
      </c>
      <c r="Y276" s="16">
        <v>19.7</v>
      </c>
      <c r="Z276" s="16">
        <v>20.260000000000002</v>
      </c>
      <c r="AA276" s="16">
        <v>24.41</v>
      </c>
      <c r="AB276" s="16">
        <v>23.37</v>
      </c>
      <c r="AC276" s="16">
        <v>22.81</v>
      </c>
      <c r="AD276" s="16">
        <v>21.97</v>
      </c>
      <c r="AE276" s="16">
        <v>21.82</v>
      </c>
      <c r="AF276" s="16">
        <v>20.69</v>
      </c>
      <c r="AG276" s="16">
        <v>20.99</v>
      </c>
      <c r="AH276" s="16">
        <v>19.45</v>
      </c>
      <c r="AI276" s="16">
        <v>20.25</v>
      </c>
      <c r="AJ276" s="16">
        <v>20.62</v>
      </c>
      <c r="AK276" s="16">
        <v>19.11</v>
      </c>
      <c r="AL276" s="16">
        <v>16.32</v>
      </c>
      <c r="AM276" s="16">
        <v>19.149999999999999</v>
      </c>
      <c r="AN276" s="16">
        <v>18.850000000000001</v>
      </c>
      <c r="AO276" s="16">
        <v>20.260000000000002</v>
      </c>
      <c r="AP276" s="16">
        <v>17.440000000000001</v>
      </c>
      <c r="AQ276" s="16">
        <v>15.53</v>
      </c>
      <c r="AR276" s="16">
        <v>16.59</v>
      </c>
      <c r="AS276" s="16">
        <v>13.99</v>
      </c>
    </row>
    <row r="277" spans="1:80" x14ac:dyDescent="0.3">
      <c r="A277" s="12" t="s">
        <v>38</v>
      </c>
      <c r="B277" s="6" t="s">
        <v>3618</v>
      </c>
      <c r="C277" s="12">
        <f t="shared" si="55"/>
        <v>37</v>
      </c>
      <c r="D277">
        <f t="shared" si="56"/>
        <v>-2.4</v>
      </c>
      <c r="E277">
        <f t="shared" si="57"/>
        <v>24.16</v>
      </c>
      <c r="F277" s="18">
        <f t="shared" si="58"/>
        <v>12.400000000000002</v>
      </c>
      <c r="G277" s="87">
        <f t="shared" si="59"/>
        <v>4.9405172918542739</v>
      </c>
      <c r="H277" s="16">
        <v>17.84</v>
      </c>
      <c r="I277" s="16">
        <v>13.39</v>
      </c>
      <c r="J277" s="16">
        <v>16.309999999999999</v>
      </c>
      <c r="K277" s="16">
        <v>24.16</v>
      </c>
      <c r="L277" s="16">
        <v>18.75</v>
      </c>
      <c r="M277" s="16">
        <v>17.399999999999999</v>
      </c>
      <c r="N277" s="16">
        <v>17.59</v>
      </c>
      <c r="O277" s="16">
        <v>16.309999999999999</v>
      </c>
      <c r="P277" s="16">
        <v>14.13</v>
      </c>
      <c r="Q277" s="16">
        <v>14.84</v>
      </c>
      <c r="R277" s="16">
        <v>14.24</v>
      </c>
      <c r="S277" s="16">
        <v>16.690000000000001</v>
      </c>
      <c r="T277" s="16">
        <v>16.36</v>
      </c>
      <c r="U277" s="16">
        <v>12.8</v>
      </c>
      <c r="V277" s="16">
        <v>13.24</v>
      </c>
      <c r="W277" s="16">
        <v>13.31</v>
      </c>
      <c r="X277" s="16">
        <v>12.42</v>
      </c>
      <c r="Y277" s="16">
        <v>11.78</v>
      </c>
      <c r="Z277" s="16">
        <v>11.35</v>
      </c>
      <c r="AA277" s="16">
        <v>11.24</v>
      </c>
      <c r="AB277" s="16">
        <v>9.5</v>
      </c>
      <c r="AC277" s="16">
        <v>9.25</v>
      </c>
      <c r="AD277" s="16">
        <v>8.85</v>
      </c>
      <c r="AE277" s="16">
        <v>6.19</v>
      </c>
      <c r="AF277" s="16">
        <v>8.99</v>
      </c>
      <c r="AG277" s="16">
        <v>6.71</v>
      </c>
      <c r="AH277" s="16">
        <v>8.25</v>
      </c>
      <c r="AI277" s="16">
        <v>8.2899999999999991</v>
      </c>
      <c r="AJ277" s="16">
        <v>10.64</v>
      </c>
      <c r="AK277" s="16">
        <v>10.25</v>
      </c>
      <c r="AL277" s="16">
        <v>11.81</v>
      </c>
      <c r="AM277" s="16">
        <v>14.39</v>
      </c>
      <c r="AN277" s="16">
        <v>17.28</v>
      </c>
      <c r="AO277" s="16">
        <v>16.45</v>
      </c>
      <c r="AP277" s="16">
        <v>7.4</v>
      </c>
      <c r="AQ277" s="16">
        <v>2.8</v>
      </c>
      <c r="AR277" s="16">
        <v>-2.4</v>
      </c>
    </row>
    <row r="278" spans="1:80" x14ac:dyDescent="0.3">
      <c r="A278" s="12" t="s">
        <v>38</v>
      </c>
      <c r="B278" s="6" t="s">
        <v>3619</v>
      </c>
      <c r="C278" s="12">
        <f t="shared" si="55"/>
        <v>10</v>
      </c>
      <c r="D278">
        <f t="shared" si="56"/>
        <v>17.28</v>
      </c>
      <c r="E278">
        <f t="shared" si="57"/>
        <v>19.3</v>
      </c>
      <c r="F278" s="18">
        <f t="shared" si="58"/>
        <v>18.202000000000002</v>
      </c>
      <c r="G278" s="87">
        <f t="shared" si="59"/>
        <v>0.79260190371823991</v>
      </c>
      <c r="H278" s="16">
        <v>18.940000000000001</v>
      </c>
      <c r="I278" s="16">
        <v>19.3</v>
      </c>
      <c r="J278" s="16">
        <v>18.75</v>
      </c>
      <c r="K278" s="16">
        <v>18.29</v>
      </c>
      <c r="L278" s="16">
        <v>19.010000000000002</v>
      </c>
      <c r="M278" s="16">
        <v>17.28</v>
      </c>
      <c r="N278" s="16">
        <v>18.329999999999998</v>
      </c>
      <c r="O278" s="16">
        <v>17.28</v>
      </c>
      <c r="P278" s="16">
        <v>17.38</v>
      </c>
      <c r="Q278" s="16">
        <v>17.46</v>
      </c>
    </row>
    <row r="279" spans="1:80" x14ac:dyDescent="0.3">
      <c r="A279" s="45" t="s">
        <v>38</v>
      </c>
      <c r="B279" s="52" t="s">
        <v>3621</v>
      </c>
      <c r="C279" s="12">
        <f t="shared" si="55"/>
        <v>23</v>
      </c>
      <c r="D279">
        <f t="shared" si="56"/>
        <v>10.25</v>
      </c>
      <c r="E279">
        <f t="shared" si="57"/>
        <v>24.58</v>
      </c>
      <c r="F279" s="18">
        <f t="shared" si="58"/>
        <v>17.685652173913041</v>
      </c>
      <c r="G279" s="87">
        <f t="shared" si="59"/>
        <v>3.5895350750948212</v>
      </c>
      <c r="H279" s="16">
        <v>22.51</v>
      </c>
      <c r="I279" s="16">
        <v>17.84</v>
      </c>
      <c r="J279" s="16">
        <v>17.89</v>
      </c>
      <c r="K279" s="16">
        <v>17.64</v>
      </c>
      <c r="L279" s="16">
        <v>20.75</v>
      </c>
      <c r="M279" s="16">
        <v>18.47</v>
      </c>
      <c r="N279" s="16">
        <v>16.600000000000001</v>
      </c>
      <c r="O279" s="16">
        <v>24.58</v>
      </c>
      <c r="P279" s="16">
        <v>22.22</v>
      </c>
      <c r="Q279" s="16">
        <v>18.75</v>
      </c>
      <c r="R279" s="16">
        <v>16.309999999999999</v>
      </c>
      <c r="S279" s="16">
        <v>14.84</v>
      </c>
      <c r="T279" s="16">
        <v>17.28</v>
      </c>
      <c r="U279" s="16">
        <v>17.440000000000001</v>
      </c>
      <c r="V279" s="16">
        <v>14.39</v>
      </c>
      <c r="W279" s="16">
        <v>17.309999999999999</v>
      </c>
      <c r="X279" s="16">
        <v>22.49</v>
      </c>
      <c r="Y279" s="16">
        <v>21.47</v>
      </c>
      <c r="Z279" s="16">
        <v>16.45</v>
      </c>
      <c r="AA279" s="16">
        <v>17.23</v>
      </c>
      <c r="AB279" s="16">
        <v>12.25</v>
      </c>
      <c r="AC279" s="16">
        <v>10.25</v>
      </c>
      <c r="AD279" s="16">
        <v>11.81</v>
      </c>
    </row>
    <row r="280" spans="1:80" x14ac:dyDescent="0.3">
      <c r="A280" s="12" t="s">
        <v>51</v>
      </c>
      <c r="B280" s="6" t="s">
        <v>2429</v>
      </c>
      <c r="C280" s="12">
        <f t="shared" si="55"/>
        <v>4</v>
      </c>
      <c r="D280">
        <f t="shared" si="56"/>
        <v>22.05</v>
      </c>
      <c r="E280">
        <f t="shared" si="57"/>
        <v>26.37</v>
      </c>
      <c r="F280" s="18">
        <f t="shared" si="58"/>
        <v>23.567500000000003</v>
      </c>
      <c r="G280" s="87">
        <f t="shared" si="59"/>
        <v>1.9506302400335471</v>
      </c>
      <c r="H280" s="16">
        <v>22.05</v>
      </c>
      <c r="I280" s="16">
        <v>23.39</v>
      </c>
      <c r="J280" s="16">
        <v>22.46</v>
      </c>
      <c r="K280" s="16">
        <v>26.37</v>
      </c>
    </row>
    <row r="281" spans="1:80" x14ac:dyDescent="0.3">
      <c r="A281" s="12" t="s">
        <v>93</v>
      </c>
      <c r="B281" s="6" t="s">
        <v>2003</v>
      </c>
      <c r="C281" s="12">
        <f t="shared" si="55"/>
        <v>28</v>
      </c>
      <c r="D281">
        <f t="shared" si="56"/>
        <v>18.68</v>
      </c>
      <c r="E281">
        <f t="shared" si="57"/>
        <v>27.48</v>
      </c>
      <c r="F281" s="18">
        <f t="shared" si="58"/>
        <v>24.629642857142851</v>
      </c>
      <c r="G281" s="87">
        <f t="shared" si="59"/>
        <v>2.1901657000443584</v>
      </c>
      <c r="H281" s="16">
        <v>24.45</v>
      </c>
      <c r="I281" s="16">
        <v>23.93</v>
      </c>
      <c r="J281" s="16">
        <v>26.53</v>
      </c>
      <c r="K281" s="16">
        <v>20.25</v>
      </c>
      <c r="L281" s="16">
        <v>25.78</v>
      </c>
      <c r="M281" s="16">
        <v>26.08</v>
      </c>
      <c r="N281" s="16">
        <v>25.59</v>
      </c>
      <c r="O281" s="16">
        <v>24.23</v>
      </c>
      <c r="P281" s="16">
        <v>26.37</v>
      </c>
      <c r="Q281" s="16">
        <v>26.05</v>
      </c>
      <c r="R281" s="16">
        <v>26.68</v>
      </c>
      <c r="S281" s="16">
        <v>27.26</v>
      </c>
      <c r="T281" s="16">
        <v>25.7</v>
      </c>
      <c r="U281" s="16">
        <v>25.02</v>
      </c>
      <c r="V281" s="16">
        <v>24.12</v>
      </c>
      <c r="W281" s="16">
        <v>19.63</v>
      </c>
      <c r="X281" s="16">
        <v>23</v>
      </c>
      <c r="Y281" s="16">
        <v>24.62</v>
      </c>
      <c r="Z281" s="16">
        <v>22.69</v>
      </c>
      <c r="AA281" s="16">
        <v>24.28</v>
      </c>
      <c r="AB281" s="16">
        <v>25.81</v>
      </c>
      <c r="AC281" s="16">
        <v>26.46</v>
      </c>
      <c r="AD281" s="16">
        <v>26.18</v>
      </c>
      <c r="AE281" s="16">
        <v>23.37</v>
      </c>
      <c r="AF281" s="16">
        <v>18.68</v>
      </c>
      <c r="AG281" s="16">
        <v>27.48</v>
      </c>
      <c r="AH281" s="16">
        <v>24.41</v>
      </c>
      <c r="AI281" s="16">
        <v>24.98</v>
      </c>
    </row>
    <row r="282" spans="1:80" x14ac:dyDescent="0.3">
      <c r="A282" s="12" t="s">
        <v>98</v>
      </c>
      <c r="B282" s="6" t="s">
        <v>807</v>
      </c>
      <c r="C282" s="12">
        <f t="shared" si="55"/>
        <v>1</v>
      </c>
      <c r="D282">
        <f t="shared" si="56"/>
        <v>25.2</v>
      </c>
      <c r="E282">
        <f t="shared" si="57"/>
        <v>25.2</v>
      </c>
      <c r="F282" s="18">
        <f t="shared" si="58"/>
        <v>25.2</v>
      </c>
      <c r="G282" s="87" t="e">
        <f t="shared" si="59"/>
        <v>#DIV/0!</v>
      </c>
      <c r="H282" s="16">
        <v>25.2</v>
      </c>
    </row>
    <row r="283" spans="1:80" x14ac:dyDescent="0.3">
      <c r="A283" s="12" t="s">
        <v>98</v>
      </c>
      <c r="B283" s="6" t="s">
        <v>817</v>
      </c>
      <c r="C283" s="12">
        <f t="shared" si="55"/>
        <v>42</v>
      </c>
      <c r="D283">
        <f t="shared" si="56"/>
        <v>14.06</v>
      </c>
      <c r="E283">
        <f t="shared" si="57"/>
        <v>28.11</v>
      </c>
      <c r="F283" s="18">
        <f t="shared" si="58"/>
        <v>25.094523809523814</v>
      </c>
      <c r="G283" s="87">
        <f t="shared" si="59"/>
        <v>3.4045630802955822</v>
      </c>
      <c r="H283" s="16">
        <v>14.06</v>
      </c>
      <c r="I283" s="16">
        <v>25.93</v>
      </c>
      <c r="J283" s="16">
        <v>26.18</v>
      </c>
      <c r="K283" s="16">
        <v>27.82</v>
      </c>
      <c r="L283" s="16">
        <v>28.1</v>
      </c>
      <c r="M283" s="16">
        <v>26.04</v>
      </c>
      <c r="N283" s="16">
        <v>27.72</v>
      </c>
      <c r="O283" s="16">
        <v>26.98</v>
      </c>
      <c r="P283" s="16">
        <v>27.1</v>
      </c>
      <c r="Q283" s="16">
        <v>25.69</v>
      </c>
      <c r="R283" s="16">
        <v>24.63</v>
      </c>
      <c r="S283" s="16">
        <v>28.11</v>
      </c>
      <c r="T283" s="16">
        <v>16.23</v>
      </c>
      <c r="U283" s="16">
        <v>14.76</v>
      </c>
      <c r="V283" s="16">
        <v>26</v>
      </c>
      <c r="W283" s="16">
        <v>25.91</v>
      </c>
      <c r="X283" s="16">
        <v>25.73</v>
      </c>
      <c r="Y283" s="16">
        <v>25.71</v>
      </c>
      <c r="Z283" s="16">
        <v>23.87</v>
      </c>
      <c r="AA283" s="16">
        <v>26.15</v>
      </c>
      <c r="AB283" s="16">
        <v>26.99</v>
      </c>
      <c r="AC283" s="16">
        <v>27.36</v>
      </c>
      <c r="AD283" s="16">
        <v>27.77</v>
      </c>
      <c r="AE283" s="16">
        <v>28</v>
      </c>
      <c r="AF283" s="16">
        <v>26.49</v>
      </c>
      <c r="AG283" s="16">
        <v>27.58</v>
      </c>
      <c r="AH283" s="16">
        <v>25.8</v>
      </c>
      <c r="AI283" s="16">
        <v>25.52</v>
      </c>
      <c r="AJ283" s="16">
        <v>26.33</v>
      </c>
      <c r="AK283" s="16">
        <v>27.79</v>
      </c>
      <c r="AL283" s="16">
        <v>27.4</v>
      </c>
      <c r="AM283" s="16">
        <v>26.65</v>
      </c>
      <c r="AN283" s="16">
        <v>26.56</v>
      </c>
      <c r="AO283" s="16">
        <v>26.58</v>
      </c>
      <c r="AP283" s="16">
        <v>25.94</v>
      </c>
      <c r="AQ283" s="16">
        <v>24.22</v>
      </c>
      <c r="AR283" s="16">
        <v>24.79</v>
      </c>
      <c r="AS283" s="16">
        <v>22.58</v>
      </c>
      <c r="AT283" s="16">
        <v>20.46</v>
      </c>
      <c r="AU283" s="16">
        <v>21.63</v>
      </c>
      <c r="AV283" s="16">
        <v>20.170000000000002</v>
      </c>
      <c r="AW283" s="16">
        <v>24.64</v>
      </c>
    </row>
    <row r="284" spans="1:80" x14ac:dyDescent="0.3">
      <c r="A284" s="12" t="s">
        <v>98</v>
      </c>
      <c r="B284" s="6" t="s">
        <v>876</v>
      </c>
      <c r="C284" s="12">
        <f t="shared" si="55"/>
        <v>4</v>
      </c>
      <c r="D284">
        <f t="shared" si="56"/>
        <v>25.28</v>
      </c>
      <c r="E284">
        <f t="shared" si="57"/>
        <v>25.7</v>
      </c>
      <c r="F284" s="18">
        <f t="shared" si="58"/>
        <v>25.427500000000002</v>
      </c>
      <c r="G284" s="87">
        <f t="shared" si="59"/>
        <v>0.19137659209004598</v>
      </c>
      <c r="H284" s="16">
        <v>25.7</v>
      </c>
      <c r="I284" s="16">
        <v>25.28</v>
      </c>
      <c r="J284" s="16">
        <v>25.31</v>
      </c>
      <c r="K284" s="16">
        <v>25.42</v>
      </c>
    </row>
    <row r="285" spans="1:80" x14ac:dyDescent="0.3">
      <c r="A285" s="12" t="s">
        <v>98</v>
      </c>
      <c r="B285" s="6" t="s">
        <v>882</v>
      </c>
      <c r="C285" s="12">
        <f>COUNT(H285:DA285)</f>
        <v>5</v>
      </c>
      <c r="D285">
        <f>MIN(H285:DB285)</f>
        <v>25.8</v>
      </c>
      <c r="E285">
        <f>MAX(H285:DB285)</f>
        <v>26.75</v>
      </c>
      <c r="F285" s="18">
        <f>AVERAGE(H285:DB285)</f>
        <v>26.314</v>
      </c>
      <c r="G285" s="87">
        <f>STDEV(H285:DB285)</f>
        <v>0.41070670800462927</v>
      </c>
      <c r="H285" s="16">
        <v>26.02</v>
      </c>
      <c r="I285" s="16">
        <v>25.8</v>
      </c>
      <c r="J285" s="16">
        <v>26.68</v>
      </c>
      <c r="K285" s="16">
        <v>26.75</v>
      </c>
      <c r="L285" s="16">
        <v>26.32</v>
      </c>
    </row>
    <row r="286" spans="1:80" x14ac:dyDescent="0.3">
      <c r="A286" s="12" t="s">
        <v>98</v>
      </c>
      <c r="B286" s="6" t="s">
        <v>893</v>
      </c>
      <c r="C286" s="12">
        <f t="shared" ref="C286:C315" si="60">COUNT(H286:DA286)</f>
        <v>1</v>
      </c>
      <c r="D286">
        <f t="shared" ref="D286:D315" si="61">MIN(H286:DB286)</f>
        <v>26.92</v>
      </c>
      <c r="E286">
        <f t="shared" ref="E286:E315" si="62">MAX(H286:DB286)</f>
        <v>26.92</v>
      </c>
      <c r="F286" s="18">
        <f t="shared" ref="F286:F315" si="63">AVERAGE(H286:DB286)</f>
        <v>26.92</v>
      </c>
      <c r="G286" s="87" t="e">
        <f t="shared" ref="G286:G315" si="64">STDEV(H286:DB286)</f>
        <v>#DIV/0!</v>
      </c>
      <c r="H286" s="16">
        <v>26.92</v>
      </c>
    </row>
    <row r="287" spans="1:80" x14ac:dyDescent="0.3">
      <c r="A287" s="12" t="s">
        <v>98</v>
      </c>
      <c r="B287" s="6" t="s">
        <v>915</v>
      </c>
      <c r="C287" s="12">
        <f t="shared" si="60"/>
        <v>5</v>
      </c>
      <c r="D287">
        <f t="shared" si="61"/>
        <v>27.2</v>
      </c>
      <c r="E287">
        <f t="shared" si="62"/>
        <v>30.3</v>
      </c>
      <c r="F287" s="18">
        <f t="shared" si="63"/>
        <v>28.389999999999997</v>
      </c>
      <c r="G287" s="87">
        <f t="shared" si="64"/>
        <v>1.1688883607941354</v>
      </c>
      <c r="H287" s="16">
        <v>28.34</v>
      </c>
      <c r="I287" s="16">
        <v>28.35</v>
      </c>
      <c r="J287" s="16">
        <v>30.3</v>
      </c>
      <c r="K287" s="16">
        <v>27.76</v>
      </c>
      <c r="L287" s="16">
        <v>27.2</v>
      </c>
    </row>
    <row r="288" spans="1:80" x14ac:dyDescent="0.3">
      <c r="A288" s="12" t="s">
        <v>63</v>
      </c>
      <c r="B288" s="6" t="s">
        <v>1279</v>
      </c>
      <c r="C288" s="12">
        <f t="shared" si="60"/>
        <v>6</v>
      </c>
      <c r="D288">
        <f t="shared" si="61"/>
        <v>22.21</v>
      </c>
      <c r="E288">
        <f t="shared" si="62"/>
        <v>26.48</v>
      </c>
      <c r="F288" s="18">
        <f t="shared" si="63"/>
        <v>24.766666666666666</v>
      </c>
      <c r="G288" s="87">
        <f t="shared" si="64"/>
        <v>1.5442495480545453</v>
      </c>
      <c r="H288" s="16">
        <v>25.78</v>
      </c>
      <c r="I288" s="16">
        <v>24.41</v>
      </c>
      <c r="J288" s="16">
        <v>25.66</v>
      </c>
      <c r="K288" s="16">
        <v>26.48</v>
      </c>
      <c r="L288" s="16">
        <v>22.21</v>
      </c>
      <c r="M288" s="16">
        <v>24.06</v>
      </c>
    </row>
    <row r="289" spans="1:48" x14ac:dyDescent="0.3">
      <c r="A289" s="12" t="s">
        <v>63</v>
      </c>
      <c r="B289" s="6" t="s">
        <v>1282</v>
      </c>
      <c r="C289" s="12">
        <f t="shared" si="60"/>
        <v>2</v>
      </c>
      <c r="D289">
        <f t="shared" si="61"/>
        <v>24.33</v>
      </c>
      <c r="E289">
        <f t="shared" si="62"/>
        <v>25.64</v>
      </c>
      <c r="F289" s="18">
        <f t="shared" si="63"/>
        <v>24.984999999999999</v>
      </c>
      <c r="G289" s="87">
        <f t="shared" si="64"/>
        <v>0.92630988335437892</v>
      </c>
      <c r="H289" s="16">
        <v>25.64</v>
      </c>
      <c r="I289" s="16">
        <v>24.33</v>
      </c>
    </row>
    <row r="290" spans="1:48" x14ac:dyDescent="0.3">
      <c r="A290" s="12" t="s">
        <v>77</v>
      </c>
      <c r="B290" s="6" t="s">
        <v>1479</v>
      </c>
      <c r="C290" s="12">
        <f t="shared" si="60"/>
        <v>11</v>
      </c>
      <c r="D290">
        <f t="shared" si="61"/>
        <v>19.63</v>
      </c>
      <c r="E290">
        <f t="shared" si="62"/>
        <v>26.34</v>
      </c>
      <c r="F290" s="18">
        <f t="shared" si="63"/>
        <v>24.402727272727272</v>
      </c>
      <c r="G290" s="87">
        <f t="shared" si="64"/>
        <v>1.9244484451867807</v>
      </c>
      <c r="H290" s="16">
        <v>25.98</v>
      </c>
      <c r="I290" s="16">
        <v>26.05</v>
      </c>
      <c r="J290" s="16">
        <v>25.7</v>
      </c>
      <c r="K290" s="16">
        <v>25.02</v>
      </c>
      <c r="L290" s="16">
        <v>24.12</v>
      </c>
      <c r="M290" s="16">
        <v>19.63</v>
      </c>
      <c r="N290" s="16">
        <v>24.62</v>
      </c>
      <c r="O290" s="16">
        <v>22.69</v>
      </c>
      <c r="P290" s="16">
        <v>24.28</v>
      </c>
      <c r="Q290" s="16">
        <v>24</v>
      </c>
      <c r="R290" s="16">
        <v>26.34</v>
      </c>
    </row>
    <row r="291" spans="1:48" x14ac:dyDescent="0.3">
      <c r="A291" s="12" t="s">
        <v>77</v>
      </c>
      <c r="B291" s="6" t="s">
        <v>1485</v>
      </c>
      <c r="C291" s="12">
        <f t="shared" si="60"/>
        <v>5</v>
      </c>
      <c r="D291">
        <f t="shared" si="61"/>
        <v>19.63</v>
      </c>
      <c r="E291">
        <f t="shared" si="62"/>
        <v>26.05</v>
      </c>
      <c r="F291" s="18">
        <f t="shared" si="63"/>
        <v>23.501999999999999</v>
      </c>
      <c r="G291" s="87">
        <f t="shared" si="64"/>
        <v>2.49149954846474</v>
      </c>
      <c r="H291" s="16">
        <v>26.05</v>
      </c>
      <c r="I291" s="16">
        <v>25.02</v>
      </c>
      <c r="J291" s="16">
        <v>24.12</v>
      </c>
      <c r="K291" s="16">
        <v>19.63</v>
      </c>
      <c r="L291" s="16">
        <v>22.69</v>
      </c>
    </row>
    <row r="292" spans="1:48" x14ac:dyDescent="0.3">
      <c r="A292" s="12" t="s">
        <v>77</v>
      </c>
      <c r="B292" s="6" t="s">
        <v>1486</v>
      </c>
      <c r="C292" s="12">
        <f t="shared" si="60"/>
        <v>3</v>
      </c>
      <c r="D292">
        <f t="shared" si="61"/>
        <v>19.559999999999999</v>
      </c>
      <c r="E292">
        <f t="shared" si="62"/>
        <v>21.78</v>
      </c>
      <c r="F292" s="18">
        <f t="shared" si="63"/>
        <v>20.876666666666669</v>
      </c>
      <c r="G292" s="87">
        <f t="shared" si="64"/>
        <v>1.1662904155197948</v>
      </c>
      <c r="H292" s="16">
        <v>21.78</v>
      </c>
      <c r="I292" s="16">
        <v>19.559999999999999</v>
      </c>
      <c r="J292" s="16">
        <v>21.29</v>
      </c>
    </row>
    <row r="293" spans="1:48" x14ac:dyDescent="0.3">
      <c r="A293" s="12" t="s">
        <v>77</v>
      </c>
      <c r="B293" s="6" t="s">
        <v>1487</v>
      </c>
      <c r="C293" s="12">
        <f t="shared" si="60"/>
        <v>2</v>
      </c>
      <c r="D293">
        <f t="shared" si="61"/>
        <v>24.12</v>
      </c>
      <c r="E293">
        <f t="shared" si="62"/>
        <v>24.62</v>
      </c>
      <c r="F293" s="18">
        <f t="shared" si="63"/>
        <v>24.37</v>
      </c>
      <c r="G293" s="87">
        <f t="shared" si="64"/>
        <v>0.35355339059327379</v>
      </c>
      <c r="H293" s="16">
        <v>24.12</v>
      </c>
      <c r="I293" s="16">
        <v>24.62</v>
      </c>
    </row>
    <row r="294" spans="1:48" x14ac:dyDescent="0.3">
      <c r="A294" s="12" t="s">
        <v>77</v>
      </c>
      <c r="B294" s="6" t="s">
        <v>1491</v>
      </c>
      <c r="C294" s="12">
        <f t="shared" si="60"/>
        <v>2</v>
      </c>
      <c r="D294">
        <f t="shared" si="61"/>
        <v>23.28</v>
      </c>
      <c r="E294">
        <f t="shared" si="62"/>
        <v>26.69</v>
      </c>
      <c r="F294" s="18">
        <f t="shared" si="63"/>
        <v>24.984999999999999</v>
      </c>
      <c r="G294" s="87">
        <f t="shared" si="64"/>
        <v>2.411234123846127</v>
      </c>
      <c r="H294" s="16">
        <v>26.69</v>
      </c>
      <c r="I294" s="16">
        <v>23.28</v>
      </c>
    </row>
    <row r="295" spans="1:48" x14ac:dyDescent="0.3">
      <c r="A295" s="12" t="s">
        <v>67</v>
      </c>
      <c r="B295" s="6" t="s">
        <v>1586</v>
      </c>
      <c r="C295" s="12">
        <f t="shared" si="60"/>
        <v>1</v>
      </c>
      <c r="D295">
        <f t="shared" si="61"/>
        <v>14.04</v>
      </c>
      <c r="E295">
        <f t="shared" si="62"/>
        <v>14.04</v>
      </c>
      <c r="F295" s="18">
        <f t="shared" si="63"/>
        <v>14.04</v>
      </c>
      <c r="G295" s="87" t="e">
        <f t="shared" si="64"/>
        <v>#DIV/0!</v>
      </c>
      <c r="H295" s="16">
        <v>14.04</v>
      </c>
    </row>
    <row r="296" spans="1:48" x14ac:dyDescent="0.3">
      <c r="A296" s="12" t="s">
        <v>67</v>
      </c>
      <c r="B296" s="6" t="s">
        <v>1587</v>
      </c>
      <c r="C296" s="12">
        <f t="shared" si="60"/>
        <v>1</v>
      </c>
      <c r="D296">
        <f t="shared" si="61"/>
        <v>9.66</v>
      </c>
      <c r="E296">
        <f t="shared" si="62"/>
        <v>9.66</v>
      </c>
      <c r="F296" s="18">
        <f t="shared" si="63"/>
        <v>9.66</v>
      </c>
      <c r="G296" s="87" t="e">
        <f t="shared" si="64"/>
        <v>#DIV/0!</v>
      </c>
      <c r="H296" s="16">
        <v>9.66</v>
      </c>
    </row>
    <row r="297" spans="1:48" x14ac:dyDescent="0.3">
      <c r="A297" s="12" t="s">
        <v>67</v>
      </c>
      <c r="B297" s="6" t="s">
        <v>1596</v>
      </c>
      <c r="C297" s="12">
        <f t="shared" si="60"/>
        <v>27</v>
      </c>
      <c r="D297">
        <f t="shared" si="61"/>
        <v>8.7799999999999994</v>
      </c>
      <c r="E297">
        <f t="shared" si="62"/>
        <v>28.1</v>
      </c>
      <c r="F297" s="18">
        <f t="shared" si="63"/>
        <v>24.238888888888891</v>
      </c>
      <c r="G297" s="87">
        <f t="shared" si="64"/>
        <v>4.8170620900593724</v>
      </c>
      <c r="H297" s="16">
        <v>26.26</v>
      </c>
      <c r="I297" s="16">
        <v>23.65</v>
      </c>
      <c r="J297" s="16">
        <v>24.19</v>
      </c>
      <c r="K297" s="16">
        <v>27.26</v>
      </c>
      <c r="L297" s="16">
        <v>24.88</v>
      </c>
      <c r="M297" s="16">
        <v>14.75</v>
      </c>
      <c r="N297" s="16">
        <v>8.7799999999999994</v>
      </c>
      <c r="O297" s="16">
        <v>14.06</v>
      </c>
      <c r="P297" s="16">
        <v>25.28</v>
      </c>
      <c r="Q297" s="16">
        <v>25.91</v>
      </c>
      <c r="R297" s="16">
        <v>25.64</v>
      </c>
      <c r="S297" s="16">
        <v>25.93</v>
      </c>
      <c r="T297" s="16">
        <v>26.22</v>
      </c>
      <c r="U297" s="16">
        <v>26.18</v>
      </c>
      <c r="V297" s="16">
        <v>25.95</v>
      </c>
      <c r="W297" s="16">
        <v>27.35</v>
      </c>
      <c r="X297" s="16">
        <v>26.88</v>
      </c>
      <c r="Y297" s="16">
        <v>28.1</v>
      </c>
      <c r="Z297" s="16">
        <v>26.04</v>
      </c>
      <c r="AA297" s="16">
        <v>27.72</v>
      </c>
      <c r="AB297" s="16">
        <v>26.45</v>
      </c>
      <c r="AC297" s="16">
        <v>16.23</v>
      </c>
      <c r="AD297" s="16">
        <v>26.36</v>
      </c>
      <c r="AE297" s="16">
        <v>25.12</v>
      </c>
      <c r="AF297" s="16">
        <v>26</v>
      </c>
      <c r="AG297" s="16">
        <v>25.73</v>
      </c>
      <c r="AH297" s="16">
        <v>27.53</v>
      </c>
    </row>
    <row r="298" spans="1:48" x14ac:dyDescent="0.3">
      <c r="A298" s="12" t="s">
        <v>67</v>
      </c>
      <c r="B298" s="6" t="s">
        <v>1597</v>
      </c>
      <c r="C298" s="12">
        <f t="shared" si="60"/>
        <v>19</v>
      </c>
      <c r="D298">
        <f t="shared" si="61"/>
        <v>25.52</v>
      </c>
      <c r="E298">
        <f t="shared" si="62"/>
        <v>28</v>
      </c>
      <c r="F298" s="18">
        <f t="shared" si="63"/>
        <v>27.051052631578944</v>
      </c>
      <c r="G298" s="87">
        <f t="shared" si="64"/>
        <v>0.65071665396137701</v>
      </c>
      <c r="H298" s="16">
        <v>26.49</v>
      </c>
      <c r="I298" s="16">
        <v>27.31</v>
      </c>
      <c r="J298" s="16">
        <v>26.15</v>
      </c>
      <c r="K298" s="16">
        <v>26.95</v>
      </c>
      <c r="L298" s="16">
        <v>27.26</v>
      </c>
      <c r="M298" s="16">
        <v>27.36</v>
      </c>
      <c r="N298" s="16">
        <v>27.77</v>
      </c>
      <c r="O298" s="16">
        <v>28</v>
      </c>
      <c r="P298" s="16">
        <v>27.37</v>
      </c>
      <c r="Q298" s="16">
        <v>27.59</v>
      </c>
      <c r="R298" s="16">
        <v>26.49</v>
      </c>
      <c r="S298" s="16">
        <v>26.98</v>
      </c>
      <c r="T298" s="16">
        <v>27.58</v>
      </c>
      <c r="U298" s="16">
        <v>25.52</v>
      </c>
      <c r="V298" s="16">
        <v>26.33</v>
      </c>
      <c r="W298" s="16">
        <v>27.84</v>
      </c>
      <c r="X298" s="16">
        <v>27.4</v>
      </c>
      <c r="Y298" s="16">
        <v>26.54</v>
      </c>
      <c r="Z298" s="16">
        <v>27.04</v>
      </c>
    </row>
    <row r="299" spans="1:48" x14ac:dyDescent="0.3">
      <c r="A299" s="12" t="s">
        <v>67</v>
      </c>
      <c r="B299" s="6" t="s">
        <v>1625</v>
      </c>
      <c r="C299" s="12">
        <f t="shared" si="60"/>
        <v>6</v>
      </c>
      <c r="D299">
        <f t="shared" si="61"/>
        <v>25.93</v>
      </c>
      <c r="E299">
        <f t="shared" si="62"/>
        <v>28.53</v>
      </c>
      <c r="F299" s="18">
        <f t="shared" si="63"/>
        <v>27.241666666666664</v>
      </c>
      <c r="G299" s="87">
        <f t="shared" si="64"/>
        <v>1.0543892386906588</v>
      </c>
      <c r="H299" s="16">
        <v>25.93</v>
      </c>
      <c r="I299" s="16">
        <v>26.18</v>
      </c>
      <c r="J299" s="16">
        <v>27.72</v>
      </c>
      <c r="K299" s="16">
        <v>28.53</v>
      </c>
      <c r="L299" s="16">
        <v>28.11</v>
      </c>
      <c r="M299" s="16">
        <v>26.98</v>
      </c>
    </row>
    <row r="300" spans="1:48" x14ac:dyDescent="0.3">
      <c r="A300" s="12" t="s">
        <v>81</v>
      </c>
      <c r="B300" s="6" t="s">
        <v>1752</v>
      </c>
      <c r="C300" s="12">
        <f t="shared" si="60"/>
        <v>1</v>
      </c>
      <c r="D300">
        <f t="shared" si="61"/>
        <v>25.7</v>
      </c>
      <c r="E300">
        <f t="shared" si="62"/>
        <v>25.7</v>
      </c>
      <c r="F300" s="18">
        <f t="shared" si="63"/>
        <v>25.7</v>
      </c>
      <c r="G300" s="87" t="e">
        <f t="shared" si="64"/>
        <v>#DIV/0!</v>
      </c>
      <c r="H300" s="16">
        <v>25.7</v>
      </c>
    </row>
    <row r="301" spans="1:48" x14ac:dyDescent="0.3">
      <c r="A301" s="12" t="s">
        <v>81</v>
      </c>
      <c r="B301" s="6" t="s">
        <v>1756</v>
      </c>
      <c r="C301" s="12">
        <f t="shared" si="60"/>
        <v>1</v>
      </c>
      <c r="D301">
        <f t="shared" si="61"/>
        <v>25.29</v>
      </c>
      <c r="E301">
        <f t="shared" si="62"/>
        <v>25.29</v>
      </c>
      <c r="F301" s="18">
        <f t="shared" si="63"/>
        <v>25.29</v>
      </c>
      <c r="G301" s="87" t="e">
        <f t="shared" si="64"/>
        <v>#DIV/0!</v>
      </c>
      <c r="H301" s="16">
        <v>25.29</v>
      </c>
    </row>
    <row r="302" spans="1:48" x14ac:dyDescent="0.3">
      <c r="A302" s="12" t="s">
        <v>81</v>
      </c>
      <c r="B302" s="6" t="s">
        <v>1777</v>
      </c>
      <c r="C302" s="12">
        <f t="shared" si="60"/>
        <v>4</v>
      </c>
      <c r="D302">
        <f t="shared" si="61"/>
        <v>19.41</v>
      </c>
      <c r="E302">
        <f t="shared" si="62"/>
        <v>24.45</v>
      </c>
      <c r="F302" s="18">
        <f t="shared" si="63"/>
        <v>21.925000000000001</v>
      </c>
      <c r="G302" s="87">
        <f t="shared" si="64"/>
        <v>2.4957764322951679</v>
      </c>
      <c r="H302" s="16">
        <v>23.65</v>
      </c>
      <c r="I302" s="16">
        <v>20.190000000000001</v>
      </c>
      <c r="J302" s="16">
        <v>24.45</v>
      </c>
      <c r="K302" s="16">
        <v>19.41</v>
      </c>
    </row>
    <row r="303" spans="1:48" x14ac:dyDescent="0.3">
      <c r="A303" s="12" t="s">
        <v>81</v>
      </c>
      <c r="B303" s="6" t="s">
        <v>1769</v>
      </c>
      <c r="C303" s="12">
        <f t="shared" si="60"/>
        <v>41</v>
      </c>
      <c r="D303">
        <f t="shared" si="61"/>
        <v>13.24</v>
      </c>
      <c r="E303">
        <f t="shared" si="62"/>
        <v>27.91</v>
      </c>
      <c r="F303" s="18">
        <f t="shared" si="63"/>
        <v>23.339512195121952</v>
      </c>
      <c r="G303" s="87">
        <f t="shared" si="64"/>
        <v>3.0629250327256643</v>
      </c>
      <c r="H303" s="16">
        <v>27.58</v>
      </c>
      <c r="I303" s="16">
        <v>25.72</v>
      </c>
      <c r="J303" s="16">
        <v>27.05</v>
      </c>
      <c r="K303" s="16">
        <v>26.83</v>
      </c>
      <c r="L303" s="16">
        <v>21.63</v>
      </c>
      <c r="M303" s="16">
        <v>20.170000000000002</v>
      </c>
      <c r="N303" s="16">
        <v>23.19</v>
      </c>
      <c r="O303" s="16">
        <v>24.59</v>
      </c>
      <c r="P303" s="16">
        <v>25.58</v>
      </c>
      <c r="Q303" s="16">
        <v>25.05</v>
      </c>
      <c r="R303" s="16">
        <v>25.69</v>
      </c>
      <c r="S303" s="16">
        <v>21.38</v>
      </c>
      <c r="T303" s="16">
        <v>13.24</v>
      </c>
      <c r="U303" s="16">
        <v>19.190000000000001</v>
      </c>
      <c r="V303" s="16">
        <v>19.7</v>
      </c>
      <c r="W303" s="16">
        <v>19.8</v>
      </c>
      <c r="X303" s="16">
        <v>19.71</v>
      </c>
      <c r="Y303" s="16">
        <v>19.45</v>
      </c>
      <c r="Z303" s="16">
        <v>20.25</v>
      </c>
      <c r="AA303" s="16">
        <v>20.81</v>
      </c>
      <c r="AB303" s="16">
        <v>20.75</v>
      </c>
      <c r="AC303" s="16">
        <v>23.26</v>
      </c>
      <c r="AD303" s="16">
        <v>24.09</v>
      </c>
      <c r="AE303" s="16">
        <v>25.25</v>
      </c>
      <c r="AF303" s="16">
        <v>26.03</v>
      </c>
      <c r="AG303" s="16">
        <v>20.260000000000002</v>
      </c>
      <c r="AH303" s="16">
        <v>21.38</v>
      </c>
      <c r="AI303" s="16">
        <v>21.71</v>
      </c>
      <c r="AJ303" s="16">
        <v>22.77</v>
      </c>
      <c r="AK303" s="16">
        <v>23.65</v>
      </c>
      <c r="AL303" s="16">
        <v>24.45</v>
      </c>
      <c r="AM303" s="16">
        <v>23.93</v>
      </c>
      <c r="AN303" s="16">
        <v>26.62</v>
      </c>
      <c r="AO303" s="16">
        <v>26.32</v>
      </c>
      <c r="AP303" s="16">
        <v>24.57</v>
      </c>
      <c r="AQ303" s="16">
        <v>25.44</v>
      </c>
      <c r="AR303" s="16">
        <v>24.12</v>
      </c>
      <c r="AS303" s="16">
        <v>26.46</v>
      </c>
      <c r="AT303" s="16">
        <v>27.91</v>
      </c>
      <c r="AU303" s="16">
        <v>26.28</v>
      </c>
      <c r="AV303" s="16">
        <v>25.06</v>
      </c>
    </row>
    <row r="304" spans="1:48" x14ac:dyDescent="0.3">
      <c r="A304" s="12" t="s">
        <v>78</v>
      </c>
      <c r="B304" s="6" t="s">
        <v>1807</v>
      </c>
      <c r="C304" s="12">
        <f t="shared" si="60"/>
        <v>1</v>
      </c>
      <c r="D304">
        <f t="shared" si="61"/>
        <v>14.08</v>
      </c>
      <c r="E304">
        <f t="shared" si="62"/>
        <v>14.08</v>
      </c>
      <c r="F304" s="18">
        <f t="shared" si="63"/>
        <v>14.08</v>
      </c>
      <c r="G304" s="87" t="e">
        <f t="shared" si="64"/>
        <v>#DIV/0!</v>
      </c>
      <c r="H304" s="16">
        <v>14.08</v>
      </c>
    </row>
    <row r="305" spans="1:50" x14ac:dyDescent="0.3">
      <c r="A305" s="12" t="s">
        <v>93</v>
      </c>
      <c r="B305" s="6" t="s">
        <v>1978</v>
      </c>
      <c r="C305" s="12">
        <f t="shared" si="60"/>
        <v>29</v>
      </c>
      <c r="D305">
        <f t="shared" si="61"/>
        <v>14.08</v>
      </c>
      <c r="E305">
        <f t="shared" si="62"/>
        <v>28.38</v>
      </c>
      <c r="F305" s="18">
        <f t="shared" si="63"/>
        <v>24.987241379310341</v>
      </c>
      <c r="G305" s="87">
        <f t="shared" si="64"/>
        <v>3.6103965913453719</v>
      </c>
      <c r="H305" s="16">
        <v>26.95</v>
      </c>
      <c r="I305" s="16">
        <v>26.63</v>
      </c>
      <c r="J305" s="16">
        <v>26.63</v>
      </c>
      <c r="K305" s="16">
        <v>26.56</v>
      </c>
      <c r="L305" s="16">
        <v>26.31</v>
      </c>
      <c r="M305" s="16">
        <v>26.34</v>
      </c>
      <c r="N305" s="16">
        <v>24.39</v>
      </c>
      <c r="O305" s="16">
        <v>27.05</v>
      </c>
      <c r="P305" s="16">
        <v>27.2</v>
      </c>
      <c r="Q305" s="16">
        <v>27.04</v>
      </c>
      <c r="R305" s="16">
        <v>27.39</v>
      </c>
      <c r="S305" s="16">
        <v>27.85</v>
      </c>
      <c r="T305" s="16">
        <v>28.38</v>
      </c>
      <c r="U305" s="16">
        <v>26.69</v>
      </c>
      <c r="V305" s="16">
        <v>25.32</v>
      </c>
      <c r="W305" s="16">
        <v>24.98</v>
      </c>
      <c r="X305" s="16">
        <v>17.010000000000002</v>
      </c>
      <c r="Y305" s="16">
        <v>26.69</v>
      </c>
      <c r="Z305" s="16">
        <v>23.28</v>
      </c>
      <c r="AA305" s="16">
        <v>24.25</v>
      </c>
      <c r="AB305" s="16">
        <v>14.08</v>
      </c>
      <c r="AC305" s="16">
        <v>17.18</v>
      </c>
      <c r="AD305" s="16">
        <v>26.55</v>
      </c>
      <c r="AE305" s="16">
        <v>18.27</v>
      </c>
      <c r="AF305" s="16">
        <v>25.79</v>
      </c>
      <c r="AG305" s="16">
        <v>26.79</v>
      </c>
      <c r="AH305" s="16">
        <v>26.25</v>
      </c>
      <c r="AI305" s="16">
        <v>25.86</v>
      </c>
      <c r="AJ305" s="16">
        <v>26.92</v>
      </c>
    </row>
    <row r="306" spans="1:50" x14ac:dyDescent="0.3">
      <c r="A306" s="12" t="s">
        <v>93</v>
      </c>
      <c r="B306" s="6" t="s">
        <v>2017</v>
      </c>
      <c r="C306" s="12">
        <f t="shared" si="60"/>
        <v>6</v>
      </c>
      <c r="D306">
        <f t="shared" si="61"/>
        <v>22.69</v>
      </c>
      <c r="E306">
        <f t="shared" si="62"/>
        <v>26.46</v>
      </c>
      <c r="F306" s="18">
        <f t="shared" si="63"/>
        <v>25.006666666666664</v>
      </c>
      <c r="G306" s="87">
        <f t="shared" si="64"/>
        <v>1.4024787580090707</v>
      </c>
      <c r="H306" s="16">
        <v>26.05</v>
      </c>
      <c r="I306" s="16">
        <v>25.7</v>
      </c>
      <c r="J306" s="16">
        <v>25.02</v>
      </c>
      <c r="K306" s="16">
        <v>24.12</v>
      </c>
      <c r="L306" s="16">
        <v>22.69</v>
      </c>
      <c r="M306" s="16">
        <v>26.46</v>
      </c>
    </row>
    <row r="307" spans="1:50" x14ac:dyDescent="0.3">
      <c r="A307" s="12" t="s">
        <v>93</v>
      </c>
      <c r="B307" s="6" t="s">
        <v>2063</v>
      </c>
      <c r="C307" s="12">
        <f t="shared" si="60"/>
        <v>4</v>
      </c>
      <c r="D307">
        <f t="shared" si="61"/>
        <v>19.63</v>
      </c>
      <c r="E307">
        <f t="shared" si="62"/>
        <v>25.7</v>
      </c>
      <c r="F307" s="18">
        <f t="shared" si="63"/>
        <v>23.7425</v>
      </c>
      <c r="G307" s="87">
        <f t="shared" si="64"/>
        <v>2.7776773870747693</v>
      </c>
      <c r="H307" s="16">
        <v>24.62</v>
      </c>
      <c r="I307" s="16">
        <v>25.7</v>
      </c>
      <c r="J307" s="16">
        <v>25.02</v>
      </c>
      <c r="K307" s="16">
        <v>19.63</v>
      </c>
    </row>
    <row r="308" spans="1:50" x14ac:dyDescent="0.3">
      <c r="A308" s="12" t="s">
        <v>93</v>
      </c>
      <c r="B308" s="6" t="s">
        <v>2116</v>
      </c>
      <c r="C308" s="12">
        <f t="shared" si="60"/>
        <v>43</v>
      </c>
      <c r="D308">
        <f t="shared" si="61"/>
        <v>14.08</v>
      </c>
      <c r="E308">
        <f t="shared" si="62"/>
        <v>28.38</v>
      </c>
      <c r="F308" s="18">
        <f t="shared" si="63"/>
        <v>25.197674418604645</v>
      </c>
      <c r="G308" s="87">
        <f t="shared" si="64"/>
        <v>3.0950866109963129</v>
      </c>
      <c r="H308" s="16">
        <v>25.79</v>
      </c>
      <c r="I308" s="16">
        <v>26.79</v>
      </c>
      <c r="J308" s="16">
        <v>26.25</v>
      </c>
      <c r="K308" s="16">
        <v>26.92</v>
      </c>
      <c r="L308" s="16">
        <v>26.55</v>
      </c>
      <c r="M308" s="16">
        <v>27.21</v>
      </c>
      <c r="N308" s="16">
        <v>26.75</v>
      </c>
      <c r="O308" s="16">
        <v>24.93</v>
      </c>
      <c r="P308" s="16">
        <v>26.13</v>
      </c>
      <c r="Q308" s="16">
        <v>17.18</v>
      </c>
      <c r="R308" s="16">
        <v>26.55</v>
      </c>
      <c r="S308" s="16">
        <v>24.25</v>
      </c>
      <c r="T308" s="16">
        <v>14.08</v>
      </c>
      <c r="U308" s="16">
        <v>25.57</v>
      </c>
      <c r="V308" s="16">
        <v>26.69</v>
      </c>
      <c r="W308" s="16">
        <v>18.86</v>
      </c>
      <c r="X308" s="16">
        <v>20.72</v>
      </c>
      <c r="Y308" s="16">
        <v>17.010000000000002</v>
      </c>
      <c r="Z308" s="16">
        <v>25.32</v>
      </c>
      <c r="AA308" s="16">
        <v>23.25</v>
      </c>
      <c r="AB308" s="16">
        <v>25.46</v>
      </c>
      <c r="AC308" s="16">
        <v>25.46</v>
      </c>
      <c r="AD308" s="16">
        <v>26.69</v>
      </c>
      <c r="AE308" s="16">
        <v>28.05</v>
      </c>
      <c r="AF308" s="16">
        <v>23.37</v>
      </c>
      <c r="AG308" s="16">
        <v>26.56</v>
      </c>
      <c r="AH308" s="16">
        <v>26.18</v>
      </c>
      <c r="AI308" s="16">
        <v>26.34</v>
      </c>
      <c r="AJ308" s="16">
        <v>26.31</v>
      </c>
      <c r="AK308" s="16">
        <v>27.39</v>
      </c>
      <c r="AL308" s="16">
        <v>27.85</v>
      </c>
      <c r="AM308" s="16">
        <v>28.38</v>
      </c>
      <c r="AN308" s="16">
        <v>24.42</v>
      </c>
      <c r="AO308" s="16">
        <v>26.82</v>
      </c>
      <c r="AP308" s="16">
        <v>24.39</v>
      </c>
      <c r="AQ308" s="16">
        <v>26.41</v>
      </c>
      <c r="AR308" s="16">
        <v>27.2</v>
      </c>
      <c r="AS308" s="16">
        <v>26.95</v>
      </c>
      <c r="AT308" s="16">
        <v>26.63</v>
      </c>
      <c r="AU308" s="16">
        <v>26.63</v>
      </c>
      <c r="AV308" s="16">
        <v>26.56</v>
      </c>
      <c r="AW308" s="16">
        <v>26.31</v>
      </c>
      <c r="AX308" s="16">
        <v>26.34</v>
      </c>
    </row>
    <row r="309" spans="1:50" x14ac:dyDescent="0.3">
      <c r="A309" s="12" t="s">
        <v>89</v>
      </c>
      <c r="B309" s="6" t="s">
        <v>2261</v>
      </c>
      <c r="C309" s="12">
        <f t="shared" si="60"/>
        <v>1</v>
      </c>
      <c r="D309">
        <f t="shared" si="61"/>
        <v>22.25</v>
      </c>
      <c r="E309">
        <f t="shared" si="62"/>
        <v>22.25</v>
      </c>
      <c r="F309" s="18">
        <f t="shared" si="63"/>
        <v>22.25</v>
      </c>
      <c r="G309" s="87" t="e">
        <f t="shared" si="64"/>
        <v>#DIV/0!</v>
      </c>
      <c r="H309" s="16">
        <v>22.25</v>
      </c>
    </row>
    <row r="310" spans="1:50" x14ac:dyDescent="0.3">
      <c r="A310" s="12" t="s">
        <v>51</v>
      </c>
      <c r="B310" s="6" t="s">
        <v>2395</v>
      </c>
      <c r="C310" s="12">
        <f t="shared" si="60"/>
        <v>6</v>
      </c>
      <c r="D310">
        <f t="shared" si="61"/>
        <v>21.25</v>
      </c>
      <c r="E310">
        <f t="shared" si="62"/>
        <v>26.39</v>
      </c>
      <c r="F310" s="18">
        <f t="shared" si="63"/>
        <v>23.653333333333332</v>
      </c>
      <c r="G310" s="87">
        <f t="shared" si="64"/>
        <v>1.9519699451238142</v>
      </c>
      <c r="H310" s="16">
        <v>24.24</v>
      </c>
      <c r="I310" s="16">
        <v>26.39</v>
      </c>
      <c r="J310" s="16">
        <v>24.74</v>
      </c>
      <c r="K310" s="16">
        <v>21.59</v>
      </c>
      <c r="L310" s="16">
        <v>21.25</v>
      </c>
      <c r="M310" s="16">
        <v>23.71</v>
      </c>
    </row>
    <row r="311" spans="1:50" x14ac:dyDescent="0.3">
      <c r="A311" s="12" t="s">
        <v>94</v>
      </c>
      <c r="B311" s="6" t="s">
        <v>2517</v>
      </c>
      <c r="C311" s="12">
        <f t="shared" si="60"/>
        <v>1</v>
      </c>
      <c r="D311">
        <f t="shared" si="61"/>
        <v>12.53</v>
      </c>
      <c r="E311">
        <f t="shared" si="62"/>
        <v>12.53</v>
      </c>
      <c r="F311" s="18">
        <f t="shared" si="63"/>
        <v>12.53</v>
      </c>
      <c r="G311" s="87" t="e">
        <f t="shared" si="64"/>
        <v>#DIV/0!</v>
      </c>
      <c r="H311" s="16">
        <v>12.53</v>
      </c>
    </row>
    <row r="312" spans="1:50" x14ac:dyDescent="0.3">
      <c r="A312" s="12" t="s">
        <v>70</v>
      </c>
      <c r="B312" s="6" t="s">
        <v>2704</v>
      </c>
      <c r="C312" s="12">
        <f t="shared" si="60"/>
        <v>1</v>
      </c>
      <c r="D312">
        <f t="shared" si="61"/>
        <v>23.4</v>
      </c>
      <c r="E312">
        <f t="shared" si="62"/>
        <v>23.4</v>
      </c>
      <c r="F312" s="18">
        <f t="shared" si="63"/>
        <v>23.4</v>
      </c>
      <c r="G312" s="87" t="e">
        <f t="shared" si="64"/>
        <v>#DIV/0!</v>
      </c>
      <c r="H312" s="16">
        <v>23.4</v>
      </c>
    </row>
    <row r="313" spans="1:50" x14ac:dyDescent="0.3">
      <c r="A313" t="s">
        <v>41</v>
      </c>
      <c r="B313" s="6" t="s">
        <v>2752</v>
      </c>
      <c r="C313" s="12">
        <f t="shared" si="60"/>
        <v>1</v>
      </c>
      <c r="D313">
        <f t="shared" si="61"/>
        <v>23.41</v>
      </c>
      <c r="E313">
        <f t="shared" si="62"/>
        <v>23.41</v>
      </c>
      <c r="F313" s="18">
        <f t="shared" si="63"/>
        <v>23.41</v>
      </c>
      <c r="G313" s="87" t="e">
        <f t="shared" si="64"/>
        <v>#DIV/0!</v>
      </c>
      <c r="H313" s="16">
        <v>23.41</v>
      </c>
    </row>
    <row r="314" spans="1:50" x14ac:dyDescent="0.3">
      <c r="A314" s="12" t="s">
        <v>53</v>
      </c>
      <c r="B314" s="6" t="s">
        <v>2940</v>
      </c>
      <c r="C314" s="12">
        <f t="shared" si="60"/>
        <v>1</v>
      </c>
      <c r="D314">
        <f t="shared" si="61"/>
        <v>24.34</v>
      </c>
      <c r="E314">
        <f t="shared" si="62"/>
        <v>24.34</v>
      </c>
      <c r="F314" s="18">
        <f t="shared" si="63"/>
        <v>24.34</v>
      </c>
      <c r="G314" s="87" t="e">
        <f t="shared" si="64"/>
        <v>#DIV/0!</v>
      </c>
      <c r="H314" s="16">
        <v>24.34</v>
      </c>
    </row>
    <row r="315" spans="1:50" x14ac:dyDescent="0.3">
      <c r="A315" s="12" t="s">
        <v>53</v>
      </c>
      <c r="B315" s="6" t="s">
        <v>2942</v>
      </c>
      <c r="C315" s="12">
        <f t="shared" si="60"/>
        <v>10</v>
      </c>
      <c r="D315">
        <f t="shared" si="61"/>
        <v>8.5</v>
      </c>
      <c r="E315">
        <f t="shared" si="62"/>
        <v>27.79</v>
      </c>
      <c r="F315" s="18">
        <f t="shared" si="63"/>
        <v>19.020999999999997</v>
      </c>
      <c r="G315" s="87">
        <f t="shared" si="64"/>
        <v>5.3382320211012866</v>
      </c>
      <c r="H315" s="16">
        <v>27.79</v>
      </c>
      <c r="I315" s="16">
        <v>24.64</v>
      </c>
      <c r="J315" s="16">
        <v>20.46</v>
      </c>
      <c r="K315" s="16">
        <v>21.63</v>
      </c>
      <c r="L315" s="16">
        <v>20.170000000000002</v>
      </c>
      <c r="M315" s="16">
        <v>18.940000000000001</v>
      </c>
      <c r="N315" s="16">
        <v>8.5</v>
      </c>
      <c r="O315" s="16">
        <v>15.98</v>
      </c>
      <c r="P315" s="16">
        <v>16.37</v>
      </c>
      <c r="Q315" s="16">
        <v>15.73</v>
      </c>
    </row>
    <row r="316" spans="1:50" x14ac:dyDescent="0.3">
      <c r="A316" s="12" t="s">
        <v>74</v>
      </c>
      <c r="B316" s="6" t="s">
        <v>2980</v>
      </c>
      <c r="C316" s="12">
        <f t="shared" ref="C316:C321" si="65">COUNT(H316:DA316)</f>
        <v>11</v>
      </c>
      <c r="D316">
        <f t="shared" ref="D316:D321" si="66">MIN(H316:DB316)</f>
        <v>18.05</v>
      </c>
      <c r="E316">
        <f t="shared" ref="E316:E321" si="67">MAX(H316:DB316)</f>
        <v>23.3</v>
      </c>
      <c r="F316" s="18">
        <f t="shared" ref="F316:F321" si="68">AVERAGE(H316:DB316)</f>
        <v>20.704545454545453</v>
      </c>
      <c r="G316" s="87">
        <f t="shared" ref="G316:G321" si="69">STDEV(H316:DB316)</f>
        <v>1.78317897944297</v>
      </c>
      <c r="H316" s="16">
        <v>22.7</v>
      </c>
      <c r="I316" s="16">
        <v>23.3</v>
      </c>
      <c r="J316" s="16">
        <v>22.4</v>
      </c>
      <c r="K316" s="16">
        <v>21.2</v>
      </c>
      <c r="L316" s="16">
        <v>21.55</v>
      </c>
      <c r="M316" s="16">
        <v>20.65</v>
      </c>
      <c r="N316" s="16">
        <v>18.05</v>
      </c>
      <c r="O316" s="16">
        <v>18.95</v>
      </c>
      <c r="P316" s="16">
        <v>18.45</v>
      </c>
      <c r="Q316" s="16">
        <v>19.350000000000001</v>
      </c>
      <c r="R316" s="16">
        <v>21.15</v>
      </c>
    </row>
    <row r="317" spans="1:50" x14ac:dyDescent="0.3">
      <c r="A317" t="s">
        <v>57</v>
      </c>
      <c r="B317" s="6" t="s">
        <v>3132</v>
      </c>
      <c r="C317" s="12">
        <f t="shared" si="65"/>
        <v>5</v>
      </c>
      <c r="D317">
        <f t="shared" si="66"/>
        <v>26.18</v>
      </c>
      <c r="E317">
        <f t="shared" si="67"/>
        <v>28.6</v>
      </c>
      <c r="F317" s="18">
        <f t="shared" si="68"/>
        <v>27.451999999999998</v>
      </c>
      <c r="G317" s="87">
        <f t="shared" si="69"/>
        <v>1.020034313148338</v>
      </c>
      <c r="H317" s="16">
        <v>28.6</v>
      </c>
      <c r="I317" s="16">
        <v>27.31</v>
      </c>
      <c r="J317" s="16">
        <v>26.18</v>
      </c>
      <c r="K317" s="16">
        <v>26.82</v>
      </c>
      <c r="L317" s="16">
        <v>28.35</v>
      </c>
    </row>
    <row r="318" spans="1:50" x14ac:dyDescent="0.3">
      <c r="A318" t="s">
        <v>57</v>
      </c>
      <c r="B318" s="6" t="s">
        <v>3134</v>
      </c>
      <c r="C318" s="12">
        <f t="shared" si="65"/>
        <v>26</v>
      </c>
      <c r="D318">
        <f t="shared" si="66"/>
        <v>16.579999999999998</v>
      </c>
      <c r="E318">
        <f t="shared" si="67"/>
        <v>29.25</v>
      </c>
      <c r="F318" s="18">
        <f t="shared" si="68"/>
        <v>22.082692307692312</v>
      </c>
      <c r="G318" s="87">
        <f t="shared" si="69"/>
        <v>2.8375349269283672</v>
      </c>
      <c r="H318" s="16">
        <v>25.47</v>
      </c>
      <c r="I318" s="16">
        <v>29.25</v>
      </c>
      <c r="J318" s="16">
        <v>27.01</v>
      </c>
      <c r="K318" s="16">
        <v>25.14</v>
      </c>
      <c r="L318" s="16">
        <v>20.71</v>
      </c>
      <c r="M318" s="16">
        <v>22.1</v>
      </c>
      <c r="N318" s="16">
        <v>21.71</v>
      </c>
      <c r="O318" s="16">
        <v>23.79</v>
      </c>
      <c r="P318" s="16">
        <v>22.53</v>
      </c>
      <c r="Q318" s="16">
        <v>26.28</v>
      </c>
      <c r="R318" s="16">
        <v>21.61</v>
      </c>
      <c r="S318" s="16">
        <v>21.85</v>
      </c>
      <c r="T318" s="16">
        <v>22.15</v>
      </c>
      <c r="U318" s="16">
        <v>21.95</v>
      </c>
      <c r="V318" s="16">
        <v>23.41</v>
      </c>
      <c r="W318" s="16">
        <v>20.69</v>
      </c>
      <c r="X318" s="16">
        <v>19.91</v>
      </c>
      <c r="Y318" s="16">
        <v>22.48</v>
      </c>
      <c r="Z318" s="16">
        <v>21.53</v>
      </c>
      <c r="AA318" s="16">
        <v>20.55</v>
      </c>
      <c r="AB318" s="16">
        <v>20.65</v>
      </c>
      <c r="AC318" s="16">
        <v>19.170000000000002</v>
      </c>
      <c r="AD318" s="16">
        <v>21</v>
      </c>
      <c r="AE318" s="16">
        <v>18.04</v>
      </c>
      <c r="AF318" s="16">
        <v>18.59</v>
      </c>
      <c r="AG318" s="16">
        <v>16.579999999999998</v>
      </c>
    </row>
    <row r="319" spans="1:50" x14ac:dyDescent="0.3">
      <c r="A319" t="s">
        <v>61</v>
      </c>
      <c r="B319" s="6" t="s">
        <v>3158</v>
      </c>
      <c r="C319" s="12">
        <f t="shared" si="65"/>
        <v>2</v>
      </c>
      <c r="D319">
        <f t="shared" si="66"/>
        <v>17.059999999999999</v>
      </c>
      <c r="E319">
        <f t="shared" si="67"/>
        <v>18.71</v>
      </c>
      <c r="F319" s="18">
        <f t="shared" si="68"/>
        <v>17.884999999999998</v>
      </c>
      <c r="G319" s="87">
        <f t="shared" si="69"/>
        <v>1.1667261889578049</v>
      </c>
      <c r="H319" s="16">
        <v>17.059999999999999</v>
      </c>
      <c r="I319" s="16">
        <v>18.71</v>
      </c>
    </row>
    <row r="320" spans="1:50" x14ac:dyDescent="0.3">
      <c r="A320" t="s">
        <v>61</v>
      </c>
      <c r="B320" s="6" t="s">
        <v>3164</v>
      </c>
      <c r="C320" s="12">
        <f t="shared" si="65"/>
        <v>33</v>
      </c>
      <c r="D320">
        <f t="shared" si="66"/>
        <v>18.04</v>
      </c>
      <c r="E320">
        <f t="shared" si="67"/>
        <v>28.63</v>
      </c>
      <c r="F320" s="18">
        <f t="shared" si="68"/>
        <v>23.409999999999993</v>
      </c>
      <c r="G320" s="87">
        <f t="shared" si="69"/>
        <v>2.692424557903216</v>
      </c>
      <c r="H320" s="16">
        <v>27.11</v>
      </c>
      <c r="I320" s="16">
        <v>28.35</v>
      </c>
      <c r="J320" s="16">
        <v>26.73</v>
      </c>
      <c r="K320" s="16">
        <v>28.63</v>
      </c>
      <c r="L320" s="16">
        <v>28.49</v>
      </c>
      <c r="M320" s="16">
        <v>26.98</v>
      </c>
      <c r="N320" s="16">
        <v>21.71</v>
      </c>
      <c r="O320" s="16">
        <v>24.02</v>
      </c>
      <c r="P320" s="16">
        <v>21.53</v>
      </c>
      <c r="Q320" s="16">
        <v>26.28</v>
      </c>
      <c r="R320" s="16">
        <v>22.21</v>
      </c>
      <c r="S320" s="16">
        <v>21.61</v>
      </c>
      <c r="T320" s="16">
        <v>22.9</v>
      </c>
      <c r="U320" s="16">
        <v>23.41</v>
      </c>
      <c r="V320" s="16">
        <v>23.61</v>
      </c>
      <c r="W320" s="16">
        <v>25.06</v>
      </c>
      <c r="X320" s="16">
        <v>24.4</v>
      </c>
      <c r="Y320" s="16">
        <v>23.71</v>
      </c>
      <c r="Z320" s="16">
        <v>24.15</v>
      </c>
      <c r="AA320" s="16">
        <v>23.62</v>
      </c>
      <c r="AB320" s="16">
        <v>21.88</v>
      </c>
      <c r="AC320" s="16">
        <v>23.74</v>
      </c>
      <c r="AD320" s="16">
        <v>22.68</v>
      </c>
      <c r="AE320" s="16">
        <v>23.29</v>
      </c>
      <c r="AF320" s="16">
        <v>22.18</v>
      </c>
      <c r="AG320" s="16">
        <v>21.78</v>
      </c>
      <c r="AH320" s="16">
        <v>22.48</v>
      </c>
      <c r="AI320" s="16">
        <v>20.55</v>
      </c>
      <c r="AJ320" s="16">
        <v>22.64</v>
      </c>
      <c r="AK320" s="16">
        <v>19.170000000000002</v>
      </c>
      <c r="AL320" s="16">
        <v>21</v>
      </c>
      <c r="AM320" s="16">
        <v>18.04</v>
      </c>
      <c r="AN320" s="16">
        <v>18.59</v>
      </c>
    </row>
    <row r="321" spans="1:30" x14ac:dyDescent="0.3">
      <c r="A321" s="12" t="s">
        <v>71</v>
      </c>
      <c r="B321" s="6" t="s">
        <v>3522</v>
      </c>
      <c r="C321" s="12">
        <f t="shared" si="65"/>
        <v>1</v>
      </c>
      <c r="D321">
        <f t="shared" si="66"/>
        <v>23.16</v>
      </c>
      <c r="E321">
        <f t="shared" si="67"/>
        <v>23.16</v>
      </c>
      <c r="F321" s="18">
        <f t="shared" si="68"/>
        <v>23.16</v>
      </c>
      <c r="G321" s="87" t="e">
        <f t="shared" si="69"/>
        <v>#DIV/0!</v>
      </c>
      <c r="H321" s="16">
        <v>23.16</v>
      </c>
    </row>
    <row r="322" spans="1:30" x14ac:dyDescent="0.3">
      <c r="A322" s="12" t="s">
        <v>35</v>
      </c>
      <c r="B322" s="169" t="s">
        <v>5134</v>
      </c>
      <c r="C322" s="12">
        <f t="shared" ref="C322:C323" si="70">COUNT(H322:DA322)</f>
        <v>23</v>
      </c>
      <c r="D322">
        <f t="shared" ref="D322:D323" si="71">MIN(H322:DB322)</f>
        <v>20.190000000000001</v>
      </c>
      <c r="E322">
        <f t="shared" ref="E322:E323" si="72">MAX(H322:DB322)</f>
        <v>27.26</v>
      </c>
      <c r="F322" s="18">
        <f t="shared" ref="F322:F323" si="73">AVERAGE(H322:DB322)</f>
        <v>24.987391304347824</v>
      </c>
      <c r="G322" s="87">
        <f t="shared" ref="G322:G323" si="74">STDEV(H322:DB322)</f>
        <v>1.7148634119775055</v>
      </c>
      <c r="H322" s="16">
        <v>27.26</v>
      </c>
      <c r="I322" s="16">
        <v>26.66</v>
      </c>
      <c r="J322" s="16">
        <v>26.35</v>
      </c>
      <c r="K322" s="16">
        <v>24.52</v>
      </c>
      <c r="L322" s="16">
        <v>23.12</v>
      </c>
      <c r="M322" s="16">
        <v>24.12</v>
      </c>
      <c r="N322" s="16">
        <v>25.72</v>
      </c>
      <c r="O322" s="16">
        <v>24.96</v>
      </c>
      <c r="P322" s="16">
        <v>23.65</v>
      </c>
      <c r="Q322" s="16">
        <v>25.78</v>
      </c>
      <c r="R322" s="16">
        <v>25.59</v>
      </c>
      <c r="S322" s="16">
        <v>25.09</v>
      </c>
      <c r="T322" s="16">
        <v>26.27</v>
      </c>
      <c r="U322" s="16">
        <v>26.32</v>
      </c>
      <c r="V322" s="16">
        <v>26.62</v>
      </c>
      <c r="W322" s="16">
        <v>26.53</v>
      </c>
      <c r="X322" s="16">
        <v>23.93</v>
      </c>
      <c r="Y322" s="16">
        <v>27.13</v>
      </c>
      <c r="Z322" s="16">
        <v>22.22</v>
      </c>
      <c r="AA322" s="16">
        <v>24.58</v>
      </c>
      <c r="AB322" s="16">
        <v>24.45</v>
      </c>
      <c r="AC322" s="16">
        <v>20.190000000000001</v>
      </c>
      <c r="AD322" s="16">
        <v>23.65</v>
      </c>
    </row>
    <row r="323" spans="1:30" x14ac:dyDescent="0.3">
      <c r="C323" s="12">
        <f t="shared" si="70"/>
        <v>0</v>
      </c>
      <c r="D323">
        <f t="shared" si="71"/>
        <v>0</v>
      </c>
      <c r="E323">
        <f t="shared" si="72"/>
        <v>0</v>
      </c>
      <c r="F323" s="18" t="e">
        <f t="shared" si="73"/>
        <v>#DIV/0!</v>
      </c>
      <c r="G323" s="87" t="e">
        <f t="shared" si="74"/>
        <v>#DIV/0!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98AF-8E89-4B1A-A1DE-3D4CA4F6AD9C}">
  <dimension ref="A1:EZ1184"/>
  <sheetViews>
    <sheetView workbookViewId="0">
      <pane ySplit="1" topLeftCell="A291" activePane="bottomLeft" state="frozen"/>
      <selection pane="bottomLeft" activeCell="C291" sqref="C291:G291"/>
    </sheetView>
  </sheetViews>
  <sheetFormatPr defaultRowHeight="14.4" x14ac:dyDescent="0.3"/>
  <cols>
    <col min="1" max="1" width="18.109375" bestFit="1" customWidth="1"/>
    <col min="2" max="2" width="28.88671875" bestFit="1" customWidth="1"/>
    <col min="3" max="3" width="5.88671875" style="12" bestFit="1" customWidth="1"/>
    <col min="4" max="4" width="9.109375" bestFit="1" customWidth="1"/>
    <col min="5" max="5" width="9.5546875" bestFit="1" customWidth="1"/>
    <col min="6" max="6" width="9.6640625" bestFit="1" customWidth="1"/>
    <col min="7" max="7" width="8.33203125" style="6" bestFit="1" customWidth="1"/>
  </cols>
  <sheetData>
    <row r="1" spans="1:104" s="51" customFormat="1" x14ac:dyDescent="0.3">
      <c r="A1" s="254" t="s">
        <v>354</v>
      </c>
      <c r="B1" s="254"/>
      <c r="C1" s="106" t="s">
        <v>360</v>
      </c>
      <c r="D1" s="51" t="s">
        <v>361</v>
      </c>
      <c r="E1" s="51" t="s">
        <v>362</v>
      </c>
      <c r="F1" s="51" t="s">
        <v>363</v>
      </c>
      <c r="G1" s="52" t="s">
        <v>358</v>
      </c>
      <c r="H1" s="51" t="s">
        <v>359</v>
      </c>
    </row>
    <row r="2" spans="1:104" x14ac:dyDescent="0.3">
      <c r="A2" t="s">
        <v>90</v>
      </c>
      <c r="B2" t="s">
        <v>169</v>
      </c>
      <c r="C2" s="12">
        <f>COUNT(H2:BA2)</f>
        <v>1</v>
      </c>
      <c r="D2">
        <f>MIN(H2:BB2)</f>
        <v>1713</v>
      </c>
      <c r="E2">
        <f>MAX(H2:BB2)</f>
        <v>1713</v>
      </c>
      <c r="F2">
        <f>AVERAGE(H2:BB2)</f>
        <v>1713</v>
      </c>
      <c r="G2" s="6" t="e">
        <f>STDEV(H2:BB2)</f>
        <v>#DIV/0!</v>
      </c>
      <c r="H2">
        <v>1713</v>
      </c>
    </row>
    <row r="3" spans="1:104" x14ac:dyDescent="0.3">
      <c r="A3" t="s">
        <v>90</v>
      </c>
      <c r="B3" t="s">
        <v>171</v>
      </c>
      <c r="C3" s="12">
        <f t="shared" ref="C3:C19" si="0">COUNT(H3:BA3)</f>
        <v>1</v>
      </c>
      <c r="D3">
        <f t="shared" ref="D3:D19" si="1">MIN(H3:BB3)</f>
        <v>1872</v>
      </c>
      <c r="E3">
        <f t="shared" ref="E3:E19" si="2">MAX(H3:BB3)</f>
        <v>1872</v>
      </c>
      <c r="F3">
        <f t="shared" ref="F3:F19" si="3">AVERAGE(H3:BB3)</f>
        <v>1872</v>
      </c>
      <c r="G3" s="6" t="e">
        <f t="shared" ref="G3:G19" si="4">STDEV(H3:BB3)</f>
        <v>#DIV/0!</v>
      </c>
      <c r="H3">
        <v>1872</v>
      </c>
    </row>
    <row r="4" spans="1:104" s="51" customFormat="1" x14ac:dyDescent="0.3">
      <c r="A4" t="s">
        <v>90</v>
      </c>
      <c r="B4" t="s">
        <v>172</v>
      </c>
      <c r="C4" s="12">
        <f t="shared" si="0"/>
        <v>4</v>
      </c>
      <c r="D4">
        <f t="shared" si="1"/>
        <v>1090</v>
      </c>
      <c r="E4">
        <f t="shared" si="2"/>
        <v>1832</v>
      </c>
      <c r="F4" s="63">
        <f t="shared" si="3"/>
        <v>1468.75</v>
      </c>
      <c r="G4" s="88">
        <f t="shared" si="4"/>
        <v>359.34512194639109</v>
      </c>
      <c r="H4">
        <v>1240</v>
      </c>
      <c r="I4">
        <v>1090</v>
      </c>
      <c r="J4">
        <v>1832</v>
      </c>
      <c r="K4">
        <v>1713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</row>
    <row r="5" spans="1:104" x14ac:dyDescent="0.3">
      <c r="A5" t="s">
        <v>33</v>
      </c>
      <c r="B5" s="59" t="s">
        <v>114</v>
      </c>
      <c r="C5" s="12">
        <f t="shared" si="0"/>
        <v>7</v>
      </c>
      <c r="D5">
        <f t="shared" si="1"/>
        <v>488</v>
      </c>
      <c r="E5">
        <f t="shared" si="2"/>
        <v>1171</v>
      </c>
      <c r="F5" s="63">
        <f t="shared" si="3"/>
        <v>680.14285714285711</v>
      </c>
      <c r="G5" s="88">
        <f t="shared" si="4"/>
        <v>233.78795846623399</v>
      </c>
      <c r="H5">
        <v>1171</v>
      </c>
      <c r="I5">
        <v>628</v>
      </c>
      <c r="J5">
        <v>556</v>
      </c>
      <c r="K5">
        <v>766</v>
      </c>
      <c r="L5">
        <v>538</v>
      </c>
      <c r="M5">
        <v>488</v>
      </c>
      <c r="N5">
        <v>614</v>
      </c>
    </row>
    <row r="6" spans="1:104" x14ac:dyDescent="0.3">
      <c r="A6" t="s">
        <v>33</v>
      </c>
      <c r="B6" s="59" t="s">
        <v>181</v>
      </c>
      <c r="C6" s="12">
        <f t="shared" si="0"/>
        <v>2</v>
      </c>
      <c r="D6">
        <f t="shared" si="1"/>
        <v>550</v>
      </c>
      <c r="E6" s="63">
        <f t="shared" si="2"/>
        <v>729.87</v>
      </c>
      <c r="F6" s="63">
        <f t="shared" si="3"/>
        <v>639.93499999999995</v>
      </c>
      <c r="G6" s="88">
        <f t="shared" si="4"/>
        <v>127.18729673202499</v>
      </c>
      <c r="H6">
        <v>550</v>
      </c>
      <c r="I6">
        <v>729.87</v>
      </c>
    </row>
    <row r="7" spans="1:104" s="51" customFormat="1" x14ac:dyDescent="0.3">
      <c r="A7" t="s">
        <v>33</v>
      </c>
      <c r="B7" s="59" t="s">
        <v>183</v>
      </c>
      <c r="C7" s="12">
        <f t="shared" si="0"/>
        <v>11</v>
      </c>
      <c r="D7">
        <f t="shared" si="1"/>
        <v>706</v>
      </c>
      <c r="E7">
        <f t="shared" si="2"/>
        <v>1422</v>
      </c>
      <c r="F7" s="63">
        <f t="shared" si="3"/>
        <v>869.18181818181813</v>
      </c>
      <c r="G7" s="88">
        <f t="shared" si="4"/>
        <v>207.41784792144497</v>
      </c>
      <c r="H7">
        <v>1422</v>
      </c>
      <c r="I7">
        <v>997</v>
      </c>
      <c r="J7">
        <v>814</v>
      </c>
      <c r="K7">
        <v>986</v>
      </c>
      <c r="L7">
        <v>789</v>
      </c>
      <c r="M7">
        <v>775</v>
      </c>
      <c r="N7">
        <v>708</v>
      </c>
      <c r="O7">
        <v>797</v>
      </c>
      <c r="P7">
        <v>827</v>
      </c>
      <c r="Q7">
        <v>706</v>
      </c>
      <c r="R7">
        <v>740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</row>
    <row r="8" spans="1:104" x14ac:dyDescent="0.3">
      <c r="A8" t="s">
        <v>49</v>
      </c>
      <c r="B8" t="s">
        <v>238</v>
      </c>
      <c r="C8" s="12">
        <f t="shared" si="0"/>
        <v>13</v>
      </c>
      <c r="D8">
        <f t="shared" si="1"/>
        <v>1127</v>
      </c>
      <c r="E8">
        <f t="shared" si="2"/>
        <v>2588</v>
      </c>
      <c r="F8" s="63">
        <f t="shared" si="3"/>
        <v>1702.7692307692307</v>
      </c>
      <c r="G8" s="88">
        <f t="shared" si="4"/>
        <v>459.53131083858187</v>
      </c>
      <c r="H8">
        <v>1407</v>
      </c>
      <c r="I8">
        <v>2002</v>
      </c>
      <c r="J8">
        <v>1673</v>
      </c>
      <c r="K8">
        <v>1573</v>
      </c>
      <c r="L8">
        <v>1637</v>
      </c>
      <c r="M8">
        <v>2588</v>
      </c>
      <c r="N8">
        <v>1729</v>
      </c>
      <c r="O8">
        <v>1237</v>
      </c>
      <c r="P8">
        <v>1230</v>
      </c>
      <c r="Q8">
        <v>1436</v>
      </c>
      <c r="R8">
        <v>1127</v>
      </c>
      <c r="S8">
        <v>2012</v>
      </c>
      <c r="T8">
        <v>2485</v>
      </c>
    </row>
    <row r="9" spans="1:104" x14ac:dyDescent="0.3">
      <c r="A9" t="s">
        <v>49</v>
      </c>
      <c r="B9" t="s">
        <v>240</v>
      </c>
      <c r="C9" s="12">
        <f t="shared" si="0"/>
        <v>24</v>
      </c>
      <c r="D9">
        <f t="shared" si="1"/>
        <v>516</v>
      </c>
      <c r="E9">
        <f t="shared" si="2"/>
        <v>1454</v>
      </c>
      <c r="F9" s="63">
        <f t="shared" si="3"/>
        <v>988.41666666666663</v>
      </c>
      <c r="G9" s="88">
        <f t="shared" si="4"/>
        <v>214.00892233871852</v>
      </c>
      <c r="H9" s="7">
        <v>867</v>
      </c>
      <c r="I9" s="7">
        <v>516</v>
      </c>
      <c r="J9" s="7">
        <v>930</v>
      </c>
      <c r="K9" s="7">
        <v>833</v>
      </c>
      <c r="L9" s="7">
        <v>800</v>
      </c>
      <c r="M9" s="7">
        <v>736</v>
      </c>
      <c r="N9" s="7">
        <v>989</v>
      </c>
      <c r="O9" s="7">
        <v>1023</v>
      </c>
      <c r="P9" s="7">
        <v>1106</v>
      </c>
      <c r="Q9" s="7">
        <v>868</v>
      </c>
      <c r="R9" s="7">
        <v>767</v>
      </c>
      <c r="S9" s="7">
        <v>1153</v>
      </c>
      <c r="T9" s="7">
        <v>989</v>
      </c>
      <c r="U9" s="7">
        <v>1241</v>
      </c>
      <c r="V9" s="7">
        <v>1080</v>
      </c>
      <c r="W9" s="7">
        <v>1454</v>
      </c>
      <c r="X9" s="7">
        <v>1092</v>
      </c>
      <c r="Y9" s="7">
        <v>991</v>
      </c>
      <c r="Z9" s="7">
        <v>1155</v>
      </c>
      <c r="AA9" s="7">
        <v>1058</v>
      </c>
      <c r="AB9" s="7">
        <v>1449</v>
      </c>
      <c r="AC9" s="7">
        <v>875</v>
      </c>
      <c r="AD9" s="7">
        <v>870</v>
      </c>
      <c r="AE9" s="7">
        <v>880</v>
      </c>
    </row>
    <row r="10" spans="1:104" x14ac:dyDescent="0.3">
      <c r="A10" t="s">
        <v>49</v>
      </c>
      <c r="B10" t="s">
        <v>283</v>
      </c>
      <c r="C10" s="12">
        <f t="shared" si="0"/>
        <v>9</v>
      </c>
      <c r="D10">
        <f t="shared" si="1"/>
        <v>516</v>
      </c>
      <c r="E10">
        <f t="shared" si="2"/>
        <v>1023</v>
      </c>
      <c r="F10" s="63">
        <f t="shared" si="3"/>
        <v>784.66666666666663</v>
      </c>
      <c r="G10" s="88">
        <f t="shared" si="4"/>
        <v>186.98529353935834</v>
      </c>
      <c r="H10" s="7">
        <v>867</v>
      </c>
      <c r="I10" s="7">
        <v>736</v>
      </c>
      <c r="J10" s="7">
        <v>516</v>
      </c>
      <c r="K10" s="7">
        <v>667</v>
      </c>
      <c r="L10" s="7">
        <v>735</v>
      </c>
      <c r="M10" s="7">
        <v>1023</v>
      </c>
      <c r="N10" s="7">
        <v>1022</v>
      </c>
      <c r="O10" s="7">
        <v>566</v>
      </c>
      <c r="P10" s="7">
        <v>930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104" x14ac:dyDescent="0.3">
      <c r="A11" t="s">
        <v>49</v>
      </c>
      <c r="B11" t="s">
        <v>285</v>
      </c>
      <c r="C11" s="12">
        <f t="shared" si="0"/>
        <v>3</v>
      </c>
      <c r="D11">
        <f t="shared" si="1"/>
        <v>568</v>
      </c>
      <c r="E11">
        <f t="shared" si="2"/>
        <v>867</v>
      </c>
      <c r="F11" s="63">
        <f t="shared" si="3"/>
        <v>723.33333333333337</v>
      </c>
      <c r="G11" s="88">
        <f t="shared" si="4"/>
        <v>149.84102686959059</v>
      </c>
      <c r="H11" s="7">
        <v>568</v>
      </c>
      <c r="I11" s="7">
        <v>867</v>
      </c>
      <c r="J11" s="7">
        <v>735</v>
      </c>
    </row>
    <row r="12" spans="1:104" s="51" customFormat="1" x14ac:dyDescent="0.3">
      <c r="A12" t="s">
        <v>49</v>
      </c>
      <c r="B12" t="s">
        <v>306</v>
      </c>
      <c r="C12" s="12">
        <f t="shared" si="0"/>
        <v>5</v>
      </c>
      <c r="D12">
        <f t="shared" si="1"/>
        <v>1711</v>
      </c>
      <c r="E12">
        <f t="shared" si="2"/>
        <v>2588</v>
      </c>
      <c r="F12" s="63">
        <f t="shared" si="3"/>
        <v>2119.8000000000002</v>
      </c>
      <c r="G12" s="88">
        <f t="shared" si="4"/>
        <v>432.40802490240651</v>
      </c>
      <c r="H12">
        <v>1711</v>
      </c>
      <c r="I12">
        <v>1796</v>
      </c>
      <c r="J12">
        <v>1919</v>
      </c>
      <c r="K12">
        <v>2585</v>
      </c>
      <c r="L12">
        <v>2588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</row>
    <row r="13" spans="1:104" s="51" customFormat="1" x14ac:dyDescent="0.3">
      <c r="A13" t="s">
        <v>27</v>
      </c>
      <c r="B13" t="s">
        <v>308</v>
      </c>
      <c r="C13" s="12">
        <f t="shared" si="0"/>
        <v>18</v>
      </c>
      <c r="D13">
        <f t="shared" si="1"/>
        <v>528</v>
      </c>
      <c r="E13">
        <f t="shared" si="2"/>
        <v>3046</v>
      </c>
      <c r="F13" s="63">
        <f t="shared" si="3"/>
        <v>1471.5555555555557</v>
      </c>
      <c r="G13" s="88">
        <f t="shared" si="4"/>
        <v>605.62570679589419</v>
      </c>
      <c r="H13">
        <v>1136</v>
      </c>
      <c r="I13">
        <v>1685</v>
      </c>
      <c r="J13">
        <v>1181</v>
      </c>
      <c r="K13">
        <v>528</v>
      </c>
      <c r="L13">
        <v>1473</v>
      </c>
      <c r="M13">
        <v>1992</v>
      </c>
      <c r="N13">
        <v>1554</v>
      </c>
      <c r="O13">
        <v>1819</v>
      </c>
      <c r="P13">
        <v>2334</v>
      </c>
      <c r="Q13">
        <v>1220</v>
      </c>
      <c r="R13">
        <v>3046</v>
      </c>
      <c r="S13">
        <v>866</v>
      </c>
      <c r="T13">
        <v>902</v>
      </c>
      <c r="U13">
        <v>1460</v>
      </c>
      <c r="V13">
        <v>1428</v>
      </c>
      <c r="W13">
        <v>893</v>
      </c>
      <c r="X13">
        <v>1044</v>
      </c>
      <c r="Y13">
        <v>1927</v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</row>
    <row r="14" spans="1:104" x14ac:dyDescent="0.3">
      <c r="A14" t="s">
        <v>88</v>
      </c>
      <c r="B14" t="s">
        <v>317</v>
      </c>
      <c r="C14" s="12">
        <f t="shared" si="0"/>
        <v>1</v>
      </c>
      <c r="D14">
        <f t="shared" si="1"/>
        <v>581</v>
      </c>
      <c r="E14">
        <f t="shared" si="2"/>
        <v>581</v>
      </c>
      <c r="F14">
        <f t="shared" si="3"/>
        <v>581</v>
      </c>
      <c r="G14" s="6" t="e">
        <f t="shared" si="4"/>
        <v>#DIV/0!</v>
      </c>
      <c r="H14">
        <v>581</v>
      </c>
    </row>
    <row r="15" spans="1:104" x14ac:dyDescent="0.3">
      <c r="A15" t="s">
        <v>88</v>
      </c>
      <c r="B15" t="s">
        <v>319</v>
      </c>
      <c r="C15" s="12">
        <f t="shared" si="0"/>
        <v>4</v>
      </c>
      <c r="D15">
        <f t="shared" si="1"/>
        <v>1338</v>
      </c>
      <c r="E15">
        <f t="shared" si="2"/>
        <v>1877</v>
      </c>
      <c r="F15" s="63">
        <f t="shared" si="3"/>
        <v>1673.25</v>
      </c>
      <c r="G15" s="88">
        <f t="shared" si="4"/>
        <v>233.74113173908151</v>
      </c>
      <c r="H15">
        <v>1765</v>
      </c>
      <c r="I15">
        <v>1713</v>
      </c>
      <c r="J15">
        <v>1877</v>
      </c>
      <c r="K15">
        <v>1338</v>
      </c>
    </row>
    <row r="16" spans="1:104" s="51" customFormat="1" x14ac:dyDescent="0.3">
      <c r="A16" t="s">
        <v>31</v>
      </c>
      <c r="B16" t="s">
        <v>133</v>
      </c>
      <c r="C16" s="12">
        <f t="shared" si="0"/>
        <v>28</v>
      </c>
      <c r="D16">
        <f t="shared" si="1"/>
        <v>539</v>
      </c>
      <c r="E16">
        <f t="shared" si="2"/>
        <v>1781</v>
      </c>
      <c r="F16" s="63">
        <f t="shared" si="3"/>
        <v>928.57142857142856</v>
      </c>
      <c r="G16" s="88">
        <f t="shared" si="4"/>
        <v>317.26007891311775</v>
      </c>
      <c r="H16">
        <v>986</v>
      </c>
      <c r="I16">
        <v>1008</v>
      </c>
      <c r="J16">
        <v>775</v>
      </c>
      <c r="K16">
        <v>708</v>
      </c>
      <c r="L16">
        <v>871</v>
      </c>
      <c r="M16">
        <v>797</v>
      </c>
      <c r="N16">
        <v>802</v>
      </c>
      <c r="O16">
        <v>706</v>
      </c>
      <c r="P16">
        <v>830</v>
      </c>
      <c r="Q16">
        <v>805</v>
      </c>
      <c r="R16">
        <v>1170</v>
      </c>
      <c r="S16">
        <v>947</v>
      </c>
      <c r="T16">
        <v>1781</v>
      </c>
      <c r="U16">
        <v>1698</v>
      </c>
      <c r="V16">
        <v>775</v>
      </c>
      <c r="W16">
        <v>724</v>
      </c>
      <c r="X16">
        <v>749</v>
      </c>
      <c r="Y16">
        <v>798</v>
      </c>
      <c r="Z16">
        <v>1529</v>
      </c>
      <c r="AA16">
        <v>1127</v>
      </c>
      <c r="AB16">
        <v>857</v>
      </c>
      <c r="AC16">
        <v>1406</v>
      </c>
      <c r="AD16">
        <v>887</v>
      </c>
      <c r="AE16">
        <v>706</v>
      </c>
      <c r="AF16">
        <v>539</v>
      </c>
      <c r="AG16">
        <v>652</v>
      </c>
      <c r="AH16">
        <v>679</v>
      </c>
      <c r="AI16">
        <v>688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</row>
    <row r="17" spans="1:104" x14ac:dyDescent="0.3">
      <c r="A17" t="s">
        <v>80</v>
      </c>
      <c r="B17" t="s">
        <v>605</v>
      </c>
      <c r="C17" s="12">
        <f t="shared" si="0"/>
        <v>1</v>
      </c>
      <c r="D17">
        <f t="shared" si="1"/>
        <v>1362</v>
      </c>
      <c r="E17">
        <f t="shared" si="2"/>
        <v>1362</v>
      </c>
      <c r="F17" s="63">
        <f t="shared" si="3"/>
        <v>1362</v>
      </c>
      <c r="G17" s="88" t="e">
        <f t="shared" si="4"/>
        <v>#DIV/0!</v>
      </c>
      <c r="H17" s="7">
        <v>1362</v>
      </c>
    </row>
    <row r="18" spans="1:104" x14ac:dyDescent="0.3">
      <c r="A18" t="s">
        <v>80</v>
      </c>
      <c r="B18" t="s">
        <v>611</v>
      </c>
      <c r="C18" s="12">
        <f t="shared" si="0"/>
        <v>2</v>
      </c>
      <c r="D18">
        <f t="shared" si="1"/>
        <v>1359</v>
      </c>
      <c r="E18">
        <f t="shared" si="2"/>
        <v>1362</v>
      </c>
      <c r="F18" s="63">
        <f t="shared" si="3"/>
        <v>1360.5</v>
      </c>
      <c r="G18" s="88">
        <f t="shared" si="4"/>
        <v>2.1213203435596424</v>
      </c>
      <c r="H18" s="7">
        <v>1362</v>
      </c>
      <c r="I18" s="7">
        <v>1359</v>
      </c>
    </row>
    <row r="19" spans="1:104" s="51" customFormat="1" x14ac:dyDescent="0.3">
      <c r="A19" t="s">
        <v>80</v>
      </c>
      <c r="B19" t="s">
        <v>625</v>
      </c>
      <c r="C19" s="12">
        <f t="shared" si="0"/>
        <v>1</v>
      </c>
      <c r="D19">
        <f t="shared" si="1"/>
        <v>1359</v>
      </c>
      <c r="E19">
        <f t="shared" si="2"/>
        <v>1359</v>
      </c>
      <c r="F19" s="63">
        <f t="shared" si="3"/>
        <v>1359</v>
      </c>
      <c r="G19" s="88" t="e">
        <f t="shared" si="4"/>
        <v>#DIV/0!</v>
      </c>
      <c r="H19" s="7">
        <v>1359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</row>
    <row r="20" spans="1:104" x14ac:dyDescent="0.3">
      <c r="A20" t="s">
        <v>47</v>
      </c>
      <c r="B20" t="s">
        <v>134</v>
      </c>
      <c r="C20" s="12">
        <f t="shared" ref="C20:C23" si="5">COUNT(H20:BA20)</f>
        <v>1</v>
      </c>
      <c r="D20">
        <f t="shared" ref="D20:D23" si="6">MIN(H20:BB20)</f>
        <v>867</v>
      </c>
      <c r="E20">
        <f t="shared" ref="E20:E23" si="7">MAX(H20:BB20)</f>
        <v>867</v>
      </c>
      <c r="F20" s="63">
        <f t="shared" ref="F20:F23" si="8">AVERAGE(H20:BB20)</f>
        <v>867</v>
      </c>
      <c r="G20" s="88" t="e">
        <f t="shared" ref="G20:G23" si="9">STDEV(H20:BB20)</f>
        <v>#DIV/0!</v>
      </c>
      <c r="H20" s="7">
        <v>867</v>
      </c>
    </row>
    <row r="21" spans="1:104" x14ac:dyDescent="0.3">
      <c r="A21" t="s">
        <v>47</v>
      </c>
      <c r="B21" t="s">
        <v>135</v>
      </c>
      <c r="C21" s="12">
        <f t="shared" si="5"/>
        <v>2</v>
      </c>
      <c r="D21">
        <f t="shared" si="6"/>
        <v>360</v>
      </c>
      <c r="E21">
        <f t="shared" si="7"/>
        <v>568</v>
      </c>
      <c r="F21" s="63">
        <f t="shared" si="8"/>
        <v>464</v>
      </c>
      <c r="G21" s="88">
        <f t="shared" si="9"/>
        <v>147.07821048680188</v>
      </c>
      <c r="H21" s="7">
        <v>360</v>
      </c>
      <c r="I21" s="7">
        <v>568</v>
      </c>
    </row>
    <row r="22" spans="1:104" x14ac:dyDescent="0.3">
      <c r="A22" t="s">
        <v>47</v>
      </c>
      <c r="B22" t="s">
        <v>136</v>
      </c>
      <c r="C22" s="12">
        <f t="shared" si="5"/>
        <v>1</v>
      </c>
      <c r="D22">
        <f t="shared" si="6"/>
        <v>360</v>
      </c>
      <c r="E22">
        <f t="shared" si="7"/>
        <v>360</v>
      </c>
      <c r="F22" s="63">
        <f t="shared" si="8"/>
        <v>360</v>
      </c>
      <c r="G22" s="88" t="e">
        <f t="shared" si="9"/>
        <v>#DIV/0!</v>
      </c>
      <c r="H22" s="7">
        <v>360</v>
      </c>
    </row>
    <row r="23" spans="1:104" s="51" customFormat="1" x14ac:dyDescent="0.3">
      <c r="A23" t="s">
        <v>47</v>
      </c>
      <c r="B23" t="s">
        <v>656</v>
      </c>
      <c r="C23" s="12">
        <f t="shared" si="5"/>
        <v>1</v>
      </c>
      <c r="D23">
        <f t="shared" si="6"/>
        <v>516</v>
      </c>
      <c r="E23">
        <f t="shared" si="7"/>
        <v>516</v>
      </c>
      <c r="F23" s="63">
        <f t="shared" si="8"/>
        <v>516</v>
      </c>
      <c r="G23" s="88" t="e">
        <f t="shared" si="9"/>
        <v>#DIV/0!</v>
      </c>
      <c r="H23" s="7">
        <v>516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</row>
    <row r="24" spans="1:104" x14ac:dyDescent="0.3">
      <c r="A24" t="s">
        <v>98</v>
      </c>
      <c r="B24" t="s">
        <v>722</v>
      </c>
      <c r="C24" s="12">
        <f t="shared" ref="C24:C44" si="10">COUNT(H24:BA24)</f>
        <v>1</v>
      </c>
      <c r="D24">
        <f t="shared" ref="D24:D44" si="11">MIN(H24:BB24)</f>
        <v>1351</v>
      </c>
      <c r="E24">
        <f t="shared" ref="E24:E44" si="12">MAX(H24:BB24)</f>
        <v>1351</v>
      </c>
      <c r="F24" s="63">
        <f t="shared" ref="F24:F44" si="13">AVERAGE(H24:BB24)</f>
        <v>1351</v>
      </c>
      <c r="G24" s="88" t="e">
        <f t="shared" ref="G24:G44" si="14">STDEV(H24:BB24)</f>
        <v>#DIV/0!</v>
      </c>
      <c r="H24" s="7">
        <v>1351</v>
      </c>
    </row>
    <row r="25" spans="1:104" x14ac:dyDescent="0.3">
      <c r="A25" t="s">
        <v>98</v>
      </c>
      <c r="B25" t="s">
        <v>723</v>
      </c>
      <c r="C25" s="12">
        <f t="shared" si="10"/>
        <v>1</v>
      </c>
      <c r="D25">
        <f t="shared" si="11"/>
        <v>1151</v>
      </c>
      <c r="E25">
        <f t="shared" si="12"/>
        <v>1151</v>
      </c>
      <c r="F25" s="63">
        <f t="shared" si="13"/>
        <v>1151</v>
      </c>
      <c r="G25" s="88" t="e">
        <f t="shared" si="14"/>
        <v>#DIV/0!</v>
      </c>
      <c r="H25" s="7">
        <v>1151</v>
      </c>
    </row>
    <row r="26" spans="1:104" x14ac:dyDescent="0.3">
      <c r="A26" t="s">
        <v>98</v>
      </c>
      <c r="B26" t="s">
        <v>930</v>
      </c>
      <c r="C26" s="12">
        <f t="shared" si="10"/>
        <v>2</v>
      </c>
      <c r="D26">
        <f t="shared" si="11"/>
        <v>2466</v>
      </c>
      <c r="E26">
        <f t="shared" si="12"/>
        <v>2537</v>
      </c>
      <c r="F26" s="63">
        <f t="shared" si="13"/>
        <v>2501.5</v>
      </c>
      <c r="G26" s="88">
        <f t="shared" si="14"/>
        <v>50.204581464244875</v>
      </c>
      <c r="H26" s="7">
        <v>2466</v>
      </c>
      <c r="I26" s="7">
        <v>2537</v>
      </c>
    </row>
    <row r="27" spans="1:104" x14ac:dyDescent="0.3">
      <c r="A27" t="s">
        <v>98</v>
      </c>
      <c r="B27" t="s">
        <v>731</v>
      </c>
      <c r="C27" s="12">
        <f t="shared" si="10"/>
        <v>46</v>
      </c>
      <c r="D27">
        <f t="shared" si="11"/>
        <v>96</v>
      </c>
      <c r="E27">
        <f t="shared" si="12"/>
        <v>871</v>
      </c>
      <c r="F27" s="63">
        <f t="shared" si="13"/>
        <v>429.27659574468083</v>
      </c>
      <c r="G27" s="88">
        <f t="shared" si="14"/>
        <v>215.04526339796058</v>
      </c>
      <c r="H27" s="7">
        <v>351</v>
      </c>
      <c r="I27" s="7">
        <v>408</v>
      </c>
      <c r="J27" s="7">
        <v>333</v>
      </c>
      <c r="K27" s="7">
        <v>564</v>
      </c>
      <c r="L27" s="7">
        <v>458</v>
      </c>
      <c r="M27" s="7">
        <v>500</v>
      </c>
      <c r="N27" s="7">
        <v>645</v>
      </c>
      <c r="O27" s="7">
        <v>132</v>
      </c>
      <c r="P27" s="7">
        <v>96</v>
      </c>
      <c r="Q27" s="7">
        <v>106</v>
      </c>
      <c r="R27" s="7">
        <v>306</v>
      </c>
      <c r="S27" s="7">
        <v>418</v>
      </c>
      <c r="T27" s="7">
        <v>183</v>
      </c>
      <c r="U27" s="7">
        <v>177</v>
      </c>
      <c r="V27" s="7">
        <v>283</v>
      </c>
      <c r="W27" s="7">
        <v>315</v>
      </c>
      <c r="X27" s="7">
        <v>207</v>
      </c>
      <c r="Y27" s="7">
        <v>263</v>
      </c>
      <c r="Z27" s="7">
        <v>327</v>
      </c>
      <c r="AA27" s="7">
        <v>261</v>
      </c>
      <c r="AB27" s="7">
        <v>270</v>
      </c>
      <c r="AC27" s="7">
        <v>295</v>
      </c>
      <c r="AD27" s="7">
        <v>409</v>
      </c>
      <c r="AE27" s="7">
        <v>225</v>
      </c>
      <c r="AF27" s="7">
        <v>308</v>
      </c>
      <c r="AG27" s="7">
        <v>223</v>
      </c>
      <c r="AH27" s="7">
        <v>355</v>
      </c>
      <c r="AI27" s="7">
        <v>466</v>
      </c>
      <c r="AJ27" s="7">
        <v>636</v>
      </c>
      <c r="AK27" s="7">
        <v>499</v>
      </c>
      <c r="AL27" s="7">
        <v>708</v>
      </c>
      <c r="AM27" s="7">
        <v>485</v>
      </c>
      <c r="AN27" s="7">
        <v>778</v>
      </c>
      <c r="AO27" s="7">
        <v>851</v>
      </c>
      <c r="AP27" s="7">
        <v>828</v>
      </c>
      <c r="AQ27" s="7">
        <v>836</v>
      </c>
      <c r="AR27" s="7">
        <v>871</v>
      </c>
      <c r="AS27" s="7">
        <v>693</v>
      </c>
      <c r="AT27" s="7">
        <v>489</v>
      </c>
      <c r="AU27" s="7">
        <v>184</v>
      </c>
      <c r="AV27" s="7">
        <v>346</v>
      </c>
      <c r="AW27" s="7">
        <v>489</v>
      </c>
      <c r="AX27" s="7">
        <v>341</v>
      </c>
      <c r="AY27" s="7">
        <v>649</v>
      </c>
      <c r="AZ27" s="7">
        <v>809</v>
      </c>
      <c r="BA27" s="7">
        <v>446</v>
      </c>
      <c r="BB27" s="7">
        <v>354</v>
      </c>
      <c r="BC27" s="7">
        <v>447</v>
      </c>
      <c r="BD27" s="7">
        <v>498</v>
      </c>
      <c r="BE27" s="7">
        <v>517</v>
      </c>
      <c r="BF27" s="7">
        <v>728</v>
      </c>
      <c r="BG27" s="7">
        <v>592</v>
      </c>
      <c r="BH27" s="7">
        <v>554</v>
      </c>
      <c r="BI27" s="7">
        <v>401</v>
      </c>
      <c r="BJ27" s="7">
        <v>398</v>
      </c>
      <c r="BK27" s="7">
        <v>528</v>
      </c>
      <c r="BL27" s="7">
        <v>545</v>
      </c>
      <c r="BM27" s="7">
        <v>608</v>
      </c>
      <c r="BN27" s="7">
        <v>363</v>
      </c>
      <c r="BO27" s="7">
        <v>384</v>
      </c>
      <c r="BP27" s="7">
        <v>371</v>
      </c>
      <c r="BQ27" s="7">
        <v>282</v>
      </c>
      <c r="BR27" s="7">
        <v>244</v>
      </c>
      <c r="BS27" s="7">
        <v>89</v>
      </c>
      <c r="BT27" s="7">
        <v>242</v>
      </c>
      <c r="BU27" s="7">
        <v>233</v>
      </c>
    </row>
    <row r="28" spans="1:104" x14ac:dyDescent="0.3">
      <c r="A28" t="s">
        <v>98</v>
      </c>
      <c r="B28" t="s">
        <v>732</v>
      </c>
      <c r="C28" s="12">
        <f t="shared" si="10"/>
        <v>30</v>
      </c>
      <c r="D28">
        <f t="shared" si="11"/>
        <v>203</v>
      </c>
      <c r="E28">
        <f t="shared" si="12"/>
        <v>708</v>
      </c>
      <c r="F28" s="63">
        <f t="shared" si="13"/>
        <v>433.8</v>
      </c>
      <c r="G28" s="88">
        <f t="shared" si="14"/>
        <v>141.20769735784037</v>
      </c>
      <c r="H28" s="7">
        <v>351</v>
      </c>
      <c r="I28" s="7">
        <v>408</v>
      </c>
      <c r="J28" s="7">
        <v>564</v>
      </c>
      <c r="K28" s="7">
        <v>458</v>
      </c>
      <c r="L28" s="7">
        <v>500</v>
      </c>
      <c r="M28" s="7">
        <v>664</v>
      </c>
      <c r="N28" s="7">
        <v>315</v>
      </c>
      <c r="O28" s="7">
        <v>203</v>
      </c>
      <c r="P28" s="7">
        <v>278</v>
      </c>
      <c r="Q28" s="7">
        <v>498</v>
      </c>
      <c r="R28" s="7">
        <v>263</v>
      </c>
      <c r="S28" s="7">
        <v>223</v>
      </c>
      <c r="T28" s="7">
        <v>261</v>
      </c>
      <c r="U28" s="7">
        <v>319</v>
      </c>
      <c r="V28" s="7">
        <v>295</v>
      </c>
      <c r="W28" s="7">
        <v>409</v>
      </c>
      <c r="X28" s="7">
        <v>571</v>
      </c>
      <c r="Y28" s="7">
        <v>699</v>
      </c>
      <c r="Z28" s="7">
        <v>494</v>
      </c>
      <c r="AA28" s="7">
        <v>529</v>
      </c>
      <c r="AB28" s="7">
        <v>320</v>
      </c>
      <c r="AC28" s="7">
        <v>308</v>
      </c>
      <c r="AD28" s="7">
        <v>532</v>
      </c>
      <c r="AE28" s="7">
        <v>466</v>
      </c>
      <c r="AF28" s="7">
        <v>499</v>
      </c>
      <c r="AG28" s="7">
        <v>607</v>
      </c>
      <c r="AH28" s="7">
        <v>708</v>
      </c>
      <c r="AI28" s="7">
        <v>504</v>
      </c>
      <c r="AJ28" s="7">
        <v>346</v>
      </c>
      <c r="AK28" s="7">
        <v>422</v>
      </c>
    </row>
    <row r="29" spans="1:104" x14ac:dyDescent="0.3">
      <c r="A29" t="s">
        <v>98</v>
      </c>
      <c r="B29" t="s">
        <v>736</v>
      </c>
      <c r="C29" s="12">
        <f t="shared" si="10"/>
        <v>2</v>
      </c>
      <c r="D29">
        <f t="shared" si="11"/>
        <v>917</v>
      </c>
      <c r="E29">
        <f t="shared" si="12"/>
        <v>943</v>
      </c>
      <c r="F29" s="63">
        <f t="shared" si="13"/>
        <v>930</v>
      </c>
      <c r="G29" s="88">
        <f t="shared" si="14"/>
        <v>18.384776310850235</v>
      </c>
      <c r="H29" s="7">
        <v>917</v>
      </c>
      <c r="I29" s="7">
        <v>943</v>
      </c>
    </row>
    <row r="30" spans="1:104" x14ac:dyDescent="0.3">
      <c r="A30" t="s">
        <v>98</v>
      </c>
      <c r="B30" t="s">
        <v>742</v>
      </c>
      <c r="C30" s="12">
        <f t="shared" si="10"/>
        <v>3</v>
      </c>
      <c r="D30">
        <f t="shared" si="11"/>
        <v>161</v>
      </c>
      <c r="E30">
        <f t="shared" si="12"/>
        <v>351</v>
      </c>
      <c r="F30" s="63">
        <f t="shared" si="13"/>
        <v>229.66666666666666</v>
      </c>
      <c r="G30" s="88">
        <f t="shared" si="14"/>
        <v>105.38184536879837</v>
      </c>
      <c r="H30" s="7">
        <v>351</v>
      </c>
      <c r="I30" s="7">
        <v>177</v>
      </c>
      <c r="J30" s="7">
        <v>161</v>
      </c>
    </row>
    <row r="31" spans="1:104" x14ac:dyDescent="0.3">
      <c r="A31" t="s">
        <v>98</v>
      </c>
      <c r="B31" t="s">
        <v>761</v>
      </c>
      <c r="C31" s="12">
        <f t="shared" si="10"/>
        <v>4</v>
      </c>
      <c r="D31">
        <f t="shared" si="11"/>
        <v>972</v>
      </c>
      <c r="E31">
        <f t="shared" si="12"/>
        <v>1353</v>
      </c>
      <c r="F31" s="63">
        <f t="shared" si="13"/>
        <v>1169.5</v>
      </c>
      <c r="G31" s="88">
        <f t="shared" si="14"/>
        <v>157.24821143656928</v>
      </c>
      <c r="H31" s="7">
        <v>1203</v>
      </c>
      <c r="I31" s="7">
        <v>1150</v>
      </c>
      <c r="J31" s="7">
        <v>1353</v>
      </c>
      <c r="K31" s="7">
        <v>972</v>
      </c>
    </row>
    <row r="32" spans="1:104" x14ac:dyDescent="0.3">
      <c r="A32" t="s">
        <v>98</v>
      </c>
      <c r="B32" t="s">
        <v>778</v>
      </c>
      <c r="C32" s="12">
        <f t="shared" si="10"/>
        <v>1</v>
      </c>
      <c r="D32">
        <f t="shared" si="11"/>
        <v>993</v>
      </c>
      <c r="E32">
        <f t="shared" si="12"/>
        <v>993</v>
      </c>
      <c r="F32" s="63">
        <f t="shared" si="13"/>
        <v>993</v>
      </c>
      <c r="G32" s="88" t="e">
        <f t="shared" si="14"/>
        <v>#DIV/0!</v>
      </c>
      <c r="H32" s="7">
        <v>993</v>
      </c>
    </row>
    <row r="33" spans="1:104" x14ac:dyDescent="0.3">
      <c r="A33" t="s">
        <v>98</v>
      </c>
      <c r="B33" t="s">
        <v>785</v>
      </c>
      <c r="C33" s="12">
        <f t="shared" si="10"/>
        <v>8</v>
      </c>
      <c r="D33">
        <f t="shared" si="11"/>
        <v>960</v>
      </c>
      <c r="E33">
        <f t="shared" si="12"/>
        <v>3725</v>
      </c>
      <c r="F33" s="63">
        <f t="shared" si="13"/>
        <v>2420.875</v>
      </c>
      <c r="G33" s="88">
        <f t="shared" si="14"/>
        <v>827.3447092096153</v>
      </c>
      <c r="H33" s="7">
        <v>1722</v>
      </c>
      <c r="I33" s="7">
        <v>2646</v>
      </c>
      <c r="J33" s="7">
        <v>2431</v>
      </c>
      <c r="K33" s="7">
        <v>3725</v>
      </c>
      <c r="L33" s="7">
        <v>3045</v>
      </c>
      <c r="M33" s="7">
        <v>2301</v>
      </c>
      <c r="N33" s="7">
        <v>2537</v>
      </c>
      <c r="O33" s="7">
        <v>960</v>
      </c>
    </row>
    <row r="34" spans="1:104" x14ac:dyDescent="0.3">
      <c r="A34" t="s">
        <v>98</v>
      </c>
      <c r="B34" t="s">
        <v>790</v>
      </c>
      <c r="C34" s="12">
        <f t="shared" si="10"/>
        <v>1</v>
      </c>
      <c r="D34">
        <f t="shared" si="11"/>
        <v>1851</v>
      </c>
      <c r="E34">
        <f t="shared" si="12"/>
        <v>1851</v>
      </c>
      <c r="F34" s="63">
        <f t="shared" si="13"/>
        <v>1851</v>
      </c>
      <c r="G34" s="88" t="e">
        <f t="shared" si="14"/>
        <v>#DIV/0!</v>
      </c>
      <c r="H34" s="7">
        <v>1851</v>
      </c>
    </row>
    <row r="35" spans="1:104" x14ac:dyDescent="0.3">
      <c r="A35" t="s">
        <v>98</v>
      </c>
      <c r="B35" t="s">
        <v>793</v>
      </c>
      <c r="C35" s="12">
        <f t="shared" si="10"/>
        <v>1</v>
      </c>
      <c r="D35">
        <f t="shared" si="11"/>
        <v>1468</v>
      </c>
      <c r="E35">
        <f t="shared" si="12"/>
        <v>1468</v>
      </c>
      <c r="F35" s="63">
        <f t="shared" si="13"/>
        <v>1468</v>
      </c>
      <c r="G35" s="88" t="e">
        <f t="shared" si="14"/>
        <v>#DIV/0!</v>
      </c>
      <c r="H35" s="7">
        <v>1468</v>
      </c>
    </row>
    <row r="36" spans="1:104" x14ac:dyDescent="0.3">
      <c r="A36" t="s">
        <v>98</v>
      </c>
      <c r="B36" t="s">
        <v>809</v>
      </c>
      <c r="C36" s="12">
        <f t="shared" si="10"/>
        <v>1</v>
      </c>
      <c r="D36">
        <f t="shared" si="11"/>
        <v>360</v>
      </c>
      <c r="E36">
        <f t="shared" si="12"/>
        <v>360</v>
      </c>
      <c r="F36" s="63">
        <f t="shared" si="13"/>
        <v>360</v>
      </c>
      <c r="G36" s="88" t="e">
        <f t="shared" si="14"/>
        <v>#DIV/0!</v>
      </c>
      <c r="H36" s="7">
        <v>360</v>
      </c>
    </row>
    <row r="37" spans="1:104" x14ac:dyDescent="0.3">
      <c r="A37" t="s">
        <v>98</v>
      </c>
      <c r="B37" t="s">
        <v>814</v>
      </c>
      <c r="C37" s="12">
        <f t="shared" si="10"/>
        <v>10</v>
      </c>
      <c r="D37">
        <f t="shared" si="11"/>
        <v>1200</v>
      </c>
      <c r="E37">
        <f t="shared" si="12"/>
        <v>2909</v>
      </c>
      <c r="F37" s="63">
        <f t="shared" si="13"/>
        <v>1651.1</v>
      </c>
      <c r="G37" s="88">
        <f t="shared" si="14"/>
        <v>524.82874455493663</v>
      </c>
      <c r="H37" s="7">
        <v>1200</v>
      </c>
      <c r="I37" s="7">
        <v>1371</v>
      </c>
      <c r="J37" s="7">
        <v>1692</v>
      </c>
      <c r="K37" s="7">
        <v>1606</v>
      </c>
      <c r="L37" s="7">
        <v>1290</v>
      </c>
      <c r="M37" s="7">
        <v>1365</v>
      </c>
      <c r="N37" s="7">
        <v>1774</v>
      </c>
      <c r="O37" s="7">
        <v>2090</v>
      </c>
      <c r="P37" s="7">
        <v>2909</v>
      </c>
      <c r="Q37" s="7">
        <v>1214</v>
      </c>
    </row>
    <row r="38" spans="1:104" x14ac:dyDescent="0.3">
      <c r="A38" t="s">
        <v>98</v>
      </c>
      <c r="B38" t="s">
        <v>831</v>
      </c>
      <c r="C38" s="12">
        <f t="shared" si="10"/>
        <v>3</v>
      </c>
      <c r="D38">
        <f t="shared" si="11"/>
        <v>3088</v>
      </c>
      <c r="E38">
        <f t="shared" si="12"/>
        <v>3673</v>
      </c>
      <c r="F38" s="63">
        <f t="shared" si="13"/>
        <v>3291.3333333333335</v>
      </c>
      <c r="G38" s="88">
        <f t="shared" si="14"/>
        <v>330.76930530708762</v>
      </c>
      <c r="H38" s="7">
        <v>3673</v>
      </c>
      <c r="I38" s="7">
        <v>3088</v>
      </c>
      <c r="J38" s="7">
        <v>3113</v>
      </c>
    </row>
    <row r="39" spans="1:104" x14ac:dyDescent="0.3">
      <c r="A39" t="s">
        <v>98</v>
      </c>
      <c r="B39" t="s">
        <v>843</v>
      </c>
      <c r="C39" s="12">
        <f t="shared" si="10"/>
        <v>7</v>
      </c>
      <c r="D39">
        <f t="shared" si="11"/>
        <v>2642</v>
      </c>
      <c r="E39">
        <f t="shared" si="12"/>
        <v>3542</v>
      </c>
      <c r="F39" s="63">
        <f t="shared" si="13"/>
        <v>2931.5714285714284</v>
      </c>
      <c r="G39" s="88">
        <f t="shared" si="14"/>
        <v>366.52096672307766</v>
      </c>
      <c r="H39" s="7">
        <v>2719</v>
      </c>
      <c r="I39" s="7">
        <v>3359</v>
      </c>
      <c r="J39" s="7">
        <v>2884</v>
      </c>
      <c r="K39" s="7">
        <v>2699</v>
      </c>
      <c r="L39" s="7">
        <v>2676</v>
      </c>
      <c r="M39" s="7">
        <v>3542</v>
      </c>
      <c r="N39" s="7">
        <v>2642</v>
      </c>
    </row>
    <row r="40" spans="1:104" x14ac:dyDescent="0.3">
      <c r="A40" t="s">
        <v>98</v>
      </c>
      <c r="B40" t="s">
        <v>860</v>
      </c>
      <c r="C40" s="12">
        <f t="shared" si="10"/>
        <v>1</v>
      </c>
      <c r="D40">
        <f t="shared" si="11"/>
        <v>1155</v>
      </c>
      <c r="E40">
        <f t="shared" si="12"/>
        <v>1155</v>
      </c>
      <c r="F40" s="63">
        <f t="shared" si="13"/>
        <v>1155</v>
      </c>
      <c r="G40" s="88" t="e">
        <f t="shared" si="14"/>
        <v>#DIV/0!</v>
      </c>
      <c r="H40" s="7">
        <v>1155</v>
      </c>
    </row>
    <row r="41" spans="1:104" x14ac:dyDescent="0.3">
      <c r="A41" t="s">
        <v>98</v>
      </c>
      <c r="B41" t="s">
        <v>861</v>
      </c>
      <c r="C41" s="12">
        <f t="shared" si="10"/>
        <v>1</v>
      </c>
      <c r="D41">
        <f t="shared" si="11"/>
        <v>1155</v>
      </c>
      <c r="E41">
        <f t="shared" si="12"/>
        <v>1155</v>
      </c>
      <c r="F41" s="63">
        <f t="shared" si="13"/>
        <v>1155</v>
      </c>
      <c r="G41" s="88" t="e">
        <f t="shared" si="14"/>
        <v>#DIV/0!</v>
      </c>
      <c r="H41" s="7">
        <v>1155</v>
      </c>
    </row>
    <row r="42" spans="1:104" x14ac:dyDescent="0.3">
      <c r="A42" t="s">
        <v>98</v>
      </c>
      <c r="B42" t="s">
        <v>871</v>
      </c>
      <c r="C42" s="12">
        <f t="shared" si="10"/>
        <v>2</v>
      </c>
      <c r="D42">
        <f t="shared" si="11"/>
        <v>547</v>
      </c>
      <c r="E42">
        <f t="shared" si="12"/>
        <v>770</v>
      </c>
      <c r="F42" s="63">
        <f t="shared" si="13"/>
        <v>658.5</v>
      </c>
      <c r="G42" s="88">
        <f t="shared" si="14"/>
        <v>157.68481220460009</v>
      </c>
      <c r="H42" s="7">
        <v>770</v>
      </c>
      <c r="I42" s="7">
        <v>547</v>
      </c>
    </row>
    <row r="43" spans="1:104" x14ac:dyDescent="0.3">
      <c r="A43" t="s">
        <v>98</v>
      </c>
      <c r="B43" t="s">
        <v>879</v>
      </c>
      <c r="C43" s="12">
        <f t="shared" si="10"/>
        <v>26</v>
      </c>
      <c r="D43">
        <f t="shared" si="11"/>
        <v>1419</v>
      </c>
      <c r="E43">
        <f t="shared" si="12"/>
        <v>3542</v>
      </c>
      <c r="F43" s="63">
        <f t="shared" si="13"/>
        <v>2499.5384615384614</v>
      </c>
      <c r="G43" s="88">
        <f t="shared" si="14"/>
        <v>500.49121716723317</v>
      </c>
      <c r="H43" s="7">
        <v>1419</v>
      </c>
      <c r="I43" s="7">
        <v>2441</v>
      </c>
      <c r="J43" s="7">
        <v>1726</v>
      </c>
      <c r="K43" s="7">
        <v>1678</v>
      </c>
      <c r="L43" s="7">
        <v>2831</v>
      </c>
      <c r="M43" s="7">
        <v>3408</v>
      </c>
      <c r="N43" s="7">
        <v>2488</v>
      </c>
      <c r="O43" s="7">
        <v>2418</v>
      </c>
      <c r="P43" s="7">
        <v>1942</v>
      </c>
      <c r="Q43" s="7">
        <v>2337</v>
      </c>
      <c r="R43" s="7">
        <v>2155</v>
      </c>
      <c r="S43" s="7">
        <v>2052</v>
      </c>
      <c r="T43" s="7">
        <v>2354</v>
      </c>
      <c r="U43" s="7">
        <v>2559</v>
      </c>
      <c r="V43" s="7">
        <v>2410</v>
      </c>
      <c r="W43" s="7">
        <v>2495</v>
      </c>
      <c r="X43" s="7">
        <v>2603</v>
      </c>
      <c r="Y43" s="7">
        <v>3542</v>
      </c>
      <c r="Z43" s="7">
        <v>2642</v>
      </c>
      <c r="AA43" s="7">
        <v>2699</v>
      </c>
      <c r="AB43" s="7">
        <v>3359</v>
      </c>
      <c r="AC43" s="7">
        <v>2884</v>
      </c>
      <c r="AD43" s="7">
        <v>2518</v>
      </c>
      <c r="AE43" s="7">
        <v>2807</v>
      </c>
      <c r="AF43" s="7">
        <v>2719</v>
      </c>
      <c r="AG43" s="7">
        <v>2502</v>
      </c>
    </row>
    <row r="44" spans="1:104" s="51" customFormat="1" x14ac:dyDescent="0.3">
      <c r="A44" t="s">
        <v>98</v>
      </c>
      <c r="B44" t="s">
        <v>889</v>
      </c>
      <c r="C44" s="12">
        <f t="shared" si="10"/>
        <v>11</v>
      </c>
      <c r="D44">
        <f t="shared" si="11"/>
        <v>614</v>
      </c>
      <c r="E44">
        <f t="shared" si="12"/>
        <v>2444</v>
      </c>
      <c r="F44" s="63">
        <f t="shared" si="13"/>
        <v>1145.7272727272727</v>
      </c>
      <c r="G44" s="88">
        <f t="shared" si="14"/>
        <v>649.42067889913869</v>
      </c>
      <c r="H44" s="7">
        <v>2444</v>
      </c>
      <c r="I44" s="7">
        <v>2315</v>
      </c>
      <c r="J44" s="7">
        <v>960</v>
      </c>
      <c r="K44" s="7">
        <v>735</v>
      </c>
      <c r="L44" s="7">
        <v>614</v>
      </c>
      <c r="M44" s="7">
        <v>655</v>
      </c>
      <c r="N44" s="7">
        <v>645</v>
      </c>
      <c r="O44" s="7">
        <v>946</v>
      </c>
      <c r="P44" s="7">
        <v>791</v>
      </c>
      <c r="Q44" s="7">
        <v>1260</v>
      </c>
      <c r="R44" s="7">
        <v>1238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</row>
    <row r="45" spans="1:104" s="62" customFormat="1" x14ac:dyDescent="0.3">
      <c r="A45" t="s">
        <v>72</v>
      </c>
      <c r="B45" t="s">
        <v>138</v>
      </c>
      <c r="C45" s="12">
        <f t="shared" ref="C45:C46" si="15">COUNT(H45:BA45)</f>
        <v>9</v>
      </c>
      <c r="D45">
        <f t="shared" ref="D45:D46" si="16">MIN(H45:BB45)</f>
        <v>190</v>
      </c>
      <c r="E45">
        <f t="shared" ref="E45:E46" si="17">MAX(H45:BB45)</f>
        <v>1872</v>
      </c>
      <c r="F45" s="63">
        <f t="shared" ref="F45:F46" si="18">AVERAGE(H45:BB45)</f>
        <v>1016.2222222222222</v>
      </c>
      <c r="G45" s="88">
        <f t="shared" ref="G45:G46" si="19">STDEV(H45:BB45)</f>
        <v>652.31544857104564</v>
      </c>
      <c r="H45" s="7">
        <v>190</v>
      </c>
      <c r="I45" s="7">
        <v>365</v>
      </c>
      <c r="J45" s="7">
        <v>505</v>
      </c>
      <c r="K45" s="7">
        <v>632</v>
      </c>
      <c r="L45" s="7">
        <v>795</v>
      </c>
      <c r="M45" s="7">
        <v>1338</v>
      </c>
      <c r="N45" s="7">
        <v>1736</v>
      </c>
      <c r="O45" s="7">
        <v>1872</v>
      </c>
      <c r="P45" s="7">
        <v>1713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</row>
    <row r="46" spans="1:104" x14ac:dyDescent="0.3">
      <c r="A46" t="s">
        <v>96</v>
      </c>
      <c r="B46" t="s">
        <v>1165</v>
      </c>
      <c r="C46" s="12">
        <f t="shared" si="15"/>
        <v>2</v>
      </c>
      <c r="D46">
        <f t="shared" si="16"/>
        <v>1849</v>
      </c>
      <c r="E46">
        <f t="shared" si="17"/>
        <v>2663</v>
      </c>
      <c r="F46" s="63">
        <f t="shared" si="18"/>
        <v>2256</v>
      </c>
      <c r="G46" s="88">
        <f t="shared" si="19"/>
        <v>575.58491988584967</v>
      </c>
      <c r="H46" s="7">
        <v>2663</v>
      </c>
      <c r="I46" s="7">
        <v>1849</v>
      </c>
    </row>
    <row r="47" spans="1:104" x14ac:dyDescent="0.3">
      <c r="A47" t="s">
        <v>96</v>
      </c>
      <c r="B47" t="s">
        <v>1183</v>
      </c>
      <c r="C47" s="12">
        <f t="shared" ref="C47:C103" si="20">COUNT(H47:BA47)</f>
        <v>2</v>
      </c>
      <c r="D47">
        <f t="shared" ref="D47:D103" si="21">MIN(H47:BB47)</f>
        <v>1422</v>
      </c>
      <c r="E47">
        <f t="shared" ref="E47:E103" si="22">MAX(H47:BB47)</f>
        <v>2561</v>
      </c>
      <c r="F47" s="63">
        <f t="shared" ref="F47:F103" si="23">AVERAGE(H47:BB47)</f>
        <v>1991.5</v>
      </c>
      <c r="G47" s="88">
        <f t="shared" ref="G47:G103" si="24">STDEV(H47:BB47)</f>
        <v>805.39462377147765</v>
      </c>
      <c r="H47" s="7">
        <v>1422</v>
      </c>
      <c r="I47" s="7">
        <v>2561</v>
      </c>
    </row>
    <row r="48" spans="1:104" x14ac:dyDescent="0.3">
      <c r="A48" t="s">
        <v>96</v>
      </c>
      <c r="B48" t="s">
        <v>1189</v>
      </c>
      <c r="C48" s="12">
        <f t="shared" si="20"/>
        <v>24</v>
      </c>
      <c r="D48">
        <f t="shared" si="21"/>
        <v>795</v>
      </c>
      <c r="E48">
        <f t="shared" si="22"/>
        <v>4892</v>
      </c>
      <c r="F48" s="63">
        <f t="shared" si="23"/>
        <v>2615.5833333333335</v>
      </c>
      <c r="G48" s="88">
        <f t="shared" si="24"/>
        <v>868.99977068424812</v>
      </c>
      <c r="H48" s="7">
        <v>795</v>
      </c>
      <c r="I48" s="7">
        <v>1422</v>
      </c>
      <c r="J48" s="7">
        <v>2561</v>
      </c>
      <c r="K48" s="7">
        <v>1846</v>
      </c>
      <c r="L48" s="7">
        <v>2900</v>
      </c>
      <c r="M48" s="7">
        <v>1766</v>
      </c>
      <c r="N48" s="7">
        <v>2040</v>
      </c>
      <c r="O48" s="7">
        <v>3404</v>
      </c>
      <c r="P48" s="7">
        <v>1999</v>
      </c>
      <c r="Q48" s="7">
        <v>1850</v>
      </c>
      <c r="R48" s="7">
        <v>2663</v>
      </c>
      <c r="S48" s="7">
        <v>2357</v>
      </c>
      <c r="T48" s="7">
        <v>2688</v>
      </c>
      <c r="U48" s="7">
        <v>4892</v>
      </c>
      <c r="V48" s="7">
        <v>2516</v>
      </c>
      <c r="W48" s="7">
        <v>2433</v>
      </c>
      <c r="X48" s="7">
        <v>2006</v>
      </c>
      <c r="Y48" s="7">
        <v>2923</v>
      </c>
      <c r="Z48" s="7">
        <v>3088</v>
      </c>
      <c r="AA48" s="7">
        <v>3673</v>
      </c>
      <c r="AB48" s="7">
        <v>2790</v>
      </c>
      <c r="AC48" s="7">
        <v>3553</v>
      </c>
      <c r="AD48" s="7">
        <v>3721</v>
      </c>
      <c r="AE48" s="7">
        <v>2888</v>
      </c>
    </row>
    <row r="49" spans="1:104" x14ac:dyDescent="0.3">
      <c r="A49" t="s">
        <v>96</v>
      </c>
      <c r="B49" t="s">
        <v>1214</v>
      </c>
      <c r="C49" s="12">
        <f t="shared" si="20"/>
        <v>8</v>
      </c>
      <c r="D49">
        <f t="shared" si="21"/>
        <v>960</v>
      </c>
      <c r="E49">
        <f t="shared" si="22"/>
        <v>3725</v>
      </c>
      <c r="F49" s="63">
        <f t="shared" si="23"/>
        <v>2654.375</v>
      </c>
      <c r="G49" s="88">
        <f t="shared" si="24"/>
        <v>882.77127558615086</v>
      </c>
      <c r="H49" s="7">
        <v>960</v>
      </c>
      <c r="I49" s="7">
        <v>2659</v>
      </c>
      <c r="J49" s="7">
        <v>3127</v>
      </c>
      <c r="K49" s="7">
        <v>3725</v>
      </c>
      <c r="L49" s="7">
        <v>2213</v>
      </c>
      <c r="M49" s="7">
        <v>3404</v>
      </c>
      <c r="N49" s="7">
        <v>3045</v>
      </c>
      <c r="O49" s="7">
        <v>2102</v>
      </c>
    </row>
    <row r="50" spans="1:104" x14ac:dyDescent="0.3">
      <c r="A50" t="s">
        <v>96</v>
      </c>
      <c r="B50" t="s">
        <v>1217</v>
      </c>
      <c r="C50" s="12">
        <f t="shared" si="20"/>
        <v>1</v>
      </c>
      <c r="D50">
        <f t="shared" si="21"/>
        <v>791</v>
      </c>
      <c r="E50">
        <f t="shared" si="22"/>
        <v>791</v>
      </c>
      <c r="F50" s="63">
        <f t="shared" si="23"/>
        <v>791</v>
      </c>
      <c r="G50" s="88" t="e">
        <f t="shared" si="24"/>
        <v>#DIV/0!</v>
      </c>
      <c r="H50" s="7">
        <v>791</v>
      </c>
    </row>
    <row r="51" spans="1:104" x14ac:dyDescent="0.3">
      <c r="A51" t="s">
        <v>96</v>
      </c>
      <c r="B51" t="s">
        <v>1218</v>
      </c>
      <c r="C51" s="12">
        <f t="shared" si="20"/>
        <v>3</v>
      </c>
      <c r="D51">
        <f t="shared" si="21"/>
        <v>1238</v>
      </c>
      <c r="E51">
        <f t="shared" si="22"/>
        <v>1362</v>
      </c>
      <c r="F51" s="63">
        <f t="shared" si="23"/>
        <v>1286.6666666666667</v>
      </c>
      <c r="G51" s="88">
        <f t="shared" si="24"/>
        <v>66.161418767536517</v>
      </c>
      <c r="H51" s="7">
        <v>1260</v>
      </c>
      <c r="I51" s="7">
        <v>1362</v>
      </c>
      <c r="J51" s="7">
        <v>1238</v>
      </c>
    </row>
    <row r="52" spans="1:104" x14ac:dyDescent="0.3">
      <c r="A52" t="s">
        <v>96</v>
      </c>
      <c r="B52" t="s">
        <v>1224</v>
      </c>
      <c r="C52" s="12">
        <f t="shared" si="20"/>
        <v>3</v>
      </c>
      <c r="D52">
        <f t="shared" si="21"/>
        <v>960</v>
      </c>
      <c r="E52">
        <f t="shared" si="22"/>
        <v>2315</v>
      </c>
      <c r="F52" s="63">
        <f t="shared" si="23"/>
        <v>1731</v>
      </c>
      <c r="G52" s="88">
        <f t="shared" si="24"/>
        <v>696.58667802363266</v>
      </c>
      <c r="H52" s="7">
        <v>960</v>
      </c>
      <c r="I52" s="7">
        <v>2315</v>
      </c>
      <c r="J52" s="7">
        <v>1918</v>
      </c>
    </row>
    <row r="53" spans="1:104" s="51" customFormat="1" x14ac:dyDescent="0.3">
      <c r="A53" t="s">
        <v>96</v>
      </c>
      <c r="B53" t="s">
        <v>1231</v>
      </c>
      <c r="C53" s="12">
        <f t="shared" si="20"/>
        <v>2</v>
      </c>
      <c r="D53">
        <f t="shared" si="21"/>
        <v>1955</v>
      </c>
      <c r="E53">
        <f t="shared" si="22"/>
        <v>3673</v>
      </c>
      <c r="F53" s="63">
        <f t="shared" si="23"/>
        <v>2814</v>
      </c>
      <c r="G53" s="88">
        <f t="shared" si="24"/>
        <v>1214.8094500784887</v>
      </c>
      <c r="H53" s="7">
        <v>1955</v>
      </c>
      <c r="I53" s="7">
        <v>3673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</row>
    <row r="54" spans="1:104" x14ac:dyDescent="0.3">
      <c r="A54" t="s">
        <v>63</v>
      </c>
      <c r="B54" t="s">
        <v>1281</v>
      </c>
      <c r="C54" s="12">
        <f t="shared" si="20"/>
        <v>1</v>
      </c>
      <c r="D54">
        <f t="shared" si="21"/>
        <v>3411</v>
      </c>
      <c r="E54">
        <f t="shared" si="22"/>
        <v>3411</v>
      </c>
      <c r="F54" s="63">
        <f t="shared" si="23"/>
        <v>3411</v>
      </c>
      <c r="G54" s="88" t="e">
        <f t="shared" si="24"/>
        <v>#DIV/0!</v>
      </c>
      <c r="H54" s="7">
        <v>3411</v>
      </c>
    </row>
    <row r="55" spans="1:104" x14ac:dyDescent="0.3">
      <c r="A55" t="s">
        <v>63</v>
      </c>
      <c r="B55" t="s">
        <v>1294</v>
      </c>
      <c r="C55" s="12">
        <f t="shared" si="20"/>
        <v>2</v>
      </c>
      <c r="D55">
        <f t="shared" si="21"/>
        <v>2588</v>
      </c>
      <c r="E55">
        <f t="shared" si="22"/>
        <v>2594</v>
      </c>
      <c r="F55" s="63">
        <f t="shared" si="23"/>
        <v>2591</v>
      </c>
      <c r="G55" s="88">
        <f t="shared" si="24"/>
        <v>4.2426406871192848</v>
      </c>
      <c r="H55" s="7">
        <v>2594</v>
      </c>
      <c r="I55" s="7">
        <v>2588</v>
      </c>
    </row>
    <row r="56" spans="1:104" s="51" customFormat="1" x14ac:dyDescent="0.3">
      <c r="A56" t="s">
        <v>63</v>
      </c>
      <c r="B56" t="s">
        <v>1289</v>
      </c>
      <c r="C56" s="12">
        <f t="shared" si="20"/>
        <v>2</v>
      </c>
      <c r="D56">
        <f t="shared" si="21"/>
        <v>2072</v>
      </c>
      <c r="E56">
        <f t="shared" si="22"/>
        <v>2867</v>
      </c>
      <c r="F56" s="63">
        <f t="shared" si="23"/>
        <v>2469.5</v>
      </c>
      <c r="G56" s="88">
        <f t="shared" si="24"/>
        <v>562.14989104330527</v>
      </c>
      <c r="H56" s="7">
        <v>2072</v>
      </c>
      <c r="I56" s="7">
        <v>2867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</row>
    <row r="57" spans="1:104" x14ac:dyDescent="0.3">
      <c r="A57" t="s">
        <v>83</v>
      </c>
      <c r="B57" t="s">
        <v>1305</v>
      </c>
      <c r="C57" s="12">
        <f t="shared" si="20"/>
        <v>10</v>
      </c>
      <c r="D57">
        <f t="shared" si="21"/>
        <v>343</v>
      </c>
      <c r="E57">
        <f t="shared" si="22"/>
        <v>1437</v>
      </c>
      <c r="F57" s="63">
        <f t="shared" si="23"/>
        <v>787.5</v>
      </c>
      <c r="G57" s="88">
        <f t="shared" si="24"/>
        <v>345.36880448458442</v>
      </c>
      <c r="H57" s="7">
        <v>350</v>
      </c>
      <c r="I57" s="7">
        <v>545</v>
      </c>
      <c r="J57">
        <v>343</v>
      </c>
      <c r="K57" s="7">
        <v>764</v>
      </c>
      <c r="L57" s="7">
        <v>1010</v>
      </c>
      <c r="M57" s="7">
        <v>748</v>
      </c>
      <c r="N57" s="7">
        <v>996</v>
      </c>
      <c r="O57" s="7">
        <v>614</v>
      </c>
      <c r="P57" s="7">
        <v>1068</v>
      </c>
      <c r="Q57" s="7">
        <v>1437</v>
      </c>
    </row>
    <row r="58" spans="1:104" s="51" customFormat="1" x14ac:dyDescent="0.3">
      <c r="A58" t="s">
        <v>83</v>
      </c>
      <c r="B58" t="s">
        <v>139</v>
      </c>
      <c r="C58" s="12">
        <f t="shared" si="20"/>
        <v>2</v>
      </c>
      <c r="D58">
        <f t="shared" si="21"/>
        <v>457</v>
      </c>
      <c r="E58">
        <f t="shared" si="22"/>
        <v>894</v>
      </c>
      <c r="F58" s="63">
        <f t="shared" si="23"/>
        <v>675.5</v>
      </c>
      <c r="G58" s="88">
        <f t="shared" si="24"/>
        <v>309.00566337852126</v>
      </c>
      <c r="H58" s="7">
        <v>894</v>
      </c>
      <c r="I58" s="7">
        <v>457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</row>
    <row r="59" spans="1:104" s="62" customFormat="1" x14ac:dyDescent="0.3">
      <c r="A59" t="s">
        <v>58</v>
      </c>
      <c r="B59" t="s">
        <v>140</v>
      </c>
      <c r="C59" s="12">
        <f t="shared" si="20"/>
        <v>2</v>
      </c>
      <c r="D59">
        <f t="shared" si="21"/>
        <v>1637</v>
      </c>
      <c r="E59">
        <f t="shared" si="22"/>
        <v>2585</v>
      </c>
      <c r="F59" s="63">
        <f t="shared" si="23"/>
        <v>2111</v>
      </c>
      <c r="G59" s="88">
        <f t="shared" si="24"/>
        <v>670.33722856484701</v>
      </c>
      <c r="H59" s="7">
        <v>2585</v>
      </c>
      <c r="I59" s="7">
        <v>1637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</row>
    <row r="60" spans="1:104" x14ac:dyDescent="0.3">
      <c r="A60" t="s">
        <v>82</v>
      </c>
      <c r="B60" t="s">
        <v>1347</v>
      </c>
      <c r="C60" s="12">
        <f t="shared" si="20"/>
        <v>25</v>
      </c>
      <c r="D60">
        <f t="shared" si="21"/>
        <v>249</v>
      </c>
      <c r="E60">
        <f t="shared" si="22"/>
        <v>1350</v>
      </c>
      <c r="F60" s="63">
        <f t="shared" si="23"/>
        <v>682.32</v>
      </c>
      <c r="G60" s="88">
        <f t="shared" si="24"/>
        <v>310.46158109069358</v>
      </c>
      <c r="H60" s="7">
        <v>351</v>
      </c>
      <c r="I60" s="7">
        <v>703</v>
      </c>
      <c r="J60" s="7">
        <v>333</v>
      </c>
      <c r="K60" s="7">
        <v>500</v>
      </c>
      <c r="L60" s="7">
        <v>664</v>
      </c>
      <c r="M60" s="7">
        <v>645</v>
      </c>
      <c r="N60" s="7">
        <v>505</v>
      </c>
      <c r="O60" s="7">
        <v>1103</v>
      </c>
      <c r="P60" s="7">
        <v>878</v>
      </c>
      <c r="Q60" s="7">
        <v>610</v>
      </c>
      <c r="R60" s="7">
        <v>977</v>
      </c>
      <c r="S60" s="7">
        <v>1016</v>
      </c>
      <c r="T60" s="7">
        <v>1143</v>
      </c>
      <c r="U60" s="7">
        <v>1042</v>
      </c>
      <c r="V60" s="7">
        <v>1350</v>
      </c>
      <c r="W60" s="7">
        <v>295</v>
      </c>
      <c r="X60" s="7">
        <v>319</v>
      </c>
      <c r="Y60" s="7">
        <v>307</v>
      </c>
      <c r="Z60" s="7">
        <v>249</v>
      </c>
      <c r="AA60" s="7">
        <v>320</v>
      </c>
      <c r="AB60" s="7">
        <v>687</v>
      </c>
      <c r="AC60" s="7">
        <v>661</v>
      </c>
      <c r="AD60" s="7">
        <v>703</v>
      </c>
      <c r="AE60" s="7">
        <v>921</v>
      </c>
      <c r="AF60" s="7">
        <v>776</v>
      </c>
    </row>
    <row r="61" spans="1:104" s="51" customFormat="1" x14ac:dyDescent="0.3">
      <c r="A61" t="s">
        <v>82</v>
      </c>
      <c r="B61" t="s">
        <v>141</v>
      </c>
      <c r="C61" s="12">
        <f t="shared" si="20"/>
        <v>24</v>
      </c>
      <c r="D61">
        <f t="shared" si="21"/>
        <v>1383</v>
      </c>
      <c r="E61">
        <f t="shared" si="22"/>
        <v>4892</v>
      </c>
      <c r="F61" s="63">
        <f t="shared" si="23"/>
        <v>2612</v>
      </c>
      <c r="G61" s="88">
        <f t="shared" si="24"/>
        <v>816.11353643217194</v>
      </c>
      <c r="H61" s="7">
        <v>2080</v>
      </c>
      <c r="I61" s="7">
        <v>1570</v>
      </c>
      <c r="J61" s="7">
        <v>2827</v>
      </c>
      <c r="K61" s="7">
        <v>1893</v>
      </c>
      <c r="L61" s="7">
        <v>1383</v>
      </c>
      <c r="M61" s="7">
        <v>1633</v>
      </c>
      <c r="N61" s="7">
        <v>2492</v>
      </c>
      <c r="O61" s="7">
        <v>3181</v>
      </c>
      <c r="P61" s="7">
        <v>1955</v>
      </c>
      <c r="Q61" s="7">
        <v>2888</v>
      </c>
      <c r="R61" s="7">
        <v>3088</v>
      </c>
      <c r="S61" s="7">
        <v>3721</v>
      </c>
      <c r="T61" s="7">
        <v>3673</v>
      </c>
      <c r="U61" s="7">
        <v>3553</v>
      </c>
      <c r="V61" s="7">
        <v>2790</v>
      </c>
      <c r="W61" s="7">
        <v>2923</v>
      </c>
      <c r="X61" s="7">
        <v>2672</v>
      </c>
      <c r="Y61" s="7">
        <v>2145</v>
      </c>
      <c r="Z61" s="7">
        <v>1953</v>
      </c>
      <c r="AA61" s="7">
        <v>1851</v>
      </c>
      <c r="AB61" s="7">
        <v>2516</v>
      </c>
      <c r="AC61" s="7">
        <v>2433</v>
      </c>
      <c r="AD61" s="7">
        <v>2576</v>
      </c>
      <c r="AE61" s="7">
        <v>4892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</row>
    <row r="62" spans="1:104" x14ac:dyDescent="0.3">
      <c r="A62" t="s">
        <v>77</v>
      </c>
      <c r="B62" t="s">
        <v>1406</v>
      </c>
      <c r="C62" s="12">
        <f t="shared" si="20"/>
        <v>11</v>
      </c>
      <c r="D62">
        <f t="shared" si="21"/>
        <v>897</v>
      </c>
      <c r="E62">
        <f t="shared" si="22"/>
        <v>3127</v>
      </c>
      <c r="F62" s="63">
        <f t="shared" si="23"/>
        <v>2259.818181818182</v>
      </c>
      <c r="G62" s="88">
        <f t="shared" si="24"/>
        <v>808.25365055554391</v>
      </c>
      <c r="H62" s="7">
        <v>3127</v>
      </c>
      <c r="I62" s="7">
        <v>2953</v>
      </c>
      <c r="J62" s="7">
        <v>2514</v>
      </c>
      <c r="K62" s="7">
        <v>2603</v>
      </c>
      <c r="L62" s="7">
        <v>3045</v>
      </c>
      <c r="M62" s="7">
        <v>1353</v>
      </c>
      <c r="N62" s="7">
        <v>3051</v>
      </c>
      <c r="O62" s="7">
        <v>2315</v>
      </c>
      <c r="P62" s="7">
        <v>897</v>
      </c>
      <c r="Q62" s="7">
        <v>1362</v>
      </c>
      <c r="R62" s="7">
        <v>1638</v>
      </c>
    </row>
    <row r="63" spans="1:104" x14ac:dyDescent="0.3">
      <c r="A63" t="s">
        <v>77</v>
      </c>
      <c r="B63" t="s">
        <v>1419</v>
      </c>
      <c r="C63" s="12">
        <f t="shared" si="20"/>
        <v>1</v>
      </c>
      <c r="D63">
        <f t="shared" si="21"/>
        <v>3051</v>
      </c>
      <c r="E63">
        <f t="shared" si="22"/>
        <v>3051</v>
      </c>
      <c r="F63" s="63">
        <f t="shared" si="23"/>
        <v>3051</v>
      </c>
      <c r="G63" s="88" t="e">
        <f t="shared" si="24"/>
        <v>#DIV/0!</v>
      </c>
      <c r="H63" s="7">
        <v>3051</v>
      </c>
    </row>
    <row r="64" spans="1:104" x14ac:dyDescent="0.3">
      <c r="A64" t="s">
        <v>77</v>
      </c>
      <c r="B64" t="s">
        <v>1422</v>
      </c>
      <c r="C64" s="12">
        <f t="shared" si="20"/>
        <v>1</v>
      </c>
      <c r="D64">
        <f t="shared" si="21"/>
        <v>2466</v>
      </c>
      <c r="E64">
        <f t="shared" si="22"/>
        <v>2466</v>
      </c>
      <c r="F64" s="63">
        <f t="shared" si="23"/>
        <v>2466</v>
      </c>
      <c r="G64" s="88" t="e">
        <f t="shared" si="24"/>
        <v>#DIV/0!</v>
      </c>
      <c r="H64" s="7">
        <v>2466</v>
      </c>
    </row>
    <row r="65" spans="1:104" x14ac:dyDescent="0.3">
      <c r="A65" t="s">
        <v>77</v>
      </c>
      <c r="B65" t="s">
        <v>1426</v>
      </c>
      <c r="C65" s="12">
        <f t="shared" si="20"/>
        <v>3</v>
      </c>
      <c r="D65">
        <f t="shared" si="21"/>
        <v>2213</v>
      </c>
      <c r="E65">
        <f t="shared" si="22"/>
        <v>3725</v>
      </c>
      <c r="F65" s="63">
        <f t="shared" si="23"/>
        <v>2789.6666666666665</v>
      </c>
      <c r="G65" s="88">
        <f t="shared" si="24"/>
        <v>817.32327345630745</v>
      </c>
      <c r="H65" s="7">
        <v>2431</v>
      </c>
      <c r="I65" s="7">
        <v>3725</v>
      </c>
      <c r="J65" s="7">
        <v>2213</v>
      </c>
    </row>
    <row r="66" spans="1:104" x14ac:dyDescent="0.3">
      <c r="A66" t="s">
        <v>77</v>
      </c>
      <c r="B66" t="s">
        <v>1433</v>
      </c>
      <c r="C66" s="12">
        <f t="shared" si="20"/>
        <v>1</v>
      </c>
      <c r="D66">
        <f t="shared" si="21"/>
        <v>1525</v>
      </c>
      <c r="E66">
        <f t="shared" si="22"/>
        <v>1525</v>
      </c>
      <c r="F66" s="63">
        <f t="shared" si="23"/>
        <v>1525</v>
      </c>
      <c r="G66" s="88" t="e">
        <f t="shared" si="24"/>
        <v>#DIV/0!</v>
      </c>
      <c r="H66" s="7">
        <v>1525</v>
      </c>
    </row>
    <row r="67" spans="1:104" x14ac:dyDescent="0.3">
      <c r="A67" t="s">
        <v>77</v>
      </c>
      <c r="B67" t="s">
        <v>1435</v>
      </c>
      <c r="C67" s="12">
        <f t="shared" si="20"/>
        <v>1</v>
      </c>
      <c r="D67">
        <f t="shared" si="21"/>
        <v>1918</v>
      </c>
      <c r="E67">
        <f t="shared" si="22"/>
        <v>1918</v>
      </c>
      <c r="F67" s="63">
        <f t="shared" si="23"/>
        <v>1918</v>
      </c>
      <c r="G67" s="88" t="e">
        <f t="shared" si="24"/>
        <v>#DIV/0!</v>
      </c>
      <c r="H67" s="7">
        <v>1918</v>
      </c>
    </row>
    <row r="68" spans="1:104" x14ac:dyDescent="0.3">
      <c r="A68" t="s">
        <v>77</v>
      </c>
      <c r="B68" t="s">
        <v>1439</v>
      </c>
      <c r="C68" s="12">
        <f t="shared" si="20"/>
        <v>1</v>
      </c>
      <c r="D68">
        <f t="shared" si="21"/>
        <v>1525</v>
      </c>
      <c r="E68">
        <f t="shared" si="22"/>
        <v>1525</v>
      </c>
      <c r="F68" s="63">
        <f t="shared" si="23"/>
        <v>1525</v>
      </c>
      <c r="G68" s="88" t="e">
        <f t="shared" si="24"/>
        <v>#DIV/0!</v>
      </c>
      <c r="H68" s="7">
        <v>1525</v>
      </c>
    </row>
    <row r="69" spans="1:104" x14ac:dyDescent="0.3">
      <c r="A69" t="s">
        <v>77</v>
      </c>
      <c r="B69" t="s">
        <v>1442</v>
      </c>
      <c r="C69" s="12">
        <f t="shared" si="20"/>
        <v>2</v>
      </c>
      <c r="D69">
        <f t="shared" si="21"/>
        <v>1136</v>
      </c>
      <c r="E69">
        <f t="shared" si="22"/>
        <v>2587</v>
      </c>
      <c r="F69" s="63">
        <f t="shared" si="23"/>
        <v>1861.5</v>
      </c>
      <c r="G69" s="88">
        <f t="shared" si="24"/>
        <v>1026.0119395016804</v>
      </c>
      <c r="H69" s="7">
        <v>2587</v>
      </c>
      <c r="I69" s="7">
        <v>1136</v>
      </c>
    </row>
    <row r="70" spans="1:104" x14ac:dyDescent="0.3">
      <c r="A70" t="s">
        <v>77</v>
      </c>
      <c r="B70" t="s">
        <v>1444</v>
      </c>
      <c r="C70" s="12">
        <f t="shared" si="20"/>
        <v>16</v>
      </c>
      <c r="D70">
        <f t="shared" si="21"/>
        <v>1525</v>
      </c>
      <c r="E70">
        <f t="shared" si="22"/>
        <v>2953</v>
      </c>
      <c r="F70" s="63">
        <f t="shared" si="23"/>
        <v>2204.125</v>
      </c>
      <c r="G70" s="88">
        <f t="shared" si="24"/>
        <v>365.21899822800384</v>
      </c>
      <c r="H70" s="7">
        <v>2646</v>
      </c>
      <c r="I70" s="7">
        <v>1525</v>
      </c>
      <c r="J70" s="7">
        <v>2215</v>
      </c>
      <c r="K70" s="7">
        <v>1697</v>
      </c>
      <c r="L70" s="7">
        <v>1789</v>
      </c>
      <c r="M70" s="7">
        <v>2587</v>
      </c>
      <c r="N70" s="7">
        <v>2953</v>
      </c>
      <c r="O70" s="7">
        <v>2102</v>
      </c>
      <c r="P70" s="7">
        <v>2466</v>
      </c>
      <c r="Q70" s="7">
        <v>2217</v>
      </c>
      <c r="R70" s="7">
        <v>1910</v>
      </c>
      <c r="S70" s="7">
        <v>2082</v>
      </c>
      <c r="T70" s="7">
        <v>2315</v>
      </c>
      <c r="U70" s="7">
        <v>2301</v>
      </c>
      <c r="V70" s="7">
        <v>2188</v>
      </c>
      <c r="W70" s="7">
        <v>2273</v>
      </c>
    </row>
    <row r="71" spans="1:104" x14ac:dyDescent="0.3">
      <c r="A71" t="s">
        <v>77</v>
      </c>
      <c r="B71" t="s">
        <v>1448</v>
      </c>
      <c r="C71" s="12">
        <f t="shared" si="20"/>
        <v>4</v>
      </c>
      <c r="D71">
        <f t="shared" si="21"/>
        <v>2006</v>
      </c>
      <c r="E71">
        <f t="shared" si="22"/>
        <v>2576</v>
      </c>
      <c r="F71" s="63">
        <f t="shared" si="23"/>
        <v>2382.75</v>
      </c>
      <c r="G71" s="88">
        <f t="shared" si="24"/>
        <v>257.91907645616288</v>
      </c>
      <c r="H71" s="7">
        <v>2006</v>
      </c>
      <c r="I71" s="7">
        <v>2516</v>
      </c>
      <c r="J71" s="7">
        <v>2433</v>
      </c>
      <c r="K71" s="7">
        <v>2576</v>
      </c>
    </row>
    <row r="72" spans="1:104" x14ac:dyDescent="0.3">
      <c r="A72" t="s">
        <v>77</v>
      </c>
      <c r="B72" t="s">
        <v>1449</v>
      </c>
      <c r="C72" s="12">
        <f t="shared" si="20"/>
        <v>5</v>
      </c>
      <c r="D72">
        <f t="shared" si="21"/>
        <v>327</v>
      </c>
      <c r="E72">
        <f t="shared" si="22"/>
        <v>945</v>
      </c>
      <c r="F72" s="63">
        <f t="shared" si="23"/>
        <v>667.4</v>
      </c>
      <c r="G72" s="88">
        <f t="shared" si="24"/>
        <v>287.82164616303623</v>
      </c>
      <c r="H72" s="7">
        <v>945</v>
      </c>
      <c r="I72" s="7">
        <v>795</v>
      </c>
      <c r="J72" s="7">
        <v>880</v>
      </c>
      <c r="K72" s="7">
        <v>390</v>
      </c>
      <c r="L72" s="7">
        <v>327</v>
      </c>
    </row>
    <row r="73" spans="1:104" x14ac:dyDescent="0.3">
      <c r="A73" t="s">
        <v>77</v>
      </c>
      <c r="B73" t="s">
        <v>1450</v>
      </c>
      <c r="C73" s="12">
        <f t="shared" si="20"/>
        <v>3</v>
      </c>
      <c r="D73">
        <f t="shared" si="21"/>
        <v>586</v>
      </c>
      <c r="E73">
        <f t="shared" si="22"/>
        <v>1422</v>
      </c>
      <c r="F73" s="63">
        <f t="shared" si="23"/>
        <v>1068.6666666666667</v>
      </c>
      <c r="G73" s="88">
        <f t="shared" si="24"/>
        <v>432.74626899989937</v>
      </c>
      <c r="H73" s="7">
        <v>1422</v>
      </c>
      <c r="I73" s="7">
        <v>586</v>
      </c>
      <c r="J73" s="7">
        <v>1198</v>
      </c>
    </row>
    <row r="74" spans="1:104" x14ac:dyDescent="0.3">
      <c r="A74" t="s">
        <v>77</v>
      </c>
      <c r="B74" t="s">
        <v>1463</v>
      </c>
      <c r="C74" s="12">
        <f t="shared" si="20"/>
        <v>5</v>
      </c>
      <c r="D74">
        <f t="shared" si="21"/>
        <v>2313</v>
      </c>
      <c r="E74">
        <f t="shared" si="22"/>
        <v>4892</v>
      </c>
      <c r="F74" s="63">
        <f t="shared" si="23"/>
        <v>2997.8</v>
      </c>
      <c r="G74" s="88">
        <f t="shared" si="24"/>
        <v>1070.5151563616459</v>
      </c>
      <c r="H74" s="7">
        <v>2433</v>
      </c>
      <c r="I74" s="7">
        <v>2313</v>
      </c>
      <c r="J74" s="7">
        <v>2688</v>
      </c>
      <c r="K74" s="7">
        <v>4892</v>
      </c>
      <c r="L74" s="7">
        <v>2663</v>
      </c>
    </row>
    <row r="75" spans="1:104" x14ac:dyDescent="0.3">
      <c r="A75" t="s">
        <v>77</v>
      </c>
      <c r="B75" t="s">
        <v>1467</v>
      </c>
      <c r="C75" s="12">
        <f t="shared" si="20"/>
        <v>23</v>
      </c>
      <c r="D75">
        <f t="shared" si="21"/>
        <v>1851</v>
      </c>
      <c r="E75">
        <f t="shared" si="22"/>
        <v>4892</v>
      </c>
      <c r="F75" s="63">
        <f t="shared" si="23"/>
        <v>2769.2608695652175</v>
      </c>
      <c r="G75" s="88">
        <f t="shared" si="24"/>
        <v>722.96901841021304</v>
      </c>
      <c r="H75" s="7">
        <v>4892</v>
      </c>
      <c r="I75" s="7">
        <v>2576</v>
      </c>
      <c r="J75" s="7">
        <v>2469</v>
      </c>
      <c r="K75" s="7">
        <v>2433</v>
      </c>
      <c r="L75" s="7">
        <v>2313</v>
      </c>
      <c r="M75" s="7">
        <v>2516</v>
      </c>
      <c r="N75" s="7">
        <v>2006</v>
      </c>
      <c r="O75" s="7">
        <v>1851</v>
      </c>
      <c r="P75" s="7">
        <v>2040</v>
      </c>
      <c r="Q75" s="7">
        <v>1953</v>
      </c>
      <c r="R75" s="7">
        <v>2145</v>
      </c>
      <c r="S75" s="7">
        <v>2672</v>
      </c>
      <c r="T75" s="7">
        <v>2923</v>
      </c>
      <c r="U75" s="7">
        <v>3113</v>
      </c>
      <c r="V75" s="7">
        <v>3088</v>
      </c>
      <c r="W75" s="7">
        <v>3673</v>
      </c>
      <c r="X75" s="7">
        <v>2790</v>
      </c>
      <c r="Y75" s="7">
        <v>3553</v>
      </c>
      <c r="Z75" s="7">
        <v>3721</v>
      </c>
      <c r="AA75" s="7">
        <v>2888</v>
      </c>
      <c r="AB75" s="7">
        <v>1955</v>
      </c>
      <c r="AC75" s="7">
        <v>3181</v>
      </c>
      <c r="AD75" s="7">
        <v>2942</v>
      </c>
    </row>
    <row r="76" spans="1:104" x14ac:dyDescent="0.3">
      <c r="A76" t="s">
        <v>77</v>
      </c>
      <c r="B76" t="s">
        <v>1476</v>
      </c>
      <c r="C76" s="12">
        <f t="shared" si="20"/>
        <v>3</v>
      </c>
      <c r="D76">
        <f t="shared" si="21"/>
        <v>2790</v>
      </c>
      <c r="E76">
        <f t="shared" si="22"/>
        <v>3113</v>
      </c>
      <c r="F76" s="63">
        <f t="shared" si="23"/>
        <v>2997</v>
      </c>
      <c r="G76" s="88">
        <f t="shared" si="24"/>
        <v>179.70253197993623</v>
      </c>
      <c r="H76" s="7">
        <v>2790</v>
      </c>
      <c r="I76" s="7">
        <v>3088</v>
      </c>
      <c r="J76" s="7">
        <v>3113</v>
      </c>
    </row>
    <row r="77" spans="1:104" x14ac:dyDescent="0.3">
      <c r="A77" t="s">
        <v>77</v>
      </c>
      <c r="B77" t="s">
        <v>1478</v>
      </c>
      <c r="C77" s="12">
        <f t="shared" si="20"/>
        <v>1</v>
      </c>
      <c r="D77">
        <f t="shared" si="21"/>
        <v>2871</v>
      </c>
      <c r="E77">
        <f t="shared" si="22"/>
        <v>2871</v>
      </c>
      <c r="F77" s="63">
        <f t="shared" si="23"/>
        <v>2871</v>
      </c>
      <c r="G77" s="88" t="e">
        <f t="shared" si="24"/>
        <v>#DIV/0!</v>
      </c>
      <c r="H77" s="7">
        <v>2871</v>
      </c>
    </row>
    <row r="78" spans="1:104" x14ac:dyDescent="0.3">
      <c r="A78" t="s">
        <v>77</v>
      </c>
      <c r="B78" t="s">
        <v>1482</v>
      </c>
      <c r="C78" s="12">
        <f t="shared" si="20"/>
        <v>3</v>
      </c>
      <c r="D78">
        <f t="shared" si="21"/>
        <v>2145</v>
      </c>
      <c r="E78">
        <f t="shared" si="22"/>
        <v>2672</v>
      </c>
      <c r="F78" s="63">
        <f t="shared" si="23"/>
        <v>2444.3333333333335</v>
      </c>
      <c r="G78" s="88">
        <f t="shared" si="24"/>
        <v>270.71079279063355</v>
      </c>
      <c r="H78" s="7">
        <v>2672</v>
      </c>
      <c r="I78" s="7">
        <v>2145</v>
      </c>
      <c r="J78" s="7">
        <v>2516</v>
      </c>
    </row>
    <row r="79" spans="1:104" s="51" customFormat="1" x14ac:dyDescent="0.3">
      <c r="A79" t="s">
        <v>77</v>
      </c>
      <c r="B79" t="s">
        <v>1498</v>
      </c>
      <c r="C79" s="12">
        <f t="shared" si="20"/>
        <v>9</v>
      </c>
      <c r="D79">
        <f t="shared" si="21"/>
        <v>1525</v>
      </c>
      <c r="E79">
        <f t="shared" si="22"/>
        <v>3725</v>
      </c>
      <c r="F79" s="63">
        <f t="shared" si="23"/>
        <v>2733.4444444444443</v>
      </c>
      <c r="G79" s="88">
        <f t="shared" si="24"/>
        <v>653.25724471893761</v>
      </c>
      <c r="H79" s="7">
        <v>2659</v>
      </c>
      <c r="I79" s="7">
        <v>2953</v>
      </c>
      <c r="J79" s="7">
        <v>3045</v>
      </c>
      <c r="K79" s="7">
        <v>2213</v>
      </c>
      <c r="L79" s="7">
        <v>3404</v>
      </c>
      <c r="M79" s="7">
        <v>3725</v>
      </c>
      <c r="N79" s="7">
        <v>2431</v>
      </c>
      <c r="O79" s="7">
        <v>2646</v>
      </c>
      <c r="P79" s="7">
        <v>1525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4" x14ac:dyDescent="0.3">
      <c r="A80" t="s">
        <v>67</v>
      </c>
      <c r="B80" t="s">
        <v>1595</v>
      </c>
      <c r="C80" s="12">
        <f>COUNT(H80:CZ80)</f>
        <v>75</v>
      </c>
      <c r="D80">
        <f>MIN(H80:CZ80)</f>
        <v>49</v>
      </c>
      <c r="E80">
        <f>MAX(H80:CZ80)</f>
        <v>3005</v>
      </c>
      <c r="F80" s="63">
        <f>AVERAGE(H80:CZ80)</f>
        <v>1270.0933333333332</v>
      </c>
      <c r="G80" s="88">
        <f>STDEV(H80:BCZ80)</f>
        <v>689.89946728125176</v>
      </c>
      <c r="H80" s="7">
        <v>918</v>
      </c>
      <c r="I80" s="7">
        <v>1032</v>
      </c>
      <c r="J80" s="7">
        <v>1083</v>
      </c>
      <c r="K80" s="7">
        <v>903</v>
      </c>
      <c r="L80" s="7">
        <v>695</v>
      </c>
      <c r="M80" s="7">
        <v>1077</v>
      </c>
      <c r="N80" s="7">
        <v>1584</v>
      </c>
      <c r="O80" s="7">
        <v>1757</v>
      </c>
      <c r="P80" s="7">
        <v>1596</v>
      </c>
      <c r="Q80" s="7">
        <v>1128</v>
      </c>
      <c r="R80" s="7">
        <v>1556</v>
      </c>
      <c r="S80" s="7">
        <v>1431</v>
      </c>
      <c r="T80" s="7">
        <v>1454</v>
      </c>
      <c r="U80" s="7">
        <v>1630</v>
      </c>
      <c r="V80" s="7">
        <v>1407</v>
      </c>
      <c r="W80" s="7">
        <v>2002</v>
      </c>
      <c r="X80" s="7">
        <v>1813</v>
      </c>
      <c r="Y80" s="7">
        <v>1151</v>
      </c>
      <c r="Z80" s="7">
        <v>1102</v>
      </c>
      <c r="AA80" s="7">
        <v>1549</v>
      </c>
      <c r="AB80" s="7">
        <v>1272</v>
      </c>
      <c r="AC80" s="7">
        <v>1270</v>
      </c>
      <c r="AD80" s="7">
        <v>867</v>
      </c>
      <c r="AE80" s="7">
        <v>809</v>
      </c>
      <c r="AF80" s="7">
        <v>109</v>
      </c>
      <c r="AG80" s="7">
        <v>2585</v>
      </c>
      <c r="AH80" s="7">
        <v>1637</v>
      </c>
      <c r="AI80" s="7">
        <v>715</v>
      </c>
      <c r="AJ80" s="7">
        <v>951</v>
      </c>
      <c r="AK80" s="7">
        <v>2366</v>
      </c>
      <c r="AL80" s="7">
        <v>1532</v>
      </c>
      <c r="AM80" s="7">
        <v>1877</v>
      </c>
      <c r="AN80" s="7">
        <v>1729</v>
      </c>
      <c r="AO80" s="7">
        <v>1630</v>
      </c>
      <c r="AP80" s="7">
        <v>287</v>
      </c>
      <c r="AQ80" s="7">
        <v>577</v>
      </c>
      <c r="AR80" s="7">
        <v>1034</v>
      </c>
      <c r="AS80" s="7">
        <v>1436</v>
      </c>
      <c r="AT80" s="7">
        <v>1524</v>
      </c>
      <c r="AU80" s="7">
        <v>1319</v>
      </c>
      <c r="AV80" s="7">
        <v>1230</v>
      </c>
      <c r="AW80" s="7">
        <v>1179</v>
      </c>
      <c r="AX80" s="7">
        <v>1044</v>
      </c>
      <c r="AY80" s="7">
        <v>1103</v>
      </c>
      <c r="AZ80" s="7">
        <v>1047</v>
      </c>
      <c r="BA80" s="7">
        <v>1474</v>
      </c>
      <c r="BB80" s="7">
        <v>1127</v>
      </c>
      <c r="BC80" s="7">
        <v>1663</v>
      </c>
      <c r="BD80" s="7">
        <v>1654</v>
      </c>
      <c r="BE80" s="7">
        <v>3005</v>
      </c>
      <c r="BF80" s="7">
        <v>2650</v>
      </c>
      <c r="BG80" s="7">
        <v>2485</v>
      </c>
      <c r="BH80" s="7">
        <v>3000</v>
      </c>
      <c r="BI80" s="7">
        <v>2791</v>
      </c>
      <c r="BJ80" s="7">
        <v>908</v>
      </c>
      <c r="BK80" s="7">
        <v>2513</v>
      </c>
      <c r="BL80" s="7">
        <v>2141</v>
      </c>
      <c r="BM80" s="7">
        <v>1575</v>
      </c>
      <c r="BN80" s="7">
        <v>1122</v>
      </c>
      <c r="BO80" s="7">
        <v>1115</v>
      </c>
      <c r="BP80" s="7">
        <v>883</v>
      </c>
      <c r="BQ80" s="7">
        <v>1288</v>
      </c>
      <c r="BR80" s="7">
        <v>1115</v>
      </c>
      <c r="BS80" s="7">
        <v>823</v>
      </c>
      <c r="BT80" s="7">
        <v>1162</v>
      </c>
      <c r="BU80" s="7">
        <v>543</v>
      </c>
      <c r="BV80" s="7">
        <v>307</v>
      </c>
      <c r="BW80" s="7">
        <v>160</v>
      </c>
      <c r="BX80" s="7">
        <v>229</v>
      </c>
      <c r="BY80" s="7">
        <v>354</v>
      </c>
      <c r="BZ80" s="7">
        <v>442</v>
      </c>
      <c r="CA80" s="7">
        <v>296</v>
      </c>
      <c r="CB80" s="7">
        <v>275</v>
      </c>
      <c r="CC80" s="7">
        <v>111</v>
      </c>
      <c r="CD80" s="7">
        <v>49</v>
      </c>
    </row>
    <row r="81" spans="1:104" x14ac:dyDescent="0.3">
      <c r="A81" t="s">
        <v>67</v>
      </c>
      <c r="B81" t="s">
        <v>1603</v>
      </c>
      <c r="C81" s="12">
        <f t="shared" si="20"/>
        <v>2</v>
      </c>
      <c r="D81">
        <f t="shared" si="21"/>
        <v>2154</v>
      </c>
      <c r="E81">
        <f t="shared" si="22"/>
        <v>2543</v>
      </c>
      <c r="F81" s="63">
        <f t="shared" si="23"/>
        <v>2348.5</v>
      </c>
      <c r="G81" s="88">
        <f t="shared" si="24"/>
        <v>275.06453788156699</v>
      </c>
      <c r="H81" s="7">
        <v>2154</v>
      </c>
      <c r="I81" s="7">
        <v>2543</v>
      </c>
    </row>
    <row r="82" spans="1:104" s="51" customFormat="1" x14ac:dyDescent="0.3">
      <c r="A82" t="s">
        <v>67</v>
      </c>
      <c r="B82" t="s">
        <v>1620</v>
      </c>
      <c r="C82" s="12">
        <f t="shared" si="20"/>
        <v>1</v>
      </c>
      <c r="D82">
        <f t="shared" si="21"/>
        <v>1355</v>
      </c>
      <c r="E82">
        <f t="shared" si="22"/>
        <v>1355</v>
      </c>
      <c r="F82" s="63">
        <f t="shared" si="23"/>
        <v>1355</v>
      </c>
      <c r="G82" s="88" t="e">
        <f t="shared" si="24"/>
        <v>#DIV/0!</v>
      </c>
      <c r="H82" s="7">
        <v>1355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1:104" x14ac:dyDescent="0.3">
      <c r="A83" t="s">
        <v>81</v>
      </c>
      <c r="B83" t="s">
        <v>1732</v>
      </c>
      <c r="C83" s="12">
        <f t="shared" si="20"/>
        <v>18</v>
      </c>
      <c r="D83">
        <f t="shared" si="21"/>
        <v>251</v>
      </c>
      <c r="E83">
        <f t="shared" si="22"/>
        <v>3553</v>
      </c>
      <c r="F83" s="63">
        <f t="shared" si="23"/>
        <v>1700</v>
      </c>
      <c r="G83" s="88">
        <f t="shared" si="24"/>
        <v>900.08555148941264</v>
      </c>
      <c r="H83" s="7">
        <v>2790</v>
      </c>
      <c r="I83" s="7">
        <v>3553</v>
      </c>
      <c r="J83" s="7">
        <v>1858</v>
      </c>
      <c r="K83" s="7">
        <v>2045</v>
      </c>
      <c r="L83" s="7">
        <v>2011</v>
      </c>
      <c r="M83" s="7">
        <v>1905</v>
      </c>
      <c r="N83" s="7">
        <v>2058</v>
      </c>
      <c r="O83" s="7">
        <v>1887</v>
      </c>
      <c r="P83" s="7">
        <v>1875</v>
      </c>
      <c r="Q83" s="7">
        <v>2355</v>
      </c>
      <c r="R83" s="7">
        <v>1909</v>
      </c>
      <c r="S83" s="7">
        <v>920</v>
      </c>
      <c r="T83" s="7">
        <v>417</v>
      </c>
      <c r="U83" s="7">
        <v>412</v>
      </c>
      <c r="V83" s="7">
        <v>251</v>
      </c>
      <c r="W83" s="7">
        <v>2296</v>
      </c>
      <c r="X83" s="7">
        <v>346</v>
      </c>
      <c r="Y83" s="7">
        <v>1712</v>
      </c>
    </row>
    <row r="84" spans="1:104" x14ac:dyDescent="0.3">
      <c r="A84" t="s">
        <v>81</v>
      </c>
      <c r="B84" t="s">
        <v>1738</v>
      </c>
      <c r="C84" s="12">
        <f t="shared" si="20"/>
        <v>1</v>
      </c>
      <c r="D84">
        <f t="shared" si="21"/>
        <v>1887</v>
      </c>
      <c r="E84">
        <f t="shared" si="22"/>
        <v>1887</v>
      </c>
      <c r="F84" s="63">
        <f t="shared" si="23"/>
        <v>1887</v>
      </c>
      <c r="G84" s="88" t="e">
        <f t="shared" si="24"/>
        <v>#DIV/0!</v>
      </c>
      <c r="H84" s="7">
        <v>1887</v>
      </c>
    </row>
    <row r="85" spans="1:104" x14ac:dyDescent="0.3">
      <c r="A85" t="s">
        <v>81</v>
      </c>
      <c r="B85" t="s">
        <v>1781</v>
      </c>
      <c r="C85" s="12">
        <f t="shared" si="20"/>
        <v>19</v>
      </c>
      <c r="D85">
        <f t="shared" si="21"/>
        <v>236</v>
      </c>
      <c r="E85">
        <f t="shared" si="22"/>
        <v>953</v>
      </c>
      <c r="F85" s="63">
        <f t="shared" si="23"/>
        <v>678.26315789473688</v>
      </c>
      <c r="G85" s="88">
        <f t="shared" si="24"/>
        <v>230.00455118812636</v>
      </c>
      <c r="H85" s="7">
        <v>696</v>
      </c>
      <c r="I85" s="7">
        <v>408</v>
      </c>
      <c r="J85" s="7">
        <v>236</v>
      </c>
      <c r="K85" s="7">
        <v>363</v>
      </c>
      <c r="L85" s="7">
        <v>382</v>
      </c>
      <c r="M85" s="7">
        <v>487</v>
      </c>
      <c r="N85" s="7">
        <v>576</v>
      </c>
      <c r="O85" s="7">
        <v>529</v>
      </c>
      <c r="P85" s="7">
        <v>617</v>
      </c>
      <c r="Q85" s="7">
        <v>703</v>
      </c>
      <c r="R85" s="7">
        <v>661</v>
      </c>
      <c r="S85" s="7">
        <v>921</v>
      </c>
      <c r="T85" s="7">
        <v>953</v>
      </c>
      <c r="U85" s="7">
        <v>822</v>
      </c>
      <c r="V85" s="7">
        <v>928</v>
      </c>
      <c r="W85" s="7">
        <v>907</v>
      </c>
      <c r="X85" s="7">
        <v>839</v>
      </c>
      <c r="Y85" s="7">
        <v>942</v>
      </c>
      <c r="Z85" s="7">
        <v>917</v>
      </c>
    </row>
    <row r="86" spans="1:104" x14ac:dyDescent="0.3">
      <c r="A86" t="s">
        <v>81</v>
      </c>
      <c r="B86" t="s">
        <v>1743</v>
      </c>
      <c r="C86" s="12">
        <f t="shared" si="20"/>
        <v>12</v>
      </c>
      <c r="D86">
        <f t="shared" si="21"/>
        <v>943</v>
      </c>
      <c r="E86">
        <f t="shared" si="22"/>
        <v>2296</v>
      </c>
      <c r="F86" s="63">
        <f t="shared" si="23"/>
        <v>1646.25</v>
      </c>
      <c r="G86" s="88">
        <f t="shared" si="24"/>
        <v>533.69281682188</v>
      </c>
      <c r="H86" s="7">
        <v>2296</v>
      </c>
      <c r="I86" s="7">
        <v>2141</v>
      </c>
      <c r="J86" s="7">
        <v>2147</v>
      </c>
      <c r="K86" s="7">
        <v>2141</v>
      </c>
      <c r="L86" s="7">
        <v>2141</v>
      </c>
      <c r="M86" s="7">
        <v>1917</v>
      </c>
      <c r="N86" s="7">
        <v>959</v>
      </c>
      <c r="O86" s="7">
        <v>979</v>
      </c>
      <c r="P86" s="7">
        <v>943</v>
      </c>
      <c r="Q86" s="7">
        <v>1387</v>
      </c>
      <c r="R86" s="7">
        <v>1358</v>
      </c>
      <c r="S86" s="7">
        <v>1346</v>
      </c>
    </row>
    <row r="87" spans="1:104" x14ac:dyDescent="0.3">
      <c r="A87" t="s">
        <v>81</v>
      </c>
      <c r="B87" t="s">
        <v>1746</v>
      </c>
      <c r="C87" s="12">
        <f t="shared" si="20"/>
        <v>3</v>
      </c>
      <c r="D87">
        <f t="shared" si="21"/>
        <v>2045</v>
      </c>
      <c r="E87">
        <f t="shared" si="22"/>
        <v>2355</v>
      </c>
      <c r="F87" s="63">
        <f t="shared" si="23"/>
        <v>2152.6666666666665</v>
      </c>
      <c r="G87" s="88">
        <f t="shared" si="24"/>
        <v>175.34632398009754</v>
      </c>
      <c r="H87" s="7">
        <v>2045</v>
      </c>
      <c r="I87" s="7">
        <v>2058</v>
      </c>
      <c r="J87" s="7">
        <v>2355</v>
      </c>
    </row>
    <row r="88" spans="1:104" x14ac:dyDescent="0.3">
      <c r="A88" t="s">
        <v>81</v>
      </c>
      <c r="B88" t="s">
        <v>1750</v>
      </c>
      <c r="C88" s="12">
        <f t="shared" si="20"/>
        <v>4</v>
      </c>
      <c r="D88">
        <f t="shared" si="21"/>
        <v>1858</v>
      </c>
      <c r="E88">
        <f t="shared" si="22"/>
        <v>2355</v>
      </c>
      <c r="F88" s="63">
        <f t="shared" si="23"/>
        <v>2001.25</v>
      </c>
      <c r="G88" s="88">
        <f t="shared" si="24"/>
        <v>236.62681589371903</v>
      </c>
      <c r="H88" s="7">
        <v>1858</v>
      </c>
      <c r="I88" s="7">
        <v>1905</v>
      </c>
      <c r="J88" s="7">
        <v>1887</v>
      </c>
      <c r="K88" s="7">
        <v>2355</v>
      </c>
    </row>
    <row r="89" spans="1:104" s="51" customFormat="1" x14ac:dyDescent="0.3">
      <c r="A89" t="s">
        <v>81</v>
      </c>
      <c r="B89" t="s">
        <v>1787</v>
      </c>
      <c r="C89" s="12">
        <f t="shared" si="20"/>
        <v>1</v>
      </c>
      <c r="D89">
        <f t="shared" si="21"/>
        <v>735</v>
      </c>
      <c r="E89">
        <f t="shared" si="22"/>
        <v>735</v>
      </c>
      <c r="F89" s="63">
        <f t="shared" si="23"/>
        <v>735</v>
      </c>
      <c r="G89" s="88" t="e">
        <f t="shared" si="24"/>
        <v>#DIV/0!</v>
      </c>
      <c r="H89" s="7">
        <v>735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</row>
    <row r="90" spans="1:104" x14ac:dyDescent="0.3">
      <c r="A90" t="s">
        <v>78</v>
      </c>
      <c r="B90" t="s">
        <v>1803</v>
      </c>
      <c r="C90" s="12">
        <f t="shared" si="20"/>
        <v>2</v>
      </c>
      <c r="D90">
        <f t="shared" si="21"/>
        <v>1359</v>
      </c>
      <c r="E90">
        <f t="shared" si="22"/>
        <v>1818</v>
      </c>
      <c r="F90" s="63">
        <f t="shared" si="23"/>
        <v>1588.5</v>
      </c>
      <c r="G90" s="88">
        <f t="shared" si="24"/>
        <v>324.56201256462532</v>
      </c>
      <c r="H90" s="7">
        <v>1818</v>
      </c>
      <c r="I90" s="7">
        <v>1359</v>
      </c>
    </row>
    <row r="91" spans="1:104" x14ac:dyDescent="0.3">
      <c r="A91" t="s">
        <v>78</v>
      </c>
      <c r="B91" t="s">
        <v>1808</v>
      </c>
      <c r="C91" s="12">
        <f t="shared" si="20"/>
        <v>3</v>
      </c>
      <c r="D91">
        <f t="shared" si="21"/>
        <v>1851</v>
      </c>
      <c r="E91">
        <f t="shared" si="22"/>
        <v>2040</v>
      </c>
      <c r="F91" s="63">
        <f t="shared" si="23"/>
        <v>1965.6666666666667</v>
      </c>
      <c r="G91" s="88">
        <f t="shared" si="24"/>
        <v>100.74886269002413</v>
      </c>
      <c r="H91" s="7">
        <v>1851</v>
      </c>
      <c r="I91" s="7">
        <v>2006</v>
      </c>
      <c r="J91" s="7">
        <v>2040</v>
      </c>
    </row>
    <row r="92" spans="1:104" x14ac:dyDescent="0.3">
      <c r="A92" t="s">
        <v>78</v>
      </c>
      <c r="B92" t="s">
        <v>1814</v>
      </c>
      <c r="C92" s="12">
        <f t="shared" si="20"/>
        <v>9</v>
      </c>
      <c r="D92">
        <f t="shared" si="21"/>
        <v>859</v>
      </c>
      <c r="E92">
        <f t="shared" si="22"/>
        <v>3725</v>
      </c>
      <c r="F92" s="63">
        <f t="shared" si="23"/>
        <v>1871.3333333333333</v>
      </c>
      <c r="G92" s="88">
        <f t="shared" si="24"/>
        <v>835.73261274165918</v>
      </c>
      <c r="H92" s="7">
        <v>2040</v>
      </c>
      <c r="I92" s="7">
        <v>1766</v>
      </c>
      <c r="J92" s="7">
        <v>1846</v>
      </c>
      <c r="K92" s="7">
        <v>3725</v>
      </c>
      <c r="L92" s="7">
        <v>2213</v>
      </c>
      <c r="M92" s="7">
        <v>1564</v>
      </c>
      <c r="N92" s="7">
        <v>936</v>
      </c>
      <c r="O92" s="7">
        <v>859</v>
      </c>
      <c r="P92" s="7">
        <v>1893</v>
      </c>
    </row>
    <row r="93" spans="1:104" s="51" customFormat="1" x14ac:dyDescent="0.3">
      <c r="A93" t="s">
        <v>78</v>
      </c>
      <c r="B93" t="s">
        <v>1817</v>
      </c>
      <c r="C93" s="12">
        <f t="shared" si="20"/>
        <v>3</v>
      </c>
      <c r="D93">
        <f t="shared" si="21"/>
        <v>2646</v>
      </c>
      <c r="E93">
        <f t="shared" si="22"/>
        <v>3045</v>
      </c>
      <c r="F93" s="63">
        <f t="shared" si="23"/>
        <v>2881.3333333333335</v>
      </c>
      <c r="G93" s="88">
        <f t="shared" si="24"/>
        <v>208.93140820214978</v>
      </c>
      <c r="H93" s="7">
        <v>3045</v>
      </c>
      <c r="I93" s="7">
        <v>2646</v>
      </c>
      <c r="J93" s="7">
        <v>2953</v>
      </c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</row>
    <row r="94" spans="1:104" x14ac:dyDescent="0.3">
      <c r="A94" t="s">
        <v>46</v>
      </c>
      <c r="B94" t="s">
        <v>148</v>
      </c>
      <c r="C94" s="12">
        <f t="shared" si="20"/>
        <v>2</v>
      </c>
      <c r="D94">
        <f t="shared" si="21"/>
        <v>667</v>
      </c>
      <c r="E94">
        <f t="shared" si="22"/>
        <v>867</v>
      </c>
      <c r="F94" s="63">
        <f t="shared" si="23"/>
        <v>767</v>
      </c>
      <c r="G94" s="88">
        <f t="shared" si="24"/>
        <v>141.42135623730951</v>
      </c>
      <c r="H94" s="7">
        <v>667</v>
      </c>
      <c r="I94" s="7">
        <v>867</v>
      </c>
    </row>
    <row r="95" spans="1:104" s="51" customFormat="1" x14ac:dyDescent="0.3">
      <c r="A95" t="s">
        <v>46</v>
      </c>
      <c r="B95" t="s">
        <v>1884</v>
      </c>
      <c r="C95" s="12">
        <f t="shared" si="20"/>
        <v>37</v>
      </c>
      <c r="D95">
        <f t="shared" si="21"/>
        <v>403</v>
      </c>
      <c r="E95">
        <f t="shared" si="22"/>
        <v>2513</v>
      </c>
      <c r="F95" s="63">
        <f t="shared" si="23"/>
        <v>949.16216216216219</v>
      </c>
      <c r="G95" s="88">
        <f t="shared" si="24"/>
        <v>387.96760413965217</v>
      </c>
      <c r="H95" s="7">
        <v>867</v>
      </c>
      <c r="I95" s="7">
        <v>736</v>
      </c>
      <c r="J95" s="7">
        <v>516</v>
      </c>
      <c r="K95" s="7">
        <v>403</v>
      </c>
      <c r="L95" s="7">
        <v>590</v>
      </c>
      <c r="M95" s="7">
        <v>462</v>
      </c>
      <c r="N95" s="7">
        <v>566</v>
      </c>
      <c r="O95" s="7">
        <v>610</v>
      </c>
      <c r="P95" s="7">
        <v>833</v>
      </c>
      <c r="Q95" s="7">
        <v>800</v>
      </c>
      <c r="R95" s="7">
        <v>930</v>
      </c>
      <c r="S95" s="7">
        <v>737</v>
      </c>
      <c r="T95" s="7">
        <v>989</v>
      </c>
      <c r="U95" s="7">
        <v>1023</v>
      </c>
      <c r="V95" s="7">
        <v>1106</v>
      </c>
      <c r="W95" s="7">
        <v>1127</v>
      </c>
      <c r="X95" s="7">
        <v>1005</v>
      </c>
      <c r="Y95" s="7">
        <v>958</v>
      </c>
      <c r="Z95" s="7">
        <v>1053</v>
      </c>
      <c r="AA95" s="7">
        <v>989</v>
      </c>
      <c r="AB95" s="7">
        <v>923</v>
      </c>
      <c r="AC95" s="7">
        <v>767</v>
      </c>
      <c r="AD95" s="7">
        <v>707</v>
      </c>
      <c r="AE95" s="7">
        <v>1155</v>
      </c>
      <c r="AF95" s="7">
        <v>695</v>
      </c>
      <c r="AG95" s="7">
        <v>875</v>
      </c>
      <c r="AH95" s="7">
        <v>870</v>
      </c>
      <c r="AI95" s="7">
        <v>758</v>
      </c>
      <c r="AJ95" s="7">
        <v>634</v>
      </c>
      <c r="AK95" s="7">
        <v>1261</v>
      </c>
      <c r="AL95" s="7">
        <v>1037</v>
      </c>
      <c r="AM95" s="7">
        <v>1077</v>
      </c>
      <c r="AN95" s="7">
        <v>1757</v>
      </c>
      <c r="AO95" s="7">
        <v>1048</v>
      </c>
      <c r="AP95" s="7">
        <v>1088</v>
      </c>
      <c r="AQ95" s="7">
        <v>1654</v>
      </c>
      <c r="AR95" s="7">
        <v>2513</v>
      </c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</row>
    <row r="96" spans="1:104" x14ac:dyDescent="0.3">
      <c r="A96" s="41" t="s">
        <v>93</v>
      </c>
      <c r="B96" s="41" t="s">
        <v>1961</v>
      </c>
      <c r="C96" s="12">
        <f>COUNT(H96:CZ96)</f>
        <v>93</v>
      </c>
      <c r="D96">
        <f>MIN(H96:CZ96)</f>
        <v>1062</v>
      </c>
      <c r="E96">
        <f>MAX(H96:CZ96)</f>
        <v>1615</v>
      </c>
      <c r="F96" s="63">
        <f>AVERAGE(H96:CZ96)</f>
        <v>1287.9569892473119</v>
      </c>
      <c r="G96" s="88">
        <f>STDEV(H96:CZ96)</f>
        <v>143.91618288151093</v>
      </c>
      <c r="H96" s="7">
        <v>1539</v>
      </c>
      <c r="I96" s="7">
        <v>1379</v>
      </c>
      <c r="J96" s="7">
        <v>1516</v>
      </c>
      <c r="K96" s="7">
        <v>1474</v>
      </c>
      <c r="L96" s="7">
        <v>1464</v>
      </c>
      <c r="M96" s="7">
        <v>1427</v>
      </c>
      <c r="N96" s="7">
        <v>1385</v>
      </c>
      <c r="O96" s="7">
        <v>1523</v>
      </c>
      <c r="P96" s="7">
        <v>1496</v>
      </c>
      <c r="Q96" s="7">
        <v>1529</v>
      </c>
      <c r="R96" s="7">
        <v>1435</v>
      </c>
      <c r="S96" s="7">
        <v>1299</v>
      </c>
      <c r="T96" s="7">
        <v>1341</v>
      </c>
      <c r="U96" s="7">
        <v>1615</v>
      </c>
      <c r="V96" s="7">
        <v>1519</v>
      </c>
      <c r="W96" s="7">
        <v>1252</v>
      </c>
      <c r="X96" s="7">
        <v>1243</v>
      </c>
      <c r="Y96" s="7">
        <v>1224</v>
      </c>
      <c r="Z96" s="7">
        <v>1201</v>
      </c>
      <c r="AA96" s="7">
        <v>1120</v>
      </c>
      <c r="AB96" s="7">
        <v>1399</v>
      </c>
      <c r="AC96" s="7">
        <v>1448</v>
      </c>
      <c r="AD96" s="7">
        <v>1490</v>
      </c>
      <c r="AE96" s="7">
        <v>1366</v>
      </c>
      <c r="AF96" s="7">
        <v>1427</v>
      </c>
      <c r="AG96" s="7">
        <v>1373</v>
      </c>
      <c r="AH96" s="7">
        <v>1199</v>
      </c>
      <c r="AI96" s="7">
        <v>1366</v>
      </c>
      <c r="AJ96" s="7">
        <v>1442</v>
      </c>
      <c r="AK96" s="7">
        <v>1519</v>
      </c>
      <c r="AL96" s="7">
        <v>1505</v>
      </c>
      <c r="AM96" s="7">
        <v>1420</v>
      </c>
      <c r="AN96" s="7">
        <v>1383</v>
      </c>
      <c r="AO96" s="7">
        <v>1525</v>
      </c>
      <c r="AP96" s="7">
        <v>1491</v>
      </c>
      <c r="AQ96" s="7">
        <v>1492</v>
      </c>
      <c r="AR96" s="7">
        <v>1589</v>
      </c>
      <c r="AS96" s="7">
        <v>1178</v>
      </c>
      <c r="AT96" s="7">
        <v>1475</v>
      </c>
      <c r="AU96" s="7">
        <v>1315</v>
      </c>
      <c r="AV96" s="7">
        <v>1169</v>
      </c>
      <c r="AW96" s="7">
        <v>1320</v>
      </c>
      <c r="AX96" s="7">
        <v>1381</v>
      </c>
      <c r="AY96" s="7">
        <v>1394</v>
      </c>
      <c r="AZ96" s="7">
        <v>1332</v>
      </c>
      <c r="BA96" s="7">
        <v>1266</v>
      </c>
      <c r="BB96" s="7">
        <v>1244</v>
      </c>
      <c r="BC96" s="7">
        <v>1207</v>
      </c>
      <c r="BD96" s="7">
        <v>1195</v>
      </c>
      <c r="BE96" s="7">
        <v>1276</v>
      </c>
      <c r="BF96" s="7">
        <v>1076</v>
      </c>
      <c r="BG96" s="7">
        <v>1149</v>
      </c>
      <c r="BH96" s="7">
        <v>1116</v>
      </c>
      <c r="BI96" s="7">
        <v>1107</v>
      </c>
      <c r="BJ96" s="7">
        <v>1216</v>
      </c>
      <c r="BK96" s="7">
        <v>1185</v>
      </c>
      <c r="BL96" s="7">
        <v>1109</v>
      </c>
      <c r="BM96" s="7">
        <v>1214</v>
      </c>
      <c r="BN96" s="7">
        <v>1226</v>
      </c>
      <c r="BO96" s="7">
        <v>1155</v>
      </c>
      <c r="BP96" s="7">
        <v>1226</v>
      </c>
      <c r="BQ96" s="7">
        <v>1166</v>
      </c>
      <c r="BR96" s="7">
        <v>1100</v>
      </c>
      <c r="BS96" s="7">
        <v>1132</v>
      </c>
      <c r="BT96" s="7">
        <v>1267</v>
      </c>
      <c r="BU96" s="7">
        <v>1282</v>
      </c>
      <c r="BV96" s="7">
        <v>1235</v>
      </c>
      <c r="BW96" s="7">
        <v>1273</v>
      </c>
      <c r="BX96" s="7">
        <v>1351</v>
      </c>
      <c r="BY96" s="7">
        <v>1129</v>
      </c>
      <c r="BZ96" s="7">
        <v>1301</v>
      </c>
      <c r="CA96" s="7">
        <v>1173</v>
      </c>
      <c r="CB96" s="7">
        <v>1194</v>
      </c>
      <c r="CC96" s="7">
        <v>1156</v>
      </c>
      <c r="CD96" s="7">
        <v>1161</v>
      </c>
      <c r="CE96" s="7">
        <v>1197</v>
      </c>
      <c r="CF96" s="7">
        <v>1108</v>
      </c>
      <c r="CG96" s="7">
        <v>1130</v>
      </c>
      <c r="CH96" s="7">
        <v>1224</v>
      </c>
      <c r="CI96" s="7">
        <v>1151</v>
      </c>
      <c r="CJ96" s="7">
        <v>1102</v>
      </c>
      <c r="CK96" s="7">
        <v>1210</v>
      </c>
      <c r="CL96" s="7">
        <v>1062</v>
      </c>
      <c r="CM96" s="7">
        <v>1197</v>
      </c>
      <c r="CN96" s="7">
        <v>1143</v>
      </c>
      <c r="CO96" s="7">
        <v>1197</v>
      </c>
      <c r="CP96" s="7">
        <v>1167</v>
      </c>
      <c r="CQ96" s="7">
        <v>1201</v>
      </c>
      <c r="CR96" s="7">
        <v>1209</v>
      </c>
      <c r="CS96" s="7">
        <v>1193</v>
      </c>
      <c r="CT96" s="7">
        <v>1114</v>
      </c>
      <c r="CU96" s="7">
        <v>1102</v>
      </c>
      <c r="CV96" s="7">
        <v>1207</v>
      </c>
    </row>
    <row r="97" spans="1:50" x14ac:dyDescent="0.3">
      <c r="A97" t="s">
        <v>93</v>
      </c>
      <c r="B97" t="s">
        <v>1966</v>
      </c>
      <c r="C97" s="12">
        <f t="shared" si="20"/>
        <v>2</v>
      </c>
      <c r="D97">
        <f t="shared" si="21"/>
        <v>1260</v>
      </c>
      <c r="E97">
        <f t="shared" si="22"/>
        <v>1359</v>
      </c>
      <c r="F97" s="63">
        <f t="shared" si="23"/>
        <v>1309.5</v>
      </c>
      <c r="G97" s="88">
        <f t="shared" si="24"/>
        <v>70.003571337468202</v>
      </c>
      <c r="H97" s="7">
        <v>1359</v>
      </c>
      <c r="I97" s="7">
        <v>1260</v>
      </c>
    </row>
    <row r="98" spans="1:50" x14ac:dyDescent="0.3">
      <c r="A98" t="s">
        <v>93</v>
      </c>
      <c r="B98" t="s">
        <v>1970</v>
      </c>
      <c r="C98" s="12">
        <f t="shared" si="20"/>
        <v>43</v>
      </c>
      <c r="D98">
        <f t="shared" si="21"/>
        <v>795</v>
      </c>
      <c r="E98">
        <f t="shared" si="22"/>
        <v>4892</v>
      </c>
      <c r="F98" s="63">
        <f t="shared" si="23"/>
        <v>2266.4651162790697</v>
      </c>
      <c r="G98" s="88">
        <f t="shared" si="24"/>
        <v>735.18560496935254</v>
      </c>
      <c r="H98" s="7">
        <v>1437</v>
      </c>
      <c r="I98" s="7">
        <v>1918</v>
      </c>
      <c r="J98" s="7">
        <v>2102</v>
      </c>
      <c r="K98" s="7">
        <v>2466</v>
      </c>
      <c r="L98" s="7">
        <v>2217</v>
      </c>
      <c r="M98" s="7">
        <v>960</v>
      </c>
      <c r="N98" s="7">
        <v>2315</v>
      </c>
      <c r="O98" s="7">
        <v>2301</v>
      </c>
      <c r="P98" s="7">
        <v>2188</v>
      </c>
      <c r="Q98" s="7">
        <v>2109</v>
      </c>
      <c r="R98" s="7">
        <v>2082</v>
      </c>
      <c r="S98" s="7">
        <v>2935</v>
      </c>
      <c r="T98" s="7">
        <v>3051</v>
      </c>
      <c r="U98" s="7">
        <v>1199</v>
      </c>
      <c r="V98" s="7">
        <v>2043</v>
      </c>
      <c r="W98" s="7">
        <v>2039</v>
      </c>
      <c r="X98" s="7">
        <v>2039</v>
      </c>
      <c r="Y98" s="7">
        <v>2016</v>
      </c>
      <c r="Z98" s="7">
        <v>1398</v>
      </c>
      <c r="AA98" s="7">
        <v>1447</v>
      </c>
      <c r="AB98" s="7">
        <v>2587</v>
      </c>
      <c r="AC98" s="7">
        <v>1136</v>
      </c>
      <c r="AD98" s="7">
        <v>2215</v>
      </c>
      <c r="AE98" s="7">
        <v>2646</v>
      </c>
      <c r="AF98" s="7">
        <v>795</v>
      </c>
      <c r="AG98" s="7">
        <v>3725</v>
      </c>
      <c r="AH98" s="7">
        <v>2213</v>
      </c>
      <c r="AI98" s="7">
        <v>3404</v>
      </c>
      <c r="AJ98" s="7">
        <v>2135</v>
      </c>
      <c r="AK98" s="7">
        <v>2900</v>
      </c>
      <c r="AL98" s="7">
        <v>1846</v>
      </c>
      <c r="AM98" s="7">
        <v>2561</v>
      </c>
      <c r="AN98" s="7">
        <v>2514</v>
      </c>
      <c r="AO98" s="7">
        <v>2603</v>
      </c>
      <c r="AP98" s="7">
        <v>2444</v>
      </c>
      <c r="AQ98" s="7">
        <v>2659</v>
      </c>
      <c r="AR98" s="7">
        <v>2871</v>
      </c>
      <c r="AS98" s="7">
        <v>4892</v>
      </c>
      <c r="AT98" s="7">
        <v>2688</v>
      </c>
      <c r="AU98" s="7">
        <v>2173</v>
      </c>
      <c r="AV98" s="7">
        <v>1607</v>
      </c>
      <c r="AW98" s="7">
        <v>2006</v>
      </c>
      <c r="AX98" s="7">
        <v>2576</v>
      </c>
    </row>
    <row r="99" spans="1:50" x14ac:dyDescent="0.3">
      <c r="A99" t="s">
        <v>93</v>
      </c>
      <c r="B99" t="s">
        <v>1974</v>
      </c>
      <c r="C99" s="12">
        <f t="shared" si="20"/>
        <v>25</v>
      </c>
      <c r="D99">
        <f t="shared" si="21"/>
        <v>936</v>
      </c>
      <c r="E99">
        <f t="shared" si="22"/>
        <v>3725</v>
      </c>
      <c r="F99" s="63">
        <f t="shared" si="23"/>
        <v>2341.04</v>
      </c>
      <c r="G99" s="88">
        <f t="shared" si="24"/>
        <v>687.04236162457039</v>
      </c>
      <c r="H99" s="7">
        <v>1918</v>
      </c>
      <c r="I99" s="7">
        <v>1889</v>
      </c>
      <c r="J99" s="7">
        <v>2102</v>
      </c>
      <c r="K99" s="7">
        <v>2466</v>
      </c>
      <c r="L99" s="7">
        <v>2352</v>
      </c>
      <c r="M99" s="7">
        <v>2217</v>
      </c>
      <c r="N99" s="7">
        <v>960</v>
      </c>
      <c r="O99" s="7">
        <v>2315</v>
      </c>
      <c r="P99" s="7">
        <v>2082</v>
      </c>
      <c r="Q99" s="7">
        <v>2935</v>
      </c>
      <c r="R99" s="7">
        <v>2492</v>
      </c>
      <c r="S99" s="7">
        <v>1910</v>
      </c>
      <c r="T99" s="7">
        <v>2587</v>
      </c>
      <c r="U99" s="7">
        <v>1525</v>
      </c>
      <c r="V99" s="7">
        <v>2646</v>
      </c>
      <c r="W99" s="7">
        <v>1406</v>
      </c>
      <c r="X99" s="7">
        <v>2431</v>
      </c>
      <c r="Y99" s="7">
        <v>3725</v>
      </c>
      <c r="Z99" s="7">
        <v>936</v>
      </c>
      <c r="AA99" s="7">
        <v>3404</v>
      </c>
      <c r="AB99" s="7">
        <v>3045</v>
      </c>
      <c r="AC99" s="7">
        <v>2953</v>
      </c>
      <c r="AD99" s="7">
        <v>2659</v>
      </c>
      <c r="AE99" s="7">
        <v>3127</v>
      </c>
      <c r="AF99" s="7">
        <v>2444</v>
      </c>
    </row>
    <row r="100" spans="1:50" x14ac:dyDescent="0.3">
      <c r="A100" t="s">
        <v>93</v>
      </c>
      <c r="B100" t="s">
        <v>2002</v>
      </c>
      <c r="C100" s="12">
        <f t="shared" si="20"/>
        <v>11</v>
      </c>
      <c r="D100">
        <f t="shared" si="21"/>
        <v>960</v>
      </c>
      <c r="E100">
        <f t="shared" si="22"/>
        <v>3725</v>
      </c>
      <c r="F100" s="63">
        <f t="shared" si="23"/>
        <v>2297.090909090909</v>
      </c>
      <c r="G100" s="88">
        <f t="shared" si="24"/>
        <v>850.0915779544523</v>
      </c>
      <c r="H100" s="7">
        <v>2102</v>
      </c>
      <c r="I100" s="7">
        <v>960</v>
      </c>
      <c r="J100" s="7">
        <v>2315</v>
      </c>
      <c r="K100" s="7">
        <v>1755</v>
      </c>
      <c r="L100" s="7">
        <v>1697</v>
      </c>
      <c r="M100" s="7">
        <v>2646</v>
      </c>
      <c r="N100" s="7">
        <v>1406</v>
      </c>
      <c r="O100" s="7">
        <v>3725</v>
      </c>
      <c r="P100" s="7">
        <v>2213</v>
      </c>
      <c r="Q100" s="7">
        <v>3404</v>
      </c>
      <c r="R100" s="7">
        <v>3045</v>
      </c>
    </row>
    <row r="101" spans="1:50" x14ac:dyDescent="0.3">
      <c r="A101" t="s">
        <v>93</v>
      </c>
      <c r="B101" t="s">
        <v>2009</v>
      </c>
      <c r="C101" s="12">
        <f t="shared" si="20"/>
        <v>17</v>
      </c>
      <c r="D101">
        <f t="shared" si="21"/>
        <v>960</v>
      </c>
      <c r="E101">
        <f t="shared" si="22"/>
        <v>3404</v>
      </c>
      <c r="F101" s="63">
        <f t="shared" si="23"/>
        <v>2288</v>
      </c>
      <c r="G101" s="88">
        <f t="shared" si="24"/>
        <v>596.22562843272681</v>
      </c>
      <c r="H101" s="7">
        <v>1918</v>
      </c>
      <c r="I101" s="7">
        <v>2217</v>
      </c>
      <c r="J101" s="7">
        <v>2466</v>
      </c>
      <c r="K101" s="7">
        <v>2102</v>
      </c>
      <c r="L101" s="7">
        <v>2537</v>
      </c>
      <c r="M101" s="7">
        <v>960</v>
      </c>
      <c r="N101" s="7">
        <v>2301</v>
      </c>
      <c r="O101" s="7">
        <v>2315</v>
      </c>
      <c r="P101" s="7">
        <v>2188</v>
      </c>
      <c r="Q101" s="7">
        <v>2109</v>
      </c>
      <c r="R101" s="7">
        <v>2707</v>
      </c>
      <c r="S101" s="7">
        <v>2587</v>
      </c>
      <c r="T101" s="7">
        <v>1136</v>
      </c>
      <c r="U101" s="7">
        <v>2215</v>
      </c>
      <c r="V101" s="7">
        <v>2646</v>
      </c>
      <c r="W101" s="7">
        <v>3404</v>
      </c>
      <c r="X101" s="7">
        <v>3088</v>
      </c>
    </row>
    <row r="102" spans="1:50" x14ac:dyDescent="0.3">
      <c r="A102" t="s">
        <v>93</v>
      </c>
      <c r="B102" t="s">
        <v>2019</v>
      </c>
      <c r="C102" s="12">
        <f t="shared" si="20"/>
        <v>3</v>
      </c>
      <c r="D102">
        <f t="shared" si="21"/>
        <v>735</v>
      </c>
      <c r="E102">
        <f t="shared" si="22"/>
        <v>1564</v>
      </c>
      <c r="F102" s="63">
        <f t="shared" si="23"/>
        <v>1186.3333333333333</v>
      </c>
      <c r="G102" s="88">
        <f t="shared" si="24"/>
        <v>419.38089290444969</v>
      </c>
      <c r="H102" s="7">
        <v>735</v>
      </c>
      <c r="I102" s="7">
        <v>1564</v>
      </c>
      <c r="J102" s="7">
        <v>1260</v>
      </c>
    </row>
    <row r="103" spans="1:50" x14ac:dyDescent="0.3">
      <c r="A103" t="s">
        <v>93</v>
      </c>
      <c r="B103" t="s">
        <v>2062</v>
      </c>
      <c r="C103" s="12">
        <f t="shared" si="20"/>
        <v>3</v>
      </c>
      <c r="D103">
        <f t="shared" si="21"/>
        <v>2923</v>
      </c>
      <c r="E103">
        <f t="shared" si="22"/>
        <v>3113</v>
      </c>
      <c r="F103" s="63">
        <f t="shared" si="23"/>
        <v>3041.3333333333335</v>
      </c>
      <c r="G103" s="88">
        <f t="shared" si="24"/>
        <v>103.23920443965719</v>
      </c>
      <c r="H103" s="7">
        <v>3088</v>
      </c>
      <c r="I103" s="7">
        <v>2923</v>
      </c>
      <c r="J103" s="7">
        <v>3113</v>
      </c>
    </row>
    <row r="104" spans="1:50" x14ac:dyDescent="0.3">
      <c r="A104" t="s">
        <v>93</v>
      </c>
      <c r="B104" t="s">
        <v>2069</v>
      </c>
      <c r="C104" s="12">
        <f t="shared" ref="C104:C167" si="25">COUNT(H104:BA104)</f>
        <v>6</v>
      </c>
      <c r="D104">
        <f t="shared" ref="D104:D167" si="26">MIN(H104:BB104)</f>
        <v>25.37</v>
      </c>
      <c r="E104">
        <f t="shared" ref="E104:E167" si="27">MAX(H104:BB104)</f>
        <v>3404</v>
      </c>
      <c r="F104" s="63">
        <f t="shared" ref="F104:F167" si="28">AVERAGE(H104:BB104)</f>
        <v>1795.5616666666665</v>
      </c>
      <c r="G104" s="88">
        <f t="shared" ref="G104:G167" si="29">STDEV(H104:BB104)</f>
        <v>1215.6907044214277</v>
      </c>
      <c r="H104" s="7">
        <v>25.37</v>
      </c>
      <c r="I104" s="7">
        <v>960</v>
      </c>
      <c r="J104" s="7">
        <v>2646</v>
      </c>
      <c r="K104" s="7">
        <v>1525</v>
      </c>
      <c r="L104" s="7">
        <v>3404</v>
      </c>
      <c r="M104" s="7">
        <v>2213</v>
      </c>
    </row>
    <row r="105" spans="1:50" x14ac:dyDescent="0.3">
      <c r="A105" t="s">
        <v>93</v>
      </c>
      <c r="B105" t="s">
        <v>2075</v>
      </c>
      <c r="C105" s="12">
        <f t="shared" si="25"/>
        <v>1</v>
      </c>
      <c r="D105">
        <f t="shared" si="26"/>
        <v>2092</v>
      </c>
      <c r="E105">
        <f t="shared" si="27"/>
        <v>2092</v>
      </c>
      <c r="F105" s="63">
        <f t="shared" si="28"/>
        <v>2092</v>
      </c>
      <c r="G105" s="88" t="e">
        <f t="shared" si="29"/>
        <v>#DIV/0!</v>
      </c>
      <c r="H105" s="7">
        <v>2092</v>
      </c>
    </row>
    <row r="106" spans="1:50" x14ac:dyDescent="0.3">
      <c r="A106" t="s">
        <v>93</v>
      </c>
      <c r="B106" t="s">
        <v>2097</v>
      </c>
      <c r="C106" s="12">
        <f t="shared" si="25"/>
        <v>21</v>
      </c>
      <c r="D106">
        <f t="shared" si="26"/>
        <v>960</v>
      </c>
      <c r="E106">
        <f t="shared" si="27"/>
        <v>2603</v>
      </c>
      <c r="F106" s="63">
        <f t="shared" si="28"/>
        <v>1805.3333333333333</v>
      </c>
      <c r="G106" s="88">
        <f t="shared" si="29"/>
        <v>471.12443508412252</v>
      </c>
      <c r="H106" s="7">
        <v>1918</v>
      </c>
      <c r="I106" s="7">
        <v>1889</v>
      </c>
      <c r="J106" s="7">
        <v>2466</v>
      </c>
      <c r="K106" s="7">
        <v>960</v>
      </c>
      <c r="L106" s="7">
        <v>2082</v>
      </c>
      <c r="M106" s="7">
        <v>1716</v>
      </c>
      <c r="N106" s="7">
        <v>2087</v>
      </c>
      <c r="O106" s="7">
        <v>2043</v>
      </c>
      <c r="P106" s="7">
        <v>2040</v>
      </c>
      <c r="Q106" s="7">
        <v>1198</v>
      </c>
      <c r="R106" s="7">
        <v>1569</v>
      </c>
      <c r="S106" s="7">
        <v>1057</v>
      </c>
      <c r="T106" s="7">
        <v>1408</v>
      </c>
      <c r="U106" s="7">
        <v>1011</v>
      </c>
      <c r="V106" s="7">
        <v>1677</v>
      </c>
      <c r="W106" s="7">
        <v>1906</v>
      </c>
      <c r="X106" s="7">
        <v>2173</v>
      </c>
      <c r="Y106" s="7">
        <v>2444</v>
      </c>
      <c r="Z106" s="7">
        <v>2603</v>
      </c>
      <c r="AA106" s="7">
        <v>1910</v>
      </c>
      <c r="AB106" s="7">
        <v>1755</v>
      </c>
    </row>
    <row r="107" spans="1:50" x14ac:dyDescent="0.3">
      <c r="A107" t="s">
        <v>93</v>
      </c>
      <c r="B107" t="s">
        <v>2106</v>
      </c>
      <c r="C107" s="12">
        <f t="shared" si="25"/>
        <v>12</v>
      </c>
      <c r="D107">
        <f t="shared" si="26"/>
        <v>1851</v>
      </c>
      <c r="E107">
        <f t="shared" si="27"/>
        <v>3721</v>
      </c>
      <c r="F107" s="63">
        <f t="shared" si="28"/>
        <v>2760.75</v>
      </c>
      <c r="G107" s="88">
        <f t="shared" si="29"/>
        <v>618.68924862457106</v>
      </c>
      <c r="H107" s="7">
        <v>3127</v>
      </c>
      <c r="I107" s="7">
        <v>1851</v>
      </c>
      <c r="J107" s="7">
        <v>2006</v>
      </c>
      <c r="K107" s="7">
        <v>2433</v>
      </c>
      <c r="L107" s="7">
        <v>3088</v>
      </c>
      <c r="M107" s="7">
        <v>3673</v>
      </c>
      <c r="N107" s="7">
        <v>3721</v>
      </c>
      <c r="O107" s="7">
        <v>2790</v>
      </c>
      <c r="P107" s="7">
        <v>2888</v>
      </c>
      <c r="Q107" s="7">
        <v>1955</v>
      </c>
      <c r="R107" s="7">
        <v>2942</v>
      </c>
      <c r="S107" s="7">
        <v>2655</v>
      </c>
    </row>
    <row r="108" spans="1:50" x14ac:dyDescent="0.3">
      <c r="A108" t="s">
        <v>93</v>
      </c>
      <c r="B108" t="s">
        <v>2122</v>
      </c>
      <c r="C108" s="12">
        <f t="shared" si="25"/>
        <v>15</v>
      </c>
      <c r="D108">
        <f t="shared" si="26"/>
        <v>1851</v>
      </c>
      <c r="E108">
        <f t="shared" si="27"/>
        <v>3721</v>
      </c>
      <c r="F108" s="63">
        <f t="shared" si="28"/>
        <v>2774.8666666666668</v>
      </c>
      <c r="G108" s="88">
        <f t="shared" si="29"/>
        <v>634.2803421050919</v>
      </c>
      <c r="H108" s="7">
        <v>2942</v>
      </c>
      <c r="I108" s="7">
        <v>3181</v>
      </c>
      <c r="J108" s="7">
        <v>2080</v>
      </c>
      <c r="K108" s="7">
        <v>2827</v>
      </c>
      <c r="L108" s="7">
        <v>3088</v>
      </c>
      <c r="M108" s="7">
        <v>3673</v>
      </c>
      <c r="N108" s="7">
        <v>3553</v>
      </c>
      <c r="O108" s="7">
        <v>2790</v>
      </c>
      <c r="P108" s="7">
        <v>3721</v>
      </c>
      <c r="Q108" s="7">
        <v>2888</v>
      </c>
      <c r="R108" s="7">
        <v>1955</v>
      </c>
      <c r="S108" s="7">
        <v>2923</v>
      </c>
      <c r="T108" s="7">
        <v>2145</v>
      </c>
      <c r="U108" s="7">
        <v>1851</v>
      </c>
      <c r="V108" s="7">
        <v>2006</v>
      </c>
    </row>
    <row r="109" spans="1:50" x14ac:dyDescent="0.3">
      <c r="A109" t="s">
        <v>93</v>
      </c>
      <c r="B109" t="s">
        <v>2126</v>
      </c>
      <c r="C109" s="12">
        <f t="shared" si="25"/>
        <v>2</v>
      </c>
      <c r="D109">
        <f t="shared" si="26"/>
        <v>1955</v>
      </c>
      <c r="E109">
        <f t="shared" si="27"/>
        <v>2888</v>
      </c>
      <c r="F109" s="63">
        <f t="shared" si="28"/>
        <v>2421.5</v>
      </c>
      <c r="G109" s="88">
        <f t="shared" si="29"/>
        <v>659.73062684704882</v>
      </c>
      <c r="H109" s="7">
        <v>1955</v>
      </c>
      <c r="I109" s="7">
        <v>2888</v>
      </c>
    </row>
    <row r="110" spans="1:50" x14ac:dyDescent="0.3">
      <c r="A110" t="s">
        <v>93</v>
      </c>
      <c r="B110" t="s">
        <v>2185</v>
      </c>
      <c r="C110" s="12">
        <f>COUNT(H110:BA110)</f>
        <v>2</v>
      </c>
      <c r="D110">
        <f>MIN(H110:BB110)</f>
        <v>2734</v>
      </c>
      <c r="E110">
        <f>MAX(H110:BB110)</f>
        <v>3364</v>
      </c>
      <c r="F110" s="63">
        <f>AVERAGE(H110:BB110)</f>
        <v>3049</v>
      </c>
      <c r="G110" s="88">
        <f>STDEV(H110:BB110)</f>
        <v>445.47727214752496</v>
      </c>
      <c r="H110" s="7">
        <v>2734</v>
      </c>
      <c r="I110" s="7">
        <v>3364</v>
      </c>
    </row>
    <row r="111" spans="1:50" x14ac:dyDescent="0.3">
      <c r="A111" t="s">
        <v>93</v>
      </c>
      <c r="B111" t="s">
        <v>2239</v>
      </c>
      <c r="C111" s="12">
        <f t="shared" si="25"/>
        <v>2</v>
      </c>
      <c r="D111">
        <f t="shared" si="26"/>
        <v>1362</v>
      </c>
      <c r="E111">
        <f t="shared" si="27"/>
        <v>1818</v>
      </c>
      <c r="F111" s="63">
        <f t="shared" si="28"/>
        <v>1590</v>
      </c>
      <c r="G111" s="88">
        <f t="shared" si="29"/>
        <v>322.44069222106566</v>
      </c>
      <c r="H111" s="7">
        <v>1362</v>
      </c>
      <c r="I111" s="7">
        <v>1818</v>
      </c>
    </row>
    <row r="112" spans="1:50" x14ac:dyDescent="0.3">
      <c r="A112" t="s">
        <v>93</v>
      </c>
      <c r="B112" t="s">
        <v>2246</v>
      </c>
      <c r="C112" s="12">
        <f t="shared" si="25"/>
        <v>12</v>
      </c>
      <c r="D112">
        <f t="shared" si="26"/>
        <v>960</v>
      </c>
      <c r="E112">
        <f t="shared" si="27"/>
        <v>2953</v>
      </c>
      <c r="F112" s="63">
        <f t="shared" si="28"/>
        <v>2164.1666666666665</v>
      </c>
      <c r="G112" s="88">
        <f t="shared" si="29"/>
        <v>611.72317466664788</v>
      </c>
      <c r="H112" s="7">
        <v>2102</v>
      </c>
      <c r="I112" s="7">
        <v>2466</v>
      </c>
      <c r="J112" s="7">
        <v>2217</v>
      </c>
      <c r="K112" s="7">
        <v>2537</v>
      </c>
      <c r="L112" s="7">
        <v>960</v>
      </c>
      <c r="M112" s="7">
        <v>2315</v>
      </c>
      <c r="N112" s="7">
        <v>2082</v>
      </c>
      <c r="O112" s="7">
        <v>2707</v>
      </c>
      <c r="P112" s="7">
        <v>2953</v>
      </c>
      <c r="Q112" s="7">
        <v>2646</v>
      </c>
      <c r="R112" s="7">
        <v>1075</v>
      </c>
      <c r="S112" s="7">
        <v>1910</v>
      </c>
    </row>
    <row r="113" spans="1:19" x14ac:dyDescent="0.3">
      <c r="A113" t="s">
        <v>93</v>
      </c>
      <c r="B113" t="s">
        <v>2250</v>
      </c>
      <c r="C113" s="12">
        <f t="shared" si="25"/>
        <v>7</v>
      </c>
      <c r="D113">
        <f t="shared" si="26"/>
        <v>1755</v>
      </c>
      <c r="E113">
        <f t="shared" si="27"/>
        <v>3725</v>
      </c>
      <c r="F113" s="63">
        <f t="shared" si="28"/>
        <v>2706.5714285714284</v>
      </c>
      <c r="G113" s="88">
        <f t="shared" si="29"/>
        <v>711.94753016938409</v>
      </c>
      <c r="H113" s="7">
        <v>2217</v>
      </c>
      <c r="I113" s="7">
        <v>3045</v>
      </c>
      <c r="J113" s="7">
        <v>3404</v>
      </c>
      <c r="K113" s="7">
        <v>2213</v>
      </c>
      <c r="L113" s="7">
        <v>3725</v>
      </c>
      <c r="M113" s="7">
        <v>2587</v>
      </c>
      <c r="N113" s="7">
        <v>1755</v>
      </c>
    </row>
    <row r="114" spans="1:19" x14ac:dyDescent="0.3">
      <c r="A114" t="s">
        <v>51</v>
      </c>
      <c r="B114" t="s">
        <v>2287</v>
      </c>
      <c r="C114" s="12">
        <f t="shared" si="25"/>
        <v>12</v>
      </c>
      <c r="D114">
        <f t="shared" si="26"/>
        <v>867</v>
      </c>
      <c r="E114">
        <f t="shared" si="27"/>
        <v>1427</v>
      </c>
      <c r="F114" s="63">
        <f t="shared" si="28"/>
        <v>1020.1666666666666</v>
      </c>
      <c r="G114" s="88">
        <f t="shared" si="29"/>
        <v>150.84177943872967</v>
      </c>
      <c r="H114" s="7">
        <v>867</v>
      </c>
      <c r="I114" s="7">
        <v>1023</v>
      </c>
      <c r="J114" s="7">
        <v>1106</v>
      </c>
      <c r="K114" s="7">
        <v>1022</v>
      </c>
      <c r="L114" s="7">
        <v>1005</v>
      </c>
      <c r="M114" s="7">
        <v>958</v>
      </c>
      <c r="N114" s="7">
        <v>1053</v>
      </c>
      <c r="O114" s="7">
        <v>1076</v>
      </c>
      <c r="P114" s="7">
        <v>1427</v>
      </c>
      <c r="Q114" s="7">
        <v>950</v>
      </c>
      <c r="R114" s="7">
        <v>875</v>
      </c>
      <c r="S114" s="7">
        <v>880</v>
      </c>
    </row>
    <row r="115" spans="1:19" x14ac:dyDescent="0.3">
      <c r="A115" t="s">
        <v>51</v>
      </c>
      <c r="B115" t="s">
        <v>2288</v>
      </c>
      <c r="C115" s="12">
        <f t="shared" si="25"/>
        <v>10</v>
      </c>
      <c r="D115">
        <f t="shared" si="26"/>
        <v>1237</v>
      </c>
      <c r="E115">
        <f t="shared" si="27"/>
        <v>2585</v>
      </c>
      <c r="F115" s="63">
        <f t="shared" si="28"/>
        <v>1927</v>
      </c>
      <c r="G115" s="88">
        <f t="shared" si="29"/>
        <v>495.41363189426534</v>
      </c>
      <c r="H115" s="7">
        <v>1637</v>
      </c>
      <c r="I115" s="7">
        <v>2585</v>
      </c>
      <c r="J115" s="7">
        <v>2366</v>
      </c>
      <c r="K115" s="7">
        <v>2366</v>
      </c>
      <c r="L115" s="7">
        <v>1237</v>
      </c>
      <c r="M115" s="7">
        <v>1529</v>
      </c>
      <c r="N115" s="7">
        <v>1399</v>
      </c>
      <c r="O115" s="7">
        <v>1654</v>
      </c>
      <c r="P115" s="7">
        <v>2012</v>
      </c>
      <c r="Q115" s="7">
        <v>2485</v>
      </c>
    </row>
    <row r="116" spans="1:19" x14ac:dyDescent="0.3">
      <c r="A116" t="s">
        <v>51</v>
      </c>
      <c r="B116" t="s">
        <v>2324</v>
      </c>
      <c r="C116" s="12">
        <f t="shared" si="25"/>
        <v>4</v>
      </c>
      <c r="D116">
        <f t="shared" si="26"/>
        <v>1155</v>
      </c>
      <c r="E116">
        <f t="shared" si="27"/>
        <v>2109</v>
      </c>
      <c r="F116" s="63">
        <f t="shared" si="28"/>
        <v>1534.25</v>
      </c>
      <c r="G116" s="88">
        <f t="shared" si="29"/>
        <v>419.05399413440745</v>
      </c>
      <c r="H116" s="7">
        <v>1155</v>
      </c>
      <c r="I116" s="7">
        <v>1307</v>
      </c>
      <c r="J116" s="7">
        <v>1566</v>
      </c>
      <c r="K116" s="7">
        <v>2109</v>
      </c>
    </row>
    <row r="117" spans="1:19" x14ac:dyDescent="0.3">
      <c r="A117" t="s">
        <v>51</v>
      </c>
      <c r="B117" t="s">
        <v>2366</v>
      </c>
      <c r="C117" s="12">
        <f t="shared" si="25"/>
        <v>3</v>
      </c>
      <c r="D117">
        <f t="shared" si="26"/>
        <v>1241</v>
      </c>
      <c r="E117">
        <f t="shared" si="27"/>
        <v>1431</v>
      </c>
      <c r="F117" s="63">
        <f t="shared" si="28"/>
        <v>1315.6666666666667</v>
      </c>
      <c r="G117" s="88">
        <f t="shared" si="29"/>
        <v>101.31798129322027</v>
      </c>
      <c r="H117" s="7">
        <v>1241</v>
      </c>
      <c r="I117" s="7">
        <v>1431</v>
      </c>
      <c r="J117" s="7">
        <v>1275</v>
      </c>
    </row>
    <row r="118" spans="1:19" x14ac:dyDescent="0.3">
      <c r="A118" t="s">
        <v>51</v>
      </c>
      <c r="B118" t="s">
        <v>2398</v>
      </c>
      <c r="C118" s="12">
        <f t="shared" si="25"/>
        <v>2</v>
      </c>
      <c r="D118">
        <f t="shared" si="26"/>
        <v>1575</v>
      </c>
      <c r="E118">
        <f t="shared" si="27"/>
        <v>1919</v>
      </c>
      <c r="F118" s="63">
        <f t="shared" si="28"/>
        <v>1747</v>
      </c>
      <c r="G118" s="88">
        <f t="shared" si="29"/>
        <v>243.24473272817235</v>
      </c>
      <c r="H118" s="7">
        <v>1919</v>
      </c>
      <c r="I118" s="7">
        <v>1575</v>
      </c>
    </row>
    <row r="119" spans="1:19" x14ac:dyDescent="0.3">
      <c r="A119" t="s">
        <v>51</v>
      </c>
      <c r="B119" t="s">
        <v>2413</v>
      </c>
      <c r="C119" s="12">
        <f t="shared" si="25"/>
        <v>3</v>
      </c>
      <c r="D119">
        <f t="shared" si="26"/>
        <v>815</v>
      </c>
      <c r="E119">
        <f t="shared" si="27"/>
        <v>1053</v>
      </c>
      <c r="F119" s="63">
        <f t="shared" si="28"/>
        <v>928.66666666666663</v>
      </c>
      <c r="G119" s="88">
        <f t="shared" si="29"/>
        <v>119.35800489842839</v>
      </c>
      <c r="H119" s="7">
        <v>1053</v>
      </c>
      <c r="I119" s="7">
        <v>918</v>
      </c>
      <c r="J119" s="7">
        <v>815</v>
      </c>
    </row>
    <row r="120" spans="1:19" x14ac:dyDescent="0.3">
      <c r="A120" t="s">
        <v>51</v>
      </c>
      <c r="B120" t="s">
        <v>2438</v>
      </c>
      <c r="C120" s="12">
        <f t="shared" si="25"/>
        <v>1</v>
      </c>
      <c r="D120">
        <f t="shared" si="26"/>
        <v>1203</v>
      </c>
      <c r="E120">
        <f t="shared" si="27"/>
        <v>1203</v>
      </c>
      <c r="F120" s="63">
        <f t="shared" si="28"/>
        <v>1203</v>
      </c>
      <c r="G120" s="88" t="e">
        <f t="shared" si="29"/>
        <v>#DIV/0!</v>
      </c>
      <c r="H120" s="7">
        <v>1203</v>
      </c>
    </row>
    <row r="121" spans="1:19" x14ac:dyDescent="0.3">
      <c r="A121" t="s">
        <v>51</v>
      </c>
      <c r="B121" t="s">
        <v>2474</v>
      </c>
      <c r="C121" s="12">
        <f t="shared" si="25"/>
        <v>1</v>
      </c>
      <c r="D121">
        <f t="shared" si="26"/>
        <v>1529</v>
      </c>
      <c r="E121">
        <f t="shared" si="27"/>
        <v>1529</v>
      </c>
      <c r="F121" s="63">
        <f t="shared" si="28"/>
        <v>1529</v>
      </c>
      <c r="G121" s="88" t="e">
        <f t="shared" si="29"/>
        <v>#DIV/0!</v>
      </c>
      <c r="H121" s="7">
        <v>1529</v>
      </c>
    </row>
    <row r="122" spans="1:19" x14ac:dyDescent="0.3">
      <c r="A122" t="s">
        <v>51</v>
      </c>
      <c r="B122" t="s">
        <v>2475</v>
      </c>
      <c r="C122" s="12">
        <f t="shared" si="25"/>
        <v>2</v>
      </c>
      <c r="D122">
        <f t="shared" si="26"/>
        <v>1575</v>
      </c>
      <c r="E122">
        <f t="shared" si="27"/>
        <v>2002</v>
      </c>
      <c r="F122" s="63">
        <f t="shared" si="28"/>
        <v>1788.5</v>
      </c>
      <c r="G122" s="88">
        <f t="shared" si="29"/>
        <v>301.93459556665579</v>
      </c>
      <c r="H122" s="7">
        <v>2002</v>
      </c>
      <c r="I122" s="7">
        <v>1575</v>
      </c>
    </row>
    <row r="123" spans="1:19" x14ac:dyDescent="0.3">
      <c r="A123" t="s">
        <v>94</v>
      </c>
      <c r="B123" t="s">
        <v>2507</v>
      </c>
      <c r="C123" s="12">
        <f t="shared" si="25"/>
        <v>4</v>
      </c>
      <c r="D123">
        <f t="shared" si="26"/>
        <v>1260</v>
      </c>
      <c r="E123">
        <f t="shared" si="27"/>
        <v>1918</v>
      </c>
      <c r="F123" s="63">
        <f t="shared" si="28"/>
        <v>1624.25</v>
      </c>
      <c r="G123" s="88">
        <f t="shared" si="29"/>
        <v>282.66160569368691</v>
      </c>
      <c r="H123" s="7">
        <v>1260</v>
      </c>
      <c r="I123" s="7">
        <v>1564</v>
      </c>
      <c r="J123" s="7">
        <v>1918</v>
      </c>
      <c r="K123" s="7">
        <v>1755</v>
      </c>
    </row>
    <row r="124" spans="1:19" x14ac:dyDescent="0.3">
      <c r="A124" t="s">
        <v>94</v>
      </c>
      <c r="B124" t="s">
        <v>2519</v>
      </c>
      <c r="C124" s="12">
        <f t="shared" si="25"/>
        <v>7</v>
      </c>
      <c r="D124">
        <f t="shared" si="26"/>
        <v>791</v>
      </c>
      <c r="E124">
        <f t="shared" si="27"/>
        <v>1918</v>
      </c>
      <c r="F124" s="63">
        <f t="shared" si="28"/>
        <v>1289.1428571428571</v>
      </c>
      <c r="G124" s="88">
        <f t="shared" si="29"/>
        <v>371.99526366672472</v>
      </c>
      <c r="H124" s="7">
        <v>1918</v>
      </c>
      <c r="I124" s="7">
        <v>1437</v>
      </c>
      <c r="J124" s="7">
        <v>1359</v>
      </c>
      <c r="K124" s="7">
        <v>1362</v>
      </c>
      <c r="L124" s="7">
        <v>1260</v>
      </c>
      <c r="M124" s="7">
        <v>791</v>
      </c>
      <c r="N124" s="7">
        <v>897</v>
      </c>
    </row>
    <row r="125" spans="1:19" x14ac:dyDescent="0.3">
      <c r="A125" t="s">
        <v>94</v>
      </c>
      <c r="B125" t="s">
        <v>2550</v>
      </c>
      <c r="C125" s="12">
        <f t="shared" si="25"/>
        <v>1</v>
      </c>
      <c r="D125">
        <f t="shared" si="26"/>
        <v>1359</v>
      </c>
      <c r="E125">
        <f t="shared" si="27"/>
        <v>1359</v>
      </c>
      <c r="F125" s="63">
        <f t="shared" si="28"/>
        <v>1359</v>
      </c>
      <c r="G125" s="88" t="e">
        <f t="shared" si="29"/>
        <v>#DIV/0!</v>
      </c>
      <c r="H125" s="7">
        <v>1359</v>
      </c>
    </row>
    <row r="126" spans="1:19" x14ac:dyDescent="0.3">
      <c r="A126" t="s">
        <v>70</v>
      </c>
      <c r="B126" t="s">
        <v>2588</v>
      </c>
      <c r="C126" s="12">
        <f t="shared" si="25"/>
        <v>3</v>
      </c>
      <c r="D126">
        <f t="shared" si="26"/>
        <v>1566</v>
      </c>
      <c r="E126">
        <f t="shared" si="27"/>
        <v>2109</v>
      </c>
      <c r="F126" s="63">
        <f t="shared" si="28"/>
        <v>1868.6666666666667</v>
      </c>
      <c r="G126" s="88">
        <f t="shared" si="29"/>
        <v>276.81461907445032</v>
      </c>
      <c r="H126" s="7">
        <v>1931</v>
      </c>
      <c r="I126" s="7">
        <v>1566</v>
      </c>
      <c r="J126" s="7">
        <v>2109</v>
      </c>
    </row>
    <row r="127" spans="1:19" x14ac:dyDescent="0.3">
      <c r="A127" t="s">
        <v>70</v>
      </c>
      <c r="B127" t="s">
        <v>2594</v>
      </c>
      <c r="C127" s="12">
        <f t="shared" si="25"/>
        <v>1</v>
      </c>
      <c r="D127">
        <f t="shared" si="26"/>
        <v>2109</v>
      </c>
      <c r="E127">
        <f t="shared" si="27"/>
        <v>2109</v>
      </c>
      <c r="F127" s="63">
        <f t="shared" si="28"/>
        <v>2109</v>
      </c>
      <c r="G127" s="88" t="e">
        <f t="shared" si="29"/>
        <v>#DIV/0!</v>
      </c>
      <c r="H127" s="7">
        <v>2109</v>
      </c>
    </row>
    <row r="128" spans="1:19" x14ac:dyDescent="0.3">
      <c r="A128" t="s">
        <v>70</v>
      </c>
      <c r="B128" t="s">
        <v>2598</v>
      </c>
      <c r="C128" s="12">
        <f t="shared" si="25"/>
        <v>6</v>
      </c>
      <c r="D128">
        <f t="shared" si="26"/>
        <v>1155</v>
      </c>
      <c r="E128">
        <f t="shared" si="27"/>
        <v>2109</v>
      </c>
      <c r="F128" s="63">
        <f t="shared" si="28"/>
        <v>1671</v>
      </c>
      <c r="G128" s="88">
        <f t="shared" si="29"/>
        <v>380.82279343547702</v>
      </c>
      <c r="H128" s="7">
        <v>1931</v>
      </c>
      <c r="I128" s="7">
        <v>2109</v>
      </c>
      <c r="J128" s="7">
        <v>1566</v>
      </c>
      <c r="K128" s="7">
        <v>1937</v>
      </c>
      <c r="L128" s="7">
        <v>1155</v>
      </c>
      <c r="M128" s="7">
        <v>1328</v>
      </c>
    </row>
    <row r="129" spans="1:14" x14ac:dyDescent="0.3">
      <c r="A129" t="s">
        <v>70</v>
      </c>
      <c r="B129" t="s">
        <v>2625</v>
      </c>
      <c r="C129" s="12">
        <f t="shared" si="25"/>
        <v>7</v>
      </c>
      <c r="D129">
        <f t="shared" si="26"/>
        <v>1155</v>
      </c>
      <c r="E129">
        <f t="shared" si="27"/>
        <v>2410</v>
      </c>
      <c r="F129" s="63">
        <f t="shared" si="28"/>
        <v>1990.8571428571429</v>
      </c>
      <c r="G129" s="88">
        <f t="shared" si="29"/>
        <v>437.68955077445366</v>
      </c>
      <c r="H129" s="7">
        <v>1745</v>
      </c>
      <c r="I129" s="7">
        <v>2193</v>
      </c>
      <c r="J129" s="7">
        <v>2410</v>
      </c>
      <c r="K129" s="7">
        <v>2109</v>
      </c>
      <c r="L129" s="7">
        <v>2387</v>
      </c>
      <c r="M129" s="7">
        <v>1937</v>
      </c>
      <c r="N129" s="7">
        <v>1155</v>
      </c>
    </row>
    <row r="130" spans="1:14" x14ac:dyDescent="0.3">
      <c r="A130" t="s">
        <v>70</v>
      </c>
      <c r="B130" t="s">
        <v>2634</v>
      </c>
      <c r="C130" s="12">
        <f t="shared" si="25"/>
        <v>7</v>
      </c>
      <c r="D130">
        <f t="shared" si="26"/>
        <v>1155</v>
      </c>
      <c r="E130">
        <f t="shared" si="27"/>
        <v>2410</v>
      </c>
      <c r="F130" s="63">
        <f t="shared" si="28"/>
        <v>1872.7142857142858</v>
      </c>
      <c r="G130" s="88">
        <f t="shared" si="29"/>
        <v>423.47479826065785</v>
      </c>
      <c r="H130" s="7">
        <v>1745</v>
      </c>
      <c r="I130" s="7">
        <v>2193</v>
      </c>
      <c r="J130" s="7">
        <v>1931</v>
      </c>
      <c r="K130" s="7">
        <v>2410</v>
      </c>
      <c r="L130" s="7">
        <v>2109</v>
      </c>
      <c r="M130" s="7">
        <v>1566</v>
      </c>
      <c r="N130" s="7">
        <v>1155</v>
      </c>
    </row>
    <row r="131" spans="1:14" x14ac:dyDescent="0.3">
      <c r="A131" t="s">
        <v>70</v>
      </c>
      <c r="B131" t="s">
        <v>2637</v>
      </c>
      <c r="C131" s="12">
        <f t="shared" si="25"/>
        <v>1</v>
      </c>
      <c r="D131">
        <f t="shared" si="26"/>
        <v>2387</v>
      </c>
      <c r="E131">
        <f t="shared" si="27"/>
        <v>2387</v>
      </c>
      <c r="F131" s="63">
        <f t="shared" si="28"/>
        <v>2387</v>
      </c>
      <c r="G131" s="88" t="e">
        <f t="shared" si="29"/>
        <v>#DIV/0!</v>
      </c>
      <c r="H131" s="7">
        <v>2387</v>
      </c>
    </row>
    <row r="132" spans="1:14" x14ac:dyDescent="0.3">
      <c r="A132" t="s">
        <v>70</v>
      </c>
      <c r="B132" t="s">
        <v>2638</v>
      </c>
      <c r="C132" s="12">
        <f t="shared" si="25"/>
        <v>2</v>
      </c>
      <c r="D132">
        <f t="shared" si="26"/>
        <v>1155</v>
      </c>
      <c r="E132">
        <f t="shared" si="27"/>
        <v>2109</v>
      </c>
      <c r="F132" s="63">
        <f t="shared" si="28"/>
        <v>1632</v>
      </c>
      <c r="G132" s="88">
        <f t="shared" si="29"/>
        <v>674.57986925196633</v>
      </c>
      <c r="H132" s="7">
        <v>2109</v>
      </c>
      <c r="I132" s="7">
        <v>1155</v>
      </c>
    </row>
    <row r="133" spans="1:14" x14ac:dyDescent="0.3">
      <c r="A133" t="s">
        <v>70</v>
      </c>
      <c r="B133" t="s">
        <v>2680</v>
      </c>
      <c r="C133" s="12">
        <f t="shared" si="25"/>
        <v>1</v>
      </c>
      <c r="D133">
        <f t="shared" si="26"/>
        <v>1328</v>
      </c>
      <c r="E133">
        <f t="shared" si="27"/>
        <v>1328</v>
      </c>
      <c r="F133" s="63">
        <f t="shared" si="28"/>
        <v>1328</v>
      </c>
      <c r="G133" s="88" t="e">
        <f t="shared" si="29"/>
        <v>#DIV/0!</v>
      </c>
      <c r="H133" s="7">
        <v>1328</v>
      </c>
    </row>
    <row r="134" spans="1:14" x14ac:dyDescent="0.3">
      <c r="A134" t="s">
        <v>70</v>
      </c>
      <c r="B134" t="s">
        <v>2685</v>
      </c>
      <c r="C134" s="12">
        <f t="shared" si="25"/>
        <v>6</v>
      </c>
      <c r="D134">
        <f t="shared" si="26"/>
        <v>1155</v>
      </c>
      <c r="E134">
        <f t="shared" si="27"/>
        <v>2193</v>
      </c>
      <c r="F134" s="63">
        <f t="shared" si="28"/>
        <v>1783.1666666666667</v>
      </c>
      <c r="G134" s="88">
        <f t="shared" si="29"/>
        <v>384.49885132034711</v>
      </c>
      <c r="H134" s="7">
        <v>1745</v>
      </c>
      <c r="I134" s="7">
        <v>1931</v>
      </c>
      <c r="J134" s="7">
        <v>2193</v>
      </c>
      <c r="K134" s="7">
        <v>2109</v>
      </c>
      <c r="L134" s="7">
        <v>1566</v>
      </c>
      <c r="M134" s="7">
        <v>1155</v>
      </c>
    </row>
    <row r="135" spans="1:14" x14ac:dyDescent="0.3">
      <c r="A135" t="s">
        <v>70</v>
      </c>
      <c r="B135" t="s">
        <v>2690</v>
      </c>
      <c r="C135" s="12">
        <f t="shared" si="25"/>
        <v>2</v>
      </c>
      <c r="D135">
        <f t="shared" si="26"/>
        <v>1155</v>
      </c>
      <c r="E135">
        <f t="shared" si="27"/>
        <v>2109</v>
      </c>
      <c r="F135" s="63">
        <f t="shared" si="28"/>
        <v>1632</v>
      </c>
      <c r="G135" s="88">
        <f t="shared" si="29"/>
        <v>674.57986925196633</v>
      </c>
      <c r="H135" s="7">
        <v>2109</v>
      </c>
      <c r="I135" s="7">
        <v>1155</v>
      </c>
    </row>
    <row r="136" spans="1:14" x14ac:dyDescent="0.3">
      <c r="A136" t="s">
        <v>70</v>
      </c>
      <c r="B136" t="s">
        <v>2691</v>
      </c>
      <c r="C136" s="12">
        <f t="shared" si="25"/>
        <v>1</v>
      </c>
      <c r="D136">
        <f t="shared" si="26"/>
        <v>1328</v>
      </c>
      <c r="E136">
        <f t="shared" si="27"/>
        <v>1328</v>
      </c>
      <c r="F136" s="63">
        <f t="shared" si="28"/>
        <v>1328</v>
      </c>
      <c r="G136" s="88" t="e">
        <f t="shared" si="29"/>
        <v>#DIV/0!</v>
      </c>
      <c r="H136" s="7">
        <v>1328</v>
      </c>
    </row>
    <row r="137" spans="1:14" x14ac:dyDescent="0.3">
      <c r="A137" t="s">
        <v>70</v>
      </c>
      <c r="B137" t="s">
        <v>2692</v>
      </c>
      <c r="C137" s="12">
        <f t="shared" si="25"/>
        <v>2</v>
      </c>
      <c r="D137">
        <f t="shared" si="26"/>
        <v>1566</v>
      </c>
      <c r="E137">
        <f t="shared" si="27"/>
        <v>2109</v>
      </c>
      <c r="F137" s="63">
        <f t="shared" si="28"/>
        <v>1837.5</v>
      </c>
      <c r="G137" s="88">
        <f t="shared" si="29"/>
        <v>383.95898218429528</v>
      </c>
      <c r="H137" s="7">
        <v>2109</v>
      </c>
      <c r="I137" s="7">
        <v>1566</v>
      </c>
    </row>
    <row r="138" spans="1:14" x14ac:dyDescent="0.3">
      <c r="A138" t="s">
        <v>70</v>
      </c>
      <c r="B138" t="s">
        <v>2695</v>
      </c>
      <c r="C138" s="12">
        <f t="shared" si="25"/>
        <v>5</v>
      </c>
      <c r="D138">
        <f t="shared" si="26"/>
        <v>913</v>
      </c>
      <c r="E138">
        <f t="shared" si="27"/>
        <v>1745</v>
      </c>
      <c r="F138" s="63">
        <f t="shared" si="28"/>
        <v>1311.2</v>
      </c>
      <c r="G138" s="88">
        <f t="shared" si="29"/>
        <v>309.57583885051525</v>
      </c>
      <c r="H138" s="7">
        <v>1745</v>
      </c>
      <c r="I138" s="7">
        <v>1453</v>
      </c>
      <c r="J138" s="7">
        <v>1203</v>
      </c>
      <c r="K138" s="7">
        <v>913</v>
      </c>
      <c r="L138" s="7">
        <v>1242</v>
      </c>
    </row>
    <row r="139" spans="1:14" x14ac:dyDescent="0.3">
      <c r="A139" t="s">
        <v>70</v>
      </c>
      <c r="B139" t="s">
        <v>2701</v>
      </c>
      <c r="C139" s="12">
        <f t="shared" si="25"/>
        <v>1</v>
      </c>
      <c r="D139">
        <f t="shared" si="26"/>
        <v>1328</v>
      </c>
      <c r="E139">
        <f t="shared" si="27"/>
        <v>1328</v>
      </c>
      <c r="F139" s="63">
        <f t="shared" si="28"/>
        <v>1328</v>
      </c>
      <c r="G139" s="88" t="e">
        <f t="shared" si="29"/>
        <v>#DIV/0!</v>
      </c>
      <c r="H139" s="7">
        <v>1328</v>
      </c>
    </row>
    <row r="140" spans="1:14" x14ac:dyDescent="0.3">
      <c r="A140" t="s">
        <v>70</v>
      </c>
      <c r="B140" t="s">
        <v>2705</v>
      </c>
      <c r="C140" s="12">
        <f t="shared" si="25"/>
        <v>1</v>
      </c>
      <c r="D140">
        <f t="shared" si="26"/>
        <v>2109</v>
      </c>
      <c r="E140">
        <f t="shared" si="27"/>
        <v>2109</v>
      </c>
      <c r="F140" s="63">
        <f t="shared" si="28"/>
        <v>2109</v>
      </c>
      <c r="G140" s="88" t="e">
        <f t="shared" si="29"/>
        <v>#DIV/0!</v>
      </c>
      <c r="H140" s="7">
        <v>2109</v>
      </c>
    </row>
    <row r="141" spans="1:14" x14ac:dyDescent="0.3">
      <c r="A141" t="s">
        <v>70</v>
      </c>
      <c r="B141" t="s">
        <v>2736</v>
      </c>
      <c r="C141" s="12">
        <f t="shared" si="25"/>
        <v>2</v>
      </c>
      <c r="D141">
        <f t="shared" si="26"/>
        <v>1139</v>
      </c>
      <c r="E141">
        <f t="shared" si="27"/>
        <v>1745</v>
      </c>
      <c r="F141" s="63">
        <f t="shared" si="28"/>
        <v>1442</v>
      </c>
      <c r="G141" s="88">
        <f t="shared" si="29"/>
        <v>428.50670939904779</v>
      </c>
      <c r="H141" s="7">
        <v>1745</v>
      </c>
      <c r="I141" s="7">
        <v>1139</v>
      </c>
    </row>
    <row r="142" spans="1:14" x14ac:dyDescent="0.3">
      <c r="A142" t="s">
        <v>70</v>
      </c>
      <c r="B142" t="s">
        <v>2739</v>
      </c>
      <c r="C142" s="12">
        <f t="shared" si="25"/>
        <v>3</v>
      </c>
      <c r="D142">
        <f t="shared" si="26"/>
        <v>1155</v>
      </c>
      <c r="E142">
        <f t="shared" si="27"/>
        <v>2109</v>
      </c>
      <c r="F142" s="63">
        <f t="shared" si="28"/>
        <v>1610</v>
      </c>
      <c r="G142" s="88">
        <f t="shared" si="29"/>
        <v>478.51959207539244</v>
      </c>
      <c r="H142" s="7">
        <v>2109</v>
      </c>
      <c r="I142" s="7">
        <v>1566</v>
      </c>
      <c r="J142" s="7">
        <v>1155</v>
      </c>
    </row>
    <row r="143" spans="1:14" x14ac:dyDescent="0.3">
      <c r="A143" t="s">
        <v>41</v>
      </c>
      <c r="B143" t="s">
        <v>2770</v>
      </c>
      <c r="C143" s="12">
        <f t="shared" si="25"/>
        <v>1</v>
      </c>
      <c r="D143">
        <f t="shared" si="26"/>
        <v>1316</v>
      </c>
      <c r="E143">
        <f t="shared" si="27"/>
        <v>1316</v>
      </c>
      <c r="F143" s="63">
        <f t="shared" si="28"/>
        <v>1316</v>
      </c>
      <c r="G143" s="88" t="e">
        <f t="shared" si="29"/>
        <v>#DIV/0!</v>
      </c>
      <c r="H143" s="7">
        <v>1316</v>
      </c>
    </row>
    <row r="144" spans="1:14" x14ac:dyDescent="0.3">
      <c r="A144" t="s">
        <v>41</v>
      </c>
      <c r="B144" t="s">
        <v>2774</v>
      </c>
      <c r="C144" s="12">
        <f t="shared" si="25"/>
        <v>4</v>
      </c>
      <c r="D144">
        <f t="shared" si="26"/>
        <v>954</v>
      </c>
      <c r="E144">
        <f t="shared" si="27"/>
        <v>1316</v>
      </c>
      <c r="F144" s="63">
        <f t="shared" si="28"/>
        <v>1225.5</v>
      </c>
      <c r="G144" s="88">
        <f t="shared" si="29"/>
        <v>181</v>
      </c>
      <c r="H144" s="7">
        <v>1316</v>
      </c>
      <c r="I144" s="7">
        <v>954</v>
      </c>
      <c r="J144" s="7">
        <v>1316</v>
      </c>
      <c r="K144" s="7">
        <v>1316</v>
      </c>
    </row>
    <row r="145" spans="1:26" x14ac:dyDescent="0.3">
      <c r="A145" t="s">
        <v>41</v>
      </c>
      <c r="B145" t="s">
        <v>2784</v>
      </c>
      <c r="C145" s="12">
        <f t="shared" si="25"/>
        <v>1</v>
      </c>
      <c r="D145">
        <f t="shared" si="26"/>
        <v>1316</v>
      </c>
      <c r="E145">
        <f t="shared" si="27"/>
        <v>1316</v>
      </c>
      <c r="F145" s="63">
        <f t="shared" si="28"/>
        <v>1316</v>
      </c>
      <c r="G145" s="88" t="e">
        <f t="shared" si="29"/>
        <v>#DIV/0!</v>
      </c>
      <c r="H145" s="7">
        <v>1316</v>
      </c>
    </row>
    <row r="146" spans="1:26" x14ac:dyDescent="0.3">
      <c r="A146" t="s">
        <v>41</v>
      </c>
      <c r="B146" t="s">
        <v>2788</v>
      </c>
      <c r="C146" s="12">
        <f t="shared" si="25"/>
        <v>2</v>
      </c>
      <c r="D146">
        <f t="shared" si="26"/>
        <v>954</v>
      </c>
      <c r="E146">
        <f t="shared" si="27"/>
        <v>1316</v>
      </c>
      <c r="F146" s="63">
        <f t="shared" si="28"/>
        <v>1135</v>
      </c>
      <c r="G146" s="88">
        <f t="shared" si="29"/>
        <v>255.9726547895302</v>
      </c>
      <c r="H146" s="7">
        <v>1316</v>
      </c>
      <c r="I146" s="7">
        <v>954</v>
      </c>
    </row>
    <row r="147" spans="1:26" x14ac:dyDescent="0.3">
      <c r="A147" t="s">
        <v>53</v>
      </c>
      <c r="B147" t="s">
        <v>2918</v>
      </c>
      <c r="C147" s="12">
        <f t="shared" si="25"/>
        <v>19</v>
      </c>
      <c r="D147">
        <f t="shared" si="26"/>
        <v>592</v>
      </c>
      <c r="E147">
        <f t="shared" si="27"/>
        <v>1918</v>
      </c>
      <c r="F147" s="63">
        <f t="shared" si="28"/>
        <v>1053.2105263157894</v>
      </c>
      <c r="G147" s="88">
        <f t="shared" si="29"/>
        <v>417.49099510546586</v>
      </c>
      <c r="H147" s="7">
        <v>1918</v>
      </c>
      <c r="I147" s="7">
        <v>1427</v>
      </c>
      <c r="J147" s="7">
        <v>1359</v>
      </c>
      <c r="K147" s="7">
        <v>1260</v>
      </c>
      <c r="L147" s="7">
        <v>1238</v>
      </c>
      <c r="M147" s="7">
        <v>1918</v>
      </c>
      <c r="N147" s="7">
        <v>1485</v>
      </c>
      <c r="O147" s="7">
        <v>897</v>
      </c>
      <c r="P147" s="7">
        <v>791</v>
      </c>
      <c r="Q147" s="7">
        <v>946</v>
      </c>
      <c r="R147" s="7">
        <v>645</v>
      </c>
      <c r="S147" s="7">
        <v>655</v>
      </c>
      <c r="T147" s="7">
        <v>735</v>
      </c>
      <c r="U147" s="7">
        <v>614</v>
      </c>
      <c r="V147" s="7">
        <v>1068</v>
      </c>
      <c r="W147" s="7">
        <v>719</v>
      </c>
      <c r="X147" s="7">
        <v>592</v>
      </c>
      <c r="Y147" s="7">
        <v>748</v>
      </c>
      <c r="Z147" s="7">
        <v>996</v>
      </c>
    </row>
    <row r="148" spans="1:26" x14ac:dyDescent="0.3">
      <c r="A148" t="s">
        <v>53</v>
      </c>
      <c r="B148" t="s">
        <v>2944</v>
      </c>
      <c r="C148" s="12">
        <f t="shared" si="25"/>
        <v>3</v>
      </c>
      <c r="D148">
        <f t="shared" si="26"/>
        <v>1238</v>
      </c>
      <c r="E148">
        <f t="shared" si="27"/>
        <v>1759</v>
      </c>
      <c r="F148" s="63">
        <f t="shared" si="28"/>
        <v>1549.3333333333333</v>
      </c>
      <c r="G148" s="88">
        <f t="shared" si="29"/>
        <v>274.97696873253494</v>
      </c>
      <c r="H148" s="7">
        <v>1238</v>
      </c>
      <c r="I148" s="7">
        <v>1651</v>
      </c>
      <c r="J148" s="7">
        <v>1759</v>
      </c>
    </row>
    <row r="149" spans="1:26" x14ac:dyDescent="0.3">
      <c r="A149" t="s">
        <v>53</v>
      </c>
      <c r="B149" t="s">
        <v>2961</v>
      </c>
      <c r="C149" s="12">
        <f t="shared" si="25"/>
        <v>6</v>
      </c>
      <c r="D149">
        <f t="shared" si="26"/>
        <v>809</v>
      </c>
      <c r="E149">
        <f t="shared" si="27"/>
        <v>1270</v>
      </c>
      <c r="F149" s="63">
        <f t="shared" si="28"/>
        <v>1064.8333333333333</v>
      </c>
      <c r="G149" s="88">
        <f t="shared" si="29"/>
        <v>174.14409742126378</v>
      </c>
      <c r="H149" s="7">
        <v>1270</v>
      </c>
      <c r="I149" s="7">
        <v>809</v>
      </c>
      <c r="J149" s="7">
        <v>951</v>
      </c>
      <c r="K149" s="7">
        <v>1034</v>
      </c>
      <c r="L149" s="7">
        <v>1237</v>
      </c>
      <c r="M149" s="7">
        <v>1088</v>
      </c>
    </row>
    <row r="150" spans="1:26" x14ac:dyDescent="0.3">
      <c r="A150" t="s">
        <v>53</v>
      </c>
      <c r="B150" t="s">
        <v>2965</v>
      </c>
      <c r="C150" s="12">
        <f t="shared" si="25"/>
        <v>2</v>
      </c>
      <c r="D150">
        <f t="shared" si="26"/>
        <v>723</v>
      </c>
      <c r="E150">
        <f t="shared" si="27"/>
        <v>913</v>
      </c>
      <c r="F150" s="63">
        <f t="shared" si="28"/>
        <v>818</v>
      </c>
      <c r="G150" s="88">
        <f t="shared" si="29"/>
        <v>134.35028842544403</v>
      </c>
      <c r="H150" s="7">
        <v>723</v>
      </c>
      <c r="I150" s="7">
        <v>913</v>
      </c>
    </row>
    <row r="151" spans="1:26" x14ac:dyDescent="0.3">
      <c r="A151" t="s">
        <v>74</v>
      </c>
      <c r="B151" t="s">
        <v>3038</v>
      </c>
      <c r="C151" s="12">
        <f t="shared" si="25"/>
        <v>2</v>
      </c>
      <c r="D151">
        <f t="shared" si="26"/>
        <v>229</v>
      </c>
      <c r="E151">
        <f t="shared" si="27"/>
        <v>338</v>
      </c>
      <c r="F151" s="63">
        <f t="shared" si="28"/>
        <v>283.5</v>
      </c>
      <c r="G151" s="88">
        <f t="shared" si="29"/>
        <v>77.074639149333677</v>
      </c>
      <c r="H151" s="7">
        <v>338</v>
      </c>
      <c r="I151" s="7">
        <v>229</v>
      </c>
    </row>
    <row r="152" spans="1:26" x14ac:dyDescent="0.3">
      <c r="A152" t="s">
        <v>74</v>
      </c>
      <c r="B152" t="s">
        <v>3040</v>
      </c>
      <c r="C152" s="12">
        <f t="shared" si="25"/>
        <v>1</v>
      </c>
      <c r="D152">
        <f t="shared" si="26"/>
        <v>1579</v>
      </c>
      <c r="E152">
        <f t="shared" si="27"/>
        <v>1579</v>
      </c>
      <c r="F152" s="63">
        <f t="shared" si="28"/>
        <v>1579</v>
      </c>
      <c r="G152" s="88" t="e">
        <f t="shared" si="29"/>
        <v>#DIV/0!</v>
      </c>
      <c r="H152" s="7">
        <v>1579</v>
      </c>
    </row>
    <row r="153" spans="1:26" x14ac:dyDescent="0.3">
      <c r="A153" t="s">
        <v>74</v>
      </c>
      <c r="B153" t="s">
        <v>3043</v>
      </c>
      <c r="C153" s="12">
        <f t="shared" si="25"/>
        <v>3</v>
      </c>
      <c r="D153">
        <f t="shared" si="26"/>
        <v>229</v>
      </c>
      <c r="E153">
        <f t="shared" si="27"/>
        <v>304</v>
      </c>
      <c r="F153" s="63">
        <f t="shared" si="28"/>
        <v>262.66666666666669</v>
      </c>
      <c r="G153" s="88">
        <f t="shared" si="29"/>
        <v>38.08324215889882</v>
      </c>
      <c r="H153" s="7">
        <v>304</v>
      </c>
      <c r="I153" s="7">
        <v>229</v>
      </c>
      <c r="J153" s="7">
        <v>255</v>
      </c>
    </row>
    <row r="154" spans="1:26" x14ac:dyDescent="0.3">
      <c r="A154" t="s">
        <v>74</v>
      </c>
      <c r="B154" t="s">
        <v>3051</v>
      </c>
      <c r="C154" s="12">
        <f t="shared" si="25"/>
        <v>2</v>
      </c>
      <c r="D154">
        <f t="shared" si="26"/>
        <v>266</v>
      </c>
      <c r="E154">
        <f t="shared" si="27"/>
        <v>520</v>
      </c>
      <c r="F154" s="63">
        <f t="shared" si="28"/>
        <v>393</v>
      </c>
      <c r="G154" s="88">
        <f t="shared" si="29"/>
        <v>179.60512242138307</v>
      </c>
      <c r="H154" s="7">
        <v>266</v>
      </c>
      <c r="I154" s="7">
        <v>520</v>
      </c>
    </row>
    <row r="155" spans="1:26" x14ac:dyDescent="0.3">
      <c r="A155" t="s">
        <v>43</v>
      </c>
      <c r="B155" t="s">
        <v>3098</v>
      </c>
      <c r="C155" s="12">
        <f t="shared" si="25"/>
        <v>3</v>
      </c>
      <c r="D155">
        <f t="shared" si="26"/>
        <v>1735</v>
      </c>
      <c r="E155">
        <f t="shared" si="27"/>
        <v>4642</v>
      </c>
      <c r="F155" s="63">
        <f t="shared" si="28"/>
        <v>3008.6666666666665</v>
      </c>
      <c r="G155" s="88">
        <f t="shared" si="29"/>
        <v>1486.500028030048</v>
      </c>
      <c r="H155" s="7">
        <v>4642</v>
      </c>
      <c r="I155" s="7">
        <v>1735</v>
      </c>
      <c r="J155" s="7">
        <v>2649</v>
      </c>
    </row>
    <row r="156" spans="1:26" x14ac:dyDescent="0.3">
      <c r="A156" t="s">
        <v>65</v>
      </c>
      <c r="B156" t="s">
        <v>150</v>
      </c>
      <c r="C156" s="12">
        <f t="shared" si="25"/>
        <v>4</v>
      </c>
      <c r="D156">
        <f t="shared" si="26"/>
        <v>1071</v>
      </c>
      <c r="E156">
        <f t="shared" si="27"/>
        <v>3132</v>
      </c>
      <c r="F156" s="63">
        <f t="shared" si="28"/>
        <v>1775.5</v>
      </c>
      <c r="G156" s="88">
        <f t="shared" si="29"/>
        <v>922.38983081991967</v>
      </c>
      <c r="H156" s="7">
        <v>3132</v>
      </c>
      <c r="I156" s="7">
        <v>1491</v>
      </c>
      <c r="J156" s="7">
        <v>1408</v>
      </c>
      <c r="K156" s="7">
        <v>1071</v>
      </c>
    </row>
    <row r="157" spans="1:26" x14ac:dyDescent="0.3">
      <c r="A157" t="s">
        <v>65</v>
      </c>
      <c r="B157" t="s">
        <v>151</v>
      </c>
      <c r="C157" s="12">
        <f t="shared" si="25"/>
        <v>1</v>
      </c>
      <c r="D157">
        <f t="shared" si="26"/>
        <v>4619</v>
      </c>
      <c r="E157">
        <f t="shared" si="27"/>
        <v>4619</v>
      </c>
      <c r="F157" s="63">
        <f t="shared" si="28"/>
        <v>4619</v>
      </c>
      <c r="G157" s="88" t="e">
        <f t="shared" si="29"/>
        <v>#DIV/0!</v>
      </c>
      <c r="H157" s="7">
        <v>4619</v>
      </c>
    </row>
    <row r="158" spans="1:26" x14ac:dyDescent="0.3">
      <c r="A158" t="s">
        <v>65</v>
      </c>
      <c r="B158" t="s">
        <v>3107</v>
      </c>
      <c r="C158" s="12">
        <f t="shared" si="25"/>
        <v>2</v>
      </c>
      <c r="D158">
        <f t="shared" si="26"/>
        <v>689</v>
      </c>
      <c r="E158">
        <f t="shared" si="27"/>
        <v>1027</v>
      </c>
      <c r="F158" s="63">
        <f t="shared" si="28"/>
        <v>858</v>
      </c>
      <c r="G158" s="88">
        <f t="shared" si="29"/>
        <v>239.00209204105306</v>
      </c>
      <c r="H158" s="7">
        <v>689</v>
      </c>
      <c r="I158" s="7">
        <v>1027</v>
      </c>
    </row>
    <row r="159" spans="1:26" x14ac:dyDescent="0.3">
      <c r="A159" t="s">
        <v>97</v>
      </c>
      <c r="B159" t="s">
        <v>3115</v>
      </c>
      <c r="C159" s="12">
        <f t="shared" si="25"/>
        <v>6</v>
      </c>
      <c r="D159">
        <f t="shared" si="26"/>
        <v>1238</v>
      </c>
      <c r="E159">
        <f t="shared" si="27"/>
        <v>1818</v>
      </c>
      <c r="F159" s="63">
        <f t="shared" si="28"/>
        <v>1445.8333333333333</v>
      </c>
      <c r="G159" s="88">
        <f t="shared" si="29"/>
        <v>231.40131085771054</v>
      </c>
      <c r="H159" s="7">
        <v>1818</v>
      </c>
      <c r="I159" s="7">
        <v>1638</v>
      </c>
      <c r="J159" s="7">
        <v>1359</v>
      </c>
      <c r="K159" s="7">
        <v>1260</v>
      </c>
      <c r="L159" s="7">
        <v>1238</v>
      </c>
      <c r="M159" s="7">
        <v>1362</v>
      </c>
    </row>
    <row r="160" spans="1:26" x14ac:dyDescent="0.3">
      <c r="A160" t="s">
        <v>97</v>
      </c>
      <c r="B160" t="s">
        <v>3116</v>
      </c>
      <c r="C160" s="12">
        <f t="shared" si="25"/>
        <v>5</v>
      </c>
      <c r="D160">
        <f t="shared" si="26"/>
        <v>614</v>
      </c>
      <c r="E160">
        <f t="shared" si="27"/>
        <v>897</v>
      </c>
      <c r="F160" s="63">
        <f t="shared" si="28"/>
        <v>738.4</v>
      </c>
      <c r="G160" s="88">
        <f t="shared" si="29"/>
        <v>112.20873406290637</v>
      </c>
      <c r="H160" s="7">
        <v>791</v>
      </c>
      <c r="I160" s="7">
        <v>897</v>
      </c>
      <c r="J160" s="7">
        <v>735</v>
      </c>
      <c r="K160" s="7">
        <v>614</v>
      </c>
      <c r="L160" s="7">
        <v>655</v>
      </c>
    </row>
    <row r="161" spans="1:70" x14ac:dyDescent="0.3">
      <c r="A161" t="s">
        <v>40</v>
      </c>
      <c r="B161" t="s">
        <v>3121</v>
      </c>
      <c r="C161" s="12">
        <f>COUNT(H161:CZ161)</f>
        <v>63</v>
      </c>
      <c r="D161">
        <f>MIN(H161:CZ161)</f>
        <v>465</v>
      </c>
      <c r="E161">
        <f>MAX(H161:CZ161)</f>
        <v>1089</v>
      </c>
      <c r="F161" s="63">
        <f>AVERAGE(H161:CZ161)</f>
        <v>668.44444444444446</v>
      </c>
      <c r="G161" s="88">
        <f>STDEV(H161:CZ161)</f>
        <v>112.18630498010714</v>
      </c>
      <c r="H161" s="7">
        <v>692</v>
      </c>
      <c r="I161" s="7">
        <v>708</v>
      </c>
      <c r="J161" s="7">
        <v>871</v>
      </c>
      <c r="K161" s="7">
        <v>764</v>
      </c>
      <c r="L161" s="7">
        <v>827</v>
      </c>
      <c r="M161" s="7">
        <v>781</v>
      </c>
      <c r="N161" s="7">
        <v>774</v>
      </c>
      <c r="O161" s="7">
        <v>787</v>
      </c>
      <c r="P161" s="7">
        <v>801</v>
      </c>
      <c r="Q161" s="7">
        <v>797</v>
      </c>
      <c r="R161" s="7">
        <v>750</v>
      </c>
      <c r="S161" s="7">
        <v>802</v>
      </c>
      <c r="T161" s="7">
        <v>830</v>
      </c>
      <c r="U161" s="7">
        <v>805</v>
      </c>
      <c r="V161" s="7">
        <v>645</v>
      </c>
      <c r="W161" s="7">
        <v>683</v>
      </c>
      <c r="X161" s="7">
        <v>578</v>
      </c>
      <c r="Y161" s="7">
        <v>582</v>
      </c>
      <c r="Z161" s="7">
        <v>585</v>
      </c>
      <c r="AA161" s="7">
        <v>598</v>
      </c>
      <c r="AB161" s="7">
        <v>781</v>
      </c>
      <c r="AC161" s="7">
        <v>775</v>
      </c>
      <c r="AD161" s="7">
        <v>758</v>
      </c>
      <c r="AE161" s="7">
        <v>745</v>
      </c>
      <c r="AF161" s="7">
        <v>603</v>
      </c>
      <c r="AG161" s="7">
        <v>731</v>
      </c>
      <c r="AH161" s="7">
        <v>564</v>
      </c>
      <c r="AI161" s="7">
        <v>720</v>
      </c>
      <c r="AJ161" s="7">
        <v>788</v>
      </c>
      <c r="AK161" s="7">
        <v>702</v>
      </c>
      <c r="AL161" s="7">
        <v>585</v>
      </c>
      <c r="AM161" s="7">
        <v>573</v>
      </c>
      <c r="AN161" s="7">
        <v>555</v>
      </c>
      <c r="AO161" s="7">
        <v>562</v>
      </c>
      <c r="AP161" s="7">
        <v>598</v>
      </c>
      <c r="AQ161" s="7">
        <v>638</v>
      </c>
      <c r="AR161" s="7">
        <v>710</v>
      </c>
      <c r="AS161" s="7">
        <v>1089</v>
      </c>
      <c r="AT161" s="7">
        <v>555</v>
      </c>
      <c r="AU161" s="7">
        <v>535</v>
      </c>
      <c r="AV161" s="7">
        <v>557</v>
      </c>
      <c r="AW161" s="7">
        <v>555</v>
      </c>
      <c r="AX161" s="7">
        <v>585</v>
      </c>
      <c r="AY161" s="7">
        <v>779</v>
      </c>
      <c r="AZ161" s="7">
        <v>749</v>
      </c>
      <c r="BA161" s="7">
        <v>662</v>
      </c>
      <c r="BB161" s="7">
        <v>648</v>
      </c>
      <c r="BC161" s="7">
        <v>606</v>
      </c>
      <c r="BD161" s="7">
        <v>622</v>
      </c>
      <c r="BE161" s="7">
        <v>577</v>
      </c>
      <c r="BF161" s="7">
        <v>575</v>
      </c>
      <c r="BG161" s="7">
        <v>465</v>
      </c>
      <c r="BH161" s="7">
        <v>508</v>
      </c>
      <c r="BI161" s="7">
        <v>583</v>
      </c>
      <c r="BJ161" s="7">
        <v>667</v>
      </c>
      <c r="BK161" s="7">
        <v>647</v>
      </c>
      <c r="BL161" s="7">
        <v>608</v>
      </c>
      <c r="BM161" s="7">
        <v>608</v>
      </c>
      <c r="BN161" s="7">
        <v>598</v>
      </c>
      <c r="BO161" s="7">
        <v>597</v>
      </c>
      <c r="BP161" s="7">
        <v>594</v>
      </c>
      <c r="BQ161" s="7">
        <v>523</v>
      </c>
      <c r="BR161" s="7">
        <v>572</v>
      </c>
    </row>
    <row r="162" spans="1:70" x14ac:dyDescent="0.3">
      <c r="A162" t="s">
        <v>40</v>
      </c>
      <c r="B162" t="s">
        <v>3122</v>
      </c>
      <c r="C162" s="12">
        <f t="shared" si="25"/>
        <v>17</v>
      </c>
      <c r="D162">
        <f t="shared" si="26"/>
        <v>147</v>
      </c>
      <c r="E162">
        <f t="shared" si="27"/>
        <v>852</v>
      </c>
      <c r="F162" s="63">
        <f t="shared" si="28"/>
        <v>550.64705882352939</v>
      </c>
      <c r="G162" s="88">
        <f t="shared" si="29"/>
        <v>162.12839864458908</v>
      </c>
      <c r="H162" s="7">
        <v>462</v>
      </c>
      <c r="I162" s="7">
        <v>408</v>
      </c>
      <c r="J162" s="7">
        <v>535</v>
      </c>
      <c r="K162" s="7">
        <v>632</v>
      </c>
      <c r="L162" s="7">
        <v>679</v>
      </c>
      <c r="M162" s="7">
        <v>852</v>
      </c>
      <c r="N162" s="7">
        <v>706</v>
      </c>
      <c r="O162" s="7">
        <v>539</v>
      </c>
      <c r="P162" s="7">
        <v>652</v>
      </c>
      <c r="Q162" s="7">
        <v>637</v>
      </c>
      <c r="R162" s="7">
        <v>684</v>
      </c>
      <c r="S162" s="7">
        <v>415</v>
      </c>
      <c r="T162" s="7">
        <v>369</v>
      </c>
      <c r="U162" s="7">
        <v>588</v>
      </c>
      <c r="V162" s="7">
        <v>557</v>
      </c>
      <c r="W162" s="7">
        <v>499</v>
      </c>
      <c r="X162" s="7">
        <v>147</v>
      </c>
    </row>
    <row r="163" spans="1:70" x14ac:dyDescent="0.3">
      <c r="A163" t="s">
        <v>39</v>
      </c>
      <c r="B163" t="s">
        <v>152</v>
      </c>
      <c r="C163" s="12">
        <f t="shared" si="25"/>
        <v>16</v>
      </c>
      <c r="D163">
        <f t="shared" si="26"/>
        <v>472</v>
      </c>
      <c r="E163">
        <f t="shared" si="27"/>
        <v>1261</v>
      </c>
      <c r="F163" s="63">
        <f t="shared" si="28"/>
        <v>780.8125</v>
      </c>
      <c r="G163" s="88">
        <f t="shared" si="29"/>
        <v>245.903834523444</v>
      </c>
      <c r="H163" s="7">
        <v>1261</v>
      </c>
      <c r="I163" s="7">
        <v>1171</v>
      </c>
      <c r="J163" s="7">
        <v>1060</v>
      </c>
      <c r="K163" s="7">
        <v>945</v>
      </c>
      <c r="L163" s="7">
        <v>808</v>
      </c>
      <c r="M163" s="7">
        <v>802</v>
      </c>
      <c r="N163" s="7">
        <v>883</v>
      </c>
      <c r="O163" s="7">
        <v>963</v>
      </c>
      <c r="P163" s="7">
        <v>703</v>
      </c>
      <c r="Q163" s="7">
        <v>609</v>
      </c>
      <c r="R163" s="7">
        <v>628</v>
      </c>
      <c r="S163" s="7">
        <v>556</v>
      </c>
      <c r="T163" s="7">
        <v>573</v>
      </c>
      <c r="U163" s="7">
        <v>538</v>
      </c>
      <c r="V163" s="7">
        <v>521</v>
      </c>
      <c r="W163" s="7">
        <v>472</v>
      </c>
    </row>
    <row r="164" spans="1:70" x14ac:dyDescent="0.3">
      <c r="A164" t="s">
        <v>36</v>
      </c>
      <c r="B164" t="s">
        <v>153</v>
      </c>
      <c r="C164" s="12">
        <f t="shared" si="25"/>
        <v>1</v>
      </c>
      <c r="D164">
        <f t="shared" si="26"/>
        <v>2688</v>
      </c>
      <c r="E164">
        <f t="shared" si="27"/>
        <v>2688</v>
      </c>
      <c r="F164" s="63">
        <f t="shared" si="28"/>
        <v>2688</v>
      </c>
      <c r="G164" s="88" t="e">
        <f t="shared" si="29"/>
        <v>#DIV/0!</v>
      </c>
      <c r="H164" s="7">
        <v>2688</v>
      </c>
    </row>
    <row r="165" spans="1:70" x14ac:dyDescent="0.3">
      <c r="A165" t="s">
        <v>36</v>
      </c>
      <c r="B165" t="s">
        <v>154</v>
      </c>
      <c r="C165" s="12">
        <f t="shared" si="25"/>
        <v>1</v>
      </c>
      <c r="D165">
        <f t="shared" si="26"/>
        <v>1057</v>
      </c>
      <c r="E165">
        <f t="shared" si="27"/>
        <v>1057</v>
      </c>
      <c r="F165" s="63">
        <f t="shared" si="28"/>
        <v>1057</v>
      </c>
      <c r="G165" s="88" t="e">
        <f t="shared" si="29"/>
        <v>#DIV/0!</v>
      </c>
      <c r="H165" s="7">
        <v>1057</v>
      </c>
    </row>
    <row r="166" spans="1:70" x14ac:dyDescent="0.3">
      <c r="A166" t="s">
        <v>36</v>
      </c>
      <c r="B166" t="s">
        <v>3146</v>
      </c>
      <c r="C166" s="12">
        <f t="shared" si="25"/>
        <v>2</v>
      </c>
      <c r="D166">
        <f t="shared" si="26"/>
        <v>1524</v>
      </c>
      <c r="E166">
        <f t="shared" si="27"/>
        <v>1630</v>
      </c>
      <c r="F166" s="63">
        <f t="shared" si="28"/>
        <v>1577</v>
      </c>
      <c r="G166" s="88">
        <f t="shared" si="29"/>
        <v>74.953318805774032</v>
      </c>
      <c r="H166" s="7">
        <v>1524</v>
      </c>
      <c r="I166" s="7">
        <v>1630</v>
      </c>
    </row>
    <row r="167" spans="1:70" x14ac:dyDescent="0.3">
      <c r="A167" t="s">
        <v>55</v>
      </c>
      <c r="B167" t="s">
        <v>3148</v>
      </c>
      <c r="C167" s="12">
        <f t="shared" si="25"/>
        <v>5</v>
      </c>
      <c r="D167">
        <f t="shared" si="26"/>
        <v>883</v>
      </c>
      <c r="E167">
        <f t="shared" si="27"/>
        <v>2418</v>
      </c>
      <c r="F167" s="63">
        <f t="shared" si="28"/>
        <v>1347.6</v>
      </c>
      <c r="G167" s="88">
        <f t="shared" si="29"/>
        <v>611.73997744139615</v>
      </c>
      <c r="H167" s="7">
        <v>1237</v>
      </c>
      <c r="I167" s="7">
        <v>2418</v>
      </c>
      <c r="J167" s="7">
        <v>1115</v>
      </c>
      <c r="K167" s="7">
        <v>1085</v>
      </c>
      <c r="L167" s="7">
        <v>883</v>
      </c>
    </row>
    <row r="168" spans="1:70" x14ac:dyDescent="0.3">
      <c r="A168" t="s">
        <v>55</v>
      </c>
      <c r="B168" t="s">
        <v>3152</v>
      </c>
      <c r="C168" s="12">
        <f t="shared" ref="C168:C208" si="30">COUNT(H168:BA168)</f>
        <v>1</v>
      </c>
      <c r="D168">
        <f t="shared" ref="D168:D208" si="31">MIN(H168:BB168)</f>
        <v>989</v>
      </c>
      <c r="E168">
        <f t="shared" ref="E168:E208" si="32">MAX(H168:BB168)</f>
        <v>989</v>
      </c>
      <c r="F168" s="63">
        <f t="shared" ref="F168:F208" si="33">AVERAGE(H168:BB168)</f>
        <v>989</v>
      </c>
      <c r="G168" s="88" t="e">
        <f t="shared" ref="G168:G208" si="34">STDEV(H168:BB168)</f>
        <v>#DIV/0!</v>
      </c>
      <c r="H168" s="7">
        <v>989</v>
      </c>
    </row>
    <row r="169" spans="1:70" x14ac:dyDescent="0.3">
      <c r="A169" t="s">
        <v>55</v>
      </c>
      <c r="B169" t="s">
        <v>156</v>
      </c>
      <c r="C169" s="12">
        <f t="shared" si="30"/>
        <v>21</v>
      </c>
      <c r="D169">
        <f t="shared" si="31"/>
        <v>467</v>
      </c>
      <c r="E169">
        <f t="shared" si="32"/>
        <v>1549</v>
      </c>
      <c r="F169" s="63">
        <f t="shared" si="33"/>
        <v>871.23809523809518</v>
      </c>
      <c r="G169" s="88">
        <f t="shared" si="34"/>
        <v>281.98367058429193</v>
      </c>
      <c r="H169" s="7">
        <v>1115</v>
      </c>
      <c r="I169" s="7">
        <v>1413</v>
      </c>
      <c r="J169" s="7">
        <v>1549</v>
      </c>
      <c r="K169" s="7">
        <v>695</v>
      </c>
      <c r="L169" s="7">
        <v>950</v>
      </c>
      <c r="M169" s="7">
        <v>834</v>
      </c>
      <c r="N169" s="7">
        <v>767</v>
      </c>
      <c r="O169" s="7">
        <v>989</v>
      </c>
      <c r="P169" s="7">
        <v>1127</v>
      </c>
      <c r="Q169" s="7">
        <v>1106</v>
      </c>
      <c r="R169" s="7">
        <v>868</v>
      </c>
      <c r="S169" s="7">
        <v>1023</v>
      </c>
      <c r="T169" s="7">
        <v>736</v>
      </c>
      <c r="U169" s="7">
        <v>737</v>
      </c>
      <c r="V169" s="7">
        <v>467</v>
      </c>
      <c r="W169" s="7">
        <v>566</v>
      </c>
      <c r="X169" s="7">
        <v>667</v>
      </c>
      <c r="Y169" s="7">
        <v>516</v>
      </c>
      <c r="Z169" s="7">
        <v>736</v>
      </c>
      <c r="AA169" s="7">
        <v>867</v>
      </c>
      <c r="AB169" s="7">
        <v>568</v>
      </c>
    </row>
    <row r="170" spans="1:70" x14ac:dyDescent="0.3">
      <c r="A170" t="s">
        <v>61</v>
      </c>
      <c r="B170" t="s">
        <v>3157</v>
      </c>
      <c r="C170" s="12">
        <f t="shared" si="30"/>
        <v>1</v>
      </c>
      <c r="D170">
        <f t="shared" si="31"/>
        <v>360</v>
      </c>
      <c r="E170">
        <f t="shared" si="32"/>
        <v>360</v>
      </c>
      <c r="F170" s="63">
        <f t="shared" si="33"/>
        <v>360</v>
      </c>
      <c r="G170" s="88" t="e">
        <f t="shared" si="34"/>
        <v>#DIV/0!</v>
      </c>
      <c r="H170" s="7">
        <v>360</v>
      </c>
    </row>
    <row r="171" spans="1:70" x14ac:dyDescent="0.3">
      <c r="A171" t="s">
        <v>61</v>
      </c>
      <c r="B171" t="s">
        <v>3159</v>
      </c>
      <c r="C171" s="12">
        <f t="shared" si="30"/>
        <v>1</v>
      </c>
      <c r="D171">
        <f t="shared" si="31"/>
        <v>360</v>
      </c>
      <c r="E171">
        <f t="shared" si="32"/>
        <v>360</v>
      </c>
      <c r="F171" s="63">
        <f t="shared" si="33"/>
        <v>360</v>
      </c>
      <c r="G171" s="88" t="e">
        <f t="shared" si="34"/>
        <v>#DIV/0!</v>
      </c>
      <c r="H171" s="7">
        <v>360</v>
      </c>
    </row>
    <row r="172" spans="1:70" x14ac:dyDescent="0.3">
      <c r="A172" t="s">
        <v>61</v>
      </c>
      <c r="B172" t="s">
        <v>3162</v>
      </c>
      <c r="C172" s="12">
        <f t="shared" si="30"/>
        <v>5</v>
      </c>
      <c r="D172">
        <f t="shared" si="31"/>
        <v>435</v>
      </c>
      <c r="E172">
        <f t="shared" si="32"/>
        <v>1127</v>
      </c>
      <c r="F172" s="63">
        <f t="shared" si="33"/>
        <v>790</v>
      </c>
      <c r="G172" s="88">
        <f t="shared" si="34"/>
        <v>293.81797085951024</v>
      </c>
      <c r="H172" s="7">
        <v>1127</v>
      </c>
      <c r="I172" s="7">
        <v>695</v>
      </c>
      <c r="J172" s="7">
        <v>634</v>
      </c>
      <c r="K172" s="7">
        <v>1059</v>
      </c>
      <c r="L172" s="7">
        <v>435</v>
      </c>
    </row>
    <row r="173" spans="1:70" x14ac:dyDescent="0.3">
      <c r="A173" t="s">
        <v>69</v>
      </c>
      <c r="B173" t="s">
        <v>3322</v>
      </c>
      <c r="C173" s="12">
        <f t="shared" si="30"/>
        <v>3</v>
      </c>
      <c r="D173">
        <f t="shared" si="31"/>
        <v>1191</v>
      </c>
      <c r="E173">
        <f t="shared" si="32"/>
        <v>2486</v>
      </c>
      <c r="F173" s="63">
        <f t="shared" si="33"/>
        <v>1677.3333333333333</v>
      </c>
      <c r="G173" s="88">
        <f t="shared" si="34"/>
        <v>705.1101568785781</v>
      </c>
      <c r="H173" s="7">
        <v>2486</v>
      </c>
      <c r="I173" s="7">
        <v>1355</v>
      </c>
      <c r="J173" s="7">
        <v>1191</v>
      </c>
    </row>
    <row r="174" spans="1:70" x14ac:dyDescent="0.3">
      <c r="A174" t="s">
        <v>69</v>
      </c>
      <c r="B174" t="s">
        <v>3362</v>
      </c>
      <c r="C174" s="12">
        <f t="shared" si="30"/>
        <v>1</v>
      </c>
      <c r="D174">
        <f t="shared" si="31"/>
        <v>2175</v>
      </c>
      <c r="E174">
        <f t="shared" si="32"/>
        <v>2175</v>
      </c>
      <c r="F174" s="63">
        <f t="shared" si="33"/>
        <v>2175</v>
      </c>
      <c r="G174" s="88" t="e">
        <f t="shared" si="34"/>
        <v>#DIV/0!</v>
      </c>
      <c r="H174" s="7">
        <v>2175</v>
      </c>
    </row>
    <row r="175" spans="1:70" x14ac:dyDescent="0.3">
      <c r="A175" t="s">
        <v>69</v>
      </c>
      <c r="B175" t="s">
        <v>3369</v>
      </c>
      <c r="C175" s="12">
        <f t="shared" si="30"/>
        <v>28</v>
      </c>
      <c r="D175">
        <f t="shared" si="31"/>
        <v>147</v>
      </c>
      <c r="E175">
        <f t="shared" si="32"/>
        <v>853</v>
      </c>
      <c r="F175" s="63">
        <f t="shared" si="33"/>
        <v>607.42857142857144</v>
      </c>
      <c r="G175" s="88">
        <f t="shared" si="34"/>
        <v>163.16962965677163</v>
      </c>
      <c r="H175" s="7">
        <v>784</v>
      </c>
      <c r="I175" s="7">
        <v>818</v>
      </c>
      <c r="J175" s="7">
        <v>460</v>
      </c>
      <c r="K175" s="7">
        <v>679</v>
      </c>
      <c r="L175" s="7">
        <v>652</v>
      </c>
      <c r="M175" s="7">
        <v>783</v>
      </c>
      <c r="N175" s="7">
        <v>709</v>
      </c>
      <c r="O175" s="7">
        <v>713</v>
      </c>
      <c r="P175" s="7">
        <v>689</v>
      </c>
      <c r="Q175" s="7">
        <v>637</v>
      </c>
      <c r="R175" s="7">
        <v>853</v>
      </c>
      <c r="S175" s="7">
        <v>724</v>
      </c>
      <c r="T175" s="7">
        <v>438</v>
      </c>
      <c r="U175" s="7">
        <v>593</v>
      </c>
      <c r="V175" s="7">
        <v>706</v>
      </c>
      <c r="W175" s="7">
        <v>540</v>
      </c>
      <c r="X175" s="7">
        <v>538</v>
      </c>
      <c r="Y175" s="7">
        <v>608</v>
      </c>
      <c r="Z175" s="7">
        <v>559</v>
      </c>
      <c r="AA175" s="7">
        <v>694</v>
      </c>
      <c r="AB175" s="7">
        <v>537</v>
      </c>
      <c r="AC175" s="7">
        <v>777</v>
      </c>
      <c r="AD175" s="7">
        <v>697</v>
      </c>
      <c r="AE175" s="7">
        <v>557</v>
      </c>
      <c r="AF175" s="7">
        <v>147</v>
      </c>
      <c r="AG175" s="7">
        <v>372</v>
      </c>
      <c r="AH175" s="7">
        <v>358</v>
      </c>
      <c r="AI175" s="7">
        <v>386</v>
      </c>
    </row>
    <row r="176" spans="1:70" x14ac:dyDescent="0.3">
      <c r="A176" t="s">
        <v>69</v>
      </c>
      <c r="B176" t="s">
        <v>3374</v>
      </c>
      <c r="C176" s="12">
        <f t="shared" si="30"/>
        <v>35</v>
      </c>
      <c r="D176">
        <f t="shared" si="31"/>
        <v>543</v>
      </c>
      <c r="E176">
        <f t="shared" si="32"/>
        <v>1495</v>
      </c>
      <c r="F176" s="63">
        <f t="shared" si="33"/>
        <v>786.17142857142858</v>
      </c>
      <c r="G176" s="88">
        <f t="shared" si="34"/>
        <v>203.52966046519037</v>
      </c>
      <c r="H176" s="7">
        <v>899</v>
      </c>
      <c r="I176" s="7">
        <v>784</v>
      </c>
      <c r="J176" s="7">
        <v>645</v>
      </c>
      <c r="K176" s="7">
        <v>824</v>
      </c>
      <c r="L176" s="7">
        <v>775</v>
      </c>
      <c r="M176" s="7">
        <v>871</v>
      </c>
      <c r="N176" s="7">
        <v>801</v>
      </c>
      <c r="O176" s="7">
        <v>770</v>
      </c>
      <c r="P176" s="7">
        <v>970</v>
      </c>
      <c r="Q176" s="7">
        <v>802</v>
      </c>
      <c r="R176" s="7">
        <v>706</v>
      </c>
      <c r="S176" s="7">
        <v>805</v>
      </c>
      <c r="T176" s="7">
        <v>683</v>
      </c>
      <c r="U176" s="7">
        <v>582</v>
      </c>
      <c r="V176" s="7">
        <v>827</v>
      </c>
      <c r="W176" s="7">
        <v>831</v>
      </c>
      <c r="X176" s="7">
        <v>801</v>
      </c>
      <c r="Y176" s="7">
        <v>787</v>
      </c>
      <c r="Z176" s="7">
        <v>774</v>
      </c>
      <c r="AA176" s="7">
        <v>781</v>
      </c>
      <c r="AB176" s="7">
        <v>813</v>
      </c>
      <c r="AC176" s="7">
        <v>803</v>
      </c>
      <c r="AD176" s="7">
        <v>1444</v>
      </c>
      <c r="AE176" s="7">
        <v>1495</v>
      </c>
      <c r="AF176" s="7">
        <v>1010</v>
      </c>
      <c r="AG176" s="7">
        <v>608</v>
      </c>
      <c r="AH176" s="7">
        <v>612</v>
      </c>
      <c r="AI176" s="7">
        <v>671</v>
      </c>
      <c r="AJ176" s="7">
        <v>662</v>
      </c>
      <c r="AK176" s="7">
        <v>681</v>
      </c>
      <c r="AL176" s="7">
        <v>639</v>
      </c>
      <c r="AM176" s="7">
        <v>647</v>
      </c>
      <c r="AN176" s="7">
        <v>592</v>
      </c>
      <c r="AO176" s="7">
        <v>543</v>
      </c>
      <c r="AP176" s="7">
        <v>578</v>
      </c>
    </row>
    <row r="177" spans="1:55" x14ac:dyDescent="0.3">
      <c r="A177" t="s">
        <v>69</v>
      </c>
      <c r="B177" t="s">
        <v>3378</v>
      </c>
      <c r="C177" s="12">
        <f t="shared" si="30"/>
        <v>46</v>
      </c>
      <c r="D177">
        <f t="shared" si="31"/>
        <v>400</v>
      </c>
      <c r="E177">
        <f t="shared" si="32"/>
        <v>1471</v>
      </c>
      <c r="F177" s="63">
        <f t="shared" si="33"/>
        <v>760.91489361702122</v>
      </c>
      <c r="G177" s="88">
        <f t="shared" si="34"/>
        <v>224.21213070654025</v>
      </c>
      <c r="H177" s="7">
        <v>899</v>
      </c>
      <c r="I177" s="7">
        <v>784</v>
      </c>
      <c r="J177" s="7">
        <v>645</v>
      </c>
      <c r="K177" s="7">
        <v>824</v>
      </c>
      <c r="L177" s="7">
        <v>775</v>
      </c>
      <c r="M177" s="7">
        <v>871</v>
      </c>
      <c r="N177" s="7">
        <v>801</v>
      </c>
      <c r="O177" s="7">
        <v>770</v>
      </c>
      <c r="P177" s="7">
        <v>947</v>
      </c>
      <c r="Q177" s="7">
        <v>802</v>
      </c>
      <c r="R177" s="7">
        <v>706</v>
      </c>
      <c r="S177" s="7">
        <v>805</v>
      </c>
      <c r="T177" s="7">
        <v>683</v>
      </c>
      <c r="U177" s="7">
        <v>582</v>
      </c>
      <c r="V177" s="7">
        <v>827</v>
      </c>
      <c r="W177" s="7">
        <v>831</v>
      </c>
      <c r="X177" s="7">
        <v>801</v>
      </c>
      <c r="Y177" s="7">
        <v>787</v>
      </c>
      <c r="Z177" s="7">
        <v>774</v>
      </c>
      <c r="AA177" s="7">
        <v>781</v>
      </c>
      <c r="AB177" s="7">
        <v>813</v>
      </c>
      <c r="AC177" s="7">
        <v>803</v>
      </c>
      <c r="AD177" s="7">
        <v>1444</v>
      </c>
      <c r="AE177" s="7">
        <v>1170</v>
      </c>
      <c r="AF177" s="7">
        <v>599</v>
      </c>
      <c r="AG177" s="7">
        <v>585</v>
      </c>
      <c r="AH177" s="7">
        <v>564</v>
      </c>
      <c r="AI177" s="7">
        <v>720</v>
      </c>
      <c r="AJ177" s="7">
        <v>612</v>
      </c>
      <c r="AK177" s="7">
        <v>751</v>
      </c>
      <c r="AL177" s="7">
        <v>608</v>
      </c>
      <c r="AM177" s="7">
        <v>783</v>
      </c>
      <c r="AN177" s="7">
        <v>709</v>
      </c>
      <c r="AO177" s="7">
        <v>713</v>
      </c>
      <c r="AP177" s="7">
        <v>689</v>
      </c>
      <c r="AQ177" s="7">
        <v>637</v>
      </c>
      <c r="AR177" s="7">
        <v>1471</v>
      </c>
      <c r="AS177" s="7">
        <v>1396</v>
      </c>
      <c r="AT177" s="7">
        <v>681</v>
      </c>
      <c r="AU177" s="7">
        <v>639</v>
      </c>
      <c r="AV177" s="7">
        <v>647</v>
      </c>
      <c r="AW177" s="7">
        <v>592</v>
      </c>
      <c r="AX177" s="7">
        <v>543</v>
      </c>
      <c r="AY177" s="7">
        <v>578</v>
      </c>
      <c r="AZ177" s="7">
        <v>400</v>
      </c>
      <c r="BA177" s="7">
        <v>471</v>
      </c>
      <c r="BB177" s="7">
        <v>450</v>
      </c>
      <c r="BC177" s="7">
        <v>645</v>
      </c>
    </row>
    <row r="178" spans="1:55" x14ac:dyDescent="0.3">
      <c r="A178" t="s">
        <v>69</v>
      </c>
      <c r="B178" t="s">
        <v>3419</v>
      </c>
      <c r="C178" s="12">
        <f t="shared" si="30"/>
        <v>37</v>
      </c>
      <c r="D178">
        <f t="shared" si="31"/>
        <v>8.35</v>
      </c>
      <c r="E178">
        <f t="shared" si="32"/>
        <v>1275</v>
      </c>
      <c r="F178" s="63">
        <f t="shared" si="33"/>
        <v>673.52297297297298</v>
      </c>
      <c r="G178" s="88">
        <f t="shared" si="34"/>
        <v>191.08371514520476</v>
      </c>
      <c r="H178" s="7">
        <v>802</v>
      </c>
      <c r="I178" s="7">
        <v>706</v>
      </c>
      <c r="J178" s="7">
        <v>805</v>
      </c>
      <c r="K178" s="7">
        <v>683</v>
      </c>
      <c r="L178" s="7">
        <v>582</v>
      </c>
      <c r="M178" s="7">
        <v>827</v>
      </c>
      <c r="N178" s="7">
        <v>831</v>
      </c>
      <c r="O178" s="7">
        <v>801</v>
      </c>
      <c r="P178" s="7">
        <v>787</v>
      </c>
      <c r="Q178" s="7">
        <v>774</v>
      </c>
      <c r="R178" s="7">
        <v>781</v>
      </c>
      <c r="S178" s="7">
        <v>813</v>
      </c>
      <c r="T178" s="7">
        <v>803</v>
      </c>
      <c r="U178" s="7">
        <v>1275</v>
      </c>
      <c r="V178" s="7">
        <v>698</v>
      </c>
      <c r="W178" s="7">
        <v>775</v>
      </c>
      <c r="X178" s="7">
        <v>758</v>
      </c>
      <c r="Y178" s="7">
        <v>745</v>
      </c>
      <c r="Z178" s="7">
        <v>603</v>
      </c>
      <c r="AA178" s="7">
        <v>8.35</v>
      </c>
      <c r="AB178" s="7">
        <v>827</v>
      </c>
      <c r="AC178" s="7">
        <v>589</v>
      </c>
      <c r="AD178" s="7">
        <v>508</v>
      </c>
      <c r="AE178" s="7">
        <v>545</v>
      </c>
      <c r="AF178" s="7">
        <v>641</v>
      </c>
      <c r="AG178" s="7">
        <v>658</v>
      </c>
      <c r="AH178" s="7">
        <v>635</v>
      </c>
      <c r="AI178" s="7">
        <v>577</v>
      </c>
      <c r="AJ178" s="7">
        <v>681</v>
      </c>
      <c r="AK178" s="7">
        <v>639</v>
      </c>
      <c r="AL178" s="7">
        <v>647</v>
      </c>
      <c r="AM178" s="7">
        <v>592</v>
      </c>
      <c r="AN178" s="7">
        <v>543</v>
      </c>
      <c r="AO178" s="7">
        <v>578</v>
      </c>
      <c r="AP178" s="7">
        <v>645</v>
      </c>
      <c r="AQ178" s="7">
        <v>441</v>
      </c>
      <c r="AR178" s="7">
        <v>317</v>
      </c>
    </row>
    <row r="179" spans="1:55" x14ac:dyDescent="0.3">
      <c r="A179" t="s">
        <v>69</v>
      </c>
      <c r="B179" t="s">
        <v>3384</v>
      </c>
      <c r="C179" s="12">
        <f t="shared" si="30"/>
        <v>20</v>
      </c>
      <c r="D179">
        <f t="shared" si="31"/>
        <v>674</v>
      </c>
      <c r="E179">
        <f t="shared" si="32"/>
        <v>3269</v>
      </c>
      <c r="F179" s="63">
        <f t="shared" si="33"/>
        <v>1409.4</v>
      </c>
      <c r="G179" s="88">
        <f t="shared" si="34"/>
        <v>604.73129308983596</v>
      </c>
      <c r="H179" s="7">
        <v>1096</v>
      </c>
      <c r="I179" s="7">
        <v>1026</v>
      </c>
      <c r="J179" s="7">
        <v>2004</v>
      </c>
      <c r="K179" s="7">
        <v>1472</v>
      </c>
      <c r="L179" s="7">
        <v>1910</v>
      </c>
      <c r="M179" s="7">
        <v>1660</v>
      </c>
      <c r="N179" s="7">
        <v>1918</v>
      </c>
      <c r="O179" s="7">
        <v>1037</v>
      </c>
      <c r="P179" s="7">
        <v>1018</v>
      </c>
      <c r="Q179" s="7">
        <v>938</v>
      </c>
      <c r="R179" s="7">
        <v>1222</v>
      </c>
      <c r="S179" s="7">
        <v>1286</v>
      </c>
      <c r="T179" s="7">
        <v>674</v>
      </c>
      <c r="U179" s="7">
        <v>927</v>
      </c>
      <c r="V179" s="7">
        <v>882</v>
      </c>
      <c r="W179" s="7">
        <v>803</v>
      </c>
      <c r="X179" s="7">
        <v>1656</v>
      </c>
      <c r="Y179" s="7">
        <v>1927</v>
      </c>
      <c r="Z179" s="7">
        <v>3269</v>
      </c>
      <c r="AA179" s="7">
        <v>1463</v>
      </c>
    </row>
    <row r="180" spans="1:55" x14ac:dyDescent="0.3">
      <c r="A180" t="s">
        <v>69</v>
      </c>
      <c r="B180" t="s">
        <v>3386</v>
      </c>
      <c r="C180" s="12">
        <f t="shared" si="30"/>
        <v>17</v>
      </c>
      <c r="D180">
        <f t="shared" si="31"/>
        <v>229</v>
      </c>
      <c r="E180">
        <f t="shared" si="32"/>
        <v>1609</v>
      </c>
      <c r="F180" s="63">
        <f t="shared" si="33"/>
        <v>787.23529411764707</v>
      </c>
      <c r="G180" s="88">
        <f t="shared" si="34"/>
        <v>389.45226431036525</v>
      </c>
      <c r="H180" s="7">
        <v>1272</v>
      </c>
      <c r="I180" s="7">
        <v>872</v>
      </c>
      <c r="J180" s="7">
        <v>954</v>
      </c>
      <c r="K180" s="7">
        <v>1609</v>
      </c>
      <c r="L180" s="7">
        <v>283</v>
      </c>
      <c r="M180" s="7">
        <v>535</v>
      </c>
      <c r="N180" s="7">
        <v>674</v>
      </c>
      <c r="O180" s="7">
        <v>1162</v>
      </c>
      <c r="P180" s="7">
        <v>486</v>
      </c>
      <c r="Q180" s="7">
        <v>386</v>
      </c>
      <c r="R180" s="7">
        <v>773</v>
      </c>
      <c r="S180" s="7">
        <v>419</v>
      </c>
      <c r="T180" s="7">
        <v>1018</v>
      </c>
      <c r="U180" s="7">
        <v>229</v>
      </c>
      <c r="V180" s="7">
        <v>881</v>
      </c>
      <c r="W180" s="7">
        <v>1244</v>
      </c>
      <c r="X180" s="7">
        <v>586</v>
      </c>
    </row>
    <row r="181" spans="1:55" x14ac:dyDescent="0.3">
      <c r="A181" t="s">
        <v>69</v>
      </c>
      <c r="B181" t="s">
        <v>3422</v>
      </c>
      <c r="C181" s="12">
        <f t="shared" si="30"/>
        <v>1</v>
      </c>
      <c r="D181">
        <f t="shared" si="31"/>
        <v>1316</v>
      </c>
      <c r="E181">
        <f t="shared" si="32"/>
        <v>1316</v>
      </c>
      <c r="F181" s="63">
        <f t="shared" si="33"/>
        <v>1316</v>
      </c>
      <c r="G181" s="88" t="e">
        <f t="shared" si="34"/>
        <v>#DIV/0!</v>
      </c>
      <c r="H181" s="7">
        <v>1316</v>
      </c>
    </row>
    <row r="182" spans="1:55" x14ac:dyDescent="0.3">
      <c r="A182" t="s">
        <v>69</v>
      </c>
      <c r="B182" t="s">
        <v>3387</v>
      </c>
      <c r="C182" s="12">
        <f t="shared" si="30"/>
        <v>17</v>
      </c>
      <c r="D182">
        <f t="shared" si="31"/>
        <v>130</v>
      </c>
      <c r="E182">
        <f t="shared" si="32"/>
        <v>1351</v>
      </c>
      <c r="F182" s="63">
        <f t="shared" si="33"/>
        <v>540.94117647058829</v>
      </c>
      <c r="G182" s="88">
        <f t="shared" si="34"/>
        <v>277.56113529010037</v>
      </c>
      <c r="H182" s="7">
        <v>734</v>
      </c>
      <c r="I182" s="7">
        <v>1351</v>
      </c>
      <c r="J182" s="7">
        <v>650</v>
      </c>
      <c r="K182" s="7">
        <v>514</v>
      </c>
      <c r="L182" s="7">
        <v>801</v>
      </c>
      <c r="M182" s="7">
        <v>451</v>
      </c>
      <c r="N182" s="7">
        <v>499</v>
      </c>
      <c r="O182" s="7">
        <v>410</v>
      </c>
      <c r="P182" s="7">
        <v>405</v>
      </c>
      <c r="Q182" s="7">
        <v>778</v>
      </c>
      <c r="R182" s="7">
        <v>502</v>
      </c>
      <c r="S182" s="7">
        <v>519</v>
      </c>
      <c r="T182" s="7">
        <v>456</v>
      </c>
      <c r="U182" s="7">
        <v>482</v>
      </c>
      <c r="V182" s="7">
        <v>342</v>
      </c>
      <c r="W182" s="7">
        <v>130</v>
      </c>
      <c r="X182" s="7">
        <v>172</v>
      </c>
    </row>
    <row r="183" spans="1:55" x14ac:dyDescent="0.3">
      <c r="A183" t="s">
        <v>69</v>
      </c>
      <c r="B183" t="s">
        <v>3391</v>
      </c>
      <c r="C183" s="12">
        <f t="shared" si="30"/>
        <v>9</v>
      </c>
      <c r="D183">
        <f t="shared" si="31"/>
        <v>270</v>
      </c>
      <c r="E183">
        <f t="shared" si="32"/>
        <v>1810</v>
      </c>
      <c r="F183" s="63">
        <f t="shared" si="33"/>
        <v>955.22222222222217</v>
      </c>
      <c r="G183" s="88">
        <f t="shared" si="34"/>
        <v>577.02096534220016</v>
      </c>
      <c r="H183" s="7">
        <v>283</v>
      </c>
      <c r="I183" s="7">
        <v>486</v>
      </c>
      <c r="J183" s="7">
        <v>270</v>
      </c>
      <c r="K183" s="7">
        <v>773</v>
      </c>
      <c r="L183" s="7">
        <v>1056</v>
      </c>
      <c r="M183" s="7">
        <v>1286</v>
      </c>
      <c r="N183" s="7">
        <v>882</v>
      </c>
      <c r="O183" s="7">
        <v>1751</v>
      </c>
      <c r="P183" s="7">
        <v>1810</v>
      </c>
    </row>
    <row r="184" spans="1:55" x14ac:dyDescent="0.3">
      <c r="A184" t="s">
        <v>69</v>
      </c>
      <c r="B184" t="s">
        <v>3446</v>
      </c>
      <c r="C184" s="12">
        <f t="shared" si="30"/>
        <v>6</v>
      </c>
      <c r="D184">
        <f t="shared" si="31"/>
        <v>1136</v>
      </c>
      <c r="E184">
        <f t="shared" si="32"/>
        <v>3542</v>
      </c>
      <c r="F184" s="63">
        <f t="shared" si="33"/>
        <v>2280.8333333333335</v>
      </c>
      <c r="G184" s="88">
        <f t="shared" si="34"/>
        <v>866.98060339702317</v>
      </c>
      <c r="H184" s="7">
        <v>3542</v>
      </c>
      <c r="I184" s="7">
        <v>2642</v>
      </c>
      <c r="J184" s="7">
        <v>2481</v>
      </c>
      <c r="K184" s="7">
        <v>2420</v>
      </c>
      <c r="L184" s="7">
        <v>1464</v>
      </c>
      <c r="M184" s="7">
        <v>1136</v>
      </c>
    </row>
    <row r="185" spans="1:55" x14ac:dyDescent="0.3">
      <c r="A185" t="s">
        <v>71</v>
      </c>
      <c r="B185" t="s">
        <v>3507</v>
      </c>
      <c r="C185" s="12">
        <f t="shared" si="30"/>
        <v>11</v>
      </c>
      <c r="D185">
        <f t="shared" si="31"/>
        <v>1121</v>
      </c>
      <c r="E185">
        <f t="shared" si="32"/>
        <v>2857</v>
      </c>
      <c r="F185" s="63">
        <f t="shared" si="33"/>
        <v>1819.1818181818182</v>
      </c>
      <c r="G185" s="88">
        <f t="shared" si="34"/>
        <v>589.82468890032339</v>
      </c>
      <c r="H185" s="7">
        <v>1270</v>
      </c>
      <c r="I185" s="7">
        <v>1121</v>
      </c>
      <c r="J185" s="7">
        <v>2857</v>
      </c>
      <c r="K185" s="7">
        <v>2718</v>
      </c>
      <c r="L185" s="7">
        <v>1673</v>
      </c>
      <c r="M185" s="7">
        <v>1409</v>
      </c>
      <c r="N185" s="7">
        <v>1637</v>
      </c>
      <c r="O185" s="7">
        <v>1524</v>
      </c>
      <c r="P185" s="7">
        <v>1663</v>
      </c>
      <c r="Q185" s="7">
        <v>1654</v>
      </c>
      <c r="R185" s="7">
        <v>2485</v>
      </c>
    </row>
    <row r="186" spans="1:55" x14ac:dyDescent="0.3">
      <c r="A186" t="s">
        <v>71</v>
      </c>
      <c r="B186" t="s">
        <v>3508</v>
      </c>
      <c r="C186" s="12">
        <f t="shared" si="30"/>
        <v>29</v>
      </c>
      <c r="D186">
        <f t="shared" si="31"/>
        <v>360</v>
      </c>
      <c r="E186">
        <f t="shared" si="32"/>
        <v>1355</v>
      </c>
      <c r="F186" s="63">
        <f t="shared" si="33"/>
        <v>886.9655172413793</v>
      </c>
      <c r="G186" s="88">
        <f t="shared" si="34"/>
        <v>238.99992270749209</v>
      </c>
      <c r="H186" s="7">
        <v>360</v>
      </c>
      <c r="I186" s="7">
        <v>867</v>
      </c>
      <c r="J186" s="7">
        <v>516</v>
      </c>
      <c r="K186" s="7">
        <v>736</v>
      </c>
      <c r="L186" s="7">
        <v>667</v>
      </c>
      <c r="M186" s="7">
        <v>1023</v>
      </c>
      <c r="N186" s="7">
        <v>1127</v>
      </c>
      <c r="O186" s="7">
        <v>1022</v>
      </c>
      <c r="P186" s="7">
        <v>812</v>
      </c>
      <c r="Q186" s="7">
        <v>566</v>
      </c>
      <c r="R186" s="7">
        <v>930</v>
      </c>
      <c r="S186" s="7">
        <v>737</v>
      </c>
      <c r="T186" s="7">
        <v>610</v>
      </c>
      <c r="U186" s="7">
        <v>467</v>
      </c>
      <c r="V186" s="7">
        <v>767</v>
      </c>
      <c r="W186" s="7">
        <v>989</v>
      </c>
      <c r="X186" s="7">
        <v>923</v>
      </c>
      <c r="Y186" s="7">
        <v>707</v>
      </c>
      <c r="Z186" s="7">
        <v>991</v>
      </c>
      <c r="AA186" s="7">
        <v>1005</v>
      </c>
      <c r="AB186" s="7">
        <v>1092</v>
      </c>
      <c r="AC186" s="7">
        <v>991</v>
      </c>
      <c r="AD186" s="7">
        <v>1058</v>
      </c>
      <c r="AE186" s="7">
        <v>1155</v>
      </c>
      <c r="AF186" s="7">
        <v>1151</v>
      </c>
      <c r="AG186" s="7">
        <v>1151</v>
      </c>
      <c r="AH186" s="7">
        <v>870</v>
      </c>
      <c r="AI186" s="7">
        <v>1077</v>
      </c>
      <c r="AJ186" s="7">
        <v>1355</v>
      </c>
    </row>
    <row r="187" spans="1:55" x14ac:dyDescent="0.3">
      <c r="A187" t="s">
        <v>71</v>
      </c>
      <c r="B187" t="s">
        <v>3510</v>
      </c>
      <c r="C187" s="12">
        <f t="shared" si="30"/>
        <v>3</v>
      </c>
      <c r="D187">
        <f t="shared" si="31"/>
        <v>1260</v>
      </c>
      <c r="E187">
        <f t="shared" si="32"/>
        <v>1735</v>
      </c>
      <c r="F187" s="63">
        <f t="shared" si="33"/>
        <v>1562.3333333333333</v>
      </c>
      <c r="G187" s="88">
        <f t="shared" si="34"/>
        <v>262.70959886028811</v>
      </c>
      <c r="H187" s="7">
        <v>1735</v>
      </c>
      <c r="I187" s="7">
        <v>1692</v>
      </c>
      <c r="J187" s="7">
        <v>1260</v>
      </c>
    </row>
    <row r="188" spans="1:55" x14ac:dyDescent="0.3">
      <c r="A188" t="s">
        <v>71</v>
      </c>
      <c r="B188" t="s">
        <v>3516</v>
      </c>
      <c r="C188" s="12">
        <f t="shared" si="30"/>
        <v>6</v>
      </c>
      <c r="D188">
        <f t="shared" si="31"/>
        <v>1420</v>
      </c>
      <c r="E188">
        <f t="shared" si="32"/>
        <v>2840</v>
      </c>
      <c r="F188" s="63">
        <f t="shared" si="33"/>
        <v>1954.8333333333333</v>
      </c>
      <c r="G188" s="88">
        <f t="shared" si="34"/>
        <v>477.76120255486046</v>
      </c>
      <c r="H188" s="7">
        <v>1420</v>
      </c>
      <c r="I188" s="7">
        <v>2007</v>
      </c>
      <c r="J188" s="7">
        <v>1743</v>
      </c>
      <c r="K188" s="7">
        <v>1914</v>
      </c>
      <c r="L188" s="7">
        <v>1805</v>
      </c>
      <c r="M188" s="7">
        <v>2840</v>
      </c>
    </row>
    <row r="189" spans="1:55" x14ac:dyDescent="0.3">
      <c r="A189" t="s">
        <v>71</v>
      </c>
      <c r="B189" t="s">
        <v>3517</v>
      </c>
      <c r="C189" s="12">
        <f t="shared" si="30"/>
        <v>5</v>
      </c>
      <c r="D189">
        <f t="shared" si="31"/>
        <v>1743</v>
      </c>
      <c r="E189">
        <f t="shared" si="32"/>
        <v>2840</v>
      </c>
      <c r="F189" s="63">
        <f t="shared" si="33"/>
        <v>2061.8000000000002</v>
      </c>
      <c r="G189" s="88">
        <f t="shared" si="34"/>
        <v>446.66060941166523</v>
      </c>
      <c r="H189" s="7">
        <v>2007</v>
      </c>
      <c r="I189" s="7">
        <v>1743</v>
      </c>
      <c r="J189" s="7">
        <v>1914</v>
      </c>
      <c r="K189" s="7">
        <v>1805</v>
      </c>
      <c r="L189" s="7">
        <v>2840</v>
      </c>
    </row>
    <row r="190" spans="1:55" x14ac:dyDescent="0.3">
      <c r="A190" t="s">
        <v>71</v>
      </c>
      <c r="B190" t="s">
        <v>3524</v>
      </c>
      <c r="C190" s="12">
        <f t="shared" si="30"/>
        <v>1</v>
      </c>
      <c r="D190">
        <f t="shared" si="31"/>
        <v>787</v>
      </c>
      <c r="E190">
        <f t="shared" si="32"/>
        <v>787</v>
      </c>
      <c r="F190" s="63">
        <f t="shared" si="33"/>
        <v>787</v>
      </c>
      <c r="G190" s="88" t="e">
        <f t="shared" si="34"/>
        <v>#DIV/0!</v>
      </c>
      <c r="H190" s="7">
        <v>787</v>
      </c>
    </row>
    <row r="191" spans="1:55" x14ac:dyDescent="0.3">
      <c r="A191" t="s">
        <v>71</v>
      </c>
      <c r="B191" t="s">
        <v>3529</v>
      </c>
      <c r="C191" s="12">
        <f t="shared" si="30"/>
        <v>45</v>
      </c>
      <c r="D191">
        <f t="shared" si="31"/>
        <v>589</v>
      </c>
      <c r="E191">
        <f t="shared" si="32"/>
        <v>3542</v>
      </c>
      <c r="F191" s="63">
        <f t="shared" si="33"/>
        <v>1908.6666666666667</v>
      </c>
      <c r="G191" s="88">
        <f t="shared" si="34"/>
        <v>837.42646895658299</v>
      </c>
      <c r="H191" s="7">
        <v>828</v>
      </c>
      <c r="I191" s="7">
        <v>848</v>
      </c>
      <c r="J191" s="7">
        <v>874</v>
      </c>
      <c r="K191" s="7">
        <v>1396</v>
      </c>
      <c r="L191" s="7">
        <v>2175</v>
      </c>
      <c r="M191" s="7">
        <v>941</v>
      </c>
      <c r="N191" s="7">
        <v>863</v>
      </c>
      <c r="O191" s="7">
        <v>1673</v>
      </c>
      <c r="P191" s="7">
        <v>1792</v>
      </c>
      <c r="Q191" s="7">
        <v>890</v>
      </c>
      <c r="R191" s="7">
        <v>589</v>
      </c>
      <c r="S191" s="7">
        <v>853</v>
      </c>
      <c r="T191" s="7">
        <v>2831</v>
      </c>
      <c r="U191" s="7">
        <v>3408</v>
      </c>
      <c r="V191" s="7">
        <v>2488</v>
      </c>
      <c r="W191" s="7">
        <v>2418</v>
      </c>
      <c r="X191" s="7">
        <v>1942</v>
      </c>
      <c r="Y191" s="7">
        <v>2337</v>
      </c>
      <c r="Z191" s="7">
        <v>2155</v>
      </c>
      <c r="AA191" s="7">
        <v>2052</v>
      </c>
      <c r="AB191" s="7">
        <v>2559</v>
      </c>
      <c r="AC191" s="7">
        <v>1608</v>
      </c>
      <c r="AD191" s="7">
        <v>1133</v>
      </c>
      <c r="AE191" s="7">
        <v>3542</v>
      </c>
      <c r="AF191" s="7">
        <v>2642</v>
      </c>
      <c r="AG191" s="7">
        <v>2495</v>
      </c>
      <c r="AH191" s="7">
        <v>2603</v>
      </c>
      <c r="AI191" s="7">
        <v>1835</v>
      </c>
      <c r="AJ191" s="7">
        <v>641</v>
      </c>
      <c r="AK191" s="7">
        <v>700</v>
      </c>
      <c r="AL191" s="7">
        <v>2719</v>
      </c>
      <c r="AM191" s="7">
        <v>3359</v>
      </c>
      <c r="AN191" s="7">
        <v>2884</v>
      </c>
      <c r="AO191" s="7">
        <v>2699</v>
      </c>
      <c r="AP191" s="7">
        <v>2676</v>
      </c>
      <c r="AQ191" s="7">
        <v>2807</v>
      </c>
      <c r="AR191" s="7">
        <v>2502</v>
      </c>
      <c r="AS191" s="7">
        <v>1428</v>
      </c>
      <c r="AT191" s="7">
        <v>979</v>
      </c>
      <c r="AU191" s="7">
        <v>1505</v>
      </c>
      <c r="AV191" s="7">
        <v>1944</v>
      </c>
      <c r="AW191" s="7">
        <v>1252</v>
      </c>
      <c r="AX191" s="7">
        <v>2885</v>
      </c>
      <c r="AY191" s="7">
        <v>1447</v>
      </c>
      <c r="AZ191" s="7">
        <v>1693</v>
      </c>
    </row>
    <row r="192" spans="1:55" x14ac:dyDescent="0.3">
      <c r="A192" t="s">
        <v>71</v>
      </c>
      <c r="B192" t="s">
        <v>3531</v>
      </c>
      <c r="C192" s="12">
        <f t="shared" si="30"/>
        <v>6</v>
      </c>
      <c r="D192">
        <f t="shared" si="31"/>
        <v>1505</v>
      </c>
      <c r="E192">
        <f t="shared" si="32"/>
        <v>3542</v>
      </c>
      <c r="F192" s="63">
        <f t="shared" si="33"/>
        <v>2771.8333333333335</v>
      </c>
      <c r="G192" s="88">
        <f t="shared" si="34"/>
        <v>717.98758113679594</v>
      </c>
      <c r="H192" s="7">
        <v>3359</v>
      </c>
      <c r="I192" s="7">
        <v>2884</v>
      </c>
      <c r="J192" s="7">
        <v>2699</v>
      </c>
      <c r="K192" s="7">
        <v>1505</v>
      </c>
      <c r="L192" s="7">
        <v>3542</v>
      </c>
      <c r="M192" s="7">
        <v>2642</v>
      </c>
    </row>
    <row r="193" spans="1:37" x14ac:dyDescent="0.3">
      <c r="A193" t="s">
        <v>71</v>
      </c>
      <c r="B193" t="s">
        <v>3537</v>
      </c>
      <c r="C193" s="12">
        <f t="shared" si="30"/>
        <v>1</v>
      </c>
      <c r="D193">
        <f t="shared" si="31"/>
        <v>4403</v>
      </c>
      <c r="E193">
        <f t="shared" si="32"/>
        <v>4403</v>
      </c>
      <c r="F193" s="63">
        <f t="shared" si="33"/>
        <v>4403</v>
      </c>
      <c r="G193" s="88" t="e">
        <f t="shared" si="34"/>
        <v>#DIV/0!</v>
      </c>
      <c r="H193" s="7">
        <v>4403</v>
      </c>
    </row>
    <row r="194" spans="1:37" x14ac:dyDescent="0.3">
      <c r="A194" t="s">
        <v>71</v>
      </c>
      <c r="B194" t="s">
        <v>3578</v>
      </c>
      <c r="C194" s="12">
        <f t="shared" si="30"/>
        <v>2</v>
      </c>
      <c r="D194">
        <f t="shared" si="31"/>
        <v>1118</v>
      </c>
      <c r="E194">
        <f t="shared" si="32"/>
        <v>1996</v>
      </c>
      <c r="F194" s="63">
        <f t="shared" si="33"/>
        <v>1557</v>
      </c>
      <c r="G194" s="88">
        <f t="shared" si="34"/>
        <v>620.83975388178874</v>
      </c>
      <c r="H194" s="7">
        <v>1118</v>
      </c>
      <c r="I194" s="7">
        <v>1996</v>
      </c>
    </row>
    <row r="195" spans="1:37" x14ac:dyDescent="0.3">
      <c r="A195" t="s">
        <v>71</v>
      </c>
      <c r="B195" t="s">
        <v>3587</v>
      </c>
      <c r="C195" s="12">
        <f t="shared" si="30"/>
        <v>2</v>
      </c>
      <c r="D195">
        <f t="shared" si="31"/>
        <v>1692</v>
      </c>
      <c r="E195">
        <f t="shared" si="32"/>
        <v>1735</v>
      </c>
      <c r="F195" s="63">
        <f t="shared" si="33"/>
        <v>1713.5</v>
      </c>
      <c r="G195" s="88">
        <f t="shared" si="34"/>
        <v>30.405591591021544</v>
      </c>
      <c r="H195" s="7">
        <v>1735</v>
      </c>
      <c r="I195" s="7">
        <v>1692</v>
      </c>
    </row>
    <row r="196" spans="1:37" x14ac:dyDescent="0.3">
      <c r="A196" t="s">
        <v>71</v>
      </c>
      <c r="B196" t="s">
        <v>3590</v>
      </c>
      <c r="C196" s="12">
        <f t="shared" si="30"/>
        <v>1</v>
      </c>
      <c r="D196">
        <f t="shared" si="31"/>
        <v>1784</v>
      </c>
      <c r="E196">
        <f t="shared" si="32"/>
        <v>1784</v>
      </c>
      <c r="F196" s="63">
        <f t="shared" si="33"/>
        <v>1784</v>
      </c>
      <c r="G196" s="88" t="e">
        <f t="shared" si="34"/>
        <v>#DIV/0!</v>
      </c>
      <c r="H196" s="7">
        <v>1784</v>
      </c>
    </row>
    <row r="197" spans="1:37" x14ac:dyDescent="0.3">
      <c r="A197" t="s">
        <v>71</v>
      </c>
      <c r="B197" t="s">
        <v>3592</v>
      </c>
      <c r="C197" s="12">
        <f t="shared" si="30"/>
        <v>8</v>
      </c>
      <c r="D197">
        <f t="shared" si="31"/>
        <v>2052</v>
      </c>
      <c r="E197">
        <f t="shared" si="32"/>
        <v>3542</v>
      </c>
      <c r="F197" s="63">
        <f t="shared" si="33"/>
        <v>2667.625</v>
      </c>
      <c r="G197" s="88">
        <f t="shared" si="34"/>
        <v>538.38195084902316</v>
      </c>
      <c r="H197" s="7">
        <v>3408</v>
      </c>
      <c r="I197" s="7">
        <v>2488</v>
      </c>
      <c r="J197" s="7">
        <v>2155</v>
      </c>
      <c r="K197" s="7">
        <v>2052</v>
      </c>
      <c r="L197" s="7">
        <v>2559</v>
      </c>
      <c r="M197" s="7">
        <v>3542</v>
      </c>
      <c r="N197" s="7">
        <v>2642</v>
      </c>
      <c r="O197" s="7">
        <v>2495</v>
      </c>
    </row>
    <row r="198" spans="1:37" x14ac:dyDescent="0.3">
      <c r="A198" t="s">
        <v>71</v>
      </c>
      <c r="B198" t="s">
        <v>3603</v>
      </c>
      <c r="C198" s="12">
        <f t="shared" si="30"/>
        <v>6</v>
      </c>
      <c r="D198">
        <f t="shared" si="31"/>
        <v>430</v>
      </c>
      <c r="E198">
        <f t="shared" si="32"/>
        <v>1383</v>
      </c>
      <c r="F198" s="63">
        <f t="shared" si="33"/>
        <v>862.16666666666663</v>
      </c>
      <c r="G198" s="88">
        <f t="shared" si="34"/>
        <v>464.56190832510862</v>
      </c>
      <c r="H198" s="7">
        <v>430</v>
      </c>
      <c r="I198" s="7">
        <v>1383</v>
      </c>
      <c r="J198" s="7">
        <v>438</v>
      </c>
      <c r="K198" s="7">
        <v>1278</v>
      </c>
      <c r="L198" s="7">
        <v>458</v>
      </c>
      <c r="M198" s="7">
        <v>1186</v>
      </c>
    </row>
    <row r="199" spans="1:37" x14ac:dyDescent="0.3">
      <c r="A199" s="12" t="s">
        <v>84</v>
      </c>
      <c r="B199" s="6" t="s">
        <v>157</v>
      </c>
      <c r="C199" s="12">
        <f t="shared" ref="C199" si="35">COUNT(H199:BA199)</f>
        <v>4</v>
      </c>
      <c r="D199">
        <f t="shared" ref="D199" si="36">MIN(H199:BB199)</f>
        <v>407</v>
      </c>
      <c r="E199">
        <f t="shared" ref="E199" si="37">MAX(H199:BB199)</f>
        <v>1877</v>
      </c>
      <c r="F199" s="63">
        <f t="shared" ref="F199" si="38">AVERAGE(H199:BB199)</f>
        <v>1433.25</v>
      </c>
      <c r="G199" s="88">
        <f t="shared" ref="G199" si="39">STDEV(H199:BB199)</f>
        <v>687.99727470390462</v>
      </c>
      <c r="H199" s="7">
        <v>1713</v>
      </c>
      <c r="I199" s="7">
        <v>1877</v>
      </c>
      <c r="J199" s="7">
        <v>1736</v>
      </c>
      <c r="K199" s="7">
        <v>407</v>
      </c>
    </row>
    <row r="200" spans="1:37" x14ac:dyDescent="0.3">
      <c r="A200" t="s">
        <v>84</v>
      </c>
      <c r="B200" s="6" t="s">
        <v>3614</v>
      </c>
      <c r="C200" s="12">
        <f t="shared" ref="C200:C203" si="40">COUNT(H200:BA200)</f>
        <v>2</v>
      </c>
      <c r="D200">
        <f t="shared" ref="D200:D203" si="41">MIN(H200:BB200)</f>
        <v>1338</v>
      </c>
      <c r="E200">
        <f t="shared" ref="E200:E203" si="42">MAX(H200:BB200)</f>
        <v>1877</v>
      </c>
      <c r="F200" s="63">
        <f t="shared" ref="F200:F203" si="43">AVERAGE(H200:BB200)</f>
        <v>1607.5</v>
      </c>
      <c r="G200" s="88">
        <f t="shared" ref="G200:G203" si="44">STDEV(H200:BB200)</f>
        <v>381.13055505954912</v>
      </c>
      <c r="H200" s="7">
        <v>1877</v>
      </c>
      <c r="I200" s="7">
        <v>1338</v>
      </c>
    </row>
    <row r="201" spans="1:37" x14ac:dyDescent="0.3">
      <c r="A201" s="12" t="s">
        <v>38</v>
      </c>
      <c r="B201" s="6" t="s">
        <v>3620</v>
      </c>
      <c r="C201" s="12">
        <f t="shared" si="40"/>
        <v>30</v>
      </c>
      <c r="D201">
        <f t="shared" si="41"/>
        <v>123</v>
      </c>
      <c r="E201">
        <f t="shared" si="42"/>
        <v>602</v>
      </c>
      <c r="F201" s="63">
        <f t="shared" si="43"/>
        <v>286.48333333333335</v>
      </c>
      <c r="G201" s="88">
        <f t="shared" si="44"/>
        <v>108.88925751560092</v>
      </c>
      <c r="H201" s="7">
        <v>262</v>
      </c>
      <c r="I201" s="7">
        <v>230</v>
      </c>
      <c r="J201" s="7">
        <v>230</v>
      </c>
      <c r="K201" s="7">
        <v>156</v>
      </c>
      <c r="L201" s="7">
        <v>236</v>
      </c>
      <c r="M201" s="7">
        <v>220</v>
      </c>
      <c r="N201" s="7">
        <v>232</v>
      </c>
      <c r="O201" s="7">
        <v>198</v>
      </c>
      <c r="P201" s="7">
        <v>437</v>
      </c>
      <c r="Q201" s="7">
        <v>325</v>
      </c>
      <c r="R201" s="7">
        <v>187</v>
      </c>
      <c r="S201" s="7">
        <v>602</v>
      </c>
      <c r="T201" s="7">
        <v>123</v>
      </c>
      <c r="U201" s="7">
        <v>223</v>
      </c>
      <c r="V201" s="7">
        <v>264</v>
      </c>
      <c r="W201" s="7">
        <v>270</v>
      </c>
      <c r="X201" s="7">
        <v>219</v>
      </c>
      <c r="Y201" s="7">
        <v>292</v>
      </c>
      <c r="Z201" s="7">
        <v>262</v>
      </c>
      <c r="AA201" s="7">
        <v>300</v>
      </c>
      <c r="AB201" s="7">
        <v>304</v>
      </c>
      <c r="AC201" s="7">
        <v>476</v>
      </c>
      <c r="AD201" s="7">
        <v>185</v>
      </c>
      <c r="AE201" s="7">
        <v>203</v>
      </c>
      <c r="AF201" s="7">
        <v>418</v>
      </c>
      <c r="AG201" s="7">
        <v>295</v>
      </c>
      <c r="AH201" s="7">
        <v>437</v>
      </c>
      <c r="AI201" s="7">
        <v>206</v>
      </c>
      <c r="AJ201" s="7">
        <v>452.5</v>
      </c>
      <c r="AK201" s="7">
        <v>350</v>
      </c>
    </row>
    <row r="202" spans="1:37" x14ac:dyDescent="0.3">
      <c r="A202" t="s">
        <v>44</v>
      </c>
      <c r="B202" s="6" t="s">
        <v>3622</v>
      </c>
      <c r="C202" s="12">
        <f t="shared" si="40"/>
        <v>2</v>
      </c>
      <c r="D202">
        <f t="shared" si="41"/>
        <v>3015</v>
      </c>
      <c r="E202">
        <f t="shared" si="42"/>
        <v>3015</v>
      </c>
      <c r="F202" s="63">
        <f t="shared" si="43"/>
        <v>3015</v>
      </c>
      <c r="G202" s="88">
        <f t="shared" si="44"/>
        <v>0</v>
      </c>
      <c r="H202" s="7">
        <v>3015</v>
      </c>
      <c r="I202" s="7">
        <v>3015</v>
      </c>
    </row>
    <row r="203" spans="1:37" x14ac:dyDescent="0.3">
      <c r="A203" s="12" t="s">
        <v>44</v>
      </c>
      <c r="B203" s="6" t="s">
        <v>158</v>
      </c>
      <c r="C203" s="12">
        <f t="shared" si="40"/>
        <v>4</v>
      </c>
      <c r="D203">
        <f t="shared" si="41"/>
        <v>3015</v>
      </c>
      <c r="E203">
        <f t="shared" si="42"/>
        <v>3196</v>
      </c>
      <c r="F203" s="63">
        <f t="shared" si="43"/>
        <v>3105.5</v>
      </c>
      <c r="G203" s="88">
        <f t="shared" si="44"/>
        <v>104.50039872332226</v>
      </c>
      <c r="H203" s="7">
        <v>3015</v>
      </c>
      <c r="I203" s="7">
        <v>3015</v>
      </c>
      <c r="J203" s="7">
        <v>3196</v>
      </c>
      <c r="K203" s="7">
        <v>3196</v>
      </c>
    </row>
    <row r="204" spans="1:37" x14ac:dyDescent="0.3">
      <c r="A204" t="s">
        <v>1324</v>
      </c>
      <c r="B204" t="s">
        <v>3646</v>
      </c>
      <c r="C204" s="12">
        <f t="shared" si="30"/>
        <v>5</v>
      </c>
      <c r="D204">
        <f t="shared" si="31"/>
        <v>2145</v>
      </c>
      <c r="E204">
        <f t="shared" si="32"/>
        <v>2888</v>
      </c>
      <c r="F204" s="63">
        <f t="shared" si="33"/>
        <v>2542.8000000000002</v>
      </c>
      <c r="G204" s="88">
        <f t="shared" si="34"/>
        <v>277.1546499700122</v>
      </c>
      <c r="H204" s="7">
        <v>2888</v>
      </c>
      <c r="I204" s="7">
        <v>2672</v>
      </c>
      <c r="J204" s="7">
        <v>2145</v>
      </c>
      <c r="K204" s="7">
        <v>2433</v>
      </c>
      <c r="L204" s="7">
        <v>2576</v>
      </c>
    </row>
    <row r="205" spans="1:37" x14ac:dyDescent="0.3">
      <c r="A205" t="s">
        <v>1324</v>
      </c>
      <c r="B205" t="s">
        <v>3658</v>
      </c>
      <c r="C205" s="12">
        <f t="shared" si="30"/>
        <v>11</v>
      </c>
      <c r="D205">
        <f t="shared" si="31"/>
        <v>655</v>
      </c>
      <c r="E205">
        <f t="shared" si="32"/>
        <v>2587</v>
      </c>
      <c r="F205" s="63">
        <f t="shared" si="33"/>
        <v>1778.5454545454545</v>
      </c>
      <c r="G205" s="88">
        <f t="shared" si="34"/>
        <v>597.43173059963317</v>
      </c>
      <c r="H205" s="7">
        <v>2102</v>
      </c>
      <c r="I205" s="7">
        <v>2466</v>
      </c>
      <c r="J205" s="7">
        <v>2217</v>
      </c>
      <c r="K205" s="7">
        <v>1918</v>
      </c>
      <c r="L205" s="7">
        <v>1889</v>
      </c>
      <c r="M205" s="7">
        <v>655</v>
      </c>
      <c r="N205" s="7">
        <v>1485</v>
      </c>
      <c r="O205" s="7">
        <v>2587</v>
      </c>
      <c r="P205" s="7">
        <v>1136</v>
      </c>
      <c r="Q205" s="7">
        <v>1910</v>
      </c>
      <c r="R205" s="7">
        <v>1199</v>
      </c>
    </row>
    <row r="206" spans="1:37" x14ac:dyDescent="0.3">
      <c r="A206" t="s">
        <v>1324</v>
      </c>
      <c r="B206" t="s">
        <v>3668</v>
      </c>
      <c r="C206" s="12">
        <f t="shared" si="30"/>
        <v>1</v>
      </c>
      <c r="D206">
        <f t="shared" si="31"/>
        <v>2668</v>
      </c>
      <c r="E206">
        <f t="shared" si="32"/>
        <v>2668</v>
      </c>
      <c r="F206" s="63">
        <f t="shared" si="33"/>
        <v>2668</v>
      </c>
      <c r="G206" s="88" t="e">
        <f t="shared" si="34"/>
        <v>#DIV/0!</v>
      </c>
      <c r="H206" s="7">
        <v>2668</v>
      </c>
    </row>
    <row r="207" spans="1:37" x14ac:dyDescent="0.3">
      <c r="A207" t="s">
        <v>1324</v>
      </c>
      <c r="B207" t="s">
        <v>3688</v>
      </c>
      <c r="C207" s="12">
        <f t="shared" si="30"/>
        <v>1</v>
      </c>
      <c r="D207">
        <f t="shared" si="31"/>
        <v>2466</v>
      </c>
      <c r="E207">
        <f t="shared" si="32"/>
        <v>2466</v>
      </c>
      <c r="F207" s="63">
        <f t="shared" si="33"/>
        <v>2466</v>
      </c>
      <c r="G207" s="88" t="e">
        <f t="shared" si="34"/>
        <v>#DIV/0!</v>
      </c>
      <c r="H207" s="7">
        <v>2466</v>
      </c>
    </row>
    <row r="208" spans="1:37" x14ac:dyDescent="0.3">
      <c r="A208" t="s">
        <v>1324</v>
      </c>
      <c r="B208" t="s">
        <v>3691</v>
      </c>
      <c r="C208" s="12">
        <f t="shared" si="30"/>
        <v>1</v>
      </c>
      <c r="D208">
        <f t="shared" si="31"/>
        <v>1136</v>
      </c>
      <c r="E208">
        <f t="shared" si="32"/>
        <v>1136</v>
      </c>
      <c r="F208" s="63">
        <f t="shared" si="33"/>
        <v>1136</v>
      </c>
      <c r="G208" s="88" t="e">
        <f t="shared" si="34"/>
        <v>#DIV/0!</v>
      </c>
      <c r="H208" s="7">
        <v>1136</v>
      </c>
    </row>
    <row r="209" spans="1:78" ht="15" thickBot="1" x14ac:dyDescent="0.35">
      <c r="A209" s="13" t="s">
        <v>76</v>
      </c>
      <c r="B209" s="173" t="s">
        <v>1408</v>
      </c>
      <c r="C209" s="12">
        <f t="shared" ref="C209:C226" si="45">COUNT(H209:BA209)</f>
        <v>19</v>
      </c>
      <c r="D209">
        <f t="shared" ref="D209:D226" si="46">MIN(H209:BB209)</f>
        <v>960</v>
      </c>
      <c r="E209">
        <f t="shared" ref="E209:E226" si="47">MAX(H209:BB209)</f>
        <v>3725</v>
      </c>
      <c r="F209" s="63">
        <f t="shared" ref="F209:F226" si="48">AVERAGE(H209:BB209)</f>
        <v>2336.3157894736842</v>
      </c>
      <c r="G209" s="88">
        <f t="shared" ref="G209:G226" si="49">STDEV(H209:BB209)</f>
        <v>674.4113525991537</v>
      </c>
      <c r="H209" s="76">
        <v>1918</v>
      </c>
      <c r="I209" s="24">
        <v>2217</v>
      </c>
      <c r="J209" s="24">
        <v>2102</v>
      </c>
      <c r="K209" s="24">
        <v>2466</v>
      </c>
      <c r="L209" s="24">
        <v>2537</v>
      </c>
      <c r="M209" s="25">
        <v>1889</v>
      </c>
      <c r="N209" s="75">
        <v>960</v>
      </c>
      <c r="O209" s="23">
        <v>2315</v>
      </c>
      <c r="P209" s="25">
        <v>2301</v>
      </c>
      <c r="Q209" s="23">
        <v>2935</v>
      </c>
      <c r="R209" s="25">
        <v>2082</v>
      </c>
      <c r="S209" s="23">
        <v>3045</v>
      </c>
      <c r="T209" s="24">
        <v>3404</v>
      </c>
      <c r="U209" s="25">
        <v>3725</v>
      </c>
      <c r="V209" s="23">
        <v>2646</v>
      </c>
      <c r="W209" s="24">
        <v>2215</v>
      </c>
      <c r="X209" s="24">
        <v>2587</v>
      </c>
      <c r="Y209" s="25">
        <v>1136</v>
      </c>
      <c r="Z209" s="77">
        <v>1910</v>
      </c>
    </row>
    <row r="210" spans="1:78" ht="15" thickBot="1" x14ac:dyDescent="0.35">
      <c r="A210" s="13" t="s">
        <v>76</v>
      </c>
      <c r="B210" s="173" t="s">
        <v>1425</v>
      </c>
      <c r="C210" s="12">
        <f t="shared" si="45"/>
        <v>1</v>
      </c>
      <c r="D210">
        <f t="shared" si="46"/>
        <v>1057</v>
      </c>
      <c r="E210">
        <f t="shared" si="47"/>
        <v>1057</v>
      </c>
      <c r="F210" s="63">
        <f t="shared" si="48"/>
        <v>1057</v>
      </c>
      <c r="G210" s="88" t="e">
        <f t="shared" si="49"/>
        <v>#DIV/0!</v>
      </c>
      <c r="H210" s="74">
        <v>1057</v>
      </c>
    </row>
    <row r="211" spans="1:78" ht="15" thickBot="1" x14ac:dyDescent="0.35">
      <c r="A211" s="13" t="s">
        <v>49</v>
      </c>
      <c r="B211" s="173" t="s">
        <v>266</v>
      </c>
      <c r="C211" s="12">
        <f t="shared" si="45"/>
        <v>3</v>
      </c>
      <c r="D211">
        <f t="shared" si="46"/>
        <v>1575</v>
      </c>
      <c r="E211">
        <f t="shared" si="47"/>
        <v>2585</v>
      </c>
      <c r="F211" s="63">
        <f t="shared" si="48"/>
        <v>2032.3333333333333</v>
      </c>
      <c r="G211" s="88">
        <f t="shared" si="49"/>
        <v>511.70434171827486</v>
      </c>
      <c r="H211" s="129">
        <v>1937</v>
      </c>
      <c r="I211" s="24">
        <v>2585</v>
      </c>
      <c r="J211" s="77">
        <v>1575</v>
      </c>
    </row>
    <row r="212" spans="1:78" ht="15" thickBot="1" x14ac:dyDescent="0.35">
      <c r="A212" s="13" t="s">
        <v>98</v>
      </c>
      <c r="B212" s="173" t="s">
        <v>745</v>
      </c>
      <c r="C212" s="12">
        <f t="shared" si="45"/>
        <v>46</v>
      </c>
      <c r="D212">
        <f t="shared" si="46"/>
        <v>223</v>
      </c>
      <c r="E212">
        <f t="shared" si="47"/>
        <v>1125</v>
      </c>
      <c r="F212" s="63">
        <f t="shared" si="48"/>
        <v>628.936170212766</v>
      </c>
      <c r="G212" s="88">
        <f t="shared" si="49"/>
        <v>236.41483476731608</v>
      </c>
      <c r="H212" s="76">
        <v>351</v>
      </c>
      <c r="I212" s="25">
        <v>408</v>
      </c>
      <c r="J212" s="23">
        <v>786</v>
      </c>
      <c r="K212" s="24">
        <v>223</v>
      </c>
      <c r="L212" s="24">
        <v>351</v>
      </c>
      <c r="M212" s="24">
        <v>641</v>
      </c>
      <c r="N212" s="24">
        <v>776</v>
      </c>
      <c r="O212" s="24">
        <v>867</v>
      </c>
      <c r="P212" s="24">
        <v>894</v>
      </c>
      <c r="Q212" s="24">
        <v>928</v>
      </c>
      <c r="R212" s="24">
        <v>904</v>
      </c>
      <c r="S212" s="24">
        <v>708</v>
      </c>
      <c r="T212" s="25">
        <v>1125</v>
      </c>
      <c r="U212" s="23">
        <v>466</v>
      </c>
      <c r="V212" s="24">
        <v>536</v>
      </c>
      <c r="W212" s="24">
        <v>868</v>
      </c>
      <c r="X212" s="24">
        <v>788</v>
      </c>
      <c r="Y212" s="24">
        <v>924</v>
      </c>
      <c r="Z212" s="24">
        <v>1040</v>
      </c>
      <c r="AA212" s="25">
        <v>853</v>
      </c>
      <c r="AB212" s="23">
        <v>871</v>
      </c>
      <c r="AC212" s="24">
        <v>719</v>
      </c>
      <c r="AD212" s="24">
        <v>481</v>
      </c>
      <c r="AE212" s="24">
        <v>608</v>
      </c>
      <c r="AF212" s="24">
        <v>631</v>
      </c>
      <c r="AG212" s="24">
        <v>928</v>
      </c>
      <c r="AH212" s="25">
        <v>1048</v>
      </c>
      <c r="AI212" s="23">
        <v>795</v>
      </c>
      <c r="AJ212" s="24">
        <v>809</v>
      </c>
      <c r="AK212" s="24">
        <v>649</v>
      </c>
      <c r="AL212" s="24">
        <v>496</v>
      </c>
      <c r="AM212" s="24">
        <v>473</v>
      </c>
      <c r="AN212" s="24">
        <v>387</v>
      </c>
      <c r="AO212" s="25">
        <v>605</v>
      </c>
      <c r="AP212" s="23">
        <v>711</v>
      </c>
      <c r="AQ212" s="24">
        <v>499</v>
      </c>
      <c r="AR212" s="24">
        <v>498</v>
      </c>
      <c r="AS212" s="24">
        <v>525</v>
      </c>
      <c r="AT212" s="25">
        <v>457</v>
      </c>
      <c r="AU212" s="23">
        <v>466</v>
      </c>
      <c r="AV212" s="25">
        <v>401</v>
      </c>
      <c r="AW212" s="23">
        <v>378</v>
      </c>
      <c r="AX212" s="24">
        <v>363</v>
      </c>
      <c r="AY212" s="25">
        <v>428</v>
      </c>
      <c r="AZ212" s="75">
        <v>292</v>
      </c>
      <c r="BA212" s="75">
        <v>224</v>
      </c>
      <c r="BB212" s="23">
        <v>381</v>
      </c>
      <c r="BC212" s="25">
        <v>384</v>
      </c>
      <c r="BD212" s="23">
        <v>326</v>
      </c>
      <c r="BE212" s="24">
        <v>446</v>
      </c>
      <c r="BF212" s="24">
        <v>404</v>
      </c>
      <c r="BG212" s="24">
        <v>288</v>
      </c>
      <c r="BH212" s="24">
        <v>299</v>
      </c>
      <c r="BI212" s="25">
        <v>230</v>
      </c>
      <c r="BJ212" s="23">
        <v>394</v>
      </c>
      <c r="BK212" s="24">
        <v>236</v>
      </c>
      <c r="BL212" s="24">
        <v>164</v>
      </c>
      <c r="BM212" s="24">
        <v>156</v>
      </c>
      <c r="BN212" s="25">
        <v>250</v>
      </c>
      <c r="BO212" s="23">
        <v>357</v>
      </c>
      <c r="BP212" s="24">
        <v>400</v>
      </c>
      <c r="BQ212" s="24">
        <v>225</v>
      </c>
      <c r="BR212" s="24">
        <v>327</v>
      </c>
      <c r="BS212" s="25">
        <v>295</v>
      </c>
      <c r="BT212" s="23">
        <v>336</v>
      </c>
      <c r="BU212" s="24">
        <v>183</v>
      </c>
      <c r="BV212" s="25">
        <v>431</v>
      </c>
      <c r="BW212" s="75">
        <v>101</v>
      </c>
      <c r="BX212" s="24">
        <v>92</v>
      </c>
      <c r="BY212" s="24">
        <v>117</v>
      </c>
      <c r="BZ212" s="77">
        <v>56</v>
      </c>
    </row>
    <row r="213" spans="1:78" ht="15" thickBot="1" x14ac:dyDescent="0.35">
      <c r="A213" s="13" t="s">
        <v>98</v>
      </c>
      <c r="B213" s="173" t="s">
        <v>760</v>
      </c>
      <c r="C213" s="12">
        <f t="shared" si="45"/>
        <v>1</v>
      </c>
      <c r="D213">
        <f t="shared" si="46"/>
        <v>2040</v>
      </c>
      <c r="E213">
        <f t="shared" si="47"/>
        <v>2040</v>
      </c>
      <c r="F213" s="63">
        <f t="shared" si="48"/>
        <v>2040</v>
      </c>
      <c r="G213" s="88" t="e">
        <f t="shared" si="49"/>
        <v>#DIV/0!</v>
      </c>
      <c r="H213" s="74">
        <v>2040</v>
      </c>
    </row>
    <row r="214" spans="1:78" ht="15" thickBot="1" x14ac:dyDescent="0.35">
      <c r="A214" s="13" t="s">
        <v>98</v>
      </c>
      <c r="B214" s="173" t="s">
        <v>804</v>
      </c>
      <c r="C214" s="12">
        <f t="shared" si="45"/>
        <v>18</v>
      </c>
      <c r="D214">
        <f t="shared" si="46"/>
        <v>6</v>
      </c>
      <c r="E214">
        <f t="shared" si="47"/>
        <v>700</v>
      </c>
      <c r="F214" s="63">
        <f t="shared" si="48"/>
        <v>276.27777777777777</v>
      </c>
      <c r="G214" s="88">
        <f t="shared" si="49"/>
        <v>214.01946188456662</v>
      </c>
      <c r="H214" s="76">
        <v>6</v>
      </c>
      <c r="I214" s="24">
        <v>48</v>
      </c>
      <c r="J214" s="25">
        <v>134</v>
      </c>
      <c r="K214" s="23">
        <v>103</v>
      </c>
      <c r="L214" s="24">
        <v>181</v>
      </c>
      <c r="M214" s="24">
        <v>210</v>
      </c>
      <c r="N214" s="24">
        <v>477</v>
      </c>
      <c r="O214" s="24">
        <v>533</v>
      </c>
      <c r="P214" s="25">
        <v>162</v>
      </c>
      <c r="Q214" s="23">
        <v>38</v>
      </c>
      <c r="R214" s="24">
        <v>233</v>
      </c>
      <c r="S214" s="24">
        <v>700</v>
      </c>
      <c r="T214" s="25">
        <v>372</v>
      </c>
      <c r="U214" s="23">
        <v>138</v>
      </c>
      <c r="V214" s="24">
        <v>287</v>
      </c>
      <c r="W214" s="24">
        <v>185</v>
      </c>
      <c r="X214" s="25">
        <v>644</v>
      </c>
      <c r="Y214" s="77">
        <v>522</v>
      </c>
    </row>
    <row r="215" spans="1:78" ht="15" thickBot="1" x14ac:dyDescent="0.35">
      <c r="A215" s="174" t="s">
        <v>98</v>
      </c>
      <c r="B215" s="175" t="s">
        <v>817</v>
      </c>
      <c r="C215" s="12">
        <f t="shared" si="45"/>
        <v>34</v>
      </c>
      <c r="D215">
        <f t="shared" si="46"/>
        <v>195</v>
      </c>
      <c r="E215">
        <f t="shared" si="47"/>
        <v>3542</v>
      </c>
      <c r="F215" s="63">
        <f t="shared" si="48"/>
        <v>2166.5294117647059</v>
      </c>
      <c r="G215" s="88">
        <f t="shared" si="49"/>
        <v>821.24138242032325</v>
      </c>
      <c r="H215" s="76">
        <v>3076</v>
      </c>
      <c r="I215" s="24">
        <v>2204</v>
      </c>
      <c r="J215" s="24">
        <v>2543</v>
      </c>
      <c r="K215" s="24">
        <v>1828</v>
      </c>
      <c r="L215" s="24">
        <v>2570</v>
      </c>
      <c r="M215" s="24">
        <v>2884</v>
      </c>
      <c r="N215" s="24">
        <v>3359</v>
      </c>
      <c r="O215" s="24">
        <v>2166</v>
      </c>
      <c r="P215" s="24">
        <v>2917</v>
      </c>
      <c r="Q215" s="24">
        <v>2627</v>
      </c>
      <c r="R215" s="24">
        <v>2502</v>
      </c>
      <c r="S215" s="25">
        <v>2518</v>
      </c>
      <c r="T215" s="23">
        <v>2642</v>
      </c>
      <c r="U215" s="24">
        <v>3542</v>
      </c>
      <c r="V215" s="24">
        <v>2598</v>
      </c>
      <c r="W215" s="25">
        <v>2843</v>
      </c>
      <c r="X215" s="75">
        <v>2633</v>
      </c>
      <c r="Y215" s="23">
        <v>2418</v>
      </c>
      <c r="Z215" s="24">
        <v>2831</v>
      </c>
      <c r="AA215" s="24">
        <v>1726</v>
      </c>
      <c r="AB215" s="24">
        <v>1355</v>
      </c>
      <c r="AC215" s="25">
        <v>1479</v>
      </c>
      <c r="AD215" s="23">
        <v>1685</v>
      </c>
      <c r="AE215" s="24">
        <v>2120</v>
      </c>
      <c r="AF215" s="25">
        <v>1829</v>
      </c>
      <c r="AG215" s="23">
        <v>1316</v>
      </c>
      <c r="AH215" s="24">
        <v>1266</v>
      </c>
      <c r="AI215" s="24">
        <v>496</v>
      </c>
      <c r="AJ215" s="24">
        <v>2059</v>
      </c>
      <c r="AK215" s="25">
        <v>1858</v>
      </c>
      <c r="AL215" s="24">
        <v>1545</v>
      </c>
      <c r="AM215" s="24">
        <v>575</v>
      </c>
      <c r="AN215" s="24">
        <v>3457</v>
      </c>
      <c r="AO215" s="77">
        <v>195</v>
      </c>
    </row>
    <row r="216" spans="1:78" ht="15" thickBot="1" x14ac:dyDescent="0.35">
      <c r="A216" s="13" t="s">
        <v>98</v>
      </c>
      <c r="B216" s="173" t="s">
        <v>876</v>
      </c>
      <c r="C216" s="12">
        <f t="shared" si="45"/>
        <v>4</v>
      </c>
      <c r="D216">
        <f t="shared" si="46"/>
        <v>1184</v>
      </c>
      <c r="E216">
        <f t="shared" si="47"/>
        <v>1601</v>
      </c>
      <c r="F216" s="63">
        <f t="shared" si="48"/>
        <v>1447.75</v>
      </c>
      <c r="G216" s="88">
        <f t="shared" si="49"/>
        <v>185.97737317569934</v>
      </c>
      <c r="H216" s="76">
        <v>1601</v>
      </c>
      <c r="I216" s="24">
        <v>1551</v>
      </c>
      <c r="J216" s="24">
        <v>1455</v>
      </c>
      <c r="K216" s="77">
        <v>1184</v>
      </c>
    </row>
    <row r="217" spans="1:78" ht="15" thickBot="1" x14ac:dyDescent="0.35">
      <c r="A217" s="13" t="s">
        <v>98</v>
      </c>
      <c r="B217" s="173" t="s">
        <v>882</v>
      </c>
      <c r="C217" s="12">
        <f t="shared" si="45"/>
        <v>4</v>
      </c>
      <c r="D217">
        <f t="shared" si="46"/>
        <v>2642</v>
      </c>
      <c r="E217">
        <f t="shared" si="47"/>
        <v>3542</v>
      </c>
      <c r="F217" s="63">
        <f t="shared" si="48"/>
        <v>3060.5</v>
      </c>
      <c r="G217" s="88">
        <f t="shared" si="49"/>
        <v>457.08095563040035</v>
      </c>
      <c r="H217" s="76">
        <v>3359</v>
      </c>
      <c r="I217" s="25">
        <v>2699</v>
      </c>
      <c r="J217" s="23">
        <v>2642</v>
      </c>
      <c r="K217" s="77">
        <v>3542</v>
      </c>
    </row>
    <row r="218" spans="1:78" ht="15" thickBot="1" x14ac:dyDescent="0.35">
      <c r="A218" s="13" t="s">
        <v>98</v>
      </c>
      <c r="B218" s="173" t="s">
        <v>893</v>
      </c>
      <c r="C218" s="12">
        <f t="shared" si="45"/>
        <v>1</v>
      </c>
      <c r="D218">
        <f t="shared" si="46"/>
        <v>2217</v>
      </c>
      <c r="E218">
        <f t="shared" si="47"/>
        <v>2217</v>
      </c>
      <c r="F218" s="63">
        <f t="shared" si="48"/>
        <v>2217</v>
      </c>
      <c r="G218" s="88" t="e">
        <f t="shared" si="49"/>
        <v>#DIV/0!</v>
      </c>
      <c r="H218" s="74">
        <v>2217</v>
      </c>
    </row>
    <row r="219" spans="1:78" ht="15" thickBot="1" x14ac:dyDescent="0.35">
      <c r="A219" s="13" t="s">
        <v>98</v>
      </c>
      <c r="B219" s="173" t="s">
        <v>915</v>
      </c>
      <c r="C219" s="12">
        <f t="shared" si="45"/>
        <v>5</v>
      </c>
      <c r="D219">
        <f t="shared" si="46"/>
        <v>43</v>
      </c>
      <c r="E219">
        <f t="shared" si="47"/>
        <v>1034</v>
      </c>
      <c r="F219" s="63">
        <f t="shared" si="48"/>
        <v>485.2</v>
      </c>
      <c r="G219" s="88">
        <f t="shared" si="49"/>
        <v>430.49761904103491</v>
      </c>
      <c r="H219" s="129">
        <v>43</v>
      </c>
      <c r="I219" s="75">
        <v>1034</v>
      </c>
      <c r="J219" s="75">
        <v>577</v>
      </c>
      <c r="K219" s="75">
        <v>715</v>
      </c>
      <c r="L219" s="77">
        <v>57</v>
      </c>
    </row>
    <row r="220" spans="1:78" ht="15" thickBot="1" x14ac:dyDescent="0.35">
      <c r="A220" s="13" t="s">
        <v>63</v>
      </c>
      <c r="B220" s="173" t="s">
        <v>1282</v>
      </c>
      <c r="C220" s="12">
        <f t="shared" si="45"/>
        <v>2</v>
      </c>
      <c r="D220">
        <f t="shared" si="46"/>
        <v>2357</v>
      </c>
      <c r="E220">
        <f t="shared" si="47"/>
        <v>2594</v>
      </c>
      <c r="F220" s="63">
        <f t="shared" si="48"/>
        <v>2475.5</v>
      </c>
      <c r="G220" s="88">
        <f t="shared" si="49"/>
        <v>167.58430714121175</v>
      </c>
      <c r="H220" s="76">
        <v>2594</v>
      </c>
      <c r="I220" s="77">
        <v>2357</v>
      </c>
    </row>
    <row r="221" spans="1:78" ht="15" thickBot="1" x14ac:dyDescent="0.35">
      <c r="A221" s="13" t="s">
        <v>77</v>
      </c>
      <c r="B221" s="173" t="s">
        <v>1479</v>
      </c>
      <c r="C221" s="12">
        <f t="shared" si="45"/>
        <v>10</v>
      </c>
      <c r="D221">
        <f t="shared" si="46"/>
        <v>1644</v>
      </c>
      <c r="E221">
        <f t="shared" si="47"/>
        <v>3721</v>
      </c>
      <c r="F221" s="63">
        <f t="shared" si="48"/>
        <v>2711.3</v>
      </c>
      <c r="G221" s="88">
        <f t="shared" si="49"/>
        <v>739.30072816592428</v>
      </c>
      <c r="H221" s="76">
        <v>2433</v>
      </c>
      <c r="I221" s="24">
        <v>2672</v>
      </c>
      <c r="J221" s="25">
        <v>3113</v>
      </c>
      <c r="K221" s="23">
        <v>3673</v>
      </c>
      <c r="L221" s="24">
        <v>3721</v>
      </c>
      <c r="M221" s="24">
        <v>2888</v>
      </c>
      <c r="N221" s="25">
        <v>1955</v>
      </c>
      <c r="O221" s="24">
        <v>3181</v>
      </c>
      <c r="P221" s="24">
        <v>1833</v>
      </c>
      <c r="Q221" s="77">
        <v>1644</v>
      </c>
    </row>
    <row r="222" spans="1:78" ht="15" thickBot="1" x14ac:dyDescent="0.35">
      <c r="A222" s="13" t="s">
        <v>77</v>
      </c>
      <c r="B222" s="173" t="s">
        <v>1486</v>
      </c>
      <c r="C222" s="12">
        <f t="shared" si="45"/>
        <v>2</v>
      </c>
      <c r="D222">
        <f t="shared" si="46"/>
        <v>2603</v>
      </c>
      <c r="E222">
        <f t="shared" si="47"/>
        <v>2871</v>
      </c>
      <c r="F222" s="63">
        <f t="shared" si="48"/>
        <v>2737</v>
      </c>
      <c r="G222" s="88">
        <f t="shared" si="49"/>
        <v>189.50461735799473</v>
      </c>
      <c r="H222" s="76">
        <v>2603</v>
      </c>
      <c r="I222" s="77">
        <v>2871</v>
      </c>
    </row>
    <row r="223" spans="1:78" ht="15" thickBot="1" x14ac:dyDescent="0.35">
      <c r="A223" s="13" t="s">
        <v>77</v>
      </c>
      <c r="B223" s="173" t="s">
        <v>1491</v>
      </c>
      <c r="C223" s="12">
        <f t="shared" si="45"/>
        <v>2</v>
      </c>
      <c r="D223">
        <f t="shared" si="46"/>
        <v>1525</v>
      </c>
      <c r="E223">
        <f t="shared" si="47"/>
        <v>2646</v>
      </c>
      <c r="F223" s="63">
        <f t="shared" si="48"/>
        <v>2085.5</v>
      </c>
      <c r="G223" s="88">
        <f t="shared" si="49"/>
        <v>792.66670171011981</v>
      </c>
      <c r="H223" s="76">
        <v>2646</v>
      </c>
      <c r="I223" s="77">
        <v>1525</v>
      </c>
    </row>
    <row r="224" spans="1:78" ht="15" thickBot="1" x14ac:dyDescent="0.35">
      <c r="A224" s="13" t="s">
        <v>67</v>
      </c>
      <c r="B224" s="173" t="s">
        <v>1596</v>
      </c>
      <c r="C224" s="12">
        <f t="shared" si="45"/>
        <v>14</v>
      </c>
      <c r="D224">
        <f t="shared" si="46"/>
        <v>158</v>
      </c>
      <c r="E224">
        <f t="shared" si="47"/>
        <v>3457</v>
      </c>
      <c r="F224" s="63">
        <f t="shared" si="48"/>
        <v>1249</v>
      </c>
      <c r="G224" s="88">
        <f t="shared" si="49"/>
        <v>1004.2508880523064</v>
      </c>
      <c r="H224" s="76">
        <v>2193</v>
      </c>
      <c r="I224" s="25">
        <v>1453</v>
      </c>
      <c r="J224" s="23">
        <v>158</v>
      </c>
      <c r="K224" s="24">
        <v>396</v>
      </c>
      <c r="L224" s="25">
        <v>665</v>
      </c>
      <c r="M224" s="23">
        <v>1758</v>
      </c>
      <c r="N224" s="25">
        <v>2486</v>
      </c>
      <c r="O224" s="24">
        <v>1750</v>
      </c>
      <c r="P224" s="24">
        <v>405</v>
      </c>
      <c r="Q224" s="24">
        <v>1545</v>
      </c>
      <c r="R224" s="24">
        <v>575</v>
      </c>
      <c r="S224" s="24">
        <v>3457</v>
      </c>
      <c r="T224" s="24">
        <v>195</v>
      </c>
      <c r="U224" s="77">
        <v>450</v>
      </c>
    </row>
    <row r="225" spans="1:54" ht="15" thickBot="1" x14ac:dyDescent="0.35">
      <c r="A225" s="13" t="s">
        <v>67</v>
      </c>
      <c r="B225" s="173" t="s">
        <v>1597</v>
      </c>
      <c r="C225" s="12">
        <f t="shared" si="45"/>
        <v>11</v>
      </c>
      <c r="D225">
        <f t="shared" si="46"/>
        <v>1804</v>
      </c>
      <c r="E225">
        <f t="shared" si="47"/>
        <v>3365</v>
      </c>
      <c r="F225" s="63">
        <f t="shared" si="48"/>
        <v>2600.181818181818</v>
      </c>
      <c r="G225" s="88">
        <f t="shared" si="49"/>
        <v>412.59346048666845</v>
      </c>
      <c r="H225" s="129">
        <v>3365</v>
      </c>
      <c r="I225" s="23">
        <v>1804</v>
      </c>
      <c r="J225" s="24">
        <v>2831</v>
      </c>
      <c r="K225" s="24">
        <v>2488</v>
      </c>
      <c r="L225" s="25">
        <v>2052</v>
      </c>
      <c r="M225" s="23">
        <v>2843</v>
      </c>
      <c r="N225" s="24">
        <v>2603</v>
      </c>
      <c r="O225" s="25">
        <v>2598</v>
      </c>
      <c r="P225" s="24">
        <v>2518</v>
      </c>
      <c r="Q225" s="24">
        <v>2807</v>
      </c>
      <c r="R225" s="77">
        <v>2693</v>
      </c>
    </row>
    <row r="226" spans="1:54" ht="15" thickBot="1" x14ac:dyDescent="0.35">
      <c r="A226" s="13" t="s">
        <v>81</v>
      </c>
      <c r="B226" s="173" t="s">
        <v>1752</v>
      </c>
      <c r="C226" s="12">
        <f t="shared" si="45"/>
        <v>1</v>
      </c>
      <c r="D226">
        <f t="shared" si="46"/>
        <v>1601</v>
      </c>
      <c r="E226">
        <f t="shared" si="47"/>
        <v>1601</v>
      </c>
      <c r="F226" s="63">
        <f t="shared" si="48"/>
        <v>1601</v>
      </c>
      <c r="G226" s="88" t="e">
        <f t="shared" si="49"/>
        <v>#DIV/0!</v>
      </c>
      <c r="H226" s="74">
        <v>1601</v>
      </c>
    </row>
    <row r="227" spans="1:54" ht="15" thickBot="1" x14ac:dyDescent="0.35">
      <c r="A227" s="13" t="s">
        <v>81</v>
      </c>
      <c r="B227" s="173" t="s">
        <v>1756</v>
      </c>
      <c r="C227" s="12">
        <f t="shared" ref="C227:C271" si="50">COUNT(H227:BA227)</f>
        <v>1</v>
      </c>
      <c r="D227">
        <f t="shared" ref="D227:D271" si="51">MIN(H227:BB227)</f>
        <v>1551</v>
      </c>
      <c r="E227">
        <f t="shared" ref="E227:E271" si="52">MAX(H227:BB227)</f>
        <v>1551</v>
      </c>
      <c r="F227" s="63">
        <f t="shared" ref="F227:F271" si="53">AVERAGE(H227:BB227)</f>
        <v>1551</v>
      </c>
      <c r="G227" s="88" t="e">
        <f t="shared" ref="G227:G271" si="54">STDEV(H227:BB227)</f>
        <v>#DIV/0!</v>
      </c>
      <c r="H227" s="74">
        <v>1551</v>
      </c>
    </row>
    <row r="228" spans="1:54" ht="15" thickBot="1" x14ac:dyDescent="0.35">
      <c r="A228" s="13" t="s">
        <v>81</v>
      </c>
      <c r="B228" s="173" t="s">
        <v>1777</v>
      </c>
      <c r="C228" s="12">
        <f t="shared" si="50"/>
        <v>2</v>
      </c>
      <c r="D228">
        <f t="shared" si="51"/>
        <v>664</v>
      </c>
      <c r="E228">
        <f t="shared" si="52"/>
        <v>1742</v>
      </c>
      <c r="F228" s="63">
        <f t="shared" si="53"/>
        <v>1203</v>
      </c>
      <c r="G228" s="88">
        <f t="shared" si="54"/>
        <v>762.26111011909825</v>
      </c>
      <c r="H228" s="76">
        <v>1742</v>
      </c>
      <c r="I228" s="77">
        <v>664</v>
      </c>
    </row>
    <row r="229" spans="1:54" ht="15" thickBot="1" x14ac:dyDescent="0.35">
      <c r="A229" s="13" t="s">
        <v>81</v>
      </c>
      <c r="B229" s="173" t="s">
        <v>1769</v>
      </c>
      <c r="C229" s="12">
        <f t="shared" si="50"/>
        <v>46</v>
      </c>
      <c r="D229">
        <f t="shared" si="51"/>
        <v>251</v>
      </c>
      <c r="E229">
        <f t="shared" si="52"/>
        <v>3840</v>
      </c>
      <c r="F229" s="63">
        <f t="shared" si="53"/>
        <v>1656.3404255319149</v>
      </c>
      <c r="G229" s="88">
        <f t="shared" si="54"/>
        <v>650.62589519950916</v>
      </c>
      <c r="H229" s="129">
        <v>2598</v>
      </c>
      <c r="I229" s="23">
        <v>2645</v>
      </c>
      <c r="J229" s="24">
        <v>3366</v>
      </c>
      <c r="K229" s="25">
        <v>2396</v>
      </c>
      <c r="L229" s="23">
        <v>1996</v>
      </c>
      <c r="M229" s="25">
        <v>1266</v>
      </c>
      <c r="N229" s="23">
        <v>1909</v>
      </c>
      <c r="O229" s="24">
        <v>417</v>
      </c>
      <c r="P229" s="24">
        <v>1833</v>
      </c>
      <c r="Q229" s="24">
        <v>3840</v>
      </c>
      <c r="R229" s="25">
        <v>251</v>
      </c>
      <c r="S229" s="23">
        <v>806</v>
      </c>
      <c r="T229" s="24">
        <v>1199</v>
      </c>
      <c r="U229" s="25">
        <v>1263</v>
      </c>
      <c r="V229" s="23">
        <v>1595</v>
      </c>
      <c r="W229" s="24">
        <v>1573</v>
      </c>
      <c r="X229" s="24">
        <v>1609</v>
      </c>
      <c r="Y229" s="25">
        <v>1572</v>
      </c>
      <c r="Z229" s="23">
        <v>1704</v>
      </c>
      <c r="AA229" s="25">
        <v>1368</v>
      </c>
      <c r="AB229" s="75">
        <v>1334</v>
      </c>
      <c r="AC229" s="23">
        <v>1222</v>
      </c>
      <c r="AD229" s="24">
        <v>1153</v>
      </c>
      <c r="AE229" s="25">
        <v>1230</v>
      </c>
      <c r="AF229" s="23">
        <v>1464</v>
      </c>
      <c r="AG229" s="24">
        <v>1615</v>
      </c>
      <c r="AH229" s="24">
        <v>1494</v>
      </c>
      <c r="AI229" s="24">
        <v>1316</v>
      </c>
      <c r="AJ229" s="24">
        <v>1227</v>
      </c>
      <c r="AK229" s="24">
        <v>1362</v>
      </c>
      <c r="AL229" s="24">
        <v>1458</v>
      </c>
      <c r="AM229" s="24">
        <v>1712</v>
      </c>
      <c r="AN229" s="25">
        <v>1027</v>
      </c>
      <c r="AO229" s="23">
        <v>1103</v>
      </c>
      <c r="AP229" s="24">
        <v>1742</v>
      </c>
      <c r="AQ229" s="24">
        <v>2012</v>
      </c>
      <c r="AR229" s="24">
        <v>2297</v>
      </c>
      <c r="AS229" s="24">
        <v>1102</v>
      </c>
      <c r="AT229" s="25">
        <v>1327</v>
      </c>
      <c r="AU229" s="23">
        <v>2118</v>
      </c>
      <c r="AV229" s="24">
        <v>1355</v>
      </c>
      <c r="AW229" s="24">
        <v>1713</v>
      </c>
      <c r="AX229" s="25">
        <v>1802</v>
      </c>
      <c r="AY229" s="23">
        <v>2516</v>
      </c>
      <c r="AZ229" s="25">
        <v>2006</v>
      </c>
      <c r="BA229" s="24">
        <v>2102</v>
      </c>
      <c r="BB229" s="77">
        <v>1833</v>
      </c>
    </row>
    <row r="230" spans="1:54" x14ac:dyDescent="0.3">
      <c r="A230" s="13" t="s">
        <v>78</v>
      </c>
      <c r="B230" s="173" t="s">
        <v>1801</v>
      </c>
      <c r="C230" s="12">
        <f t="shared" si="50"/>
        <v>1</v>
      </c>
      <c r="D230">
        <f t="shared" si="51"/>
        <v>1325</v>
      </c>
      <c r="E230">
        <f t="shared" si="52"/>
        <v>1325</v>
      </c>
      <c r="F230" s="63">
        <f t="shared" si="53"/>
        <v>1325</v>
      </c>
      <c r="G230" s="88" t="e">
        <f t="shared" si="54"/>
        <v>#DIV/0!</v>
      </c>
      <c r="H230" s="66">
        <v>1325</v>
      </c>
    </row>
    <row r="231" spans="1:54" ht="15" thickBot="1" x14ac:dyDescent="0.35">
      <c r="A231" s="13" t="s">
        <v>78</v>
      </c>
      <c r="B231" s="173" t="s">
        <v>1806</v>
      </c>
      <c r="C231" s="12">
        <f t="shared" si="50"/>
        <v>2</v>
      </c>
      <c r="D231">
        <f t="shared" si="51"/>
        <v>2213</v>
      </c>
      <c r="E231">
        <f t="shared" si="52"/>
        <v>3045</v>
      </c>
      <c r="F231" s="63">
        <f t="shared" si="53"/>
        <v>2629</v>
      </c>
      <c r="G231" s="88">
        <f t="shared" si="54"/>
        <v>588.31284194720752</v>
      </c>
      <c r="H231" s="76">
        <v>3045</v>
      </c>
      <c r="I231" s="77">
        <v>2213</v>
      </c>
    </row>
    <row r="232" spans="1:54" ht="15" thickBot="1" x14ac:dyDescent="0.35">
      <c r="A232" s="13" t="s">
        <v>29</v>
      </c>
      <c r="B232" s="173" t="s">
        <v>2486</v>
      </c>
      <c r="C232" s="12">
        <f t="shared" si="50"/>
        <v>2</v>
      </c>
      <c r="D232">
        <f t="shared" si="51"/>
        <v>1334</v>
      </c>
      <c r="E232">
        <f t="shared" si="52"/>
        <v>1496</v>
      </c>
      <c r="F232" s="63">
        <f t="shared" si="53"/>
        <v>1415</v>
      </c>
      <c r="G232" s="88">
        <f t="shared" si="54"/>
        <v>114.5512985522207</v>
      </c>
      <c r="H232" s="76">
        <v>1496</v>
      </c>
      <c r="I232" s="77">
        <v>1334</v>
      </c>
    </row>
    <row r="233" spans="1:54" ht="15" thickBot="1" x14ac:dyDescent="0.35">
      <c r="A233" s="13" t="s">
        <v>94</v>
      </c>
      <c r="B233" s="173" t="s">
        <v>2521</v>
      </c>
      <c r="C233" s="12">
        <f t="shared" si="50"/>
        <v>13</v>
      </c>
      <c r="D233">
        <f t="shared" si="51"/>
        <v>1406</v>
      </c>
      <c r="E233">
        <f t="shared" si="52"/>
        <v>3404</v>
      </c>
      <c r="F233" s="63">
        <f t="shared" si="53"/>
        <v>2381.9230769230771</v>
      </c>
      <c r="G233" s="88">
        <f t="shared" si="54"/>
        <v>573.03075274346656</v>
      </c>
      <c r="H233" s="76">
        <v>2587</v>
      </c>
      <c r="I233" s="25">
        <v>2646</v>
      </c>
      <c r="J233" s="23">
        <v>1406</v>
      </c>
      <c r="K233" s="24">
        <v>2213</v>
      </c>
      <c r="L233" s="24">
        <v>3404</v>
      </c>
      <c r="M233" s="25">
        <v>3045</v>
      </c>
      <c r="N233" s="75">
        <v>2935</v>
      </c>
      <c r="O233" s="23">
        <v>2102</v>
      </c>
      <c r="P233" s="24">
        <v>2466</v>
      </c>
      <c r="Q233" s="24">
        <v>2217</v>
      </c>
      <c r="R233" s="25">
        <v>2537</v>
      </c>
      <c r="S233" s="24">
        <v>1714</v>
      </c>
      <c r="T233" s="77">
        <v>1693</v>
      </c>
    </row>
    <row r="234" spans="1:54" x14ac:dyDescent="0.3">
      <c r="A234" s="13" t="s">
        <v>70</v>
      </c>
      <c r="B234" s="173" t="s">
        <v>2653</v>
      </c>
      <c r="C234" s="12">
        <f t="shared" si="50"/>
        <v>1</v>
      </c>
      <c r="D234">
        <f t="shared" si="51"/>
        <v>1155</v>
      </c>
      <c r="E234">
        <f t="shared" si="52"/>
        <v>1155</v>
      </c>
      <c r="F234" s="63">
        <f t="shared" si="53"/>
        <v>1155</v>
      </c>
      <c r="G234" s="88" t="e">
        <f t="shared" si="54"/>
        <v>#DIV/0!</v>
      </c>
      <c r="H234" s="66">
        <v>1155</v>
      </c>
    </row>
    <row r="235" spans="1:54" ht="15" thickBot="1" x14ac:dyDescent="0.35">
      <c r="A235" s="13" t="s">
        <v>53</v>
      </c>
      <c r="B235" s="173" t="s">
        <v>2926</v>
      </c>
      <c r="C235" s="12">
        <f t="shared" si="50"/>
        <v>2</v>
      </c>
      <c r="D235">
        <f t="shared" si="51"/>
        <v>1359</v>
      </c>
      <c r="E235">
        <f t="shared" si="52"/>
        <v>1362</v>
      </c>
      <c r="F235" s="63">
        <f t="shared" si="53"/>
        <v>1360.5</v>
      </c>
      <c r="G235" s="88">
        <f t="shared" si="54"/>
        <v>2.1213203435596424</v>
      </c>
      <c r="H235" s="76">
        <v>1359</v>
      </c>
      <c r="I235" s="77">
        <v>1362</v>
      </c>
    </row>
    <row r="236" spans="1:54" ht="15" thickBot="1" x14ac:dyDescent="0.35">
      <c r="A236" s="13" t="s">
        <v>74</v>
      </c>
      <c r="B236" s="173" t="s">
        <v>3064</v>
      </c>
      <c r="C236" s="12">
        <f t="shared" si="50"/>
        <v>1</v>
      </c>
      <c r="D236">
        <f t="shared" si="51"/>
        <v>1198</v>
      </c>
      <c r="E236">
        <f t="shared" si="52"/>
        <v>1198</v>
      </c>
      <c r="F236" s="63">
        <f t="shared" si="53"/>
        <v>1198</v>
      </c>
      <c r="G236" s="88" t="e">
        <f t="shared" si="54"/>
        <v>#DIV/0!</v>
      </c>
      <c r="H236" s="74">
        <v>1198</v>
      </c>
    </row>
    <row r="237" spans="1:54" ht="15" thickBot="1" x14ac:dyDescent="0.35">
      <c r="A237" s="13" t="s">
        <v>71</v>
      </c>
      <c r="B237" s="173" t="s">
        <v>3580</v>
      </c>
      <c r="C237" s="12">
        <f t="shared" si="50"/>
        <v>2</v>
      </c>
      <c r="D237">
        <f t="shared" si="51"/>
        <v>1408</v>
      </c>
      <c r="E237">
        <f t="shared" si="52"/>
        <v>3132</v>
      </c>
      <c r="F237" s="63">
        <f t="shared" si="53"/>
        <v>2270</v>
      </c>
      <c r="G237" s="88">
        <f t="shared" si="54"/>
        <v>1219.052090765608</v>
      </c>
      <c r="H237" s="76">
        <v>1408</v>
      </c>
      <c r="I237" s="77">
        <v>3132</v>
      </c>
    </row>
    <row r="238" spans="1:54" x14ac:dyDescent="0.3">
      <c r="C238" s="12">
        <f t="shared" si="50"/>
        <v>0</v>
      </c>
      <c r="D238">
        <f t="shared" si="51"/>
        <v>0</v>
      </c>
      <c r="E238">
        <f t="shared" si="52"/>
        <v>0</v>
      </c>
      <c r="F238" s="63" t="e">
        <f t="shared" si="53"/>
        <v>#DIV/0!</v>
      </c>
      <c r="G238" s="88" t="e">
        <f t="shared" si="54"/>
        <v>#DIV/0!</v>
      </c>
    </row>
    <row r="239" spans="1:54" ht="15" thickBot="1" x14ac:dyDescent="0.35">
      <c r="A239" s="12" t="s">
        <v>33</v>
      </c>
      <c r="B239" s="40" t="s">
        <v>188</v>
      </c>
      <c r="C239" s="12">
        <f t="shared" si="50"/>
        <v>15</v>
      </c>
      <c r="D239" s="63">
        <f t="shared" si="51"/>
        <v>181.11</v>
      </c>
      <c r="E239" s="63">
        <f t="shared" si="52"/>
        <v>915.8</v>
      </c>
      <c r="F239" s="63">
        <f t="shared" si="53"/>
        <v>566.8126666666667</v>
      </c>
      <c r="G239" s="88">
        <f t="shared" si="54"/>
        <v>241.42551698096</v>
      </c>
      <c r="H239" s="74">
        <v>720.24</v>
      </c>
      <c r="I239" s="76">
        <v>788.65</v>
      </c>
      <c r="J239" s="77">
        <v>645.12</v>
      </c>
      <c r="K239" s="74">
        <v>522.19000000000005</v>
      </c>
      <c r="L239" s="76">
        <v>181.11</v>
      </c>
      <c r="M239" s="24">
        <v>532.52</v>
      </c>
      <c r="N239" s="24">
        <v>768.99</v>
      </c>
      <c r="O239" s="77">
        <v>915.8</v>
      </c>
      <c r="P239" s="76">
        <v>838.93</v>
      </c>
      <c r="Q239" s="24">
        <v>650.70000000000005</v>
      </c>
      <c r="R239" s="24">
        <v>551.97</v>
      </c>
      <c r="S239" s="77">
        <v>338.97</v>
      </c>
      <c r="T239" s="76">
        <v>662</v>
      </c>
      <c r="U239" s="24">
        <v>189</v>
      </c>
      <c r="V239" s="77">
        <v>196</v>
      </c>
    </row>
    <row r="240" spans="1:54" x14ac:dyDescent="0.3">
      <c r="A240" s="12" t="s">
        <v>76</v>
      </c>
      <c r="B240" s="6" t="s">
        <v>1408</v>
      </c>
      <c r="C240" s="12">
        <f t="shared" si="50"/>
        <v>15</v>
      </c>
      <c r="D240" s="63">
        <f t="shared" si="51"/>
        <v>1074.6600000000001</v>
      </c>
      <c r="E240" s="63">
        <f t="shared" si="52"/>
        <v>3724.69</v>
      </c>
      <c r="F240" s="63">
        <f t="shared" si="53"/>
        <v>2308.951333333333</v>
      </c>
      <c r="G240" s="88">
        <f t="shared" si="54"/>
        <v>738.83497006983634</v>
      </c>
      <c r="H240" s="16">
        <v>1617.91</v>
      </c>
      <c r="I240" s="16">
        <v>3044.92</v>
      </c>
      <c r="J240" s="16">
        <v>3404.43</v>
      </c>
      <c r="K240" s="16">
        <v>3724.69</v>
      </c>
      <c r="L240" s="16">
        <v>2645.87</v>
      </c>
      <c r="M240" s="16">
        <v>2214.52</v>
      </c>
      <c r="N240" s="16">
        <v>2587.1</v>
      </c>
      <c r="O240" s="16">
        <v>1074.6600000000001</v>
      </c>
      <c r="P240" s="16">
        <v>1910.32</v>
      </c>
      <c r="Q240" s="16">
        <v>1199.02</v>
      </c>
      <c r="R240" s="16">
        <v>2102.0700000000002</v>
      </c>
      <c r="S240" s="16">
        <v>2465.63</v>
      </c>
      <c r="T240" s="16">
        <v>1888.56</v>
      </c>
      <c r="U240" s="16">
        <v>2217.35</v>
      </c>
      <c r="V240" s="16">
        <v>2537.2199999999998</v>
      </c>
    </row>
    <row r="241" spans="1:77" x14ac:dyDescent="0.3">
      <c r="A241" s="12" t="s">
        <v>76</v>
      </c>
      <c r="B241" s="6" t="s">
        <v>1425</v>
      </c>
      <c r="C241" s="12">
        <f t="shared" si="50"/>
        <v>1</v>
      </c>
      <c r="D241" s="63">
        <f t="shared" si="51"/>
        <v>1057.21</v>
      </c>
      <c r="E241" s="63">
        <f t="shared" si="52"/>
        <v>1057.21</v>
      </c>
      <c r="F241" s="63">
        <f t="shared" si="53"/>
        <v>1057.21</v>
      </c>
      <c r="G241" s="88" t="e">
        <f t="shared" si="54"/>
        <v>#DIV/0!</v>
      </c>
      <c r="H241" s="7">
        <v>1057.21</v>
      </c>
    </row>
    <row r="242" spans="1:77" x14ac:dyDescent="0.3">
      <c r="A242" s="12" t="s">
        <v>49</v>
      </c>
      <c r="B242" s="6" t="s">
        <v>266</v>
      </c>
      <c r="C242" s="12">
        <f t="shared" si="50"/>
        <v>3</v>
      </c>
      <c r="D242" s="63">
        <f t="shared" si="51"/>
        <v>1574.98</v>
      </c>
      <c r="E242" s="63">
        <f t="shared" si="52"/>
        <v>2584.84</v>
      </c>
      <c r="F242" s="63">
        <f t="shared" si="53"/>
        <v>2032.2399999999998</v>
      </c>
      <c r="G242" s="88">
        <f t="shared" si="54"/>
        <v>511.63619066676841</v>
      </c>
      <c r="H242" s="16">
        <v>2584.84</v>
      </c>
      <c r="I242" s="16">
        <v>1574.98</v>
      </c>
      <c r="J242" s="16">
        <v>1936.9</v>
      </c>
    </row>
    <row r="243" spans="1:77" x14ac:dyDescent="0.3">
      <c r="A243" s="12" t="s">
        <v>31</v>
      </c>
      <c r="B243" s="6" t="s">
        <v>325</v>
      </c>
      <c r="C243" s="12">
        <f t="shared" si="50"/>
        <v>43</v>
      </c>
      <c r="D243" s="63">
        <f t="shared" si="51"/>
        <v>310.45999999999998</v>
      </c>
      <c r="E243" s="63">
        <f t="shared" si="52"/>
        <v>955.06</v>
      </c>
      <c r="F243" s="63">
        <f t="shared" si="53"/>
        <v>623.51348837209309</v>
      </c>
      <c r="G243" s="88">
        <f t="shared" si="54"/>
        <v>121.71083963706897</v>
      </c>
      <c r="H243" s="16">
        <v>899.09</v>
      </c>
      <c r="I243" s="16">
        <v>749.51</v>
      </c>
      <c r="J243" s="16">
        <v>781.04</v>
      </c>
      <c r="K243" s="16">
        <v>597.54999999999995</v>
      </c>
      <c r="L243" s="16">
        <v>582.47</v>
      </c>
      <c r="M243" s="16">
        <v>645.12</v>
      </c>
      <c r="N243" s="16">
        <v>730.63</v>
      </c>
      <c r="O243" s="16">
        <v>955.06</v>
      </c>
      <c r="P243" s="16">
        <v>827.1</v>
      </c>
      <c r="Q243" s="16">
        <v>508.03</v>
      </c>
      <c r="R243" s="16">
        <v>585.1</v>
      </c>
      <c r="S243" s="16">
        <v>557.30999999999995</v>
      </c>
      <c r="T243" s="16">
        <v>534.5</v>
      </c>
      <c r="U243" s="16">
        <v>627</v>
      </c>
      <c r="V243" s="16">
        <v>775.47</v>
      </c>
      <c r="W243" s="16">
        <v>675.24</v>
      </c>
      <c r="X243" s="16">
        <v>563.62</v>
      </c>
      <c r="Y243" s="16">
        <v>719.58</v>
      </c>
      <c r="Z243" s="16">
        <v>612.34</v>
      </c>
      <c r="AA243" s="16">
        <v>787.82</v>
      </c>
      <c r="AB243" s="16">
        <v>599.12</v>
      </c>
      <c r="AC243" s="16">
        <v>636.35</v>
      </c>
      <c r="AD243" s="16">
        <v>638.16</v>
      </c>
      <c r="AE243" s="16">
        <v>636.37</v>
      </c>
      <c r="AF243" s="16">
        <v>661.65</v>
      </c>
      <c r="AG243" s="16">
        <v>648.30999999999995</v>
      </c>
      <c r="AH243" s="16">
        <v>611.64</v>
      </c>
      <c r="AI243" s="16">
        <v>623.17999999999995</v>
      </c>
      <c r="AJ243" s="16">
        <v>534.74</v>
      </c>
      <c r="AK243" s="16">
        <v>632.48</v>
      </c>
      <c r="AL243" s="16">
        <v>466.61</v>
      </c>
      <c r="AM243" s="16">
        <v>434.8</v>
      </c>
      <c r="AN243" s="16">
        <v>622.37</v>
      </c>
      <c r="AO243" s="16">
        <v>538.72</v>
      </c>
      <c r="AP243" s="16">
        <v>575.24</v>
      </c>
      <c r="AQ243" s="16">
        <v>310.45999999999998</v>
      </c>
      <c r="AR243" s="16">
        <v>397.91</v>
      </c>
      <c r="AS243" s="16">
        <v>556.04</v>
      </c>
      <c r="AT243" s="16">
        <v>624.41999999999996</v>
      </c>
      <c r="AU243" s="16">
        <v>551.42999999999995</v>
      </c>
      <c r="AV243" s="16">
        <v>647.11</v>
      </c>
      <c r="AW243" s="16">
        <v>607.54</v>
      </c>
      <c r="AX243" s="16">
        <v>542.85</v>
      </c>
    </row>
    <row r="244" spans="1:77" x14ac:dyDescent="0.3">
      <c r="A244" s="12" t="s">
        <v>98</v>
      </c>
      <c r="B244" s="6" t="s">
        <v>728</v>
      </c>
      <c r="C244" s="12">
        <f t="shared" si="50"/>
        <v>31</v>
      </c>
      <c r="D244" s="63">
        <f t="shared" si="51"/>
        <v>161.54</v>
      </c>
      <c r="E244" s="63">
        <f t="shared" si="52"/>
        <v>3798.32</v>
      </c>
      <c r="F244" s="63">
        <f t="shared" si="53"/>
        <v>786.4941935483871</v>
      </c>
      <c r="G244" s="88">
        <f t="shared" si="54"/>
        <v>792.69572565507633</v>
      </c>
      <c r="H244" s="16">
        <v>161.56</v>
      </c>
      <c r="I244" s="16">
        <v>259.08</v>
      </c>
      <c r="J244" s="16">
        <v>331.72</v>
      </c>
      <c r="K244" s="16">
        <v>305.31</v>
      </c>
      <c r="L244" s="16">
        <v>341.63</v>
      </c>
      <c r="M244" s="16">
        <v>482.09</v>
      </c>
      <c r="N244" s="16">
        <v>161.54</v>
      </c>
      <c r="O244" s="16">
        <v>279.14999999999998</v>
      </c>
      <c r="P244" s="16">
        <v>409.96</v>
      </c>
      <c r="Q244" s="16">
        <v>498.86</v>
      </c>
      <c r="R244" s="16">
        <v>460.76</v>
      </c>
      <c r="S244" s="16">
        <v>253.49</v>
      </c>
      <c r="T244" s="16">
        <v>1181</v>
      </c>
      <c r="U244" s="16">
        <v>1472.69</v>
      </c>
      <c r="V244" s="16">
        <v>186.69</v>
      </c>
      <c r="W244" s="16">
        <v>253.75</v>
      </c>
      <c r="X244" s="16">
        <v>496.06</v>
      </c>
      <c r="Y244" s="16">
        <v>269.75</v>
      </c>
      <c r="Z244" s="16">
        <v>937.77</v>
      </c>
      <c r="AA244" s="16">
        <v>230.12</v>
      </c>
      <c r="AB244" s="16">
        <v>1285.75</v>
      </c>
      <c r="AC244" s="16">
        <v>999.24</v>
      </c>
      <c r="AD244" s="16">
        <v>881.63</v>
      </c>
      <c r="AE244" s="16">
        <v>448.06</v>
      </c>
      <c r="AF244" s="16">
        <v>1161.3</v>
      </c>
      <c r="AG244" s="16">
        <v>1699.2</v>
      </c>
      <c r="AH244" s="16">
        <v>504.9</v>
      </c>
      <c r="AI244" s="16">
        <v>2088.5</v>
      </c>
      <c r="AJ244" s="16">
        <v>395.9</v>
      </c>
      <c r="AK244" s="16">
        <v>3798.32</v>
      </c>
      <c r="AL244" s="16">
        <v>2145.54</v>
      </c>
    </row>
    <row r="245" spans="1:77" x14ac:dyDescent="0.3">
      <c r="A245" s="12" t="s">
        <v>98</v>
      </c>
      <c r="B245" s="6" t="s">
        <v>745</v>
      </c>
      <c r="C245" s="12">
        <f t="shared" si="50"/>
        <v>28</v>
      </c>
      <c r="D245" s="63">
        <f t="shared" si="51"/>
        <v>101.35</v>
      </c>
      <c r="E245" s="63">
        <f t="shared" si="52"/>
        <v>953.52</v>
      </c>
      <c r="F245" s="63">
        <f t="shared" si="53"/>
        <v>491.87357142857132</v>
      </c>
      <c r="G245" s="88">
        <f t="shared" si="54"/>
        <v>249.49254051365506</v>
      </c>
      <c r="H245" s="16">
        <v>407.78</v>
      </c>
      <c r="I245" s="16">
        <v>101.35</v>
      </c>
      <c r="J245" s="16">
        <v>330.45</v>
      </c>
      <c r="K245" s="16">
        <v>226.06</v>
      </c>
      <c r="L245" s="16">
        <v>272.02999999999997</v>
      </c>
      <c r="M245" s="16">
        <v>436.63</v>
      </c>
      <c r="N245" s="16">
        <v>280.42</v>
      </c>
      <c r="O245" s="16">
        <v>169.16</v>
      </c>
      <c r="P245" s="16">
        <v>230.12</v>
      </c>
      <c r="Q245" s="16">
        <v>358.62</v>
      </c>
      <c r="R245" s="16">
        <v>367.79</v>
      </c>
      <c r="S245" s="16">
        <v>310.39</v>
      </c>
      <c r="T245" s="16">
        <v>363.47</v>
      </c>
      <c r="U245" s="16">
        <v>401.07</v>
      </c>
      <c r="V245" s="16">
        <v>483.87</v>
      </c>
      <c r="W245" s="16">
        <v>442.98</v>
      </c>
      <c r="X245" s="16">
        <v>538.73</v>
      </c>
      <c r="Y245" s="16">
        <v>649.22</v>
      </c>
      <c r="Z245" s="16">
        <v>745.24</v>
      </c>
      <c r="AA245" s="16">
        <v>558.79999999999995</v>
      </c>
      <c r="AB245" s="16">
        <v>871.47</v>
      </c>
      <c r="AC245" s="16">
        <v>817.12</v>
      </c>
      <c r="AD245" s="16">
        <v>953.52</v>
      </c>
      <c r="AE245" s="16">
        <v>780.29</v>
      </c>
      <c r="AF245" s="16">
        <v>940.05</v>
      </c>
      <c r="AG245" s="16">
        <v>499.36</v>
      </c>
      <c r="AH245" s="16">
        <v>311.91000000000003</v>
      </c>
      <c r="AI245" s="16">
        <v>924.56</v>
      </c>
    </row>
    <row r="246" spans="1:77" x14ac:dyDescent="0.3">
      <c r="A246" s="12" t="s">
        <v>98</v>
      </c>
      <c r="B246" s="6" t="s">
        <v>760</v>
      </c>
      <c r="C246" s="12">
        <f t="shared" si="50"/>
        <v>1</v>
      </c>
      <c r="D246" s="63">
        <f t="shared" si="51"/>
        <v>2039.95</v>
      </c>
      <c r="E246" s="63">
        <f t="shared" si="52"/>
        <v>2039.95</v>
      </c>
      <c r="F246" s="63">
        <f t="shared" si="53"/>
        <v>2039.95</v>
      </c>
      <c r="G246" s="88" t="e">
        <f t="shared" si="54"/>
        <v>#DIV/0!</v>
      </c>
      <c r="H246" s="16">
        <v>2039.95</v>
      </c>
    </row>
    <row r="247" spans="1:77" x14ac:dyDescent="0.3">
      <c r="A247" s="12" t="s">
        <v>98</v>
      </c>
      <c r="B247" s="6" t="s">
        <v>768</v>
      </c>
      <c r="C247" s="12">
        <f t="shared" si="50"/>
        <v>2</v>
      </c>
      <c r="D247" s="63">
        <f t="shared" si="51"/>
        <v>1057.21</v>
      </c>
      <c r="E247" s="63">
        <f t="shared" si="52"/>
        <v>1407.73</v>
      </c>
      <c r="F247" s="63">
        <f t="shared" si="53"/>
        <v>1232.47</v>
      </c>
      <c r="G247" s="88">
        <f t="shared" si="54"/>
        <v>247.85506894150751</v>
      </c>
      <c r="H247" s="16">
        <v>1057.21</v>
      </c>
      <c r="I247" s="16">
        <v>1407.73</v>
      </c>
    </row>
    <row r="248" spans="1:77" x14ac:dyDescent="0.3">
      <c r="A248" s="12" t="s">
        <v>98</v>
      </c>
      <c r="B248" s="6" t="s">
        <v>796</v>
      </c>
      <c r="C248" s="12">
        <f>COUNT(H248:HA248)</f>
        <v>70</v>
      </c>
      <c r="D248" s="63">
        <f>MIN(H248:HB248)</f>
        <v>438.78</v>
      </c>
      <c r="E248" s="63">
        <f>MAX(H248:HB248)</f>
        <v>2103.67</v>
      </c>
      <c r="F248" s="63">
        <f>AVERAGE(H248:HB248)</f>
        <v>771.41871428571437</v>
      </c>
      <c r="G248" s="88">
        <f>STDEV(H248:HB248)</f>
        <v>258.646939360109</v>
      </c>
      <c r="H248" s="16">
        <v>1445.57</v>
      </c>
      <c r="I248" s="16">
        <v>899.09</v>
      </c>
      <c r="J248" s="16">
        <v>1592.59</v>
      </c>
      <c r="K248" s="16">
        <v>2103.67</v>
      </c>
      <c r="L248" s="16">
        <v>576.97</v>
      </c>
      <c r="M248" s="16">
        <v>645.54</v>
      </c>
      <c r="N248" s="16">
        <v>640.83000000000004</v>
      </c>
      <c r="O248" s="16">
        <v>508.03</v>
      </c>
      <c r="P248" s="16">
        <v>827.1</v>
      </c>
      <c r="Q248" s="16">
        <v>730.63</v>
      </c>
      <c r="R248" s="16">
        <v>588.52</v>
      </c>
      <c r="S248" s="16">
        <v>615.85</v>
      </c>
      <c r="T248" s="16">
        <v>601.42999999999995</v>
      </c>
      <c r="U248" s="16">
        <v>706.13</v>
      </c>
      <c r="V248" s="16">
        <v>639.49</v>
      </c>
      <c r="W248" s="16">
        <v>647.11</v>
      </c>
      <c r="X248" s="16">
        <v>592.21</v>
      </c>
      <c r="Y248" s="16">
        <v>642.07000000000005</v>
      </c>
      <c r="Z248" s="16">
        <v>606.01</v>
      </c>
      <c r="AA248" s="16">
        <v>512.61</v>
      </c>
      <c r="AB248" s="16">
        <v>450.38</v>
      </c>
      <c r="AC248" s="16">
        <v>438.78</v>
      </c>
      <c r="AD248" s="16">
        <v>559.66999999999996</v>
      </c>
      <c r="AE248" s="16">
        <v>654.44000000000005</v>
      </c>
      <c r="AF248" s="16">
        <v>661.65</v>
      </c>
      <c r="AG248" s="16">
        <v>748.83</v>
      </c>
      <c r="AH248" s="16">
        <v>577.42999999999995</v>
      </c>
      <c r="AI248" s="16">
        <v>564.52</v>
      </c>
      <c r="AJ248" s="16">
        <v>788.93</v>
      </c>
      <c r="AK248" s="16">
        <v>645.94000000000005</v>
      </c>
      <c r="AL248" s="16">
        <v>554.9</v>
      </c>
      <c r="AM248" s="16">
        <v>660.02</v>
      </c>
      <c r="AN248" s="16">
        <v>723.5</v>
      </c>
      <c r="AO248" s="16">
        <v>627</v>
      </c>
      <c r="AP248" s="16">
        <v>780.78</v>
      </c>
      <c r="AQ248" s="16">
        <v>1010.05</v>
      </c>
      <c r="AR248" s="16">
        <v>791.07</v>
      </c>
      <c r="AS248" s="16">
        <v>522.19000000000005</v>
      </c>
      <c r="AT248" s="16">
        <v>729.31</v>
      </c>
      <c r="AU248" s="16">
        <v>818.16</v>
      </c>
      <c r="AV248" s="16">
        <v>751.52</v>
      </c>
      <c r="AW248" s="16">
        <v>817.48</v>
      </c>
      <c r="AX248" s="16">
        <v>890.44</v>
      </c>
      <c r="AY248" s="16">
        <v>969.93</v>
      </c>
      <c r="AZ248" s="16">
        <v>1018.24</v>
      </c>
      <c r="BA248" s="16">
        <v>963.58</v>
      </c>
      <c r="BB248" s="16">
        <v>881.3</v>
      </c>
      <c r="BC248" s="16">
        <v>848.68</v>
      </c>
      <c r="BD248" s="16">
        <v>945.97</v>
      </c>
      <c r="BE248" s="16">
        <v>775.11</v>
      </c>
      <c r="BF248" s="16">
        <v>1008.15</v>
      </c>
      <c r="BG248" s="16">
        <v>870.89</v>
      </c>
      <c r="BH248" s="16">
        <v>645.12</v>
      </c>
      <c r="BI248" s="16">
        <v>745.79</v>
      </c>
      <c r="BJ248" s="16">
        <v>970.42</v>
      </c>
      <c r="BK248" s="16">
        <v>805.47</v>
      </c>
      <c r="BL248" s="16">
        <v>830.31</v>
      </c>
      <c r="BM248" s="16">
        <v>729.92</v>
      </c>
      <c r="BN248" s="16">
        <v>802.34</v>
      </c>
      <c r="BO248" s="16">
        <v>749.51</v>
      </c>
      <c r="BP248" s="16">
        <v>781.04</v>
      </c>
      <c r="BQ248" s="16">
        <v>582.47</v>
      </c>
      <c r="BR248" s="16">
        <v>597.54999999999995</v>
      </c>
      <c r="BS248" s="16">
        <v>645.12</v>
      </c>
      <c r="BT248" s="16">
        <v>1274.5899999999999</v>
      </c>
      <c r="BU248" s="16">
        <v>787.82</v>
      </c>
      <c r="BV248" s="16">
        <v>775.41</v>
      </c>
      <c r="BW248" s="16">
        <v>757.75</v>
      </c>
      <c r="BX248" s="16">
        <v>745.36</v>
      </c>
      <c r="BY248" s="16">
        <v>603.03</v>
      </c>
    </row>
    <row r="249" spans="1:77" x14ac:dyDescent="0.3">
      <c r="A249" s="12" t="s">
        <v>98</v>
      </c>
      <c r="B249" s="6" t="s">
        <v>798</v>
      </c>
      <c r="C249" s="12">
        <f t="shared" si="50"/>
        <v>19</v>
      </c>
      <c r="D249" s="63">
        <f t="shared" si="51"/>
        <v>301.08</v>
      </c>
      <c r="E249" s="63">
        <f t="shared" si="52"/>
        <v>2174.8000000000002</v>
      </c>
      <c r="F249" s="63">
        <f t="shared" si="53"/>
        <v>1090.93</v>
      </c>
      <c r="G249" s="88">
        <f t="shared" si="54"/>
        <v>521.41294937676605</v>
      </c>
      <c r="H249" s="16">
        <v>639.71</v>
      </c>
      <c r="I249" s="16">
        <v>788.74</v>
      </c>
      <c r="J249" s="16">
        <v>1127.97</v>
      </c>
      <c r="K249" s="16">
        <v>1553.2</v>
      </c>
      <c r="L249" s="16">
        <v>1863.5</v>
      </c>
      <c r="M249" s="16">
        <v>1698.89</v>
      </c>
      <c r="N249" s="16">
        <v>1482.71</v>
      </c>
      <c r="O249" s="16">
        <v>879.6</v>
      </c>
      <c r="P249" s="16">
        <v>1188.55</v>
      </c>
      <c r="Q249" s="16">
        <v>1225.0899999999999</v>
      </c>
      <c r="R249" s="16">
        <v>1611.47</v>
      </c>
      <c r="S249" s="16">
        <v>1038.1099999999999</v>
      </c>
      <c r="T249" s="16">
        <v>781.71</v>
      </c>
      <c r="U249" s="16">
        <v>301.08</v>
      </c>
      <c r="V249" s="16">
        <v>533.39</v>
      </c>
      <c r="W249" s="16">
        <v>684.87</v>
      </c>
      <c r="X249" s="16">
        <v>477.54</v>
      </c>
      <c r="Y249" s="16">
        <v>676.74</v>
      </c>
      <c r="Z249" s="16">
        <v>2174.8000000000002</v>
      </c>
    </row>
    <row r="250" spans="1:77" x14ac:dyDescent="0.3">
      <c r="A250" s="12" t="s">
        <v>98</v>
      </c>
      <c r="B250" s="6" t="s">
        <v>804</v>
      </c>
      <c r="C250" s="12">
        <f t="shared" si="50"/>
        <v>17</v>
      </c>
      <c r="D250" s="63">
        <f t="shared" si="51"/>
        <v>47.97</v>
      </c>
      <c r="E250" s="63">
        <f t="shared" si="52"/>
        <v>670</v>
      </c>
      <c r="F250" s="63">
        <f t="shared" si="53"/>
        <v>331.88411764705882</v>
      </c>
      <c r="G250" s="88">
        <f t="shared" si="54"/>
        <v>214.42747191821132</v>
      </c>
      <c r="H250" s="16">
        <v>47.97</v>
      </c>
      <c r="I250" s="16">
        <v>522.19000000000005</v>
      </c>
      <c r="J250" s="16">
        <v>102.91</v>
      </c>
      <c r="K250" s="16">
        <v>209.9</v>
      </c>
      <c r="L250" s="16">
        <v>162.36000000000001</v>
      </c>
      <c r="M250" s="16">
        <v>372.54</v>
      </c>
      <c r="N250" s="16">
        <v>477.24</v>
      </c>
      <c r="O250" s="16">
        <v>480.63</v>
      </c>
      <c r="P250" s="16">
        <v>646.17999999999995</v>
      </c>
      <c r="Q250" s="16">
        <v>338.97</v>
      </c>
      <c r="R250" s="16">
        <v>177.34</v>
      </c>
      <c r="S250" s="16">
        <v>50.8</v>
      </c>
      <c r="T250" s="16">
        <v>412</v>
      </c>
      <c r="U250" s="16">
        <v>670</v>
      </c>
      <c r="V250" s="16">
        <v>644</v>
      </c>
      <c r="W250" s="16">
        <v>189</v>
      </c>
      <c r="X250" s="16">
        <v>138</v>
      </c>
    </row>
    <row r="251" spans="1:77" x14ac:dyDescent="0.3">
      <c r="A251" s="12" t="s">
        <v>98</v>
      </c>
      <c r="B251" s="6" t="s">
        <v>808</v>
      </c>
      <c r="C251" s="12">
        <f t="shared" si="50"/>
        <v>14</v>
      </c>
      <c r="D251" s="63">
        <f t="shared" si="51"/>
        <v>585.1</v>
      </c>
      <c r="E251" s="63">
        <f t="shared" si="52"/>
        <v>1170.3599999999999</v>
      </c>
      <c r="F251" s="63">
        <f t="shared" si="53"/>
        <v>787.96357142857141</v>
      </c>
      <c r="G251" s="88">
        <f t="shared" si="54"/>
        <v>190.65223602582887</v>
      </c>
      <c r="H251" s="16">
        <v>708</v>
      </c>
      <c r="I251" s="16">
        <v>870.89</v>
      </c>
      <c r="J251" s="16">
        <v>764.13</v>
      </c>
      <c r="K251" s="16">
        <v>1008.15</v>
      </c>
      <c r="L251" s="16">
        <v>706.47</v>
      </c>
      <c r="M251" s="16">
        <v>775.41</v>
      </c>
      <c r="N251" s="16">
        <v>603.03</v>
      </c>
      <c r="O251" s="16">
        <v>628</v>
      </c>
      <c r="P251" s="16">
        <v>1170.3599999999999</v>
      </c>
      <c r="Q251" s="16">
        <v>791.07</v>
      </c>
      <c r="R251" s="16">
        <v>678.55</v>
      </c>
      <c r="S251" s="16">
        <v>1126.52</v>
      </c>
      <c r="T251" s="16">
        <v>615.80999999999995</v>
      </c>
      <c r="U251" s="16">
        <v>585.1</v>
      </c>
    </row>
    <row r="252" spans="1:77" x14ac:dyDescent="0.3">
      <c r="A252" s="12" t="s">
        <v>98</v>
      </c>
      <c r="B252" s="6" t="s">
        <v>895</v>
      </c>
      <c r="C252" s="12">
        <f>COUNT(H252:BD252)</f>
        <v>49</v>
      </c>
      <c r="D252" s="63">
        <f>MIN(H252:BD252)</f>
        <v>416.81</v>
      </c>
      <c r="E252" s="63">
        <f>MAX(H252:BD252)</f>
        <v>3404.43</v>
      </c>
      <c r="F252" s="63">
        <f>AVERAGE(H252:BD252)</f>
        <v>1738.6191836734699</v>
      </c>
      <c r="G252" s="88">
        <f>STDEV(H252:BD252)</f>
        <v>694.60507591195324</v>
      </c>
      <c r="H252" s="16">
        <v>899.09</v>
      </c>
      <c r="I252" s="16">
        <v>2923.62</v>
      </c>
      <c r="J252" s="16">
        <v>2072.3000000000002</v>
      </c>
      <c r="K252" s="16">
        <v>2396.34</v>
      </c>
      <c r="L252" s="16">
        <v>2018.4</v>
      </c>
      <c r="M252" s="16">
        <v>782</v>
      </c>
      <c r="N252" s="16">
        <v>1619.7</v>
      </c>
      <c r="O252" s="16">
        <v>967.2</v>
      </c>
      <c r="P252" s="16">
        <v>585.4</v>
      </c>
      <c r="Q252" s="16">
        <v>783.4</v>
      </c>
      <c r="R252" s="16">
        <v>1805.9</v>
      </c>
      <c r="S252" s="16">
        <v>1561.6</v>
      </c>
      <c r="T252" s="16">
        <v>1140</v>
      </c>
      <c r="U252" s="16">
        <v>560.79999999999995</v>
      </c>
      <c r="V252" s="16">
        <v>1160.8</v>
      </c>
      <c r="W252" s="16">
        <v>997.7</v>
      </c>
      <c r="X252" s="16">
        <v>2375.19</v>
      </c>
      <c r="Y252" s="16">
        <v>919.99</v>
      </c>
      <c r="Z252" s="16">
        <v>416.81</v>
      </c>
      <c r="AA252" s="16">
        <v>1832.61</v>
      </c>
      <c r="AB252" s="16">
        <v>1256.79</v>
      </c>
      <c r="AC252" s="16">
        <v>1356.11</v>
      </c>
      <c r="AD252" s="16">
        <v>1568.45</v>
      </c>
      <c r="AE252" s="16">
        <v>1746.76</v>
      </c>
      <c r="AF252" s="16">
        <v>1712.21</v>
      </c>
      <c r="AG252" s="16">
        <v>1521.46</v>
      </c>
      <c r="AH252" s="16">
        <v>1742.16</v>
      </c>
      <c r="AI252" s="16">
        <v>2922.75</v>
      </c>
      <c r="AJ252" s="16">
        <v>1747.74</v>
      </c>
      <c r="AK252" s="16">
        <v>1858.17</v>
      </c>
      <c r="AL252" s="16">
        <v>2058.37</v>
      </c>
      <c r="AM252" s="16">
        <v>2355.2800000000002</v>
      </c>
      <c r="AN252" s="16">
        <v>1886.58</v>
      </c>
      <c r="AO252" s="16">
        <v>2038.68</v>
      </c>
      <c r="AP252" s="16">
        <v>2076.67</v>
      </c>
      <c r="AQ252" s="16">
        <v>2086.6</v>
      </c>
      <c r="AR252" s="16">
        <v>1713.81</v>
      </c>
      <c r="AS252" s="16">
        <v>1742.36</v>
      </c>
      <c r="AT252" s="16">
        <v>939.76</v>
      </c>
      <c r="AU252" s="16">
        <v>2935.46</v>
      </c>
      <c r="AV252" s="16">
        <v>993.07</v>
      </c>
      <c r="AW252" s="16">
        <v>1850.41</v>
      </c>
      <c r="AX252" s="16">
        <v>3404.43</v>
      </c>
      <c r="AY252" s="16">
        <v>1406.24</v>
      </c>
      <c r="AZ252" s="16">
        <v>2645.87</v>
      </c>
      <c r="BA252" s="16">
        <v>2587.1</v>
      </c>
      <c r="BB252" s="16">
        <v>2465.63</v>
      </c>
      <c r="BC252" s="16">
        <v>2537.2199999999998</v>
      </c>
      <c r="BD252" s="16">
        <v>2217.35</v>
      </c>
    </row>
    <row r="253" spans="1:77" x14ac:dyDescent="0.3">
      <c r="A253" s="12" t="s">
        <v>77</v>
      </c>
      <c r="B253" s="6" t="s">
        <v>1470</v>
      </c>
      <c r="C253" s="12">
        <f t="shared" si="50"/>
        <v>7</v>
      </c>
      <c r="D253" s="63">
        <f t="shared" si="51"/>
        <v>939.76</v>
      </c>
      <c r="E253" s="63">
        <f t="shared" si="52"/>
        <v>2537.2199999999998</v>
      </c>
      <c r="F253" s="63">
        <f t="shared" si="53"/>
        <v>1966.5914285714287</v>
      </c>
      <c r="G253" s="88">
        <f t="shared" si="54"/>
        <v>546.20230053917282</v>
      </c>
      <c r="H253" s="16">
        <v>2217.35</v>
      </c>
      <c r="I253" s="16">
        <v>2537.2199999999998</v>
      </c>
      <c r="J253" s="16">
        <v>2314.5300000000002</v>
      </c>
      <c r="K253" s="16">
        <v>2301.11</v>
      </c>
      <c r="L253" s="16">
        <v>1713.81</v>
      </c>
      <c r="M253" s="16">
        <v>1742.36</v>
      </c>
      <c r="N253" s="16">
        <v>939.76</v>
      </c>
    </row>
    <row r="254" spans="1:77" x14ac:dyDescent="0.3">
      <c r="A254" s="12" t="s">
        <v>77</v>
      </c>
      <c r="B254" s="6" t="s">
        <v>1481</v>
      </c>
      <c r="C254" s="12">
        <f t="shared" si="50"/>
        <v>6</v>
      </c>
      <c r="D254" s="63">
        <f t="shared" si="51"/>
        <v>1422.3</v>
      </c>
      <c r="E254" s="63">
        <f t="shared" si="52"/>
        <v>2719.05</v>
      </c>
      <c r="F254" s="63">
        <f t="shared" si="53"/>
        <v>2198.3916666666669</v>
      </c>
      <c r="G254" s="88">
        <f t="shared" si="54"/>
        <v>513.31854739203254</v>
      </c>
      <c r="H254" s="16">
        <v>1422.3</v>
      </c>
      <c r="I254" s="16">
        <v>2560.58</v>
      </c>
      <c r="J254" s="16">
        <v>1845.78</v>
      </c>
      <c r="K254" s="16">
        <v>2039.95</v>
      </c>
      <c r="L254" s="16">
        <v>2719.05</v>
      </c>
      <c r="M254" s="16">
        <v>2602.69</v>
      </c>
    </row>
    <row r="255" spans="1:77" x14ac:dyDescent="0.3">
      <c r="A255" s="12" t="s">
        <v>77</v>
      </c>
      <c r="B255" s="6" t="s">
        <v>1492</v>
      </c>
      <c r="C255" s="12">
        <f t="shared" si="50"/>
        <v>2</v>
      </c>
      <c r="D255" s="63">
        <f t="shared" si="51"/>
        <v>1524.89</v>
      </c>
      <c r="E255" s="63">
        <f t="shared" si="52"/>
        <v>2645.87</v>
      </c>
      <c r="F255" s="63">
        <f t="shared" si="53"/>
        <v>2085.38</v>
      </c>
      <c r="G255" s="88">
        <f t="shared" si="54"/>
        <v>792.65255957449585</v>
      </c>
      <c r="H255" s="16">
        <v>2645.87</v>
      </c>
      <c r="I255" s="16">
        <v>1524.89</v>
      </c>
    </row>
    <row r="256" spans="1:77" x14ac:dyDescent="0.3">
      <c r="A256" s="12" t="s">
        <v>67</v>
      </c>
      <c r="B256" s="6" t="s">
        <v>1618</v>
      </c>
      <c r="C256" s="12">
        <f t="shared" si="50"/>
        <v>4</v>
      </c>
      <c r="D256" s="63">
        <f t="shared" si="51"/>
        <v>292.58999999999997</v>
      </c>
      <c r="E256" s="63">
        <f t="shared" si="52"/>
        <v>1244.1400000000001</v>
      </c>
      <c r="F256" s="63">
        <f t="shared" si="53"/>
        <v>799.70749999999998</v>
      </c>
      <c r="G256" s="88">
        <f t="shared" si="54"/>
        <v>412.14183451614497</v>
      </c>
      <c r="H256" s="16">
        <v>292.58999999999997</v>
      </c>
      <c r="I256" s="16">
        <v>993.73</v>
      </c>
      <c r="J256" s="16">
        <v>668.37</v>
      </c>
      <c r="K256" s="16">
        <v>1244.1400000000001</v>
      </c>
    </row>
    <row r="257" spans="1:156" x14ac:dyDescent="0.3">
      <c r="A257" s="12" t="s">
        <v>93</v>
      </c>
      <c r="B257" s="6" t="s">
        <v>2054</v>
      </c>
      <c r="C257" s="12">
        <f t="shared" si="50"/>
        <v>2</v>
      </c>
      <c r="D257" s="63">
        <f t="shared" si="51"/>
        <v>676.53</v>
      </c>
      <c r="E257" s="63">
        <f t="shared" si="52"/>
        <v>706.47</v>
      </c>
      <c r="F257" s="63">
        <f t="shared" si="53"/>
        <v>691.5</v>
      </c>
      <c r="G257" s="88">
        <f t="shared" si="54"/>
        <v>21.170777028725272</v>
      </c>
      <c r="H257" s="16">
        <v>706.47</v>
      </c>
      <c r="I257" s="16">
        <v>676.53</v>
      </c>
    </row>
    <row r="258" spans="1:156" x14ac:dyDescent="0.3">
      <c r="A258" s="12" t="s">
        <v>94</v>
      </c>
      <c r="B258" s="6" t="s">
        <v>2504</v>
      </c>
      <c r="C258" s="12">
        <f t="shared" si="50"/>
        <v>43</v>
      </c>
      <c r="D258" s="63">
        <f t="shared" si="51"/>
        <v>1055.8499999999999</v>
      </c>
      <c r="E258" s="63">
        <f t="shared" si="52"/>
        <v>4892.0200000000004</v>
      </c>
      <c r="F258" s="63">
        <f t="shared" si="53"/>
        <v>1978.5055813953493</v>
      </c>
      <c r="G258" s="88">
        <f t="shared" si="54"/>
        <v>687.43318022052517</v>
      </c>
      <c r="H258" s="16">
        <v>1742.16</v>
      </c>
      <c r="I258" s="16">
        <v>1339.54</v>
      </c>
      <c r="J258" s="16">
        <v>2031.54</v>
      </c>
      <c r="K258" s="16">
        <v>2290.29</v>
      </c>
      <c r="L258" s="16">
        <v>1501.74</v>
      </c>
      <c r="M258" s="16">
        <v>1219.21</v>
      </c>
      <c r="N258" s="16">
        <v>1512.78</v>
      </c>
      <c r="O258" s="16">
        <v>1745.31</v>
      </c>
      <c r="P258" s="16">
        <v>1779.02</v>
      </c>
      <c r="Q258" s="16">
        <v>1822.32</v>
      </c>
      <c r="R258" s="16">
        <v>1651.75</v>
      </c>
      <c r="S258" s="16">
        <v>2117.6799999999998</v>
      </c>
      <c r="T258" s="16">
        <v>2079.73</v>
      </c>
      <c r="U258" s="16">
        <v>1569.52</v>
      </c>
      <c r="V258" s="16">
        <v>1679.36</v>
      </c>
      <c r="W258" s="16">
        <v>1510.06</v>
      </c>
      <c r="X258" s="16">
        <v>1832.94</v>
      </c>
      <c r="Y258" s="16">
        <v>1633.03</v>
      </c>
      <c r="Z258" s="16">
        <v>1954.73</v>
      </c>
      <c r="AA258" s="16">
        <v>3672.52</v>
      </c>
      <c r="AB258" s="16">
        <v>3087.58</v>
      </c>
      <c r="AC258" s="16">
        <v>2922.75</v>
      </c>
      <c r="AD258" s="16">
        <v>2144.81</v>
      </c>
      <c r="AE258" s="16">
        <v>2006.05</v>
      </c>
      <c r="AF258" s="16">
        <v>2433.0100000000002</v>
      </c>
      <c r="AG258" s="16">
        <v>2575.7600000000002</v>
      </c>
      <c r="AH258" s="16">
        <v>1760.09</v>
      </c>
      <c r="AI258" s="16">
        <v>1407.73</v>
      </c>
      <c r="AJ258" s="16">
        <v>1906.45</v>
      </c>
      <c r="AK258" s="16">
        <v>2687.8</v>
      </c>
      <c r="AL258" s="16">
        <v>4892.0200000000004</v>
      </c>
      <c r="AM258" s="16">
        <v>1834.99</v>
      </c>
      <c r="AN258" s="16">
        <v>1202.53</v>
      </c>
      <c r="AO258" s="16">
        <v>1308.6300000000001</v>
      </c>
      <c r="AP258" s="16">
        <v>1055.8499999999999</v>
      </c>
      <c r="AQ258" s="16">
        <v>1715.66</v>
      </c>
      <c r="AR258" s="16">
        <v>2086.6</v>
      </c>
      <c r="AS258" s="16">
        <v>2086.6</v>
      </c>
      <c r="AT258" s="16">
        <v>2076.67</v>
      </c>
      <c r="AU258" s="16">
        <v>2043.39</v>
      </c>
      <c r="AV258" s="16">
        <v>2038.68</v>
      </c>
      <c r="AW258" s="16">
        <v>1397.87</v>
      </c>
      <c r="AX258" s="16">
        <v>1718.99</v>
      </c>
    </row>
    <row r="259" spans="1:156" x14ac:dyDescent="0.3">
      <c r="A259" s="12" t="s">
        <v>94</v>
      </c>
      <c r="B259" s="6" t="s">
        <v>2528</v>
      </c>
      <c r="C259" s="12">
        <f t="shared" si="50"/>
        <v>1</v>
      </c>
      <c r="D259" s="63">
        <f t="shared" si="51"/>
        <v>1717.51</v>
      </c>
      <c r="E259" s="63">
        <f t="shared" si="52"/>
        <v>1717.51</v>
      </c>
      <c r="F259" s="63">
        <f t="shared" si="53"/>
        <v>1717.51</v>
      </c>
      <c r="G259" s="88" t="e">
        <f t="shared" si="54"/>
        <v>#DIV/0!</v>
      </c>
      <c r="H259" s="16">
        <v>1717.51</v>
      </c>
    </row>
    <row r="260" spans="1:156" x14ac:dyDescent="0.3">
      <c r="A260" s="12" t="s">
        <v>94</v>
      </c>
      <c r="B260" s="6" t="s">
        <v>2530</v>
      </c>
      <c r="C260" s="12">
        <f>COUNT(H260:CA260)</f>
        <v>50</v>
      </c>
      <c r="D260" s="63">
        <f>MIN(H260:CB260)</f>
        <v>452.16</v>
      </c>
      <c r="E260" s="63">
        <f>MAX(H260:CB260)</f>
        <v>2935.46</v>
      </c>
      <c r="F260" s="63">
        <f>AVERAGE(H260:CB260)</f>
        <v>1674.9991999999997</v>
      </c>
      <c r="G260" s="88">
        <f>STDEV(H260:CB260)</f>
        <v>600.05613130582628</v>
      </c>
      <c r="H260" s="16">
        <v>452.16</v>
      </c>
      <c r="I260" s="16">
        <v>613.98</v>
      </c>
      <c r="J260" s="16">
        <v>1000.55</v>
      </c>
      <c r="K260" s="16">
        <v>1369.4</v>
      </c>
      <c r="L260" s="16">
        <v>1832.22</v>
      </c>
      <c r="M260" s="16">
        <v>583.70000000000005</v>
      </c>
      <c r="N260" s="16">
        <v>1233.67</v>
      </c>
      <c r="O260" s="16">
        <v>1199.02</v>
      </c>
      <c r="P260" s="16">
        <v>1910.32</v>
      </c>
      <c r="Q260" s="16">
        <v>1755.16</v>
      </c>
      <c r="R260" s="16">
        <v>1068.05</v>
      </c>
      <c r="S260" s="16">
        <v>2465.63</v>
      </c>
      <c r="T260" s="16">
        <v>1918.12</v>
      </c>
      <c r="U260" s="16">
        <v>1437.18</v>
      </c>
      <c r="V260" s="16">
        <v>1638.39</v>
      </c>
      <c r="W260" s="16">
        <v>1818.24</v>
      </c>
      <c r="X260" s="16">
        <v>1712.56</v>
      </c>
      <c r="Y260" s="16">
        <v>1358.95</v>
      </c>
      <c r="Z260" s="16">
        <v>1259.83</v>
      </c>
      <c r="AA260" s="16">
        <v>1362.18</v>
      </c>
      <c r="AB260" s="16">
        <v>1237.92</v>
      </c>
      <c r="AC260" s="16">
        <v>1562.6</v>
      </c>
      <c r="AD260" s="16">
        <v>2217.35</v>
      </c>
      <c r="AE260" s="16">
        <v>2352.38</v>
      </c>
      <c r="AF260" s="16">
        <v>1484.95</v>
      </c>
      <c r="AG260" s="16">
        <v>734.56</v>
      </c>
      <c r="AH260" s="16">
        <v>655.26</v>
      </c>
      <c r="AI260" s="16">
        <v>1713.81</v>
      </c>
      <c r="AJ260" s="16">
        <v>1742.36</v>
      </c>
      <c r="AK260" s="16">
        <v>939.76</v>
      </c>
      <c r="AL260" s="16">
        <v>2515.09</v>
      </c>
      <c r="AM260" s="16">
        <v>2935.46</v>
      </c>
      <c r="AN260" s="16">
        <v>1715.66</v>
      </c>
      <c r="AO260" s="16">
        <v>2086.6</v>
      </c>
      <c r="AP260" s="16">
        <v>2086.6</v>
      </c>
      <c r="AQ260" s="16">
        <v>2076.67</v>
      </c>
      <c r="AR260" s="16">
        <v>2043.39</v>
      </c>
      <c r="AS260" s="16">
        <v>2038.68</v>
      </c>
      <c r="AT260" s="16">
        <v>1397.87</v>
      </c>
      <c r="AU260" s="16">
        <v>1718.99</v>
      </c>
      <c r="AV260" s="16">
        <v>1057.21</v>
      </c>
      <c r="AW260" s="16">
        <v>1407.73</v>
      </c>
      <c r="AX260" s="16">
        <v>1906.45</v>
      </c>
      <c r="AY260" s="16">
        <v>2687.8</v>
      </c>
      <c r="AZ260" s="16">
        <v>1607.06</v>
      </c>
      <c r="BA260" s="16">
        <v>2444.44</v>
      </c>
      <c r="BB260" s="16">
        <v>2514.17</v>
      </c>
      <c r="BC260" s="16">
        <v>2602.64</v>
      </c>
      <c r="BD260" s="16">
        <v>2659.28</v>
      </c>
      <c r="BE260" s="16">
        <v>1617.91</v>
      </c>
    </row>
    <row r="261" spans="1:156" x14ac:dyDescent="0.3">
      <c r="A261" s="12" t="s">
        <v>53</v>
      </c>
      <c r="B261" s="6" t="s">
        <v>2920</v>
      </c>
      <c r="C261" s="12">
        <f>COUNT(H261:CA261)</f>
        <v>71</v>
      </c>
      <c r="D261" s="63">
        <f>MIN(H261:CB261)</f>
        <v>806.2</v>
      </c>
      <c r="E261" s="63">
        <f>MAX(H261:CB261)</f>
        <v>1735.07</v>
      </c>
      <c r="F261" s="63">
        <f>AVERAGE(H261:CB261)</f>
        <v>1339.5063380281686</v>
      </c>
      <c r="G261" s="88">
        <f>STDEV(H261:CB261)</f>
        <v>185.10561716598289</v>
      </c>
      <c r="H261" s="16">
        <v>903.48</v>
      </c>
      <c r="I261" s="16">
        <v>806.2</v>
      </c>
      <c r="J261" s="16">
        <v>1298.19</v>
      </c>
      <c r="K261" s="16">
        <v>1060.45</v>
      </c>
      <c r="L261" s="16">
        <v>1573.53</v>
      </c>
      <c r="M261" s="16">
        <v>1210.56</v>
      </c>
      <c r="N261" s="16">
        <v>1306.32</v>
      </c>
      <c r="O261" s="16">
        <v>1399.54</v>
      </c>
      <c r="P261" s="16">
        <v>1546.86</v>
      </c>
      <c r="Q261" s="16">
        <v>1517.65</v>
      </c>
      <c r="R261" s="16">
        <v>1516.13</v>
      </c>
      <c r="S261" s="16">
        <v>1573.28</v>
      </c>
      <c r="T261" s="16">
        <v>1609.09</v>
      </c>
      <c r="U261" s="16">
        <v>1571.75</v>
      </c>
      <c r="V261" s="16">
        <v>1456.69</v>
      </c>
      <c r="W261" s="16">
        <v>1391.67</v>
      </c>
      <c r="X261" s="16">
        <v>1496.31</v>
      </c>
      <c r="Y261" s="16">
        <v>1696.72</v>
      </c>
      <c r="Z261" s="16">
        <v>1472.44</v>
      </c>
      <c r="AA261" s="16">
        <v>1438.15</v>
      </c>
      <c r="AB261" s="16">
        <v>1359.41</v>
      </c>
      <c r="AC261" s="16">
        <v>1434.85</v>
      </c>
      <c r="AD261" s="16">
        <v>1299.46</v>
      </c>
      <c r="AE261" s="16">
        <v>1703.83</v>
      </c>
      <c r="AF261" s="16">
        <v>1735.07</v>
      </c>
      <c r="AG261" s="16">
        <v>1615.44</v>
      </c>
      <c r="AH261" s="16">
        <v>1405.89</v>
      </c>
      <c r="AI261" s="16">
        <v>1493.77</v>
      </c>
      <c r="AJ261" s="16">
        <v>1316.23</v>
      </c>
      <c r="AK261" s="16">
        <v>1301.75</v>
      </c>
      <c r="AL261" s="16">
        <v>1306.83</v>
      </c>
      <c r="AM261" s="16">
        <v>1256.79</v>
      </c>
      <c r="AN261" s="16">
        <v>1245.8699999999999</v>
      </c>
      <c r="AO261" s="16">
        <v>1548.13</v>
      </c>
      <c r="AP261" s="16">
        <v>1712.21</v>
      </c>
      <c r="AQ261" s="16">
        <v>1356.11</v>
      </c>
      <c r="AR261" s="16">
        <v>1521.46</v>
      </c>
      <c r="AS261" s="16">
        <v>1225.04</v>
      </c>
      <c r="AT261" s="16">
        <v>1191.51</v>
      </c>
      <c r="AU261" s="16">
        <v>1277.3699999999999</v>
      </c>
      <c r="AV261" s="16">
        <v>1222.25</v>
      </c>
      <c r="AW261" s="16">
        <v>1243.33</v>
      </c>
      <c r="AX261" s="16">
        <v>1252.22</v>
      </c>
      <c r="AY261" s="16">
        <v>1399.29</v>
      </c>
      <c r="AZ261" s="16">
        <v>1288.54</v>
      </c>
      <c r="BA261" s="16">
        <v>1109.47</v>
      </c>
      <c r="BB261" s="16">
        <v>1333.75</v>
      </c>
      <c r="BC261" s="16">
        <v>1107.44</v>
      </c>
      <c r="BD261" s="16">
        <v>1165.6099999999999</v>
      </c>
      <c r="BE261" s="16">
        <v>1170.18</v>
      </c>
      <c r="BF261" s="16">
        <v>1127.25</v>
      </c>
      <c r="BG261" s="16">
        <v>1527.81</v>
      </c>
      <c r="BH261" s="16">
        <v>1346.45</v>
      </c>
      <c r="BI261" s="16">
        <v>1086.0999999999999</v>
      </c>
      <c r="BJ261" s="16">
        <v>1155.7</v>
      </c>
      <c r="BK261" s="16">
        <v>1249.17</v>
      </c>
      <c r="BL261" s="16">
        <v>1417.32</v>
      </c>
      <c r="BM261" s="16">
        <v>1397</v>
      </c>
      <c r="BN261" s="16">
        <v>1282.95</v>
      </c>
      <c r="BO261" s="16">
        <v>1366.27</v>
      </c>
      <c r="BP261" s="16">
        <v>1395.48</v>
      </c>
      <c r="BQ261" s="16">
        <v>1342.9</v>
      </c>
      <c r="BR261" s="16">
        <v>1300.23</v>
      </c>
      <c r="BS261" s="16">
        <v>1178.81</v>
      </c>
      <c r="BT261" s="16">
        <v>1175.51</v>
      </c>
      <c r="BU261" s="16">
        <v>1232.1500000000001</v>
      </c>
      <c r="BV261" s="16">
        <v>1157.73</v>
      </c>
      <c r="BW261" s="16">
        <v>1203.45</v>
      </c>
      <c r="BX261" s="16">
        <v>1059.18</v>
      </c>
      <c r="BY261" s="16">
        <v>1278.1300000000001</v>
      </c>
      <c r="BZ261" s="16">
        <v>1381.25</v>
      </c>
    </row>
    <row r="262" spans="1:156" x14ac:dyDescent="0.3">
      <c r="A262" s="12" t="s">
        <v>74</v>
      </c>
      <c r="B262" s="6" t="s">
        <v>2977</v>
      </c>
      <c r="C262" s="12">
        <f t="shared" si="50"/>
        <v>6</v>
      </c>
      <c r="D262" s="63">
        <f t="shared" si="51"/>
        <v>581.5</v>
      </c>
      <c r="E262" s="63">
        <f t="shared" si="52"/>
        <v>1523.8</v>
      </c>
      <c r="F262" s="63">
        <f t="shared" si="53"/>
        <v>1198.5666666666668</v>
      </c>
      <c r="G262" s="88">
        <f t="shared" si="54"/>
        <v>356.56551525163843</v>
      </c>
      <c r="H262" s="16">
        <v>1297.4000000000001</v>
      </c>
      <c r="I262" s="16">
        <v>997.7</v>
      </c>
      <c r="J262" s="16">
        <v>581.5</v>
      </c>
      <c r="K262" s="16">
        <v>1291.9000000000001</v>
      </c>
      <c r="L262" s="16">
        <v>1499.1</v>
      </c>
      <c r="M262" s="16">
        <v>1523.8</v>
      </c>
    </row>
    <row r="263" spans="1:156" x14ac:dyDescent="0.3">
      <c r="A263" s="12" t="s">
        <v>74</v>
      </c>
      <c r="B263" s="6" t="s">
        <v>2992</v>
      </c>
      <c r="C263" s="12">
        <f t="shared" si="50"/>
        <v>16</v>
      </c>
      <c r="D263" s="63">
        <f t="shared" si="51"/>
        <v>270.10000000000002</v>
      </c>
      <c r="E263" s="63">
        <f t="shared" si="52"/>
        <v>1642.3</v>
      </c>
      <c r="F263" s="63">
        <f t="shared" si="53"/>
        <v>827.64375000000007</v>
      </c>
      <c r="G263" s="88">
        <f t="shared" si="54"/>
        <v>364.19800469662079</v>
      </c>
      <c r="H263" s="16">
        <v>527.79999999999995</v>
      </c>
      <c r="I263" s="16">
        <v>764.3</v>
      </c>
      <c r="J263" s="16">
        <v>270.10000000000002</v>
      </c>
      <c r="K263" s="16">
        <v>506.4</v>
      </c>
      <c r="L263" s="16">
        <v>662.9</v>
      </c>
      <c r="M263" s="16">
        <v>534.70000000000005</v>
      </c>
      <c r="N263" s="16">
        <v>611.5</v>
      </c>
      <c r="O263" s="16">
        <v>760.6</v>
      </c>
      <c r="P263" s="16">
        <v>647.20000000000005</v>
      </c>
      <c r="Q263" s="16">
        <v>582.79999999999995</v>
      </c>
      <c r="R263" s="16">
        <v>1228.9000000000001</v>
      </c>
      <c r="S263" s="16">
        <v>1096.7</v>
      </c>
      <c r="T263" s="16">
        <v>1116.5</v>
      </c>
      <c r="U263" s="16">
        <v>1642.3</v>
      </c>
      <c r="V263" s="16">
        <v>1291.9000000000001</v>
      </c>
      <c r="W263" s="16">
        <v>997.7</v>
      </c>
    </row>
    <row r="264" spans="1:156" x14ac:dyDescent="0.3">
      <c r="A264" s="12" t="s">
        <v>74</v>
      </c>
      <c r="B264" s="6" t="s">
        <v>3019</v>
      </c>
      <c r="C264" s="12">
        <f t="shared" si="50"/>
        <v>18</v>
      </c>
      <c r="D264" s="63">
        <f t="shared" si="51"/>
        <v>290.3</v>
      </c>
      <c r="E264" s="63">
        <f t="shared" si="52"/>
        <v>1805.9</v>
      </c>
      <c r="F264" s="63">
        <f t="shared" si="53"/>
        <v>1026.0055555555557</v>
      </c>
      <c r="G264" s="88">
        <f t="shared" si="54"/>
        <v>467.17391455207388</v>
      </c>
      <c r="H264" s="16">
        <v>1228.9000000000001</v>
      </c>
      <c r="I264" s="16">
        <v>1642.3</v>
      </c>
      <c r="J264" s="16">
        <v>582.79999999999995</v>
      </c>
      <c r="K264" s="16">
        <v>1096.7</v>
      </c>
      <c r="L264" s="16">
        <v>314.39999999999998</v>
      </c>
      <c r="M264" s="16">
        <v>1291.9000000000001</v>
      </c>
      <c r="N264" s="16">
        <v>997.7</v>
      </c>
      <c r="O264" s="16">
        <v>290.3</v>
      </c>
      <c r="P264" s="16">
        <v>501.2</v>
      </c>
      <c r="Q264" s="16">
        <v>548.4</v>
      </c>
      <c r="R264" s="16">
        <v>783.4</v>
      </c>
      <c r="S264" s="16">
        <v>1805.9</v>
      </c>
      <c r="T264" s="16">
        <v>1561.6</v>
      </c>
      <c r="U264" s="16">
        <v>1140</v>
      </c>
      <c r="V264" s="16">
        <v>1619.7</v>
      </c>
      <c r="W264" s="16">
        <v>967.2</v>
      </c>
      <c r="X264" s="16">
        <v>1313.7</v>
      </c>
      <c r="Y264" s="16">
        <v>782</v>
      </c>
    </row>
    <row r="265" spans="1:156" x14ac:dyDescent="0.3">
      <c r="A265" s="12" t="s">
        <v>74</v>
      </c>
      <c r="B265" s="6" t="s">
        <v>3024</v>
      </c>
      <c r="C265" s="12">
        <f t="shared" si="50"/>
        <v>3</v>
      </c>
      <c r="D265" s="63">
        <f t="shared" si="51"/>
        <v>539.6</v>
      </c>
      <c r="E265" s="63">
        <f t="shared" si="52"/>
        <v>1228.9000000000001</v>
      </c>
      <c r="F265" s="63">
        <f t="shared" si="53"/>
        <v>805.23333333333346</v>
      </c>
      <c r="G265" s="88">
        <f t="shared" si="54"/>
        <v>370.82950709636538</v>
      </c>
      <c r="H265" s="16">
        <v>1228.9000000000001</v>
      </c>
      <c r="I265" s="16">
        <v>647.20000000000005</v>
      </c>
      <c r="J265" s="16">
        <v>539.6</v>
      </c>
    </row>
    <row r="266" spans="1:156" x14ac:dyDescent="0.3">
      <c r="A266" s="70" t="s">
        <v>40</v>
      </c>
      <c r="B266" s="136" t="s">
        <v>3120</v>
      </c>
      <c r="C266" s="12">
        <f t="shared" si="50"/>
        <v>20</v>
      </c>
      <c r="D266" s="63">
        <f t="shared" si="51"/>
        <v>488.05</v>
      </c>
      <c r="E266" s="63">
        <f t="shared" si="52"/>
        <v>1344.18</v>
      </c>
      <c r="F266" s="63">
        <f t="shared" si="53"/>
        <v>784.73149999999998</v>
      </c>
      <c r="G266" s="88">
        <f t="shared" si="54"/>
        <v>237.16701153573129</v>
      </c>
      <c r="H266" s="16">
        <v>1261.22</v>
      </c>
      <c r="I266" s="16">
        <v>944.7</v>
      </c>
      <c r="J266" s="16">
        <v>808.31</v>
      </c>
      <c r="K266" s="16">
        <v>962.76</v>
      </c>
      <c r="L266" s="16">
        <v>882.89</v>
      </c>
      <c r="M266" s="16">
        <v>608.75</v>
      </c>
      <c r="N266" s="16">
        <v>555.94000000000005</v>
      </c>
      <c r="O266" s="16">
        <v>572.63</v>
      </c>
      <c r="P266" s="16">
        <v>1344.18</v>
      </c>
      <c r="Q266" s="16">
        <v>613.64</v>
      </c>
      <c r="R266" s="16">
        <v>520.86</v>
      </c>
      <c r="S266" s="16">
        <v>538.33000000000004</v>
      </c>
      <c r="T266" s="16">
        <v>488.05</v>
      </c>
      <c r="U266" s="16">
        <v>607.82000000000005</v>
      </c>
      <c r="V266" s="16">
        <v>720.24</v>
      </c>
      <c r="W266" s="16">
        <v>784.09</v>
      </c>
      <c r="X266" s="16">
        <v>856.88</v>
      </c>
      <c r="Y266" s="16">
        <v>986.01</v>
      </c>
      <c r="Z266" s="16">
        <v>788.65</v>
      </c>
      <c r="AA266" s="16">
        <v>848.68</v>
      </c>
    </row>
    <row r="267" spans="1:156" x14ac:dyDescent="0.3">
      <c r="A267" s="70" t="s">
        <v>36</v>
      </c>
      <c r="B267" s="136" t="s">
        <v>3137</v>
      </c>
      <c r="C267" s="12">
        <f t="shared" si="50"/>
        <v>2</v>
      </c>
      <c r="D267" s="63">
        <f t="shared" si="51"/>
        <v>1607.63</v>
      </c>
      <c r="E267" s="63">
        <f t="shared" si="52"/>
        <v>1699.33</v>
      </c>
      <c r="F267" s="63">
        <f t="shared" si="53"/>
        <v>1653.48</v>
      </c>
      <c r="G267" s="88">
        <f t="shared" si="54"/>
        <v>64.841691834806284</v>
      </c>
      <c r="H267" s="16">
        <v>1607.63</v>
      </c>
      <c r="I267" s="16">
        <v>1699.33</v>
      </c>
    </row>
    <row r="268" spans="1:156" x14ac:dyDescent="0.3">
      <c r="A268" t="s">
        <v>36</v>
      </c>
      <c r="B268" s="6" t="s">
        <v>3138</v>
      </c>
      <c r="C268" s="12">
        <f t="shared" si="50"/>
        <v>4</v>
      </c>
      <c r="D268" s="63">
        <f t="shared" si="51"/>
        <v>614.02</v>
      </c>
      <c r="E268" s="63">
        <f t="shared" si="52"/>
        <v>1259.83</v>
      </c>
      <c r="F268" s="63">
        <f t="shared" si="53"/>
        <v>793.4375</v>
      </c>
      <c r="G268" s="88">
        <f t="shared" si="54"/>
        <v>311.4195031759142</v>
      </c>
      <c r="H268" s="16">
        <v>614.02</v>
      </c>
      <c r="I268" s="16">
        <v>655.26</v>
      </c>
      <c r="J268" s="16">
        <v>644.64</v>
      </c>
      <c r="K268" s="16">
        <v>1259.83</v>
      </c>
    </row>
    <row r="269" spans="1:156" x14ac:dyDescent="0.3">
      <c r="A269" t="s">
        <v>36</v>
      </c>
      <c r="B269" s="6" t="s">
        <v>3142</v>
      </c>
      <c r="C269" s="12">
        <f>COUNT(H269:CA269)</f>
        <v>48</v>
      </c>
      <c r="D269" s="63">
        <f>MIN(H269:CB269)</f>
        <v>135.71</v>
      </c>
      <c r="E269" s="63">
        <f>MAX(H269:CB269)</f>
        <v>1863.5</v>
      </c>
      <c r="F269" s="63">
        <f>AVERAGE(H269:CB269)</f>
        <v>669.31312500000001</v>
      </c>
      <c r="G269" s="88">
        <f>STDEV(H269:CB269)</f>
        <v>338.79821653023663</v>
      </c>
      <c r="H269" s="16">
        <v>1863.5</v>
      </c>
      <c r="I269" s="16">
        <v>899.09</v>
      </c>
      <c r="J269" s="16">
        <v>1445.57</v>
      </c>
      <c r="K269" s="16">
        <v>729.92</v>
      </c>
      <c r="L269" s="16">
        <v>805.47</v>
      </c>
      <c r="M269" s="16">
        <v>770.14</v>
      </c>
      <c r="N269" s="16">
        <v>784.09</v>
      </c>
      <c r="O269" s="16">
        <v>856.88</v>
      </c>
      <c r="P269" s="16">
        <v>986.01</v>
      </c>
      <c r="Q269" s="16">
        <v>881.3</v>
      </c>
      <c r="R269" s="16">
        <v>720.24</v>
      </c>
      <c r="S269" s="16">
        <v>818.16</v>
      </c>
      <c r="T269" s="16">
        <v>522.19000000000005</v>
      </c>
      <c r="U269" s="16">
        <v>714.89</v>
      </c>
      <c r="V269" s="16">
        <v>1036.46</v>
      </c>
      <c r="W269" s="16">
        <v>917.71</v>
      </c>
      <c r="X269" s="16">
        <v>1005.38</v>
      </c>
      <c r="Y269" s="16">
        <v>1203.03</v>
      </c>
      <c r="Z269" s="16">
        <v>989.34</v>
      </c>
      <c r="AA269" s="16">
        <v>832.95</v>
      </c>
      <c r="AB269" s="16">
        <v>799.6</v>
      </c>
      <c r="AC269" s="16">
        <v>467.44</v>
      </c>
      <c r="AD269" s="16">
        <v>666.64</v>
      </c>
      <c r="AE269" s="16">
        <v>461.9</v>
      </c>
      <c r="AF269" s="16">
        <v>417.36</v>
      </c>
      <c r="AG269" s="16">
        <v>135.71</v>
      </c>
      <c r="AH269" s="16">
        <v>279.32</v>
      </c>
      <c r="AI269" s="16">
        <v>171.43</v>
      </c>
      <c r="AJ269" s="16">
        <v>230.37</v>
      </c>
      <c r="AK269" s="16">
        <v>360.32</v>
      </c>
      <c r="AL269" s="16">
        <v>568.13</v>
      </c>
      <c r="AM269" s="16">
        <v>559.80999999999995</v>
      </c>
      <c r="AN269" s="16">
        <v>866.85</v>
      </c>
      <c r="AO269" s="16">
        <v>654.82000000000005</v>
      </c>
      <c r="AP269" s="16">
        <v>735.57</v>
      </c>
      <c r="AQ269" s="16">
        <v>516.27</v>
      </c>
      <c r="AR269" s="16">
        <v>365.05</v>
      </c>
      <c r="AS269" s="16">
        <v>505.14</v>
      </c>
      <c r="AT269" s="16">
        <v>632.25</v>
      </c>
      <c r="AU269" s="16">
        <v>644.84</v>
      </c>
      <c r="AV269" s="16">
        <v>1016.34</v>
      </c>
      <c r="AW269" s="16">
        <v>465.58</v>
      </c>
      <c r="AX269" s="16">
        <v>269.49</v>
      </c>
      <c r="AY269" s="16">
        <v>265.18</v>
      </c>
      <c r="AZ269" s="16">
        <v>331.72</v>
      </c>
      <c r="BA269" s="16">
        <v>305.31</v>
      </c>
      <c r="BB269" s="16">
        <v>310.64</v>
      </c>
      <c r="BC269" s="16">
        <v>341.63</v>
      </c>
    </row>
    <row r="270" spans="1:156" x14ac:dyDescent="0.3">
      <c r="A270" t="s">
        <v>61</v>
      </c>
      <c r="B270" s="6" t="s">
        <v>3163</v>
      </c>
      <c r="C270" s="12">
        <f t="shared" si="50"/>
        <v>21</v>
      </c>
      <c r="D270" s="63">
        <f t="shared" si="51"/>
        <v>171.43</v>
      </c>
      <c r="E270" s="63">
        <f t="shared" si="52"/>
        <v>1126.8</v>
      </c>
      <c r="F270" s="63">
        <f t="shared" si="53"/>
        <v>610.02476190476182</v>
      </c>
      <c r="G270" s="88">
        <f t="shared" si="54"/>
        <v>248.22186298992818</v>
      </c>
      <c r="H270" s="16">
        <v>512.58000000000004</v>
      </c>
      <c r="I270" s="16">
        <v>870.33</v>
      </c>
      <c r="J270" s="16">
        <v>737.34</v>
      </c>
      <c r="K270" s="16">
        <v>1083.3900000000001</v>
      </c>
      <c r="L270" s="16">
        <v>814.83</v>
      </c>
      <c r="M270" s="16">
        <v>1126.8</v>
      </c>
      <c r="N270" s="16">
        <v>922.82</v>
      </c>
      <c r="O270" s="16">
        <v>707.08</v>
      </c>
      <c r="P270" s="16">
        <v>612.69000000000005</v>
      </c>
      <c r="Q270" s="16">
        <v>531.98</v>
      </c>
      <c r="R270" s="16">
        <v>470.31</v>
      </c>
      <c r="S270" s="16">
        <v>417.36</v>
      </c>
      <c r="T270" s="16">
        <v>279.32</v>
      </c>
      <c r="U270" s="16">
        <v>171.43</v>
      </c>
      <c r="V270" s="16">
        <v>402.78</v>
      </c>
      <c r="W270" s="16">
        <v>363.23</v>
      </c>
      <c r="X270" s="16">
        <v>516.27</v>
      </c>
      <c r="Y270" s="16">
        <v>654.82000000000005</v>
      </c>
      <c r="Z270" s="16">
        <v>487.22</v>
      </c>
      <c r="AA270" s="16">
        <v>559.80999999999995</v>
      </c>
      <c r="AB270" s="16">
        <v>568.13</v>
      </c>
    </row>
    <row r="271" spans="1:156" x14ac:dyDescent="0.3">
      <c r="A271" s="12" t="s">
        <v>69</v>
      </c>
      <c r="B271" s="6" t="s">
        <v>3330</v>
      </c>
      <c r="C271" s="12">
        <f t="shared" si="50"/>
        <v>17</v>
      </c>
      <c r="D271" s="63">
        <f t="shared" si="51"/>
        <v>1164.72</v>
      </c>
      <c r="E271" s="63">
        <f t="shared" si="52"/>
        <v>2620.2399999999998</v>
      </c>
      <c r="F271" s="63">
        <f t="shared" si="53"/>
        <v>1795.0288235294117</v>
      </c>
      <c r="G271" s="88">
        <f t="shared" si="54"/>
        <v>396.31365479065977</v>
      </c>
      <c r="H271" s="16">
        <v>1164.72</v>
      </c>
      <c r="I271" s="16">
        <v>1360.02</v>
      </c>
      <c r="J271" s="16">
        <v>1297.22</v>
      </c>
      <c r="K271" s="16">
        <v>1444.71</v>
      </c>
      <c r="L271" s="16">
        <v>1764.93</v>
      </c>
      <c r="M271" s="16">
        <v>1364.07</v>
      </c>
      <c r="N271" s="16">
        <v>1914.56</v>
      </c>
      <c r="O271" s="16">
        <v>2299.19</v>
      </c>
      <c r="P271" s="16">
        <v>1809.46</v>
      </c>
      <c r="Q271" s="16">
        <v>2130.94</v>
      </c>
      <c r="R271" s="16">
        <v>1821.66</v>
      </c>
      <c r="S271" s="16">
        <v>2113.06</v>
      </c>
      <c r="T271" s="16">
        <v>1775.53</v>
      </c>
      <c r="U271" s="16">
        <v>1610.62</v>
      </c>
      <c r="V271" s="16">
        <v>1817.06</v>
      </c>
      <c r="W271" s="16">
        <v>2207.5</v>
      </c>
      <c r="X271" s="16">
        <v>2620.2399999999998</v>
      </c>
    </row>
    <row r="272" spans="1:156" x14ac:dyDescent="0.3">
      <c r="A272" s="12" t="s">
        <v>69</v>
      </c>
      <c r="B272" s="6" t="s">
        <v>3393</v>
      </c>
      <c r="C272" s="12">
        <f>COUNT(H272:FA272)</f>
        <v>149</v>
      </c>
      <c r="D272" s="63">
        <f>MIN(H272:FB272)</f>
        <v>161.54</v>
      </c>
      <c r="E272" s="63">
        <f>MAX(H272:FB272)</f>
        <v>1696.72</v>
      </c>
      <c r="F272" s="63">
        <f>AVERAGE(H272:FB272)</f>
        <v>917.23604026845646</v>
      </c>
      <c r="G272" s="88">
        <f>STDEV(H272:FB272)</f>
        <v>383.41834307693603</v>
      </c>
      <c r="H272" s="16">
        <v>416.81</v>
      </c>
      <c r="I272" s="16">
        <v>999.24</v>
      </c>
      <c r="J272" s="16">
        <v>1067.31</v>
      </c>
      <c r="K272" s="16">
        <v>1285.75</v>
      </c>
      <c r="L272" s="16">
        <v>476</v>
      </c>
      <c r="M272" s="16">
        <v>912.62</v>
      </c>
      <c r="N272" s="16">
        <v>1068.07</v>
      </c>
      <c r="O272" s="16">
        <v>1093.22</v>
      </c>
      <c r="P272" s="16">
        <v>1037.08</v>
      </c>
      <c r="Q272" s="16">
        <v>814.58</v>
      </c>
      <c r="R272" s="16">
        <v>282.95999999999998</v>
      </c>
      <c r="S272" s="16">
        <v>695.71</v>
      </c>
      <c r="T272" s="16">
        <v>460.76</v>
      </c>
      <c r="U272" s="16">
        <v>800.86</v>
      </c>
      <c r="V272" s="16">
        <v>498.86</v>
      </c>
      <c r="W272" s="16">
        <v>342.39</v>
      </c>
      <c r="X272" s="16">
        <v>279.14999999999998</v>
      </c>
      <c r="Y272" s="16">
        <v>262.13</v>
      </c>
      <c r="Z272" s="16">
        <v>161.54</v>
      </c>
      <c r="AA272" s="16">
        <v>482.09</v>
      </c>
      <c r="AB272" s="16">
        <v>265.18</v>
      </c>
      <c r="AC272" s="16">
        <v>331.72</v>
      </c>
      <c r="AD272" s="16">
        <v>305.31</v>
      </c>
      <c r="AE272" s="16">
        <v>310.64</v>
      </c>
      <c r="AF272" s="16">
        <v>341.63</v>
      </c>
      <c r="AG272" s="16">
        <v>292.35000000000002</v>
      </c>
      <c r="AH272" s="16">
        <v>418.08</v>
      </c>
      <c r="AI272" s="16">
        <v>183.39</v>
      </c>
      <c r="AJ272" s="16">
        <v>269.49</v>
      </c>
      <c r="AK272" s="16">
        <v>330.45</v>
      </c>
      <c r="AL272" s="16">
        <v>236.47</v>
      </c>
      <c r="AM272" s="16">
        <v>231.9</v>
      </c>
      <c r="AN272" s="16">
        <v>436.63</v>
      </c>
      <c r="AO272" s="16">
        <v>396.24</v>
      </c>
      <c r="AP272" s="16">
        <v>288.8</v>
      </c>
      <c r="AQ272" s="16">
        <v>539.24</v>
      </c>
      <c r="AR272" s="16">
        <v>367.79</v>
      </c>
      <c r="AS272" s="16">
        <v>197.1</v>
      </c>
      <c r="AT272" s="16">
        <v>272.02999999999997</v>
      </c>
      <c r="AU272" s="16">
        <v>224.54</v>
      </c>
      <c r="AV272" s="16">
        <v>399.54</v>
      </c>
      <c r="AW272" s="16">
        <v>343.15</v>
      </c>
      <c r="AX272" s="16">
        <v>499.36</v>
      </c>
      <c r="AY272" s="16">
        <v>708.41</v>
      </c>
      <c r="AZ272" s="16">
        <v>956.56</v>
      </c>
      <c r="BA272" s="16">
        <v>1210.56</v>
      </c>
      <c r="BB272" s="16">
        <v>1060.45</v>
      </c>
      <c r="BC272" s="16">
        <v>903.48</v>
      </c>
      <c r="BD272" s="16">
        <v>776.22</v>
      </c>
      <c r="BE272" s="16">
        <v>822.45</v>
      </c>
      <c r="BF272" s="16">
        <v>1652.78</v>
      </c>
      <c r="BG272" s="16">
        <v>1316.74</v>
      </c>
      <c r="BH272" s="16">
        <v>1298.19</v>
      </c>
      <c r="BI272" s="16">
        <v>924.81</v>
      </c>
      <c r="BJ272" s="16">
        <v>542.29</v>
      </c>
      <c r="BK272" s="16">
        <v>780.29</v>
      </c>
      <c r="BL272" s="16">
        <v>697.74</v>
      </c>
      <c r="BM272" s="16">
        <v>842.52</v>
      </c>
      <c r="BN272" s="16">
        <v>1040.3800000000001</v>
      </c>
      <c r="BO272" s="16">
        <v>1022.35</v>
      </c>
      <c r="BP272" s="16">
        <v>501.14</v>
      </c>
      <c r="BQ272" s="16">
        <v>871.47</v>
      </c>
      <c r="BR272" s="16">
        <v>908.56</v>
      </c>
      <c r="BS272" s="16">
        <v>884.17</v>
      </c>
      <c r="BT272" s="16">
        <v>953.52</v>
      </c>
      <c r="BU272" s="16">
        <v>1216.4100000000001</v>
      </c>
      <c r="BV272" s="16">
        <v>745.24</v>
      </c>
      <c r="BW272" s="16">
        <v>809.24</v>
      </c>
      <c r="BX272" s="16">
        <v>928.37</v>
      </c>
      <c r="BY272" s="16">
        <v>1059.18</v>
      </c>
      <c r="BZ272" s="16">
        <v>1052.32</v>
      </c>
      <c r="CA272" s="16">
        <v>1203.45</v>
      </c>
      <c r="CB272" s="16">
        <v>1202.18</v>
      </c>
      <c r="CC272" s="16">
        <v>1153.92</v>
      </c>
      <c r="CD272" s="16">
        <v>1342.9</v>
      </c>
      <c r="CE272" s="16">
        <v>1360.93</v>
      </c>
      <c r="CF272" s="16">
        <v>1573.28</v>
      </c>
      <c r="CG272" s="16">
        <v>1609.09</v>
      </c>
      <c r="CH272" s="16">
        <v>1696.72</v>
      </c>
      <c r="CI272" s="16">
        <v>1456.69</v>
      </c>
      <c r="CJ272" s="16">
        <v>1359.41</v>
      </c>
      <c r="CK272" s="16">
        <v>1434.85</v>
      </c>
      <c r="CL272" s="16">
        <v>1438.15</v>
      </c>
      <c r="CM272" s="16">
        <v>1256.54</v>
      </c>
      <c r="CN272" s="16">
        <v>1359.48</v>
      </c>
      <c r="CO272" s="16">
        <v>1366.27</v>
      </c>
      <c r="CP272" s="16">
        <v>1397</v>
      </c>
      <c r="CQ272" s="16">
        <v>1319.02</v>
      </c>
      <c r="CR272" s="16">
        <v>1524.51</v>
      </c>
      <c r="CS272" s="16">
        <v>1272.54</v>
      </c>
      <c r="CT272" s="16">
        <v>1381.25</v>
      </c>
      <c r="CU272" s="16">
        <v>939.04</v>
      </c>
      <c r="CV272" s="16">
        <v>1027.18</v>
      </c>
      <c r="CW272" s="16">
        <v>945.9</v>
      </c>
      <c r="CX272" s="16">
        <v>859.54</v>
      </c>
      <c r="CY272" s="16">
        <v>943.1</v>
      </c>
      <c r="CZ272" s="16">
        <v>809.75</v>
      </c>
      <c r="DA272" s="16">
        <v>878.08</v>
      </c>
      <c r="DB272" s="16">
        <v>846.58</v>
      </c>
      <c r="DC272" s="16">
        <v>871.73</v>
      </c>
      <c r="DD272" s="16">
        <v>1042.1600000000001</v>
      </c>
      <c r="DE272" s="16">
        <v>1055.8800000000001</v>
      </c>
      <c r="DF272" s="16">
        <v>1055.8800000000001</v>
      </c>
      <c r="DG272" s="16">
        <v>1020.57</v>
      </c>
      <c r="DH272" s="16">
        <v>1049.78</v>
      </c>
      <c r="DI272" s="16">
        <v>939.8</v>
      </c>
      <c r="DJ272" s="16">
        <v>1108.2</v>
      </c>
      <c r="DK272" s="16">
        <v>1082.04</v>
      </c>
      <c r="DL272" s="16">
        <v>1101.3399999999999</v>
      </c>
      <c r="DM272" s="16">
        <v>1147.57</v>
      </c>
      <c r="DN272" s="16">
        <v>935.26</v>
      </c>
      <c r="DO272" s="16">
        <v>1107.19</v>
      </c>
      <c r="DP272" s="16">
        <v>1207.52</v>
      </c>
      <c r="DQ272" s="16">
        <v>1195.07</v>
      </c>
      <c r="DR272" s="16">
        <v>1061.47</v>
      </c>
      <c r="DS272" s="16">
        <v>941.58</v>
      </c>
      <c r="DT272" s="16">
        <v>1178.05</v>
      </c>
      <c r="DU272" s="16">
        <v>1033.27</v>
      </c>
      <c r="DV272" s="16">
        <v>1058.1600000000001</v>
      </c>
      <c r="DW272" s="16">
        <v>1202.94</v>
      </c>
      <c r="DX272" s="16">
        <v>1097.53</v>
      </c>
      <c r="DY272" s="16">
        <v>1143</v>
      </c>
      <c r="DZ272" s="16">
        <v>1082.8</v>
      </c>
      <c r="EA272" s="16">
        <v>1143</v>
      </c>
      <c r="EB272" s="16">
        <v>1056.8900000000001</v>
      </c>
      <c r="EC272" s="16">
        <v>1102.3599999999999</v>
      </c>
      <c r="ED272" s="16">
        <v>1249.17</v>
      </c>
      <c r="EE272" s="16">
        <v>1087.6300000000001</v>
      </c>
      <c r="EF272" s="16">
        <v>1083.06</v>
      </c>
      <c r="EG272" s="16">
        <v>1132.23</v>
      </c>
      <c r="EH272" s="16">
        <v>1170.18</v>
      </c>
      <c r="EI272" s="16">
        <v>1501.9</v>
      </c>
      <c r="EJ272" s="16">
        <v>1109.47</v>
      </c>
      <c r="EK272" s="16">
        <v>1252.22</v>
      </c>
      <c r="EL272" s="16">
        <v>1137.4100000000001</v>
      </c>
      <c r="EM272" s="16">
        <v>1277.3699999999999</v>
      </c>
      <c r="EN272" s="16">
        <v>1229.6099999999999</v>
      </c>
      <c r="EO272" s="16">
        <v>1316.23</v>
      </c>
      <c r="EP272" s="16">
        <v>1306.83</v>
      </c>
      <c r="EQ272" s="16">
        <v>1256.79</v>
      </c>
      <c r="ER272" s="16">
        <v>1460</v>
      </c>
      <c r="ES272" s="16">
        <v>907.4</v>
      </c>
      <c r="ET272" s="16">
        <v>1262.7</v>
      </c>
      <c r="EU272" s="16">
        <v>840</v>
      </c>
      <c r="EV272" s="16">
        <v>1148</v>
      </c>
      <c r="EW272" s="16">
        <v>939.6</v>
      </c>
      <c r="EX272" s="16">
        <v>161.56</v>
      </c>
      <c r="EY272" s="16">
        <v>407.78</v>
      </c>
      <c r="EZ272" s="16">
        <v>1048.6400000000001</v>
      </c>
    </row>
    <row r="273" spans="1:80" x14ac:dyDescent="0.3">
      <c r="A273" s="12" t="s">
        <v>69</v>
      </c>
      <c r="B273" s="6" t="s">
        <v>3389</v>
      </c>
      <c r="C273" s="12">
        <f t="shared" ref="C273:C331" si="55">COUNT(H273:CA273)</f>
        <v>3</v>
      </c>
      <c r="D273" s="63">
        <f t="shared" ref="D273:D331" si="56">MIN(H273:CB273)</f>
        <v>117.09</v>
      </c>
      <c r="E273" s="63">
        <f t="shared" ref="E273:E331" si="57">MAX(H273:CB273)</f>
        <v>310.64</v>
      </c>
      <c r="F273" s="63">
        <f t="shared" ref="F273:F331" si="58">AVERAGE(H273:CB273)</f>
        <v>229.95333333333335</v>
      </c>
      <c r="G273" s="88">
        <f t="shared" ref="G273:G331" si="59">STDEV(H273:CB273)</f>
        <v>100.70702077478673</v>
      </c>
      <c r="H273" s="16">
        <v>262.13</v>
      </c>
      <c r="I273" s="16">
        <v>310.64</v>
      </c>
      <c r="J273" s="16">
        <v>117.09</v>
      </c>
    </row>
    <row r="274" spans="1:80" x14ac:dyDescent="0.3">
      <c r="A274" s="12" t="s">
        <v>69</v>
      </c>
      <c r="B274" s="6" t="s">
        <v>3440</v>
      </c>
      <c r="C274" s="12">
        <f>COUNT(H274:DA274)</f>
        <v>73</v>
      </c>
      <c r="D274" s="63">
        <f>MIN(H274:DB274)</f>
        <v>508.03</v>
      </c>
      <c r="E274" s="63">
        <f>MAX(H274:DB274)</f>
        <v>1592.59</v>
      </c>
      <c r="F274" s="63">
        <f>AVERAGE(H274:DB274)</f>
        <v>797.86712328767112</v>
      </c>
      <c r="G274" s="88">
        <f>STDEV(H274:DB274)</f>
        <v>235.59433811391108</v>
      </c>
      <c r="H274" s="16">
        <v>996.98</v>
      </c>
      <c r="I274" s="16">
        <v>1006.86</v>
      </c>
      <c r="J274" s="16">
        <v>607.82000000000005</v>
      </c>
      <c r="K274" s="16">
        <v>720.24</v>
      </c>
      <c r="L274" s="16">
        <v>881.3</v>
      </c>
      <c r="M274" s="16">
        <v>970.42</v>
      </c>
      <c r="N274" s="16">
        <v>856.88</v>
      </c>
      <c r="O274" s="16">
        <v>965.5</v>
      </c>
      <c r="P274" s="16">
        <v>945.97</v>
      </c>
      <c r="Q274" s="16">
        <v>1008.15</v>
      </c>
      <c r="R274" s="16">
        <v>870.89</v>
      </c>
      <c r="S274" s="16">
        <v>969.93</v>
      </c>
      <c r="T274" s="16">
        <v>947.01</v>
      </c>
      <c r="U274" s="16">
        <v>1137.73</v>
      </c>
      <c r="V274" s="16">
        <v>1444.31</v>
      </c>
      <c r="W274" s="16">
        <v>1274.5899999999999</v>
      </c>
      <c r="X274" s="16">
        <v>805.47</v>
      </c>
      <c r="Y274" s="16">
        <v>830.31</v>
      </c>
      <c r="Z274" s="16">
        <v>705.79</v>
      </c>
      <c r="AA274" s="16">
        <v>802.34</v>
      </c>
      <c r="AB274" s="16">
        <v>749.51</v>
      </c>
      <c r="AC274" s="16">
        <v>781.04</v>
      </c>
      <c r="AD274" s="16">
        <v>597.54999999999995</v>
      </c>
      <c r="AE274" s="16">
        <v>582.47</v>
      </c>
      <c r="AF274" s="16">
        <v>817.69</v>
      </c>
      <c r="AG274" s="16">
        <v>826.7</v>
      </c>
      <c r="AH274" s="16">
        <v>812.53</v>
      </c>
      <c r="AI274" s="16">
        <v>757.75</v>
      </c>
      <c r="AJ274" s="16">
        <v>628</v>
      </c>
      <c r="AK274" s="16">
        <v>597.05999999999995</v>
      </c>
      <c r="AL274" s="16">
        <v>612.34</v>
      </c>
      <c r="AM274" s="16">
        <v>751.5</v>
      </c>
      <c r="AN274" s="16">
        <v>791.07</v>
      </c>
      <c r="AO274" s="16">
        <v>780.78</v>
      </c>
      <c r="AP274" s="16">
        <v>627</v>
      </c>
      <c r="AQ274" s="16">
        <v>557.30999999999995</v>
      </c>
      <c r="AR274" s="16">
        <v>585.1</v>
      </c>
      <c r="AS274" s="16">
        <v>775.47</v>
      </c>
      <c r="AT274" s="16">
        <v>749.28</v>
      </c>
      <c r="AU274" s="16">
        <v>726.31</v>
      </c>
      <c r="AV274" s="16">
        <v>1083.22</v>
      </c>
      <c r="AW274" s="16">
        <v>746.14</v>
      </c>
      <c r="AX274" s="16">
        <v>622.37</v>
      </c>
      <c r="AY274" s="16">
        <v>542.82000000000005</v>
      </c>
      <c r="AZ274" s="16">
        <v>641.37</v>
      </c>
      <c r="BA274" s="16">
        <v>778.64</v>
      </c>
      <c r="BB274" s="16">
        <v>661.65</v>
      </c>
      <c r="BC274" s="16">
        <v>688.15</v>
      </c>
      <c r="BD274" s="16">
        <v>654.44000000000005</v>
      </c>
      <c r="BE274" s="16">
        <v>656.31</v>
      </c>
      <c r="BF274" s="16">
        <v>595.22</v>
      </c>
      <c r="BG274" s="16">
        <v>511.43</v>
      </c>
      <c r="BH274" s="16">
        <v>647.11</v>
      </c>
      <c r="BI274" s="16">
        <v>598.29999999999995</v>
      </c>
      <c r="BJ274" s="16">
        <v>616.29</v>
      </c>
      <c r="BK274" s="16">
        <v>622.87</v>
      </c>
      <c r="BL274" s="16">
        <v>706.13</v>
      </c>
      <c r="BM274" s="16">
        <v>552.19000000000005</v>
      </c>
      <c r="BN274" s="16">
        <v>543.59</v>
      </c>
      <c r="BO274" s="16">
        <v>601.42999999999995</v>
      </c>
      <c r="BP274" s="16">
        <v>639.9</v>
      </c>
      <c r="BQ274" s="16">
        <v>576.97</v>
      </c>
      <c r="BR274" s="16">
        <v>658.47</v>
      </c>
      <c r="BS274" s="16">
        <v>694.82</v>
      </c>
      <c r="BT274" s="16">
        <v>508.03</v>
      </c>
      <c r="BU274" s="16">
        <v>827.1</v>
      </c>
      <c r="BV274" s="16">
        <v>730.63</v>
      </c>
      <c r="BW274" s="16">
        <v>1181</v>
      </c>
      <c r="BX274" s="16">
        <v>1592.59</v>
      </c>
      <c r="BY274" s="16">
        <v>899.09</v>
      </c>
      <c r="BZ274" s="16">
        <v>1445.57</v>
      </c>
      <c r="CA274" s="16">
        <v>1310.2</v>
      </c>
      <c r="CB274" s="16">
        <v>1255.31</v>
      </c>
    </row>
    <row r="275" spans="1:80" x14ac:dyDescent="0.3">
      <c r="A275" s="12" t="s">
        <v>38</v>
      </c>
      <c r="B275" s="6" t="s">
        <v>3615</v>
      </c>
      <c r="C275" s="12">
        <f t="shared" si="55"/>
        <v>34</v>
      </c>
      <c r="D275" s="63">
        <f t="shared" si="56"/>
        <v>182</v>
      </c>
      <c r="E275" s="63">
        <f t="shared" si="57"/>
        <v>1060.45</v>
      </c>
      <c r="F275" s="63">
        <f t="shared" si="58"/>
        <v>442.88911764705881</v>
      </c>
      <c r="G275" s="88">
        <f t="shared" si="59"/>
        <v>218.33698233870868</v>
      </c>
      <c r="H275" s="16">
        <v>182</v>
      </c>
      <c r="I275" s="16">
        <v>350.52</v>
      </c>
      <c r="J275" s="16">
        <v>702.66</v>
      </c>
      <c r="K275" s="16">
        <v>407.78</v>
      </c>
      <c r="L275" s="16">
        <v>563.96</v>
      </c>
      <c r="M275" s="16">
        <v>332.66</v>
      </c>
      <c r="N275" s="16">
        <v>500.21</v>
      </c>
      <c r="O275" s="16">
        <v>644.4</v>
      </c>
      <c r="P275" s="16">
        <v>644.84</v>
      </c>
      <c r="Q275" s="16">
        <v>226.06</v>
      </c>
      <c r="R275" s="16">
        <v>200.91</v>
      </c>
      <c r="S275" s="16">
        <v>230.89</v>
      </c>
      <c r="T275" s="16">
        <v>269.49</v>
      </c>
      <c r="U275" s="16">
        <v>330.45</v>
      </c>
      <c r="V275" s="16">
        <v>237.24</v>
      </c>
      <c r="W275" s="16">
        <v>270</v>
      </c>
      <c r="X275" s="16">
        <v>306.07</v>
      </c>
      <c r="Y275" s="16">
        <v>307.33999999999997</v>
      </c>
      <c r="Z275" s="16">
        <v>349.76</v>
      </c>
      <c r="AA275" s="16">
        <v>224.54</v>
      </c>
      <c r="AB275" s="16">
        <v>408.94</v>
      </c>
      <c r="AC275" s="16">
        <v>295.39999999999998</v>
      </c>
      <c r="AD275" s="16">
        <v>305.31</v>
      </c>
      <c r="AE275" s="16">
        <v>570.48</v>
      </c>
      <c r="AF275" s="16">
        <v>552.96</v>
      </c>
      <c r="AG275" s="16">
        <v>223.01</v>
      </c>
      <c r="AH275" s="16">
        <v>343.15</v>
      </c>
      <c r="AI275" s="16">
        <v>531.62</v>
      </c>
      <c r="AJ275" s="16">
        <v>562.86</v>
      </c>
      <c r="AK275" s="16">
        <v>786.13</v>
      </c>
      <c r="AL275" s="16">
        <v>499.87</v>
      </c>
      <c r="AM275" s="16">
        <v>1060.45</v>
      </c>
      <c r="AN275" s="16">
        <v>924.56</v>
      </c>
      <c r="AO275" s="16">
        <v>711.71</v>
      </c>
    </row>
    <row r="276" spans="1:80" x14ac:dyDescent="0.3">
      <c r="A276" s="12" t="s">
        <v>38</v>
      </c>
      <c r="B276" s="6" t="s">
        <v>3616</v>
      </c>
      <c r="C276" s="12">
        <f t="shared" si="55"/>
        <v>38</v>
      </c>
      <c r="D276" s="63">
        <f t="shared" si="56"/>
        <v>711.71</v>
      </c>
      <c r="E276" s="63">
        <f t="shared" si="57"/>
        <v>1746.76</v>
      </c>
      <c r="F276" s="63">
        <f t="shared" si="58"/>
        <v>1310.3057894736842</v>
      </c>
      <c r="G276" s="88">
        <f t="shared" si="59"/>
        <v>181.98440002390973</v>
      </c>
      <c r="H276" s="16">
        <v>711.71</v>
      </c>
      <c r="I276" s="16">
        <v>1167.3800000000001</v>
      </c>
      <c r="J276" s="16">
        <v>1143</v>
      </c>
      <c r="K276" s="16">
        <v>1087.6300000000001</v>
      </c>
      <c r="L276" s="16">
        <v>1155.7</v>
      </c>
      <c r="M276" s="16">
        <v>1249.17</v>
      </c>
      <c r="N276" s="16">
        <v>1107.44</v>
      </c>
      <c r="O276" s="16">
        <v>1097.28</v>
      </c>
      <c r="P276" s="16">
        <v>1170.18</v>
      </c>
      <c r="Q276" s="16">
        <v>1357.38</v>
      </c>
      <c r="R276" s="16">
        <v>1346.45</v>
      </c>
      <c r="S276" s="16">
        <v>1527.81</v>
      </c>
      <c r="T276" s="16">
        <v>1338.58</v>
      </c>
      <c r="U276" s="16">
        <v>1333.75</v>
      </c>
      <c r="V276" s="16">
        <v>1360.42</v>
      </c>
      <c r="W276" s="16">
        <v>1243.33</v>
      </c>
      <c r="X276" s="16">
        <v>1137.4100000000001</v>
      </c>
      <c r="Y276" s="16">
        <v>1222.25</v>
      </c>
      <c r="Z276" s="16">
        <v>1277.3699999999999</v>
      </c>
      <c r="AA276" s="16">
        <v>1746.76</v>
      </c>
      <c r="AB276" s="16">
        <v>1245.8699999999999</v>
      </c>
      <c r="AC276" s="16">
        <v>1290.07</v>
      </c>
      <c r="AD276" s="16">
        <v>1301.75</v>
      </c>
      <c r="AE276" s="16">
        <v>1311.66</v>
      </c>
      <c r="AF276" s="16">
        <v>1356.36</v>
      </c>
      <c r="AG276" s="16">
        <v>1405.89</v>
      </c>
      <c r="AH276" s="16">
        <v>1615.44</v>
      </c>
      <c r="AI276" s="16">
        <v>1493.77</v>
      </c>
      <c r="AJ276" s="16">
        <v>1537.21</v>
      </c>
      <c r="AK276" s="16">
        <v>1299.46</v>
      </c>
      <c r="AL276" s="16">
        <v>1256.54</v>
      </c>
      <c r="AM276" s="16">
        <v>1496.31</v>
      </c>
      <c r="AN276" s="16">
        <v>1447.8</v>
      </c>
      <c r="AO276" s="16">
        <v>1573.28</v>
      </c>
      <c r="AP276" s="16">
        <v>1395.48</v>
      </c>
      <c r="AQ276" s="16">
        <v>1369.82</v>
      </c>
      <c r="AR276" s="16">
        <v>1397</v>
      </c>
      <c r="AS276" s="16">
        <v>1216.9100000000001</v>
      </c>
    </row>
    <row r="277" spans="1:80" x14ac:dyDescent="0.3">
      <c r="A277" s="12" t="s">
        <v>38</v>
      </c>
      <c r="B277" s="6" t="s">
        <v>3618</v>
      </c>
      <c r="C277" s="12">
        <f t="shared" si="55"/>
        <v>37</v>
      </c>
      <c r="D277" s="63">
        <f t="shared" si="56"/>
        <v>144.5</v>
      </c>
      <c r="E277" s="63">
        <f t="shared" si="57"/>
        <v>1178.81</v>
      </c>
      <c r="F277" s="63">
        <f t="shared" si="58"/>
        <v>521.32216216216216</v>
      </c>
      <c r="G277" s="88">
        <f t="shared" si="59"/>
        <v>234.97327370640798</v>
      </c>
      <c r="H277" s="16">
        <v>408</v>
      </c>
      <c r="I277" s="16">
        <v>1009.65</v>
      </c>
      <c r="J277" s="16">
        <v>1178.81</v>
      </c>
      <c r="K277" s="16">
        <v>474.47</v>
      </c>
      <c r="L277" s="16">
        <v>343.15</v>
      </c>
      <c r="M277" s="16">
        <v>552.96</v>
      </c>
      <c r="N277" s="16">
        <v>708.41</v>
      </c>
      <c r="O277" s="16">
        <v>465.58</v>
      </c>
      <c r="P277" s="16">
        <v>490.98</v>
      </c>
      <c r="Q277" s="16">
        <v>499.36</v>
      </c>
      <c r="R277" s="16">
        <v>450.85</v>
      </c>
      <c r="S277" s="16">
        <v>868.17</v>
      </c>
      <c r="T277" s="16">
        <v>842.52</v>
      </c>
      <c r="U277" s="16">
        <v>908.56</v>
      </c>
      <c r="V277" s="16">
        <v>754.13</v>
      </c>
      <c r="W277" s="16">
        <v>558.79999999999995</v>
      </c>
      <c r="X277" s="16">
        <v>481.22</v>
      </c>
      <c r="Y277" s="16">
        <v>489.2</v>
      </c>
      <c r="Z277" s="16">
        <v>809.24</v>
      </c>
      <c r="AA277" s="16">
        <v>509.27</v>
      </c>
      <c r="AB277" s="16">
        <v>530.86</v>
      </c>
      <c r="AC277" s="16">
        <v>727.96</v>
      </c>
      <c r="AD277" s="16">
        <v>654.80999999999995</v>
      </c>
      <c r="AE277" s="16">
        <v>401.07</v>
      </c>
      <c r="AF277" s="16">
        <v>363.47</v>
      </c>
      <c r="AG277" s="16">
        <v>508.76</v>
      </c>
      <c r="AH277" s="16">
        <v>292.35000000000002</v>
      </c>
      <c r="AI277" s="16">
        <v>391.41</v>
      </c>
      <c r="AJ277" s="16">
        <v>367.79</v>
      </c>
      <c r="AK277" s="16">
        <v>404.11</v>
      </c>
      <c r="AL277" s="16">
        <v>305.31</v>
      </c>
      <c r="AM277" s="16">
        <v>224.54</v>
      </c>
      <c r="AN277" s="16">
        <v>270</v>
      </c>
      <c r="AO277" s="16">
        <v>330.45</v>
      </c>
      <c r="AP277" s="16">
        <v>144.5</v>
      </c>
      <c r="AQ277" s="16">
        <v>368.6</v>
      </c>
      <c r="AR277" s="16">
        <v>199.6</v>
      </c>
    </row>
    <row r="278" spans="1:80" x14ac:dyDescent="0.3">
      <c r="A278" s="12" t="s">
        <v>38</v>
      </c>
      <c r="B278" s="6" t="s">
        <v>3619</v>
      </c>
      <c r="C278" s="12">
        <f t="shared" si="55"/>
        <v>10</v>
      </c>
      <c r="D278" s="63">
        <f t="shared" si="56"/>
        <v>161.54</v>
      </c>
      <c r="E278" s="63">
        <f t="shared" si="57"/>
        <v>851.41</v>
      </c>
      <c r="F278" s="63">
        <f t="shared" si="58"/>
        <v>359.36799999999999</v>
      </c>
      <c r="G278" s="88">
        <f t="shared" si="59"/>
        <v>209.67300826657572</v>
      </c>
      <c r="H278" s="16">
        <v>161.56</v>
      </c>
      <c r="I278" s="16">
        <v>311.72000000000003</v>
      </c>
      <c r="J278" s="16">
        <v>361.95</v>
      </c>
      <c r="K278" s="16">
        <v>305.31</v>
      </c>
      <c r="L278" s="16">
        <v>161.54</v>
      </c>
      <c r="M278" s="16">
        <v>262.13</v>
      </c>
      <c r="N278" s="16">
        <v>279.14999999999998</v>
      </c>
      <c r="O278" s="16">
        <v>311.66000000000003</v>
      </c>
      <c r="P278" s="16">
        <v>587.25</v>
      </c>
      <c r="Q278" s="16">
        <v>851.41</v>
      </c>
    </row>
    <row r="279" spans="1:80" x14ac:dyDescent="0.3">
      <c r="A279" s="45" t="s">
        <v>38</v>
      </c>
      <c r="B279" s="52" t="s">
        <v>3621</v>
      </c>
      <c r="C279" s="12">
        <f t="shared" si="55"/>
        <v>23</v>
      </c>
      <c r="D279" s="63">
        <f t="shared" si="56"/>
        <v>169.16</v>
      </c>
      <c r="E279" s="63">
        <f t="shared" si="57"/>
        <v>1349.8</v>
      </c>
      <c r="F279" s="63">
        <f t="shared" si="58"/>
        <v>492.26130434782607</v>
      </c>
      <c r="G279" s="88">
        <f t="shared" si="59"/>
        <v>312.21397261121399</v>
      </c>
      <c r="H279" s="16">
        <v>350.52</v>
      </c>
      <c r="I279" s="16">
        <v>407.78</v>
      </c>
      <c r="J279" s="16">
        <v>563.96</v>
      </c>
      <c r="K279" s="16">
        <v>458.48</v>
      </c>
      <c r="L279" s="16">
        <v>878.3</v>
      </c>
      <c r="M279" s="16">
        <v>610.33000000000004</v>
      </c>
      <c r="N279" s="16">
        <v>1016.34</v>
      </c>
      <c r="O279" s="16">
        <v>1142.97</v>
      </c>
      <c r="P279" s="16">
        <v>1349.8</v>
      </c>
      <c r="Q279" s="16">
        <v>343.15</v>
      </c>
      <c r="R279" s="16">
        <v>465.58</v>
      </c>
      <c r="S279" s="16">
        <v>499.36</v>
      </c>
      <c r="T279" s="16">
        <v>270</v>
      </c>
      <c r="U279" s="16">
        <v>306.07</v>
      </c>
      <c r="V279" s="16">
        <v>224.54</v>
      </c>
      <c r="W279" s="16">
        <v>295.39999999999998</v>
      </c>
      <c r="X279" s="16">
        <v>226.06</v>
      </c>
      <c r="Y279" s="16">
        <v>269.49</v>
      </c>
      <c r="Z279" s="16">
        <v>330.45</v>
      </c>
      <c r="AA279" s="16">
        <v>434.85</v>
      </c>
      <c r="AB279" s="16">
        <v>169.16</v>
      </c>
      <c r="AC279" s="16">
        <v>404.11</v>
      </c>
      <c r="AD279" s="16">
        <v>305.31</v>
      </c>
    </row>
    <row r="280" spans="1:80" x14ac:dyDescent="0.3">
      <c r="A280" s="12" t="s">
        <v>51</v>
      </c>
      <c r="B280" s="6" t="s">
        <v>2429</v>
      </c>
      <c r="C280" s="12">
        <f t="shared" si="55"/>
        <v>4</v>
      </c>
      <c r="D280" s="63">
        <f t="shared" si="56"/>
        <v>1581.1</v>
      </c>
      <c r="E280" s="63">
        <f t="shared" si="57"/>
        <v>2365.5</v>
      </c>
      <c r="F280" s="63">
        <f t="shared" si="58"/>
        <v>1974.0049999999999</v>
      </c>
      <c r="G280" s="88">
        <f t="shared" si="59"/>
        <v>320.7697529901061</v>
      </c>
      <c r="H280" s="16">
        <v>1997.47</v>
      </c>
      <c r="I280" s="16">
        <v>1581.1</v>
      </c>
      <c r="J280" s="16">
        <v>1951.95</v>
      </c>
      <c r="K280" s="16">
        <v>2365.5</v>
      </c>
    </row>
    <row r="281" spans="1:80" x14ac:dyDescent="0.3">
      <c r="A281" s="12" t="s">
        <v>93</v>
      </c>
      <c r="B281" s="6" t="s">
        <v>2003</v>
      </c>
      <c r="C281" s="12">
        <f t="shared" si="55"/>
        <v>28</v>
      </c>
      <c r="D281" s="63">
        <f t="shared" si="56"/>
        <v>1339.54</v>
      </c>
      <c r="E281" s="63">
        <f t="shared" si="57"/>
        <v>3724.69</v>
      </c>
      <c r="F281" s="63">
        <f t="shared" si="58"/>
        <v>2557.9896428571433</v>
      </c>
      <c r="G281" s="88">
        <f t="shared" si="59"/>
        <v>670.77256790615922</v>
      </c>
      <c r="H281" s="16">
        <v>1742.16</v>
      </c>
      <c r="I281" s="16">
        <v>2011.58</v>
      </c>
      <c r="J281" s="16">
        <v>1339.54</v>
      </c>
      <c r="K281" s="16">
        <v>2570.63</v>
      </c>
      <c r="L281" s="16">
        <v>2031.54</v>
      </c>
      <c r="M281" s="16">
        <v>1583.58</v>
      </c>
      <c r="N281" s="16">
        <v>2367.15</v>
      </c>
      <c r="O281" s="16">
        <v>1893.42</v>
      </c>
      <c r="P281" s="16">
        <v>2654.59</v>
      </c>
      <c r="Q281" s="16">
        <v>2942.07</v>
      </c>
      <c r="R281" s="16">
        <v>3180.85</v>
      </c>
      <c r="S281" s="16">
        <v>1954.73</v>
      </c>
      <c r="T281" s="16">
        <v>2887.83</v>
      </c>
      <c r="U281" s="16">
        <v>3721.31</v>
      </c>
      <c r="V281" s="16">
        <v>3672.52</v>
      </c>
      <c r="W281" s="16">
        <v>3553.15</v>
      </c>
      <c r="X281" s="16">
        <v>2789.86</v>
      </c>
      <c r="Y281" s="16">
        <v>3087.58</v>
      </c>
      <c r="Z281" s="16">
        <v>3113.29</v>
      </c>
      <c r="AA281" s="16">
        <v>2922.75</v>
      </c>
      <c r="AB281" s="16">
        <v>2144.81</v>
      </c>
      <c r="AC281" s="16">
        <v>2006.05</v>
      </c>
      <c r="AD281" s="16">
        <v>2575.7600000000002</v>
      </c>
      <c r="AE281" s="16">
        <v>2687.8</v>
      </c>
      <c r="AF281" s="16">
        <v>1834.99</v>
      </c>
      <c r="AG281" s="16">
        <v>2068.9</v>
      </c>
      <c r="AH281" s="16">
        <v>2560.58</v>
      </c>
      <c r="AI281" s="16">
        <v>3724.69</v>
      </c>
    </row>
    <row r="282" spans="1:80" x14ac:dyDescent="0.3">
      <c r="A282" s="12" t="s">
        <v>98</v>
      </c>
      <c r="B282" s="6" t="s">
        <v>807</v>
      </c>
      <c r="C282" s="12">
        <f t="shared" si="55"/>
        <v>1</v>
      </c>
      <c r="D282" s="63">
        <f t="shared" si="56"/>
        <v>150.46</v>
      </c>
      <c r="E282" s="63">
        <f t="shared" si="57"/>
        <v>150.46</v>
      </c>
      <c r="F282" s="63">
        <f t="shared" si="58"/>
        <v>150.46</v>
      </c>
      <c r="G282" s="88" t="e">
        <f t="shared" si="59"/>
        <v>#DIV/0!</v>
      </c>
      <c r="H282" s="16">
        <v>150.46</v>
      </c>
    </row>
    <row r="283" spans="1:80" x14ac:dyDescent="0.3">
      <c r="A283" s="12" t="s">
        <v>98</v>
      </c>
      <c r="B283" s="6" t="s">
        <v>817</v>
      </c>
      <c r="C283" s="12">
        <f t="shared" si="55"/>
        <v>42</v>
      </c>
      <c r="D283" s="63">
        <f t="shared" si="56"/>
        <v>923.93</v>
      </c>
      <c r="E283" s="63">
        <f t="shared" si="57"/>
        <v>2884.13</v>
      </c>
      <c r="F283" s="63">
        <f t="shared" si="58"/>
        <v>1975.5464285714281</v>
      </c>
      <c r="G283" s="88">
        <f t="shared" si="59"/>
        <v>559.65441971056509</v>
      </c>
      <c r="H283" s="16">
        <v>1071.83</v>
      </c>
      <c r="I283" s="16">
        <v>1734.4</v>
      </c>
      <c r="J283" s="16">
        <v>1339.77</v>
      </c>
      <c r="K283" s="16">
        <v>1008.37</v>
      </c>
      <c r="L283" s="16">
        <v>923.93</v>
      </c>
      <c r="M283" s="16">
        <v>1184.72</v>
      </c>
      <c r="N283" s="16">
        <v>1058.99</v>
      </c>
      <c r="O283" s="16">
        <v>2048.9499999999998</v>
      </c>
      <c r="P283" s="16">
        <v>2502.2600000000002</v>
      </c>
      <c r="Q283" s="16">
        <v>2303.41</v>
      </c>
      <c r="R283" s="16">
        <v>1865.88</v>
      </c>
      <c r="S283" s="16">
        <v>1506.78</v>
      </c>
      <c r="T283" s="16">
        <v>1691.79</v>
      </c>
      <c r="U283" s="16">
        <v>1606.08</v>
      </c>
      <c r="V283" s="16">
        <v>1904.16</v>
      </c>
      <c r="W283" s="16">
        <v>2290.86</v>
      </c>
      <c r="X283" s="16">
        <v>2486.02</v>
      </c>
      <c r="Y283" s="16">
        <v>1263.5999999999999</v>
      </c>
      <c r="Z283" s="16">
        <v>1355.36</v>
      </c>
      <c r="AA283" s="16">
        <v>2441.11</v>
      </c>
      <c r="AB283" s="16">
        <v>1677.71</v>
      </c>
      <c r="AC283" s="16">
        <v>2488.4499999999998</v>
      </c>
      <c r="AD283" s="16">
        <v>1942.44</v>
      </c>
      <c r="AE283" s="16">
        <v>2052.04</v>
      </c>
      <c r="AF283" s="16">
        <v>2843.07</v>
      </c>
      <c r="AG283" s="16">
        <v>2598.13</v>
      </c>
      <c r="AH283" s="16">
        <v>2642.23</v>
      </c>
      <c r="AI283" s="16">
        <v>2518.29</v>
      </c>
      <c r="AJ283" s="16">
        <v>2806.55</v>
      </c>
      <c r="AK283" s="16">
        <v>2692.65</v>
      </c>
      <c r="AL283" s="16">
        <v>2626.62</v>
      </c>
      <c r="AM283" s="16">
        <v>2165.66</v>
      </c>
      <c r="AN283" s="16">
        <v>2884.13</v>
      </c>
      <c r="AO283" s="16">
        <v>2570.3000000000002</v>
      </c>
      <c r="AP283" s="16">
        <v>1685.04</v>
      </c>
      <c r="AQ283" s="16">
        <v>2119.9</v>
      </c>
      <c r="AR283" s="16">
        <v>2249.0300000000002</v>
      </c>
      <c r="AS283" s="16">
        <v>1489.13</v>
      </c>
      <c r="AT283" s="16">
        <v>1553.2</v>
      </c>
      <c r="AU283" s="16">
        <v>1863.5</v>
      </c>
      <c r="AV283" s="16">
        <v>2121.38</v>
      </c>
      <c r="AW283" s="16">
        <v>1795.23</v>
      </c>
    </row>
    <row r="284" spans="1:80" x14ac:dyDescent="0.3">
      <c r="A284" s="12" t="s">
        <v>98</v>
      </c>
      <c r="B284" s="6" t="s">
        <v>876</v>
      </c>
      <c r="C284" s="12">
        <f t="shared" si="55"/>
        <v>4</v>
      </c>
      <c r="D284" s="63">
        <f t="shared" si="56"/>
        <v>1184.27</v>
      </c>
      <c r="E284" s="63">
        <f t="shared" si="57"/>
        <v>1601.38</v>
      </c>
      <c r="F284" s="63">
        <f t="shared" si="58"/>
        <v>1420.9499999999998</v>
      </c>
      <c r="G284" s="88">
        <f t="shared" si="59"/>
        <v>173.42088782304791</v>
      </c>
      <c r="H284" s="16">
        <v>1601.38</v>
      </c>
      <c r="I284" s="16">
        <v>1454.99</v>
      </c>
      <c r="J284" s="16">
        <v>1443.16</v>
      </c>
      <c r="K284" s="16">
        <v>1184.27</v>
      </c>
    </row>
    <row r="285" spans="1:80" x14ac:dyDescent="0.3">
      <c r="A285" s="12" t="s">
        <v>98</v>
      </c>
      <c r="B285" s="6" t="s">
        <v>882</v>
      </c>
      <c r="C285" s="12">
        <f t="shared" si="55"/>
        <v>5</v>
      </c>
      <c r="D285" s="63">
        <f t="shared" si="56"/>
        <v>2642.23</v>
      </c>
      <c r="E285" s="63">
        <f t="shared" si="57"/>
        <v>3542.12</v>
      </c>
      <c r="F285" s="63">
        <f t="shared" si="58"/>
        <v>3127.7619999999997</v>
      </c>
      <c r="G285" s="88">
        <f t="shared" si="59"/>
        <v>423.39541054432948</v>
      </c>
      <c r="H285" s="16">
        <v>3542.12</v>
      </c>
      <c r="I285" s="16">
        <v>2642.23</v>
      </c>
      <c r="J285" s="16">
        <v>3396.4</v>
      </c>
      <c r="K285" s="16">
        <v>3359.15</v>
      </c>
      <c r="L285" s="16">
        <v>2698.91</v>
      </c>
    </row>
    <row r="286" spans="1:80" x14ac:dyDescent="0.3">
      <c r="A286" s="12" t="s">
        <v>98</v>
      </c>
      <c r="B286" s="6" t="s">
        <v>893</v>
      </c>
      <c r="C286" s="12">
        <f t="shared" si="55"/>
        <v>1</v>
      </c>
      <c r="D286" s="63">
        <f t="shared" si="56"/>
        <v>2217</v>
      </c>
      <c r="E286" s="63">
        <f t="shared" si="57"/>
        <v>2217</v>
      </c>
      <c r="F286" s="63">
        <f t="shared" si="58"/>
        <v>2217</v>
      </c>
      <c r="G286" s="88" t="e">
        <f t="shared" si="59"/>
        <v>#DIV/0!</v>
      </c>
      <c r="H286" s="16">
        <v>2217</v>
      </c>
    </row>
    <row r="287" spans="1:80" x14ac:dyDescent="0.3">
      <c r="A287" s="12" t="s">
        <v>98</v>
      </c>
      <c r="B287" s="6" t="s">
        <v>915</v>
      </c>
      <c r="C287" s="12">
        <f t="shared" si="55"/>
        <v>5</v>
      </c>
      <c r="D287" s="63">
        <f t="shared" si="56"/>
        <v>56.67</v>
      </c>
      <c r="E287" s="63">
        <f t="shared" si="57"/>
        <v>1033.6300000000001</v>
      </c>
      <c r="F287" s="63">
        <f t="shared" si="58"/>
        <v>519.89200000000005</v>
      </c>
      <c r="G287" s="88">
        <f t="shared" si="59"/>
        <v>375.11955976728285</v>
      </c>
      <c r="H287" s="16">
        <v>307.14999999999998</v>
      </c>
      <c r="I287" s="16">
        <v>1033.6300000000001</v>
      </c>
      <c r="J287" s="16">
        <v>487.12</v>
      </c>
      <c r="K287" s="16">
        <v>714.89</v>
      </c>
      <c r="L287" s="16">
        <v>56.67</v>
      </c>
    </row>
    <row r="288" spans="1:80" x14ac:dyDescent="0.3">
      <c r="A288" s="12" t="s">
        <v>63</v>
      </c>
      <c r="B288" s="6" t="s">
        <v>1279</v>
      </c>
      <c r="C288" s="12">
        <f t="shared" si="55"/>
        <v>6</v>
      </c>
      <c r="D288" s="63">
        <f t="shared" si="56"/>
        <v>2427.37</v>
      </c>
      <c r="E288" s="63">
        <f t="shared" si="57"/>
        <v>3310.48</v>
      </c>
      <c r="F288" s="63">
        <f t="shared" si="58"/>
        <v>2932.9566666666665</v>
      </c>
      <c r="G288" s="88">
        <f t="shared" si="59"/>
        <v>348.60098397260651</v>
      </c>
      <c r="H288" s="16">
        <v>3075.71</v>
      </c>
      <c r="I288" s="16">
        <v>3310.48</v>
      </c>
      <c r="J288" s="16">
        <v>3255.56</v>
      </c>
      <c r="K288" s="16">
        <v>2645.7</v>
      </c>
      <c r="L288" s="16">
        <v>2427.37</v>
      </c>
      <c r="M288" s="16">
        <v>2882.92</v>
      </c>
    </row>
    <row r="289" spans="1:48" x14ac:dyDescent="0.3">
      <c r="A289" s="12" t="s">
        <v>63</v>
      </c>
      <c r="B289" s="6" t="s">
        <v>1282</v>
      </c>
      <c r="C289" s="12">
        <f t="shared" si="55"/>
        <v>2</v>
      </c>
      <c r="D289" s="63">
        <f t="shared" si="56"/>
        <v>2588.4</v>
      </c>
      <c r="E289" s="63">
        <f t="shared" si="57"/>
        <v>2593.92</v>
      </c>
      <c r="F289" s="63">
        <f t="shared" si="58"/>
        <v>2591.16</v>
      </c>
      <c r="G289" s="88">
        <f t="shared" si="59"/>
        <v>3.9032294321497294</v>
      </c>
      <c r="H289" s="16">
        <v>2593.92</v>
      </c>
      <c r="I289" s="16">
        <v>2588.4</v>
      </c>
    </row>
    <row r="290" spans="1:48" x14ac:dyDescent="0.3">
      <c r="A290" s="12" t="s">
        <v>77</v>
      </c>
      <c r="B290" s="6" t="s">
        <v>1479</v>
      </c>
      <c r="C290" s="12">
        <f t="shared" si="55"/>
        <v>11</v>
      </c>
      <c r="D290" s="63">
        <f t="shared" si="56"/>
        <v>1832.94</v>
      </c>
      <c r="E290" s="63">
        <f t="shared" si="57"/>
        <v>3712.31</v>
      </c>
      <c r="F290" s="63">
        <f t="shared" si="58"/>
        <v>2984.5127272727273</v>
      </c>
      <c r="G290" s="88">
        <f t="shared" si="59"/>
        <v>556.45141151929772</v>
      </c>
      <c r="H290" s="16">
        <v>1832.94</v>
      </c>
      <c r="I290" s="16">
        <v>2942.07</v>
      </c>
      <c r="J290" s="16">
        <v>2887.83</v>
      </c>
      <c r="K290" s="16">
        <v>3712.31</v>
      </c>
      <c r="L290" s="16">
        <v>3672.52</v>
      </c>
      <c r="M290" s="16">
        <v>3553.15</v>
      </c>
      <c r="N290" s="16">
        <v>3087.58</v>
      </c>
      <c r="O290" s="16">
        <v>3113.29</v>
      </c>
      <c r="P290" s="16">
        <v>2922.75</v>
      </c>
      <c r="Q290" s="16">
        <v>2672.19</v>
      </c>
      <c r="R290" s="16">
        <v>2433.0100000000002</v>
      </c>
    </row>
    <row r="291" spans="1:48" x14ac:dyDescent="0.3">
      <c r="A291" s="12" t="s">
        <v>77</v>
      </c>
      <c r="B291" s="6" t="s">
        <v>1485</v>
      </c>
      <c r="C291" s="12">
        <f t="shared" si="55"/>
        <v>5</v>
      </c>
      <c r="D291" s="63">
        <f t="shared" si="56"/>
        <v>2942.07</v>
      </c>
      <c r="E291" s="63">
        <f t="shared" si="57"/>
        <v>3712.31</v>
      </c>
      <c r="F291" s="63">
        <f t="shared" si="58"/>
        <v>3398.6680000000001</v>
      </c>
      <c r="G291" s="88">
        <f t="shared" si="59"/>
        <v>348.98182147498738</v>
      </c>
      <c r="H291" s="16">
        <v>2942.07</v>
      </c>
      <c r="I291" s="16">
        <v>3712.31</v>
      </c>
      <c r="J291" s="16">
        <v>3672.52</v>
      </c>
      <c r="K291" s="16">
        <v>3553.15</v>
      </c>
      <c r="L291" s="16">
        <v>3113.29</v>
      </c>
    </row>
    <row r="292" spans="1:48" x14ac:dyDescent="0.3">
      <c r="A292" s="12" t="s">
        <v>77</v>
      </c>
      <c r="B292" s="6" t="s">
        <v>1486</v>
      </c>
      <c r="C292" s="12">
        <f t="shared" si="55"/>
        <v>3</v>
      </c>
      <c r="D292" s="63">
        <f t="shared" si="56"/>
        <v>2602.69</v>
      </c>
      <c r="E292" s="63">
        <f t="shared" si="57"/>
        <v>2870.66</v>
      </c>
      <c r="F292" s="63">
        <f t="shared" si="58"/>
        <v>2730.8000000000006</v>
      </c>
      <c r="G292" s="88">
        <f t="shared" si="59"/>
        <v>134.37085658728222</v>
      </c>
      <c r="H292" s="16">
        <v>2870.66</v>
      </c>
      <c r="I292" s="16">
        <v>2602.69</v>
      </c>
      <c r="J292" s="16">
        <v>2719.05</v>
      </c>
    </row>
    <row r="293" spans="1:48" x14ac:dyDescent="0.3">
      <c r="A293" s="12" t="s">
        <v>77</v>
      </c>
      <c r="B293" s="6" t="s">
        <v>1487</v>
      </c>
      <c r="C293" s="12">
        <f t="shared" si="55"/>
        <v>2</v>
      </c>
      <c r="D293" s="63">
        <f t="shared" si="56"/>
        <v>3087.58</v>
      </c>
      <c r="E293" s="63">
        <f t="shared" si="57"/>
        <v>3672.52</v>
      </c>
      <c r="F293" s="63">
        <f t="shared" si="58"/>
        <v>3380.05</v>
      </c>
      <c r="G293" s="88">
        <f t="shared" si="59"/>
        <v>413.61504058725916</v>
      </c>
      <c r="H293" s="16">
        <v>3672.52</v>
      </c>
      <c r="I293" s="16">
        <v>3087.58</v>
      </c>
    </row>
    <row r="294" spans="1:48" x14ac:dyDescent="0.3">
      <c r="A294" s="12" t="s">
        <v>77</v>
      </c>
      <c r="B294" s="6" t="s">
        <v>1491</v>
      </c>
      <c r="C294" s="12">
        <f t="shared" si="55"/>
        <v>2</v>
      </c>
      <c r="D294" s="63">
        <f t="shared" si="56"/>
        <v>1524.89</v>
      </c>
      <c r="E294" s="63">
        <f t="shared" si="57"/>
        <v>2645.87</v>
      </c>
      <c r="F294" s="63">
        <f t="shared" si="58"/>
        <v>2085.38</v>
      </c>
      <c r="G294" s="88">
        <f t="shared" si="59"/>
        <v>792.65255957449585</v>
      </c>
      <c r="H294" s="16">
        <v>2645.87</v>
      </c>
      <c r="I294" s="16">
        <v>1524.89</v>
      </c>
    </row>
    <row r="295" spans="1:48" x14ac:dyDescent="0.3">
      <c r="A295" s="12" t="s">
        <v>67</v>
      </c>
      <c r="B295" s="6" t="s">
        <v>1586</v>
      </c>
      <c r="C295" s="12">
        <f t="shared" si="55"/>
        <v>1</v>
      </c>
      <c r="D295" s="63">
        <f t="shared" si="56"/>
        <v>844.85</v>
      </c>
      <c r="E295" s="63">
        <f t="shared" si="57"/>
        <v>844.85</v>
      </c>
      <c r="F295" s="63">
        <f t="shared" si="58"/>
        <v>844.85</v>
      </c>
      <c r="G295" s="88" t="e">
        <f t="shared" si="59"/>
        <v>#DIV/0!</v>
      </c>
      <c r="H295" s="16">
        <v>844.85</v>
      </c>
    </row>
    <row r="296" spans="1:48" x14ac:dyDescent="0.3">
      <c r="A296" s="12" t="s">
        <v>67</v>
      </c>
      <c r="B296" s="6" t="s">
        <v>1587</v>
      </c>
      <c r="C296" s="12">
        <f t="shared" si="55"/>
        <v>1</v>
      </c>
      <c r="D296" s="63">
        <f t="shared" si="56"/>
        <v>602.29</v>
      </c>
      <c r="E296" s="63">
        <f t="shared" si="57"/>
        <v>602.29</v>
      </c>
      <c r="F296" s="63">
        <f t="shared" si="58"/>
        <v>602.29</v>
      </c>
      <c r="G296" s="88" t="e">
        <f t="shared" si="59"/>
        <v>#DIV/0!</v>
      </c>
      <c r="H296" s="16">
        <v>602.29</v>
      </c>
    </row>
    <row r="297" spans="1:48" x14ac:dyDescent="0.3">
      <c r="A297" s="12" t="s">
        <v>67</v>
      </c>
      <c r="B297" s="6" t="s">
        <v>1596</v>
      </c>
      <c r="C297" s="12">
        <f t="shared" si="55"/>
        <v>27</v>
      </c>
      <c r="D297" s="63">
        <f t="shared" si="56"/>
        <v>158.22</v>
      </c>
      <c r="E297" s="63">
        <f t="shared" si="57"/>
        <v>2737.05</v>
      </c>
      <c r="F297" s="63">
        <f t="shared" si="58"/>
        <v>1280.3655555555554</v>
      </c>
      <c r="G297" s="88">
        <f t="shared" si="59"/>
        <v>642.06488976123171</v>
      </c>
      <c r="H297" s="16">
        <v>1452.66</v>
      </c>
      <c r="I297" s="16">
        <v>1931.03</v>
      </c>
      <c r="J297" s="16">
        <v>1745.33</v>
      </c>
      <c r="K297" s="16">
        <v>158.22</v>
      </c>
      <c r="L297" s="16">
        <v>395.81</v>
      </c>
      <c r="M297" s="16">
        <v>665.41</v>
      </c>
      <c r="N297" s="16">
        <v>993.73</v>
      </c>
      <c r="O297" s="16">
        <v>1071.83</v>
      </c>
      <c r="P297" s="16">
        <v>592.92999999999995</v>
      </c>
      <c r="Q297" s="16">
        <v>918.49</v>
      </c>
      <c r="R297" s="16">
        <v>1153.4100000000001</v>
      </c>
      <c r="S297" s="16">
        <v>1734.4</v>
      </c>
      <c r="T297" s="16">
        <v>1405.43</v>
      </c>
      <c r="U297" s="16">
        <v>1339.77</v>
      </c>
      <c r="V297" s="16">
        <v>1056.0999999999999</v>
      </c>
      <c r="W297" s="16">
        <v>779.92</v>
      </c>
      <c r="X297" s="16">
        <v>1237.83</v>
      </c>
      <c r="Y297" s="16">
        <v>923.93</v>
      </c>
      <c r="Z297" s="16">
        <v>1184.72</v>
      </c>
      <c r="AA297" s="16">
        <v>1058.99</v>
      </c>
      <c r="AB297" s="16">
        <v>2737.05</v>
      </c>
      <c r="AC297" s="16">
        <v>1691.79</v>
      </c>
      <c r="AD297" s="16">
        <v>1757.78</v>
      </c>
      <c r="AE297" s="16">
        <v>2180.88</v>
      </c>
      <c r="AF297" s="16">
        <v>190.16</v>
      </c>
      <c r="AG297" s="16">
        <v>2486.02</v>
      </c>
      <c r="AH297" s="16">
        <v>1726.25</v>
      </c>
    </row>
    <row r="298" spans="1:48" x14ac:dyDescent="0.3">
      <c r="A298" s="12" t="s">
        <v>67</v>
      </c>
      <c r="B298" s="6" t="s">
        <v>1597</v>
      </c>
      <c r="C298" s="12">
        <f t="shared" si="55"/>
        <v>19</v>
      </c>
      <c r="D298" s="63">
        <f t="shared" si="56"/>
        <v>1191.01</v>
      </c>
      <c r="E298" s="63">
        <f t="shared" si="57"/>
        <v>3365.24</v>
      </c>
      <c r="F298" s="63">
        <f t="shared" si="58"/>
        <v>2487.302105263158</v>
      </c>
      <c r="G298" s="88">
        <f t="shared" si="59"/>
        <v>487.5674336446977</v>
      </c>
      <c r="H298" s="16">
        <v>3365.24</v>
      </c>
      <c r="I298" s="16">
        <v>1191.01</v>
      </c>
      <c r="J298" s="16">
        <v>2441.11</v>
      </c>
      <c r="K298" s="16">
        <v>1803.63</v>
      </c>
      <c r="L298" s="16">
        <v>2830.81</v>
      </c>
      <c r="M298" s="16">
        <v>2488.4499999999998</v>
      </c>
      <c r="N298" s="16">
        <v>1942.44</v>
      </c>
      <c r="O298" s="16">
        <v>2052.04</v>
      </c>
      <c r="P298" s="16">
        <v>2558.71</v>
      </c>
      <c r="Q298" s="16">
        <v>2410.2600000000002</v>
      </c>
      <c r="R298" s="16">
        <v>2843.07</v>
      </c>
      <c r="S298" s="16">
        <v>2603.33</v>
      </c>
      <c r="T298" s="16">
        <v>2598.13</v>
      </c>
      <c r="U298" s="16">
        <v>2518.29</v>
      </c>
      <c r="V298" s="16">
        <v>2806.55</v>
      </c>
      <c r="W298" s="16">
        <v>2502.4</v>
      </c>
      <c r="X298" s="16">
        <v>2626.62</v>
      </c>
      <c r="Y298" s="16">
        <v>2505.4</v>
      </c>
      <c r="Z298" s="16">
        <v>3171.25</v>
      </c>
    </row>
    <row r="299" spans="1:48" x14ac:dyDescent="0.3">
      <c r="A299" s="12" t="s">
        <v>67</v>
      </c>
      <c r="B299" s="6" t="s">
        <v>1625</v>
      </c>
      <c r="C299" s="12">
        <f t="shared" si="55"/>
        <v>6</v>
      </c>
      <c r="D299" s="63">
        <f t="shared" si="56"/>
        <v>1058.99</v>
      </c>
      <c r="E299" s="63">
        <f t="shared" si="57"/>
        <v>2048.9499999999998</v>
      </c>
      <c r="F299" s="63">
        <f t="shared" si="58"/>
        <v>1518.2933333333333</v>
      </c>
      <c r="G299" s="88">
        <f t="shared" si="59"/>
        <v>368.55272863820517</v>
      </c>
      <c r="H299" s="16">
        <v>1734.4</v>
      </c>
      <c r="I299" s="16">
        <v>1339.77</v>
      </c>
      <c r="J299" s="16">
        <v>1058.99</v>
      </c>
      <c r="K299" s="16">
        <v>1237.8900000000001</v>
      </c>
      <c r="L299" s="16">
        <v>1689.76</v>
      </c>
      <c r="M299" s="16">
        <v>2048.9499999999998</v>
      </c>
    </row>
    <row r="300" spans="1:48" x14ac:dyDescent="0.3">
      <c r="A300" s="12" t="s">
        <v>81</v>
      </c>
      <c r="B300" s="6" t="s">
        <v>1752</v>
      </c>
      <c r="C300" s="12">
        <f t="shared" si="55"/>
        <v>1</v>
      </c>
      <c r="D300" s="63">
        <f t="shared" si="56"/>
        <v>1601.38</v>
      </c>
      <c r="E300" s="63">
        <f t="shared" si="57"/>
        <v>1601.38</v>
      </c>
      <c r="F300" s="63">
        <f t="shared" si="58"/>
        <v>1601.38</v>
      </c>
      <c r="G300" s="88" t="e">
        <f t="shared" si="59"/>
        <v>#DIV/0!</v>
      </c>
      <c r="H300" s="16">
        <v>1601.38</v>
      </c>
    </row>
    <row r="301" spans="1:48" x14ac:dyDescent="0.3">
      <c r="A301" s="12" t="s">
        <v>81</v>
      </c>
      <c r="B301" s="6" t="s">
        <v>1756</v>
      </c>
      <c r="C301" s="12">
        <f t="shared" si="55"/>
        <v>1</v>
      </c>
      <c r="D301" s="63">
        <f t="shared" si="56"/>
        <v>1551.19</v>
      </c>
      <c r="E301" s="63">
        <f t="shared" si="57"/>
        <v>1551.19</v>
      </c>
      <c r="F301" s="63">
        <f t="shared" si="58"/>
        <v>1551.19</v>
      </c>
      <c r="G301" s="88" t="e">
        <f t="shared" si="59"/>
        <v>#DIV/0!</v>
      </c>
      <c r="H301" s="16">
        <v>1551.19</v>
      </c>
    </row>
    <row r="302" spans="1:48" x14ac:dyDescent="0.3">
      <c r="A302" s="12" t="s">
        <v>81</v>
      </c>
      <c r="B302" s="6" t="s">
        <v>1777</v>
      </c>
      <c r="C302" s="12">
        <f t="shared" si="55"/>
        <v>4</v>
      </c>
      <c r="D302" s="63">
        <f t="shared" si="56"/>
        <v>644.84</v>
      </c>
      <c r="E302" s="63">
        <f t="shared" si="57"/>
        <v>1742.16</v>
      </c>
      <c r="F302" s="63">
        <f t="shared" si="58"/>
        <v>1023.465</v>
      </c>
      <c r="G302" s="88">
        <f t="shared" si="59"/>
        <v>512.88981204543313</v>
      </c>
      <c r="H302" s="16">
        <v>664.4</v>
      </c>
      <c r="I302" s="16">
        <v>644.84</v>
      </c>
      <c r="J302" s="16">
        <v>1742.16</v>
      </c>
      <c r="K302" s="16">
        <v>1042.46</v>
      </c>
    </row>
    <row r="303" spans="1:48" x14ac:dyDescent="0.3">
      <c r="A303" s="12" t="s">
        <v>81</v>
      </c>
      <c r="B303" s="6" t="s">
        <v>1769</v>
      </c>
      <c r="C303" s="12">
        <f t="shared" si="55"/>
        <v>41</v>
      </c>
      <c r="D303" s="63">
        <f t="shared" si="56"/>
        <v>251</v>
      </c>
      <c r="E303" s="63">
        <f t="shared" si="57"/>
        <v>2751.4</v>
      </c>
      <c r="F303" s="63">
        <f t="shared" si="58"/>
        <v>1549.68</v>
      </c>
      <c r="G303" s="88">
        <f t="shared" si="59"/>
        <v>603.92259013469572</v>
      </c>
      <c r="H303" s="16">
        <v>2598.13</v>
      </c>
      <c r="I303" s="16">
        <v>2396.34</v>
      </c>
      <c r="J303" s="16">
        <v>2072.3000000000002</v>
      </c>
      <c r="K303" s="16">
        <v>2751.4</v>
      </c>
      <c r="L303" s="16">
        <v>1863.5</v>
      </c>
      <c r="M303" s="16">
        <v>2121.38</v>
      </c>
      <c r="N303" s="16">
        <v>1909</v>
      </c>
      <c r="O303" s="16">
        <v>920</v>
      </c>
      <c r="P303" s="16">
        <v>417</v>
      </c>
      <c r="Q303" s="16">
        <v>412</v>
      </c>
      <c r="R303" s="16">
        <v>251</v>
      </c>
      <c r="S303" s="16">
        <v>2296</v>
      </c>
      <c r="T303" s="16">
        <v>504.99</v>
      </c>
      <c r="U303" s="16">
        <v>1334</v>
      </c>
      <c r="V303" s="16">
        <v>1222</v>
      </c>
      <c r="W303" s="16">
        <v>1704</v>
      </c>
      <c r="X303" s="16">
        <v>1464</v>
      </c>
      <c r="Y303" s="16">
        <v>1615</v>
      </c>
      <c r="Z303" s="16">
        <v>1494</v>
      </c>
      <c r="AA303" s="16">
        <v>1316</v>
      </c>
      <c r="AB303" s="16">
        <v>1227</v>
      </c>
      <c r="AC303" s="16">
        <v>1362</v>
      </c>
      <c r="AD303" s="16">
        <v>1458</v>
      </c>
      <c r="AE303" s="16">
        <v>1712</v>
      </c>
      <c r="AF303" s="16">
        <v>1027</v>
      </c>
      <c r="AG303" s="16">
        <v>1696.72</v>
      </c>
      <c r="AH303" s="16">
        <v>1609</v>
      </c>
      <c r="AI303" s="16">
        <v>1263</v>
      </c>
      <c r="AJ303" s="16">
        <v>806</v>
      </c>
      <c r="AK303" s="16">
        <v>644.4</v>
      </c>
      <c r="AL303" s="16">
        <v>1742.16</v>
      </c>
      <c r="AM303" s="16">
        <v>2011.58</v>
      </c>
      <c r="AN303" s="16">
        <v>1101.75</v>
      </c>
      <c r="AO303" s="16">
        <v>1327.04</v>
      </c>
      <c r="AP303" s="16">
        <v>1779.02</v>
      </c>
      <c r="AQ303" s="16">
        <v>2117.6799999999998</v>
      </c>
      <c r="AR303" s="16">
        <v>1675.82</v>
      </c>
      <c r="AS303" s="16">
        <v>2006.05</v>
      </c>
      <c r="AT303" s="16">
        <v>2096.65</v>
      </c>
      <c r="AU303" s="16">
        <v>2102.06</v>
      </c>
      <c r="AV303" s="16">
        <v>2109.91</v>
      </c>
    </row>
    <row r="304" spans="1:48" x14ac:dyDescent="0.3">
      <c r="A304" s="12" t="s">
        <v>78</v>
      </c>
      <c r="B304" s="6" t="s">
        <v>1807</v>
      </c>
      <c r="C304" s="12">
        <f t="shared" si="55"/>
        <v>1</v>
      </c>
      <c r="D304" s="63">
        <f t="shared" si="56"/>
        <v>1135.75</v>
      </c>
      <c r="E304" s="63">
        <f t="shared" si="57"/>
        <v>1135.75</v>
      </c>
      <c r="F304" s="63">
        <f t="shared" si="58"/>
        <v>1135.75</v>
      </c>
      <c r="G304" s="88" t="e">
        <f t="shared" si="59"/>
        <v>#DIV/0!</v>
      </c>
      <c r="H304" s="16">
        <v>1135.75</v>
      </c>
    </row>
    <row r="305" spans="1:50" x14ac:dyDescent="0.3">
      <c r="A305" s="12" t="s">
        <v>93</v>
      </c>
      <c r="B305" s="6" t="s">
        <v>1978</v>
      </c>
      <c r="C305" s="12">
        <f t="shared" si="55"/>
        <v>29</v>
      </c>
      <c r="D305" s="63">
        <f t="shared" si="56"/>
        <v>939.76</v>
      </c>
      <c r="E305" s="63">
        <f t="shared" si="57"/>
        <v>3724.69</v>
      </c>
      <c r="F305" s="63">
        <f t="shared" si="58"/>
        <v>2092.3913793103447</v>
      </c>
      <c r="G305" s="88">
        <f t="shared" si="59"/>
        <v>615.98995854944292</v>
      </c>
      <c r="H305" s="16">
        <v>1715.66</v>
      </c>
      <c r="I305" s="16">
        <v>2086.6</v>
      </c>
      <c r="J305" s="16">
        <v>2086.6</v>
      </c>
      <c r="K305" s="16">
        <v>2076.67</v>
      </c>
      <c r="L305" s="16">
        <v>2038.68</v>
      </c>
      <c r="M305" s="16">
        <v>2043.39</v>
      </c>
      <c r="N305" s="16">
        <v>2935.46</v>
      </c>
      <c r="O305" s="16">
        <v>2301.11</v>
      </c>
      <c r="P305" s="16">
        <v>2188.13</v>
      </c>
      <c r="Q305" s="16">
        <v>2196.36</v>
      </c>
      <c r="R305" s="16">
        <v>1713.81</v>
      </c>
      <c r="S305" s="16">
        <v>1742.36</v>
      </c>
      <c r="T305" s="16">
        <v>939.76</v>
      </c>
      <c r="U305" s="16">
        <v>2444.44</v>
      </c>
      <c r="V305" s="16">
        <v>3404.43</v>
      </c>
      <c r="W305" s="16">
        <v>3724.69</v>
      </c>
      <c r="X305" s="16">
        <v>2212.85</v>
      </c>
      <c r="Y305" s="16">
        <v>2645.87</v>
      </c>
      <c r="Z305" s="16">
        <v>1524.89</v>
      </c>
      <c r="AA305" s="16">
        <v>2587.1</v>
      </c>
      <c r="AB305" s="16">
        <v>1135.75</v>
      </c>
      <c r="AC305" s="16">
        <v>1199.02</v>
      </c>
      <c r="AD305" s="16">
        <v>1910.32</v>
      </c>
      <c r="AE305" s="16">
        <v>1233.67</v>
      </c>
      <c r="AF305" s="16">
        <v>2102.0700000000002</v>
      </c>
      <c r="AG305" s="16">
        <v>2465.63</v>
      </c>
      <c r="AH305" s="16">
        <v>1888.56</v>
      </c>
      <c r="AI305" s="16">
        <v>1918.12</v>
      </c>
      <c r="AJ305" s="16">
        <v>2217.35</v>
      </c>
    </row>
    <row r="306" spans="1:50" x14ac:dyDescent="0.3">
      <c r="A306" s="12" t="s">
        <v>93</v>
      </c>
      <c r="B306" s="6" t="s">
        <v>2017</v>
      </c>
      <c r="C306" s="12">
        <f t="shared" si="55"/>
        <v>6</v>
      </c>
      <c r="D306" s="63">
        <f t="shared" si="56"/>
        <v>2006.05</v>
      </c>
      <c r="E306" s="63">
        <f t="shared" si="57"/>
        <v>3721.31</v>
      </c>
      <c r="F306" s="63">
        <f t="shared" si="58"/>
        <v>3057.1783333333333</v>
      </c>
      <c r="G306" s="88">
        <f t="shared" si="59"/>
        <v>627.64071188592197</v>
      </c>
      <c r="H306" s="16">
        <v>2942.07</v>
      </c>
      <c r="I306" s="16">
        <v>2887.83</v>
      </c>
      <c r="J306" s="16">
        <v>3721.31</v>
      </c>
      <c r="K306" s="16">
        <v>3672.52</v>
      </c>
      <c r="L306" s="16">
        <v>3113.29</v>
      </c>
      <c r="M306" s="16">
        <v>2006.05</v>
      </c>
    </row>
    <row r="307" spans="1:50" x14ac:dyDescent="0.3">
      <c r="A307" s="12" t="s">
        <v>93</v>
      </c>
      <c r="B307" s="6" t="s">
        <v>2063</v>
      </c>
      <c r="C307" s="12">
        <f t="shared" si="55"/>
        <v>4</v>
      </c>
      <c r="D307" s="63">
        <f t="shared" si="56"/>
        <v>2887.83</v>
      </c>
      <c r="E307" s="63">
        <f t="shared" si="57"/>
        <v>3721.31</v>
      </c>
      <c r="F307" s="63">
        <f t="shared" si="58"/>
        <v>3312.4674999999997</v>
      </c>
      <c r="G307" s="88">
        <f t="shared" si="59"/>
        <v>389.85965409576312</v>
      </c>
      <c r="H307" s="16">
        <v>3087.58</v>
      </c>
      <c r="I307" s="16">
        <v>2887.83</v>
      </c>
      <c r="J307" s="16">
        <v>3721.31</v>
      </c>
      <c r="K307" s="16">
        <v>3553.15</v>
      </c>
    </row>
    <row r="308" spans="1:50" x14ac:dyDescent="0.3">
      <c r="A308" s="12" t="s">
        <v>93</v>
      </c>
      <c r="B308" s="6" t="s">
        <v>2116</v>
      </c>
      <c r="C308" s="12">
        <f t="shared" si="55"/>
        <v>43</v>
      </c>
      <c r="D308" s="63">
        <f t="shared" si="56"/>
        <v>734.56</v>
      </c>
      <c r="E308" s="63">
        <f t="shared" si="57"/>
        <v>3404.43</v>
      </c>
      <c r="F308" s="63">
        <f t="shared" si="58"/>
        <v>2094.4237209302328</v>
      </c>
      <c r="G308" s="88">
        <f t="shared" si="59"/>
        <v>601.82043779496883</v>
      </c>
      <c r="H308" s="16">
        <v>2102.0700000000002</v>
      </c>
      <c r="I308" s="16">
        <v>2465.63</v>
      </c>
      <c r="J308" s="16">
        <v>1888.56</v>
      </c>
      <c r="K308" s="16">
        <v>2217.35</v>
      </c>
      <c r="L308" s="16">
        <v>2537.2199999999998</v>
      </c>
      <c r="M308" s="16">
        <v>896.91</v>
      </c>
      <c r="N308" s="16">
        <v>734.56</v>
      </c>
      <c r="O308" s="16">
        <v>1068.05</v>
      </c>
      <c r="P308" s="16">
        <v>1755.16</v>
      </c>
      <c r="Q308" s="16">
        <v>1199.02</v>
      </c>
      <c r="R308" s="16">
        <v>1910.72</v>
      </c>
      <c r="S308" s="16">
        <v>2587.1</v>
      </c>
      <c r="T308" s="16">
        <v>1135.75</v>
      </c>
      <c r="U308" s="16">
        <v>2214.52</v>
      </c>
      <c r="V308" s="16">
        <v>2645.87</v>
      </c>
      <c r="W308" s="16">
        <v>1406.24</v>
      </c>
      <c r="X308" s="16">
        <v>2431.23</v>
      </c>
      <c r="Y308" s="16">
        <v>2212.85</v>
      </c>
      <c r="Z308" s="16">
        <v>3404.43</v>
      </c>
      <c r="AA308" s="16">
        <v>3044.92</v>
      </c>
      <c r="AB308" s="16">
        <v>2659.28</v>
      </c>
      <c r="AC308" s="16">
        <v>2602.64</v>
      </c>
      <c r="AD308" s="16">
        <v>2444.44</v>
      </c>
      <c r="AE308" s="16">
        <v>2514.17</v>
      </c>
      <c r="AF308" s="16">
        <v>2687.8</v>
      </c>
      <c r="AG308" s="16">
        <v>1407.73</v>
      </c>
      <c r="AH308" s="16">
        <v>2575.7600000000002</v>
      </c>
      <c r="AI308" s="16">
        <v>2433.0100000000002</v>
      </c>
      <c r="AJ308" s="16">
        <v>2515.67</v>
      </c>
      <c r="AK308" s="16">
        <v>1713.81</v>
      </c>
      <c r="AL308" s="16">
        <v>1742.36</v>
      </c>
      <c r="AM308" s="16">
        <v>939.76</v>
      </c>
      <c r="AN308" s="16">
        <v>2398.36</v>
      </c>
      <c r="AO308" s="16">
        <v>2081.5500000000002</v>
      </c>
      <c r="AP308" s="16">
        <v>2935.46</v>
      </c>
      <c r="AQ308" s="16">
        <v>2314.5300000000002</v>
      </c>
      <c r="AR308" s="16">
        <v>2188.13</v>
      </c>
      <c r="AS308" s="16">
        <v>1715.66</v>
      </c>
      <c r="AT308" s="16">
        <v>2086.6</v>
      </c>
      <c r="AU308" s="16">
        <v>2086.6</v>
      </c>
      <c r="AV308" s="16">
        <v>2076.67</v>
      </c>
      <c r="AW308" s="16">
        <v>2038.68</v>
      </c>
      <c r="AX308" s="16">
        <v>2043.39</v>
      </c>
    </row>
    <row r="309" spans="1:50" x14ac:dyDescent="0.3">
      <c r="A309" s="12" t="s">
        <v>89</v>
      </c>
      <c r="B309" s="6" t="s">
        <v>2261</v>
      </c>
      <c r="C309" s="12">
        <f t="shared" si="55"/>
        <v>1</v>
      </c>
      <c r="D309" s="63">
        <f t="shared" si="56"/>
        <v>1359</v>
      </c>
      <c r="E309" s="63">
        <f t="shared" si="57"/>
        <v>1359</v>
      </c>
      <c r="F309" s="63">
        <f t="shared" si="58"/>
        <v>1359</v>
      </c>
      <c r="G309" s="88" t="e">
        <f t="shared" si="59"/>
        <v>#DIV/0!</v>
      </c>
      <c r="H309" s="16">
        <v>1359</v>
      </c>
    </row>
    <row r="310" spans="1:50" x14ac:dyDescent="0.3">
      <c r="A310" s="12" t="s">
        <v>51</v>
      </c>
      <c r="B310" s="6" t="s">
        <v>2395</v>
      </c>
      <c r="C310" s="12">
        <f t="shared" si="55"/>
        <v>6</v>
      </c>
      <c r="D310" s="63">
        <f t="shared" si="56"/>
        <v>917.71</v>
      </c>
      <c r="E310" s="63">
        <f t="shared" si="57"/>
        <v>1427.18</v>
      </c>
      <c r="F310" s="63">
        <f t="shared" si="58"/>
        <v>1082.0133333333333</v>
      </c>
      <c r="G310" s="88">
        <f t="shared" si="59"/>
        <v>188.93991528172802</v>
      </c>
      <c r="H310" s="16">
        <v>949.52</v>
      </c>
      <c r="I310" s="16">
        <v>1427.18</v>
      </c>
      <c r="J310" s="16">
        <v>1155.31</v>
      </c>
      <c r="K310" s="16">
        <v>917.71</v>
      </c>
      <c r="L310" s="16">
        <v>1053.02</v>
      </c>
      <c r="M310" s="16">
        <v>989.34</v>
      </c>
    </row>
    <row r="311" spans="1:50" x14ac:dyDescent="0.3">
      <c r="A311" s="12" t="s">
        <v>94</v>
      </c>
      <c r="B311" s="6" t="s">
        <v>2517</v>
      </c>
      <c r="C311" s="12">
        <f t="shared" si="55"/>
        <v>1</v>
      </c>
      <c r="D311" s="63">
        <f t="shared" si="56"/>
        <v>286.36</v>
      </c>
      <c r="E311" s="63">
        <f t="shared" si="57"/>
        <v>286.36</v>
      </c>
      <c r="F311" s="63">
        <f t="shared" si="58"/>
        <v>286.36</v>
      </c>
      <c r="G311" s="88" t="e">
        <f t="shared" si="59"/>
        <v>#DIV/0!</v>
      </c>
      <c r="H311" s="16">
        <v>286.36</v>
      </c>
    </row>
    <row r="312" spans="1:50" x14ac:dyDescent="0.3">
      <c r="A312" s="12" t="s">
        <v>70</v>
      </c>
      <c r="B312" s="6" t="s">
        <v>2704</v>
      </c>
      <c r="C312" s="12">
        <f t="shared" si="55"/>
        <v>1</v>
      </c>
      <c r="D312" s="63">
        <f t="shared" si="56"/>
        <v>2192.88</v>
      </c>
      <c r="E312" s="63">
        <f t="shared" si="57"/>
        <v>2192.88</v>
      </c>
      <c r="F312" s="63">
        <f t="shared" si="58"/>
        <v>2192.88</v>
      </c>
      <c r="G312" s="88" t="e">
        <f t="shared" si="59"/>
        <v>#DIV/0!</v>
      </c>
      <c r="H312" s="16">
        <v>2192.88</v>
      </c>
    </row>
    <row r="313" spans="1:50" x14ac:dyDescent="0.3">
      <c r="A313" t="s">
        <v>41</v>
      </c>
      <c r="B313" s="6" t="s">
        <v>2752</v>
      </c>
      <c r="C313" s="12">
        <f t="shared" si="55"/>
        <v>1</v>
      </c>
      <c r="D313" s="63">
        <f t="shared" si="56"/>
        <v>1691.04</v>
      </c>
      <c r="E313" s="63">
        <f t="shared" si="57"/>
        <v>1691.04</v>
      </c>
      <c r="F313" s="63">
        <f t="shared" si="58"/>
        <v>1691.04</v>
      </c>
      <c r="G313" s="88" t="e">
        <f t="shared" si="59"/>
        <v>#DIV/0!</v>
      </c>
      <c r="H313" s="16">
        <v>1691.04</v>
      </c>
    </row>
    <row r="314" spans="1:50" x14ac:dyDescent="0.3">
      <c r="A314" s="12" t="s">
        <v>53</v>
      </c>
      <c r="B314" s="6" t="s">
        <v>2940</v>
      </c>
      <c r="C314" s="12">
        <f t="shared" si="55"/>
        <v>1</v>
      </c>
      <c r="D314" s="63">
        <f t="shared" si="56"/>
        <v>1681.42</v>
      </c>
      <c r="E314" s="63">
        <f t="shared" si="57"/>
        <v>1681.42</v>
      </c>
      <c r="F314" s="63">
        <f t="shared" si="58"/>
        <v>1681.42</v>
      </c>
      <c r="G314" s="88" t="e">
        <f t="shared" si="59"/>
        <v>#DIV/0!</v>
      </c>
      <c r="H314" s="16">
        <v>1681.42</v>
      </c>
    </row>
    <row r="315" spans="1:50" x14ac:dyDescent="0.3">
      <c r="A315" s="12" t="s">
        <v>53</v>
      </c>
      <c r="B315" s="6" t="s">
        <v>2942</v>
      </c>
      <c r="C315" s="12">
        <f t="shared" si="55"/>
        <v>10</v>
      </c>
      <c r="D315" s="63">
        <f t="shared" si="56"/>
        <v>879.6</v>
      </c>
      <c r="E315" s="63">
        <f t="shared" si="57"/>
        <v>2692.65</v>
      </c>
      <c r="F315" s="63">
        <f t="shared" si="58"/>
        <v>1605.62</v>
      </c>
      <c r="G315" s="88">
        <f t="shared" si="59"/>
        <v>550.70327769740652</v>
      </c>
      <c r="H315" s="16">
        <v>2692.65</v>
      </c>
      <c r="I315" s="16">
        <v>1795.23</v>
      </c>
      <c r="J315" s="16">
        <v>1553.2</v>
      </c>
      <c r="K315" s="16">
        <v>1863.5</v>
      </c>
      <c r="L315" s="16">
        <v>2121.38</v>
      </c>
      <c r="M315" s="16">
        <v>1698.89</v>
      </c>
      <c r="N315" s="16">
        <v>879.6</v>
      </c>
      <c r="O315" s="16">
        <v>1188.55</v>
      </c>
      <c r="P315" s="16">
        <v>1225.0899999999999</v>
      </c>
      <c r="Q315" s="16">
        <v>1038.1099999999999</v>
      </c>
    </row>
    <row r="316" spans="1:50" x14ac:dyDescent="0.3">
      <c r="A316" s="12" t="s">
        <v>74</v>
      </c>
      <c r="B316" s="6" t="s">
        <v>2980</v>
      </c>
      <c r="C316" s="12">
        <f t="shared" si="55"/>
        <v>11</v>
      </c>
      <c r="D316" s="63">
        <f t="shared" si="56"/>
        <v>177.5</v>
      </c>
      <c r="E316" s="63">
        <f t="shared" si="57"/>
        <v>1684.7</v>
      </c>
      <c r="F316" s="63">
        <f t="shared" si="58"/>
        <v>1166.3090909090909</v>
      </c>
      <c r="G316" s="88">
        <f t="shared" si="59"/>
        <v>461.992016066394</v>
      </c>
      <c r="H316" s="16">
        <v>1542</v>
      </c>
      <c r="I316" s="16">
        <v>548.4</v>
      </c>
      <c r="J316" s="16">
        <v>1160.8</v>
      </c>
      <c r="K316" s="16">
        <v>1684.7</v>
      </c>
      <c r="L316" s="16">
        <v>997.7</v>
      </c>
      <c r="M316" s="16">
        <v>1291.9000000000001</v>
      </c>
      <c r="N316" s="16">
        <v>1096.7</v>
      </c>
      <c r="O316" s="16">
        <v>1228.9000000000001</v>
      </c>
      <c r="P316" s="16">
        <v>1458.5</v>
      </c>
      <c r="Q316" s="16">
        <v>1642.3</v>
      </c>
      <c r="R316" s="16">
        <v>177.5</v>
      </c>
    </row>
    <row r="317" spans="1:50" x14ac:dyDescent="0.3">
      <c r="A317" t="s">
        <v>57</v>
      </c>
      <c r="B317" s="6" t="s">
        <v>3132</v>
      </c>
      <c r="C317" s="12">
        <f t="shared" si="55"/>
        <v>5</v>
      </c>
      <c r="D317" s="63">
        <f t="shared" si="56"/>
        <v>725.47</v>
      </c>
      <c r="E317" s="63">
        <f t="shared" si="57"/>
        <v>2790.51</v>
      </c>
      <c r="F317" s="63">
        <f t="shared" si="58"/>
        <v>1629.5160000000001</v>
      </c>
      <c r="G317" s="88">
        <f t="shared" si="59"/>
        <v>897.89964850199124</v>
      </c>
      <c r="H317" s="16">
        <v>725.47</v>
      </c>
      <c r="I317" s="16">
        <v>2790.51</v>
      </c>
      <c r="J317" s="16">
        <v>2367.83</v>
      </c>
      <c r="K317" s="16">
        <v>1230.1400000000001</v>
      </c>
      <c r="L317" s="16">
        <v>1033.6300000000001</v>
      </c>
    </row>
    <row r="318" spans="1:50" x14ac:dyDescent="0.3">
      <c r="A318" t="s">
        <v>57</v>
      </c>
      <c r="B318" s="6" t="s">
        <v>3134</v>
      </c>
      <c r="C318" s="12">
        <f t="shared" si="55"/>
        <v>26</v>
      </c>
      <c r="D318" s="63">
        <f t="shared" si="56"/>
        <v>467.44</v>
      </c>
      <c r="E318" s="63">
        <f t="shared" si="57"/>
        <v>1551.78</v>
      </c>
      <c r="F318" s="63">
        <f t="shared" si="58"/>
        <v>965.19615384615361</v>
      </c>
      <c r="G318" s="88">
        <f t="shared" si="59"/>
        <v>325.16782431325493</v>
      </c>
      <c r="H318" s="16">
        <v>1476.97</v>
      </c>
      <c r="I318" s="16">
        <v>837.39</v>
      </c>
      <c r="J318" s="16">
        <v>1237.46</v>
      </c>
      <c r="K318" s="16">
        <v>1551.78</v>
      </c>
      <c r="L318" s="16">
        <v>1106.06</v>
      </c>
      <c r="M318" s="16">
        <v>1151.42</v>
      </c>
      <c r="N318" s="16">
        <v>634.39</v>
      </c>
      <c r="O318" s="16">
        <v>1269.93</v>
      </c>
      <c r="P318" s="16">
        <v>1548.56</v>
      </c>
      <c r="Q318" s="16">
        <v>1057.99</v>
      </c>
      <c r="R318" s="16">
        <v>814.83</v>
      </c>
      <c r="S318" s="16">
        <v>1228.3800000000001</v>
      </c>
      <c r="T318" s="16">
        <v>1240.6199999999999</v>
      </c>
      <c r="U318" s="16">
        <v>922.82</v>
      </c>
      <c r="V318" s="16">
        <v>767.36</v>
      </c>
      <c r="W318" s="16">
        <v>1026.94</v>
      </c>
      <c r="X318" s="16">
        <v>1240.8</v>
      </c>
      <c r="Y318" s="16">
        <v>609.85</v>
      </c>
      <c r="Z318" s="16">
        <v>467.44</v>
      </c>
      <c r="AA318" s="16">
        <v>930.47</v>
      </c>
      <c r="AB318" s="16">
        <v>799.6</v>
      </c>
      <c r="AC318" s="16">
        <v>487.22</v>
      </c>
      <c r="AD318" s="16">
        <v>516.27</v>
      </c>
      <c r="AE318" s="16">
        <v>735.57</v>
      </c>
      <c r="AF318" s="16">
        <v>866.85</v>
      </c>
      <c r="AG318" s="16">
        <v>568.13</v>
      </c>
    </row>
    <row r="319" spans="1:50" x14ac:dyDescent="0.3">
      <c r="A319" t="s">
        <v>61</v>
      </c>
      <c r="B319" s="6" t="s">
        <v>3158</v>
      </c>
      <c r="C319" s="12">
        <f t="shared" si="55"/>
        <v>2</v>
      </c>
      <c r="D319" s="63">
        <f t="shared" si="56"/>
        <v>230.37</v>
      </c>
      <c r="E319" s="63">
        <f t="shared" si="57"/>
        <v>360.32</v>
      </c>
      <c r="F319" s="63">
        <f t="shared" si="58"/>
        <v>295.34500000000003</v>
      </c>
      <c r="G319" s="88">
        <f t="shared" si="59"/>
        <v>91.888526215191703</v>
      </c>
      <c r="H319" s="16">
        <v>360.32</v>
      </c>
      <c r="I319" s="16">
        <v>230.37</v>
      </c>
    </row>
    <row r="320" spans="1:50" x14ac:dyDescent="0.3">
      <c r="A320" t="s">
        <v>61</v>
      </c>
      <c r="B320" s="6" t="s">
        <v>3164</v>
      </c>
      <c r="C320" s="12">
        <f t="shared" si="55"/>
        <v>33</v>
      </c>
      <c r="D320" s="63">
        <f t="shared" si="56"/>
        <v>402.78</v>
      </c>
      <c r="E320" s="63">
        <f t="shared" si="57"/>
        <v>1126.8</v>
      </c>
      <c r="F320" s="63">
        <f t="shared" si="58"/>
        <v>769.32393939393933</v>
      </c>
      <c r="G320" s="88">
        <f t="shared" si="59"/>
        <v>211.45136960036783</v>
      </c>
      <c r="H320" s="16">
        <v>542.66999999999996</v>
      </c>
      <c r="I320" s="16">
        <v>1033.6300000000001</v>
      </c>
      <c r="J320" s="16">
        <v>870.41</v>
      </c>
      <c r="K320" s="16">
        <v>759.51</v>
      </c>
      <c r="L320" s="16">
        <v>808.72</v>
      </c>
      <c r="M320" s="16">
        <v>512.58000000000004</v>
      </c>
      <c r="N320" s="16">
        <v>634.39</v>
      </c>
      <c r="O320" s="16">
        <v>758.03</v>
      </c>
      <c r="P320" s="16">
        <v>875.32</v>
      </c>
      <c r="Q320" s="16">
        <v>1057.99</v>
      </c>
      <c r="R320" s="16">
        <v>635.41999999999996</v>
      </c>
      <c r="S320" s="16">
        <v>814.83</v>
      </c>
      <c r="T320" s="16">
        <v>1083.3900000000001</v>
      </c>
      <c r="U320" s="16">
        <v>767.36</v>
      </c>
      <c r="V320" s="16">
        <v>1126.8</v>
      </c>
      <c r="W320" s="16">
        <v>1105.83</v>
      </c>
      <c r="X320" s="16">
        <v>868.19</v>
      </c>
      <c r="Y320" s="16">
        <v>989.34</v>
      </c>
      <c r="Z320" s="16">
        <v>735.73</v>
      </c>
      <c r="AA320" s="16">
        <v>734.75</v>
      </c>
      <c r="AB320" s="16">
        <v>957.84</v>
      </c>
      <c r="AC320" s="16">
        <v>1005.38</v>
      </c>
      <c r="AD320" s="16">
        <v>531.98</v>
      </c>
      <c r="AE320" s="16">
        <v>461.9</v>
      </c>
      <c r="AF320" s="16">
        <v>402.78</v>
      </c>
      <c r="AG320" s="16">
        <v>429.42</v>
      </c>
      <c r="AH320" s="16">
        <v>609.85</v>
      </c>
      <c r="AI320" s="16">
        <v>930.47</v>
      </c>
      <c r="AJ320" s="16">
        <v>737.27</v>
      </c>
      <c r="AK320" s="16">
        <v>487.22</v>
      </c>
      <c r="AL320" s="16">
        <v>516.27</v>
      </c>
      <c r="AM320" s="16">
        <v>735.57</v>
      </c>
      <c r="AN320" s="16">
        <v>866.85</v>
      </c>
    </row>
    <row r="321" spans="1:30" x14ac:dyDescent="0.3">
      <c r="A321" s="12" t="s">
        <v>71</v>
      </c>
      <c r="B321" s="6" t="s">
        <v>3522</v>
      </c>
      <c r="C321" s="12">
        <f t="shared" si="55"/>
        <v>1</v>
      </c>
      <c r="D321" s="63">
        <f t="shared" si="56"/>
        <v>2132.56</v>
      </c>
      <c r="E321" s="63">
        <f t="shared" si="57"/>
        <v>2132.56</v>
      </c>
      <c r="F321" s="63">
        <f t="shared" si="58"/>
        <v>2132.56</v>
      </c>
      <c r="G321" s="88" t="e">
        <f t="shared" si="59"/>
        <v>#DIV/0!</v>
      </c>
      <c r="H321" s="16">
        <v>2132.56</v>
      </c>
    </row>
    <row r="322" spans="1:30" x14ac:dyDescent="0.3">
      <c r="A322" s="12" t="s">
        <v>35</v>
      </c>
      <c r="B322" s="169" t="s">
        <v>5134</v>
      </c>
      <c r="C322" s="12">
        <f t="shared" si="55"/>
        <v>23</v>
      </c>
      <c r="D322" s="63">
        <f t="shared" si="56"/>
        <v>644.84</v>
      </c>
      <c r="E322" s="63">
        <f t="shared" si="57"/>
        <v>2367.15</v>
      </c>
      <c r="F322" s="63">
        <f t="shared" si="58"/>
        <v>1595.2573913043477</v>
      </c>
      <c r="G322" s="88">
        <f t="shared" si="59"/>
        <v>445.44575169371285</v>
      </c>
      <c r="H322" s="16">
        <v>1954.73</v>
      </c>
      <c r="I322" s="16">
        <v>1383.02</v>
      </c>
      <c r="J322" s="16">
        <v>1611.54</v>
      </c>
      <c r="K322" s="16">
        <v>1569.52</v>
      </c>
      <c r="L322" s="16">
        <v>1768.42</v>
      </c>
      <c r="M322" s="16">
        <v>1675.82</v>
      </c>
      <c r="N322" s="16">
        <v>1831.91</v>
      </c>
      <c r="O322" s="16">
        <v>1745.31</v>
      </c>
      <c r="P322" s="16">
        <v>1512.78</v>
      </c>
      <c r="Q322" s="16">
        <v>2031.54</v>
      </c>
      <c r="R322" s="16">
        <v>2367.15</v>
      </c>
      <c r="S322" s="16">
        <v>2019.09</v>
      </c>
      <c r="T322" s="16">
        <v>1599.26</v>
      </c>
      <c r="U322" s="16">
        <v>1327.04</v>
      </c>
      <c r="V322" s="16">
        <v>1101.75</v>
      </c>
      <c r="W322" s="16">
        <v>1339.54</v>
      </c>
      <c r="X322" s="16">
        <v>2011.58</v>
      </c>
      <c r="Y322" s="16">
        <v>2296.75</v>
      </c>
      <c r="Z322" s="16">
        <v>1349.8</v>
      </c>
      <c r="AA322" s="16">
        <v>1142.97</v>
      </c>
      <c r="AB322" s="16">
        <v>1742.16</v>
      </c>
      <c r="AC322" s="16">
        <v>644.84</v>
      </c>
      <c r="AD322" s="16">
        <v>664.4</v>
      </c>
    </row>
    <row r="323" spans="1:30" x14ac:dyDescent="0.3">
      <c r="C323" s="12">
        <f t="shared" si="55"/>
        <v>0</v>
      </c>
      <c r="D323" s="63">
        <f t="shared" si="56"/>
        <v>0</v>
      </c>
      <c r="E323" s="63">
        <f t="shared" si="57"/>
        <v>0</v>
      </c>
      <c r="F323" s="63" t="e">
        <f t="shared" si="58"/>
        <v>#DIV/0!</v>
      </c>
      <c r="G323" s="88" t="e">
        <f t="shared" si="59"/>
        <v>#DIV/0!</v>
      </c>
    </row>
    <row r="324" spans="1:30" x14ac:dyDescent="0.3">
      <c r="C324" s="12">
        <f t="shared" si="55"/>
        <v>0</v>
      </c>
      <c r="D324" s="63">
        <f t="shared" si="56"/>
        <v>0</v>
      </c>
      <c r="E324" s="63">
        <f t="shared" si="57"/>
        <v>0</v>
      </c>
      <c r="F324" s="63" t="e">
        <f t="shared" si="58"/>
        <v>#DIV/0!</v>
      </c>
      <c r="G324" s="88" t="e">
        <f t="shared" si="59"/>
        <v>#DIV/0!</v>
      </c>
    </row>
    <row r="325" spans="1:30" x14ac:dyDescent="0.3">
      <c r="C325" s="12">
        <f t="shared" si="55"/>
        <v>0</v>
      </c>
      <c r="D325" s="63">
        <f t="shared" si="56"/>
        <v>0</v>
      </c>
      <c r="E325" s="63">
        <f t="shared" si="57"/>
        <v>0</v>
      </c>
      <c r="F325" s="63" t="e">
        <f t="shared" si="58"/>
        <v>#DIV/0!</v>
      </c>
      <c r="G325" s="88" t="e">
        <f t="shared" si="59"/>
        <v>#DIV/0!</v>
      </c>
    </row>
    <row r="326" spans="1:30" x14ac:dyDescent="0.3">
      <c r="C326" s="12">
        <f t="shared" si="55"/>
        <v>0</v>
      </c>
      <c r="D326" s="63">
        <f t="shared" si="56"/>
        <v>0</v>
      </c>
      <c r="E326" s="63">
        <f t="shared" si="57"/>
        <v>0</v>
      </c>
      <c r="F326" s="63" t="e">
        <f t="shared" si="58"/>
        <v>#DIV/0!</v>
      </c>
      <c r="G326" s="88" t="e">
        <f t="shared" si="59"/>
        <v>#DIV/0!</v>
      </c>
    </row>
    <row r="327" spans="1:30" x14ac:dyDescent="0.3">
      <c r="C327" s="12">
        <f t="shared" si="55"/>
        <v>0</v>
      </c>
      <c r="D327" s="63">
        <f t="shared" si="56"/>
        <v>0</v>
      </c>
      <c r="E327" s="63">
        <f t="shared" si="57"/>
        <v>0</v>
      </c>
      <c r="F327" s="63" t="e">
        <f t="shared" si="58"/>
        <v>#DIV/0!</v>
      </c>
      <c r="G327" s="88" t="e">
        <f t="shared" si="59"/>
        <v>#DIV/0!</v>
      </c>
    </row>
    <row r="328" spans="1:30" x14ac:dyDescent="0.3">
      <c r="C328" s="12">
        <f t="shared" si="55"/>
        <v>0</v>
      </c>
      <c r="D328" s="63">
        <f t="shared" si="56"/>
        <v>0</v>
      </c>
      <c r="E328" s="63">
        <f t="shared" si="57"/>
        <v>0</v>
      </c>
      <c r="F328" s="63" t="e">
        <f t="shared" si="58"/>
        <v>#DIV/0!</v>
      </c>
      <c r="G328" s="88" t="e">
        <f t="shared" si="59"/>
        <v>#DIV/0!</v>
      </c>
    </row>
    <row r="329" spans="1:30" x14ac:dyDescent="0.3">
      <c r="C329" s="12">
        <f t="shared" si="55"/>
        <v>0</v>
      </c>
      <c r="D329" s="63">
        <f t="shared" si="56"/>
        <v>0</v>
      </c>
      <c r="E329" s="63">
        <f t="shared" si="57"/>
        <v>0</v>
      </c>
      <c r="F329" s="63" t="e">
        <f t="shared" si="58"/>
        <v>#DIV/0!</v>
      </c>
      <c r="G329" s="88" t="e">
        <f t="shared" si="59"/>
        <v>#DIV/0!</v>
      </c>
    </row>
    <row r="330" spans="1:30" x14ac:dyDescent="0.3">
      <c r="C330" s="12">
        <f t="shared" si="55"/>
        <v>0</v>
      </c>
      <c r="D330" s="63">
        <f t="shared" si="56"/>
        <v>0</v>
      </c>
      <c r="E330" s="63">
        <f t="shared" si="57"/>
        <v>0</v>
      </c>
      <c r="F330" s="63" t="e">
        <f t="shared" si="58"/>
        <v>#DIV/0!</v>
      </c>
      <c r="G330" s="88" t="e">
        <f t="shared" si="59"/>
        <v>#DIV/0!</v>
      </c>
    </row>
    <row r="331" spans="1:30" x14ac:dyDescent="0.3">
      <c r="C331" s="12">
        <f t="shared" si="55"/>
        <v>0</v>
      </c>
      <c r="D331" s="63">
        <f t="shared" si="56"/>
        <v>0</v>
      </c>
      <c r="E331" s="63">
        <f t="shared" si="57"/>
        <v>0</v>
      </c>
      <c r="F331" s="63" t="e">
        <f t="shared" si="58"/>
        <v>#DIV/0!</v>
      </c>
      <c r="G331" s="88" t="e">
        <f t="shared" si="59"/>
        <v>#DIV/0!</v>
      </c>
    </row>
    <row r="332" spans="1:30" x14ac:dyDescent="0.3">
      <c r="D332" s="63"/>
      <c r="E332" s="63"/>
      <c r="F332" s="63"/>
      <c r="G332" s="88"/>
    </row>
    <row r="333" spans="1:30" x14ac:dyDescent="0.3">
      <c r="D333" s="63"/>
      <c r="E333" s="63"/>
      <c r="F333" s="63"/>
      <c r="G333" s="88"/>
    </row>
    <row r="334" spans="1:30" x14ac:dyDescent="0.3">
      <c r="D334" s="63"/>
      <c r="E334" s="63"/>
      <c r="F334" s="63"/>
      <c r="G334" s="88"/>
    </row>
    <row r="335" spans="1:30" x14ac:dyDescent="0.3">
      <c r="D335" s="63"/>
      <c r="E335" s="63"/>
      <c r="F335" s="63"/>
      <c r="G335" s="88"/>
    </row>
    <row r="336" spans="1:30" x14ac:dyDescent="0.3">
      <c r="D336" s="63"/>
      <c r="E336" s="63"/>
      <c r="F336" s="63"/>
      <c r="G336" s="88"/>
    </row>
    <row r="337" spans="4:7" x14ac:dyDescent="0.3">
      <c r="D337" s="63"/>
      <c r="E337" s="63"/>
      <c r="F337" s="63"/>
      <c r="G337" s="88"/>
    </row>
    <row r="338" spans="4:7" x14ac:dyDescent="0.3">
      <c r="D338" s="63"/>
      <c r="E338" s="63"/>
      <c r="F338" s="63"/>
      <c r="G338" s="88"/>
    </row>
    <row r="339" spans="4:7" x14ac:dyDescent="0.3">
      <c r="D339" s="63"/>
      <c r="E339" s="63"/>
      <c r="F339" s="63"/>
      <c r="G339" s="88"/>
    </row>
    <row r="340" spans="4:7" x14ac:dyDescent="0.3">
      <c r="D340" s="63"/>
      <c r="E340" s="63"/>
      <c r="F340" s="63"/>
      <c r="G340" s="88"/>
    </row>
    <row r="341" spans="4:7" x14ac:dyDescent="0.3">
      <c r="D341" s="63"/>
      <c r="E341" s="63"/>
      <c r="F341" s="63"/>
      <c r="G341" s="88"/>
    </row>
    <row r="342" spans="4:7" x14ac:dyDescent="0.3">
      <c r="D342" s="63"/>
      <c r="E342" s="63"/>
      <c r="F342" s="63"/>
      <c r="G342" s="88"/>
    </row>
    <row r="343" spans="4:7" x14ac:dyDescent="0.3">
      <c r="D343" s="63"/>
      <c r="E343" s="63"/>
      <c r="F343" s="63"/>
      <c r="G343" s="88"/>
    </row>
    <row r="344" spans="4:7" x14ac:dyDescent="0.3">
      <c r="D344" s="63"/>
      <c r="E344" s="63"/>
      <c r="F344" s="63"/>
      <c r="G344" s="88"/>
    </row>
    <row r="345" spans="4:7" x14ac:dyDescent="0.3">
      <c r="D345" s="63"/>
      <c r="E345" s="63"/>
      <c r="F345" s="63"/>
      <c r="G345" s="88"/>
    </row>
    <row r="346" spans="4:7" x14ac:dyDescent="0.3">
      <c r="D346" s="63"/>
      <c r="E346" s="63"/>
      <c r="F346" s="63"/>
      <c r="G346" s="88"/>
    </row>
    <row r="347" spans="4:7" x14ac:dyDescent="0.3">
      <c r="D347" s="63"/>
      <c r="E347" s="63"/>
      <c r="F347" s="63"/>
      <c r="G347" s="88"/>
    </row>
    <row r="348" spans="4:7" x14ac:dyDescent="0.3">
      <c r="D348" s="63"/>
      <c r="E348" s="63"/>
      <c r="F348" s="63"/>
      <c r="G348" s="88"/>
    </row>
    <row r="349" spans="4:7" x14ac:dyDescent="0.3">
      <c r="D349" s="63"/>
      <c r="E349" s="63"/>
      <c r="F349" s="63"/>
      <c r="G349" s="88"/>
    </row>
    <row r="350" spans="4:7" x14ac:dyDescent="0.3">
      <c r="D350" s="63"/>
      <c r="E350" s="63"/>
      <c r="F350" s="63"/>
      <c r="G350" s="88"/>
    </row>
    <row r="351" spans="4:7" x14ac:dyDescent="0.3">
      <c r="D351" s="63"/>
      <c r="E351" s="63"/>
      <c r="F351" s="63"/>
      <c r="G351" s="88"/>
    </row>
    <row r="352" spans="4:7" x14ac:dyDescent="0.3">
      <c r="D352" s="63"/>
      <c r="E352" s="63"/>
      <c r="F352" s="63"/>
      <c r="G352" s="88"/>
    </row>
    <row r="353" spans="4:7" x14ac:dyDescent="0.3">
      <c r="D353" s="63"/>
      <c r="E353" s="63"/>
      <c r="F353" s="63"/>
      <c r="G353" s="88"/>
    </row>
    <row r="354" spans="4:7" x14ac:dyDescent="0.3">
      <c r="D354" s="63"/>
      <c r="E354" s="63"/>
      <c r="F354" s="63"/>
      <c r="G354" s="88"/>
    </row>
    <row r="355" spans="4:7" x14ac:dyDescent="0.3">
      <c r="D355" s="63"/>
      <c r="E355" s="63"/>
      <c r="F355" s="63"/>
      <c r="G355" s="88"/>
    </row>
    <row r="356" spans="4:7" x14ac:dyDescent="0.3">
      <c r="D356" s="63"/>
      <c r="E356" s="63"/>
      <c r="F356" s="63"/>
      <c r="G356" s="88"/>
    </row>
    <row r="357" spans="4:7" x14ac:dyDescent="0.3">
      <c r="D357" s="63"/>
      <c r="E357" s="63"/>
      <c r="F357" s="63"/>
      <c r="G357" s="88"/>
    </row>
    <row r="358" spans="4:7" x14ac:dyDescent="0.3">
      <c r="D358" s="63"/>
      <c r="E358" s="63"/>
      <c r="F358" s="63"/>
      <c r="G358" s="88"/>
    </row>
    <row r="359" spans="4:7" x14ac:dyDescent="0.3">
      <c r="D359" s="63"/>
      <c r="E359" s="63"/>
      <c r="F359" s="63"/>
      <c r="G359" s="88"/>
    </row>
    <row r="360" spans="4:7" x14ac:dyDescent="0.3">
      <c r="D360" s="63"/>
      <c r="E360" s="63"/>
      <c r="F360" s="63"/>
      <c r="G360" s="88"/>
    </row>
    <row r="361" spans="4:7" x14ac:dyDescent="0.3">
      <c r="D361" s="63"/>
      <c r="E361" s="63"/>
      <c r="F361" s="63"/>
      <c r="G361" s="88"/>
    </row>
    <row r="362" spans="4:7" x14ac:dyDescent="0.3">
      <c r="D362" s="63"/>
      <c r="E362" s="63"/>
      <c r="F362" s="63"/>
      <c r="G362" s="88"/>
    </row>
    <row r="363" spans="4:7" x14ac:dyDescent="0.3">
      <c r="D363" s="63"/>
      <c r="E363" s="63"/>
      <c r="F363" s="63"/>
      <c r="G363" s="88"/>
    </row>
    <row r="364" spans="4:7" x14ac:dyDescent="0.3">
      <c r="D364" s="63"/>
      <c r="E364" s="63"/>
      <c r="F364" s="63"/>
      <c r="G364" s="88"/>
    </row>
    <row r="365" spans="4:7" x14ac:dyDescent="0.3">
      <c r="D365" s="63"/>
      <c r="E365" s="63"/>
      <c r="F365" s="63"/>
      <c r="G365" s="88"/>
    </row>
    <row r="366" spans="4:7" x14ac:dyDescent="0.3">
      <c r="D366" s="63"/>
      <c r="E366" s="63"/>
      <c r="F366" s="63"/>
      <c r="G366" s="88"/>
    </row>
    <row r="367" spans="4:7" x14ac:dyDescent="0.3">
      <c r="D367" s="63"/>
      <c r="E367" s="63"/>
      <c r="F367" s="63"/>
      <c r="G367" s="88"/>
    </row>
    <row r="368" spans="4:7" x14ac:dyDescent="0.3">
      <c r="D368" s="63"/>
      <c r="E368" s="63"/>
      <c r="F368" s="63"/>
      <c r="G368" s="88"/>
    </row>
    <row r="369" spans="4:7" x14ac:dyDescent="0.3">
      <c r="D369" s="63"/>
      <c r="E369" s="63"/>
      <c r="F369" s="63"/>
      <c r="G369" s="88"/>
    </row>
    <row r="370" spans="4:7" x14ac:dyDescent="0.3">
      <c r="D370" s="63"/>
      <c r="E370" s="63"/>
      <c r="F370" s="63"/>
      <c r="G370" s="88"/>
    </row>
    <row r="371" spans="4:7" x14ac:dyDescent="0.3">
      <c r="D371" s="63"/>
      <c r="E371" s="63"/>
      <c r="F371" s="63"/>
      <c r="G371" s="88"/>
    </row>
    <row r="372" spans="4:7" x14ac:dyDescent="0.3">
      <c r="D372" s="63"/>
      <c r="E372" s="63"/>
      <c r="F372" s="63"/>
      <c r="G372" s="88"/>
    </row>
    <row r="373" spans="4:7" x14ac:dyDescent="0.3">
      <c r="D373" s="63"/>
      <c r="E373" s="63"/>
      <c r="F373" s="63"/>
      <c r="G373" s="88"/>
    </row>
    <row r="374" spans="4:7" x14ac:dyDescent="0.3">
      <c r="D374" s="63"/>
      <c r="E374" s="63"/>
      <c r="F374" s="63"/>
      <c r="G374" s="88"/>
    </row>
    <row r="375" spans="4:7" x14ac:dyDescent="0.3">
      <c r="D375" s="63"/>
      <c r="E375" s="63"/>
      <c r="F375" s="63"/>
      <c r="G375" s="88"/>
    </row>
    <row r="376" spans="4:7" x14ac:dyDescent="0.3">
      <c r="D376" s="63"/>
      <c r="E376" s="63"/>
      <c r="F376" s="63"/>
      <c r="G376" s="88"/>
    </row>
    <row r="377" spans="4:7" x14ac:dyDescent="0.3">
      <c r="D377" s="63"/>
      <c r="E377" s="63"/>
      <c r="F377" s="63"/>
      <c r="G377" s="88"/>
    </row>
    <row r="378" spans="4:7" x14ac:dyDescent="0.3">
      <c r="D378" s="63"/>
      <c r="E378" s="63"/>
      <c r="F378" s="63"/>
      <c r="G378" s="88"/>
    </row>
    <row r="379" spans="4:7" x14ac:dyDescent="0.3">
      <c r="D379" s="63"/>
      <c r="E379" s="63"/>
      <c r="F379" s="63"/>
      <c r="G379" s="88"/>
    </row>
    <row r="380" spans="4:7" x14ac:dyDescent="0.3">
      <c r="D380" s="63"/>
      <c r="E380" s="63"/>
      <c r="F380" s="63"/>
      <c r="G380" s="88"/>
    </row>
    <row r="381" spans="4:7" x14ac:dyDescent="0.3">
      <c r="D381" s="63"/>
      <c r="E381" s="63"/>
      <c r="F381" s="63"/>
      <c r="G381" s="88"/>
    </row>
    <row r="382" spans="4:7" x14ac:dyDescent="0.3">
      <c r="D382" s="63"/>
      <c r="E382" s="63"/>
      <c r="F382" s="63"/>
      <c r="G382" s="88"/>
    </row>
    <row r="383" spans="4:7" x14ac:dyDescent="0.3">
      <c r="D383" s="63"/>
      <c r="E383" s="63"/>
      <c r="F383" s="63"/>
      <c r="G383" s="88"/>
    </row>
    <row r="384" spans="4:7" x14ac:dyDescent="0.3">
      <c r="D384" s="63"/>
      <c r="E384" s="63"/>
      <c r="F384" s="63"/>
      <c r="G384" s="88"/>
    </row>
    <row r="385" spans="4:7" x14ac:dyDescent="0.3">
      <c r="D385" s="63"/>
      <c r="E385" s="63"/>
      <c r="F385" s="63"/>
      <c r="G385" s="88"/>
    </row>
    <row r="386" spans="4:7" x14ac:dyDescent="0.3">
      <c r="D386" s="63"/>
      <c r="E386" s="63"/>
      <c r="F386" s="63"/>
      <c r="G386" s="88"/>
    </row>
    <row r="387" spans="4:7" x14ac:dyDescent="0.3">
      <c r="D387" s="63"/>
      <c r="E387" s="63"/>
      <c r="F387" s="63"/>
      <c r="G387" s="88"/>
    </row>
    <row r="388" spans="4:7" x14ac:dyDescent="0.3">
      <c r="D388" s="63"/>
      <c r="E388" s="63"/>
      <c r="F388" s="63"/>
      <c r="G388" s="88"/>
    </row>
    <row r="389" spans="4:7" x14ac:dyDescent="0.3">
      <c r="D389" s="63"/>
      <c r="E389" s="63"/>
      <c r="F389" s="63"/>
      <c r="G389" s="88"/>
    </row>
    <row r="390" spans="4:7" x14ac:dyDescent="0.3">
      <c r="D390" s="63"/>
      <c r="E390" s="63"/>
      <c r="F390" s="63"/>
      <c r="G390" s="88"/>
    </row>
    <row r="391" spans="4:7" x14ac:dyDescent="0.3">
      <c r="D391" s="63"/>
      <c r="E391" s="63"/>
      <c r="F391" s="63"/>
      <c r="G391" s="88"/>
    </row>
    <row r="392" spans="4:7" x14ac:dyDescent="0.3">
      <c r="D392" s="63"/>
      <c r="E392" s="63"/>
      <c r="F392" s="63"/>
      <c r="G392" s="88"/>
    </row>
    <row r="393" spans="4:7" x14ac:dyDescent="0.3">
      <c r="D393" s="63"/>
      <c r="E393" s="63"/>
      <c r="F393" s="63"/>
      <c r="G393" s="88"/>
    </row>
    <row r="394" spans="4:7" x14ac:dyDescent="0.3">
      <c r="D394" s="63"/>
      <c r="E394" s="63"/>
      <c r="F394" s="63"/>
      <c r="G394" s="88"/>
    </row>
    <row r="395" spans="4:7" x14ac:dyDescent="0.3">
      <c r="D395" s="63"/>
      <c r="E395" s="63"/>
      <c r="F395" s="63"/>
      <c r="G395" s="88"/>
    </row>
    <row r="396" spans="4:7" x14ac:dyDescent="0.3">
      <c r="D396" s="63"/>
      <c r="E396" s="63"/>
      <c r="F396" s="63"/>
      <c r="G396" s="88"/>
    </row>
    <row r="397" spans="4:7" x14ac:dyDescent="0.3">
      <c r="D397" s="63"/>
      <c r="E397" s="63"/>
      <c r="F397" s="63"/>
      <c r="G397" s="88"/>
    </row>
    <row r="398" spans="4:7" x14ac:dyDescent="0.3">
      <c r="D398" s="63"/>
      <c r="E398" s="63"/>
      <c r="F398" s="63"/>
      <c r="G398" s="88"/>
    </row>
    <row r="399" spans="4:7" x14ac:dyDescent="0.3">
      <c r="D399" s="63"/>
      <c r="E399" s="63"/>
      <c r="F399" s="63"/>
      <c r="G399" s="88"/>
    </row>
    <row r="400" spans="4:7" x14ac:dyDescent="0.3">
      <c r="D400" s="63"/>
      <c r="E400" s="63"/>
      <c r="F400" s="63"/>
      <c r="G400" s="88"/>
    </row>
    <row r="401" spans="4:7" x14ac:dyDescent="0.3">
      <c r="D401" s="63"/>
      <c r="E401" s="63"/>
      <c r="F401" s="63"/>
      <c r="G401" s="88"/>
    </row>
    <row r="402" spans="4:7" x14ac:dyDescent="0.3">
      <c r="D402" s="63"/>
      <c r="E402" s="63"/>
      <c r="F402" s="63"/>
      <c r="G402" s="88"/>
    </row>
    <row r="403" spans="4:7" x14ac:dyDescent="0.3">
      <c r="D403" s="63"/>
      <c r="E403" s="63"/>
      <c r="F403" s="63"/>
      <c r="G403" s="88"/>
    </row>
    <row r="404" spans="4:7" x14ac:dyDescent="0.3">
      <c r="D404" s="63"/>
      <c r="E404" s="63"/>
      <c r="F404" s="63"/>
      <c r="G404" s="88"/>
    </row>
    <row r="405" spans="4:7" x14ac:dyDescent="0.3">
      <c r="D405" s="63"/>
      <c r="E405" s="63"/>
      <c r="F405" s="63"/>
      <c r="G405" s="88"/>
    </row>
    <row r="406" spans="4:7" x14ac:dyDescent="0.3">
      <c r="D406" s="63"/>
      <c r="E406" s="63"/>
      <c r="F406" s="63"/>
      <c r="G406" s="88"/>
    </row>
    <row r="407" spans="4:7" x14ac:dyDescent="0.3">
      <c r="D407" s="63"/>
      <c r="E407" s="63"/>
      <c r="F407" s="63"/>
      <c r="G407" s="88"/>
    </row>
    <row r="408" spans="4:7" x14ac:dyDescent="0.3">
      <c r="D408" s="63"/>
      <c r="E408" s="63"/>
      <c r="F408" s="63"/>
      <c r="G408" s="88"/>
    </row>
    <row r="409" spans="4:7" x14ac:dyDescent="0.3">
      <c r="D409" s="63"/>
      <c r="E409" s="63"/>
      <c r="F409" s="63"/>
      <c r="G409" s="88"/>
    </row>
    <row r="410" spans="4:7" x14ac:dyDescent="0.3">
      <c r="D410" s="63"/>
      <c r="E410" s="63"/>
      <c r="F410" s="63"/>
      <c r="G410" s="88"/>
    </row>
    <row r="411" spans="4:7" x14ac:dyDescent="0.3">
      <c r="D411" s="63"/>
      <c r="E411" s="63"/>
      <c r="F411" s="63"/>
      <c r="G411" s="88"/>
    </row>
    <row r="412" spans="4:7" x14ac:dyDescent="0.3">
      <c r="D412" s="63"/>
      <c r="E412" s="63"/>
      <c r="F412" s="63"/>
      <c r="G412" s="88"/>
    </row>
    <row r="413" spans="4:7" x14ac:dyDescent="0.3">
      <c r="D413" s="63"/>
      <c r="E413" s="63"/>
      <c r="F413" s="63"/>
      <c r="G413" s="88"/>
    </row>
    <row r="414" spans="4:7" x14ac:dyDescent="0.3">
      <c r="D414" s="63"/>
      <c r="E414" s="63"/>
      <c r="F414" s="63"/>
      <c r="G414" s="88"/>
    </row>
    <row r="415" spans="4:7" x14ac:dyDescent="0.3">
      <c r="D415" s="63"/>
      <c r="E415" s="63"/>
      <c r="F415" s="63"/>
      <c r="G415" s="88"/>
    </row>
    <row r="416" spans="4:7" x14ac:dyDescent="0.3">
      <c r="D416" s="63"/>
      <c r="E416" s="63"/>
      <c r="F416" s="63"/>
      <c r="G416" s="88"/>
    </row>
    <row r="417" spans="4:7" x14ac:dyDescent="0.3">
      <c r="D417" s="63"/>
      <c r="E417" s="63"/>
      <c r="F417" s="63"/>
      <c r="G417" s="88"/>
    </row>
    <row r="418" spans="4:7" x14ac:dyDescent="0.3">
      <c r="D418" s="63"/>
      <c r="E418" s="63"/>
      <c r="F418" s="63"/>
      <c r="G418" s="88"/>
    </row>
    <row r="419" spans="4:7" x14ac:dyDescent="0.3">
      <c r="D419" s="63"/>
      <c r="E419" s="63"/>
      <c r="F419" s="63"/>
      <c r="G419" s="88"/>
    </row>
    <row r="420" spans="4:7" x14ac:dyDescent="0.3">
      <c r="D420" s="63"/>
      <c r="E420" s="63"/>
      <c r="F420" s="63"/>
      <c r="G420" s="88"/>
    </row>
    <row r="421" spans="4:7" x14ac:dyDescent="0.3">
      <c r="D421" s="63"/>
      <c r="E421" s="63"/>
      <c r="F421" s="63"/>
      <c r="G421" s="88"/>
    </row>
    <row r="422" spans="4:7" x14ac:dyDescent="0.3">
      <c r="D422" s="63"/>
      <c r="E422" s="63"/>
      <c r="F422" s="63"/>
      <c r="G422" s="88"/>
    </row>
    <row r="423" spans="4:7" x14ac:dyDescent="0.3">
      <c r="D423" s="63"/>
      <c r="E423" s="63"/>
      <c r="F423" s="63"/>
      <c r="G423" s="88"/>
    </row>
    <row r="424" spans="4:7" x14ac:dyDescent="0.3">
      <c r="D424" s="63"/>
      <c r="E424" s="63"/>
      <c r="F424" s="63"/>
      <c r="G424" s="88"/>
    </row>
    <row r="425" spans="4:7" x14ac:dyDescent="0.3">
      <c r="D425" s="63"/>
      <c r="E425" s="63"/>
      <c r="F425" s="63"/>
      <c r="G425" s="88"/>
    </row>
    <row r="426" spans="4:7" x14ac:dyDescent="0.3">
      <c r="D426" s="63"/>
      <c r="E426" s="63"/>
      <c r="F426" s="63"/>
      <c r="G426" s="88"/>
    </row>
    <row r="427" spans="4:7" x14ac:dyDescent="0.3">
      <c r="D427" s="63"/>
      <c r="E427" s="63"/>
      <c r="F427" s="63"/>
      <c r="G427" s="88"/>
    </row>
    <row r="428" spans="4:7" x14ac:dyDescent="0.3">
      <c r="D428" s="63"/>
      <c r="E428" s="63"/>
      <c r="F428" s="63"/>
      <c r="G428" s="88"/>
    </row>
    <row r="429" spans="4:7" x14ac:dyDescent="0.3">
      <c r="D429" s="63"/>
      <c r="E429" s="63"/>
      <c r="F429" s="63"/>
      <c r="G429" s="88"/>
    </row>
    <row r="430" spans="4:7" x14ac:dyDescent="0.3">
      <c r="D430" s="63"/>
      <c r="E430" s="63"/>
      <c r="F430" s="63"/>
      <c r="G430" s="88"/>
    </row>
    <row r="431" spans="4:7" x14ac:dyDescent="0.3">
      <c r="D431" s="63"/>
      <c r="E431" s="63"/>
      <c r="F431" s="63"/>
      <c r="G431" s="88"/>
    </row>
    <row r="432" spans="4:7" x14ac:dyDescent="0.3">
      <c r="D432" s="63"/>
      <c r="E432" s="63"/>
      <c r="F432" s="63"/>
      <c r="G432" s="88"/>
    </row>
    <row r="433" spans="4:7" x14ac:dyDescent="0.3">
      <c r="D433" s="63"/>
      <c r="E433" s="63"/>
      <c r="F433" s="63"/>
      <c r="G433" s="88"/>
    </row>
    <row r="434" spans="4:7" x14ac:dyDescent="0.3">
      <c r="D434" s="63"/>
      <c r="E434" s="63"/>
      <c r="F434" s="63"/>
      <c r="G434" s="88"/>
    </row>
    <row r="435" spans="4:7" x14ac:dyDescent="0.3">
      <c r="D435" s="63"/>
      <c r="E435" s="63"/>
      <c r="F435" s="63"/>
      <c r="G435" s="88"/>
    </row>
    <row r="436" spans="4:7" x14ac:dyDescent="0.3">
      <c r="D436" s="63"/>
      <c r="E436" s="63"/>
      <c r="F436" s="63"/>
      <c r="G436" s="88"/>
    </row>
    <row r="437" spans="4:7" x14ac:dyDescent="0.3">
      <c r="D437" s="63"/>
      <c r="E437" s="63"/>
      <c r="F437" s="63"/>
      <c r="G437" s="88"/>
    </row>
    <row r="438" spans="4:7" x14ac:dyDescent="0.3">
      <c r="D438" s="63"/>
      <c r="E438" s="63"/>
      <c r="F438" s="63"/>
      <c r="G438" s="88"/>
    </row>
    <row r="439" spans="4:7" x14ac:dyDescent="0.3">
      <c r="D439" s="63"/>
      <c r="E439" s="63"/>
      <c r="F439" s="63"/>
      <c r="G439" s="88"/>
    </row>
    <row r="440" spans="4:7" x14ac:dyDescent="0.3">
      <c r="D440" s="63"/>
      <c r="E440" s="63"/>
      <c r="F440" s="63"/>
      <c r="G440" s="88"/>
    </row>
    <row r="441" spans="4:7" x14ac:dyDescent="0.3">
      <c r="D441" s="63"/>
      <c r="E441" s="63"/>
      <c r="F441" s="63"/>
      <c r="G441" s="88"/>
    </row>
    <row r="442" spans="4:7" x14ac:dyDescent="0.3">
      <c r="D442" s="63"/>
      <c r="E442" s="63"/>
      <c r="F442" s="63"/>
      <c r="G442" s="88"/>
    </row>
    <row r="443" spans="4:7" x14ac:dyDescent="0.3">
      <c r="D443" s="63"/>
      <c r="E443" s="63"/>
      <c r="F443" s="63"/>
      <c r="G443" s="88"/>
    </row>
    <row r="444" spans="4:7" x14ac:dyDescent="0.3">
      <c r="D444" s="63"/>
      <c r="E444" s="63"/>
      <c r="F444" s="63"/>
      <c r="G444" s="88"/>
    </row>
    <row r="445" spans="4:7" x14ac:dyDescent="0.3">
      <c r="D445" s="63"/>
      <c r="E445" s="63"/>
      <c r="F445" s="63"/>
      <c r="G445" s="88"/>
    </row>
    <row r="446" spans="4:7" x14ac:dyDescent="0.3">
      <c r="D446" s="63"/>
      <c r="E446" s="63"/>
      <c r="F446" s="63"/>
      <c r="G446" s="88"/>
    </row>
    <row r="447" spans="4:7" x14ac:dyDescent="0.3">
      <c r="D447" s="63"/>
      <c r="E447" s="63"/>
      <c r="F447" s="63"/>
      <c r="G447" s="88"/>
    </row>
    <row r="448" spans="4:7" x14ac:dyDescent="0.3">
      <c r="D448" s="63"/>
      <c r="E448" s="63"/>
      <c r="F448" s="63"/>
      <c r="G448" s="88"/>
    </row>
    <row r="449" spans="4:7" x14ac:dyDescent="0.3">
      <c r="D449" s="63"/>
      <c r="E449" s="63"/>
      <c r="F449" s="63"/>
      <c r="G449" s="88"/>
    </row>
    <row r="450" spans="4:7" x14ac:dyDescent="0.3">
      <c r="D450" s="63"/>
      <c r="E450" s="63"/>
      <c r="F450" s="63"/>
      <c r="G450" s="88"/>
    </row>
    <row r="451" spans="4:7" x14ac:dyDescent="0.3">
      <c r="D451" s="63"/>
      <c r="E451" s="63"/>
      <c r="F451" s="63"/>
      <c r="G451" s="88"/>
    </row>
    <row r="452" spans="4:7" x14ac:dyDescent="0.3">
      <c r="D452" s="63"/>
      <c r="E452" s="63"/>
      <c r="F452" s="63"/>
      <c r="G452" s="88"/>
    </row>
    <row r="453" spans="4:7" x14ac:dyDescent="0.3">
      <c r="D453" s="63"/>
      <c r="E453" s="63"/>
      <c r="F453" s="63"/>
      <c r="G453" s="88"/>
    </row>
    <row r="454" spans="4:7" x14ac:dyDescent="0.3">
      <c r="D454" s="63"/>
      <c r="E454" s="63"/>
      <c r="F454" s="63"/>
      <c r="G454" s="88"/>
    </row>
    <row r="455" spans="4:7" x14ac:dyDescent="0.3">
      <c r="D455" s="63"/>
      <c r="E455" s="63"/>
      <c r="F455" s="63"/>
      <c r="G455" s="88"/>
    </row>
    <row r="456" spans="4:7" x14ac:dyDescent="0.3">
      <c r="D456" s="63"/>
      <c r="E456" s="63"/>
      <c r="F456" s="63"/>
      <c r="G456" s="88"/>
    </row>
    <row r="457" spans="4:7" x14ac:dyDescent="0.3">
      <c r="D457" s="63"/>
      <c r="E457" s="63"/>
      <c r="F457" s="63"/>
      <c r="G457" s="88"/>
    </row>
    <row r="458" spans="4:7" x14ac:dyDescent="0.3">
      <c r="D458" s="63"/>
      <c r="E458" s="63"/>
      <c r="F458" s="63"/>
      <c r="G458" s="88"/>
    </row>
    <row r="459" spans="4:7" x14ac:dyDescent="0.3">
      <c r="D459" s="63"/>
      <c r="E459" s="63"/>
      <c r="F459" s="63"/>
      <c r="G459" s="88"/>
    </row>
    <row r="460" spans="4:7" x14ac:dyDescent="0.3">
      <c r="D460" s="63"/>
      <c r="E460" s="63"/>
      <c r="F460" s="63"/>
      <c r="G460" s="88"/>
    </row>
    <row r="461" spans="4:7" x14ac:dyDescent="0.3">
      <c r="D461" s="63"/>
      <c r="E461" s="63"/>
      <c r="F461" s="63"/>
      <c r="G461" s="88"/>
    </row>
    <row r="462" spans="4:7" x14ac:dyDescent="0.3">
      <c r="D462" s="63"/>
      <c r="E462" s="63"/>
      <c r="F462" s="63"/>
      <c r="G462" s="88"/>
    </row>
    <row r="463" spans="4:7" x14ac:dyDescent="0.3">
      <c r="D463" s="63"/>
      <c r="E463" s="63"/>
      <c r="F463" s="63"/>
      <c r="G463" s="88"/>
    </row>
    <row r="464" spans="4:7" x14ac:dyDescent="0.3">
      <c r="D464" s="63"/>
      <c r="E464" s="63"/>
      <c r="F464" s="63"/>
      <c r="G464" s="88"/>
    </row>
    <row r="465" spans="4:7" x14ac:dyDescent="0.3">
      <c r="D465" s="63"/>
      <c r="E465" s="63"/>
      <c r="F465" s="63"/>
      <c r="G465" s="88"/>
    </row>
    <row r="466" spans="4:7" x14ac:dyDescent="0.3">
      <c r="D466" s="63"/>
      <c r="E466" s="63"/>
      <c r="F466" s="63"/>
      <c r="G466" s="88"/>
    </row>
    <row r="467" spans="4:7" x14ac:dyDescent="0.3">
      <c r="D467" s="63"/>
      <c r="E467" s="63"/>
      <c r="F467" s="63"/>
      <c r="G467" s="88"/>
    </row>
    <row r="468" spans="4:7" x14ac:dyDescent="0.3">
      <c r="D468" s="63"/>
      <c r="E468" s="63"/>
      <c r="F468" s="63"/>
      <c r="G468" s="88"/>
    </row>
    <row r="469" spans="4:7" x14ac:dyDescent="0.3">
      <c r="D469" s="63"/>
      <c r="E469" s="63"/>
      <c r="F469" s="63"/>
      <c r="G469" s="88"/>
    </row>
    <row r="470" spans="4:7" x14ac:dyDescent="0.3">
      <c r="D470" s="63"/>
      <c r="E470" s="63"/>
      <c r="F470" s="63"/>
      <c r="G470" s="88"/>
    </row>
    <row r="471" spans="4:7" x14ac:dyDescent="0.3">
      <c r="D471" s="63"/>
      <c r="E471" s="63"/>
      <c r="F471" s="63"/>
      <c r="G471" s="88"/>
    </row>
    <row r="472" spans="4:7" x14ac:dyDescent="0.3">
      <c r="D472" s="63"/>
      <c r="E472" s="63"/>
      <c r="F472" s="63"/>
      <c r="G472" s="88"/>
    </row>
    <row r="473" spans="4:7" x14ac:dyDescent="0.3">
      <c r="D473" s="63"/>
      <c r="E473" s="63"/>
      <c r="F473" s="63"/>
      <c r="G473" s="88"/>
    </row>
    <row r="474" spans="4:7" x14ac:dyDescent="0.3">
      <c r="D474" s="63"/>
      <c r="E474" s="63"/>
      <c r="F474" s="63"/>
      <c r="G474" s="88"/>
    </row>
    <row r="475" spans="4:7" x14ac:dyDescent="0.3">
      <c r="D475" s="63"/>
      <c r="E475" s="63"/>
      <c r="F475" s="63"/>
      <c r="G475" s="88"/>
    </row>
    <row r="476" spans="4:7" x14ac:dyDescent="0.3">
      <c r="D476" s="63"/>
      <c r="E476" s="63"/>
      <c r="F476" s="63"/>
      <c r="G476" s="88"/>
    </row>
    <row r="477" spans="4:7" x14ac:dyDescent="0.3">
      <c r="D477" s="63"/>
      <c r="E477" s="63"/>
      <c r="F477" s="63"/>
      <c r="G477" s="88"/>
    </row>
    <row r="478" spans="4:7" x14ac:dyDescent="0.3">
      <c r="D478" s="63"/>
      <c r="E478" s="63"/>
      <c r="F478" s="63"/>
      <c r="G478" s="88"/>
    </row>
    <row r="479" spans="4:7" x14ac:dyDescent="0.3">
      <c r="D479" s="63"/>
      <c r="E479" s="63"/>
      <c r="F479" s="63"/>
      <c r="G479" s="88"/>
    </row>
    <row r="480" spans="4:7" x14ac:dyDescent="0.3">
      <c r="D480" s="63"/>
      <c r="E480" s="63"/>
      <c r="F480" s="63"/>
      <c r="G480" s="88"/>
    </row>
    <row r="481" spans="4:7" x14ac:dyDescent="0.3">
      <c r="D481" s="63"/>
      <c r="E481" s="63"/>
      <c r="F481" s="63"/>
      <c r="G481" s="88"/>
    </row>
    <row r="482" spans="4:7" x14ac:dyDescent="0.3">
      <c r="D482" s="63"/>
      <c r="E482" s="63"/>
      <c r="F482" s="63"/>
      <c r="G482" s="88"/>
    </row>
    <row r="483" spans="4:7" x14ac:dyDescent="0.3">
      <c r="D483" s="63"/>
      <c r="E483" s="63"/>
      <c r="F483" s="63"/>
      <c r="G483" s="88"/>
    </row>
    <row r="484" spans="4:7" x14ac:dyDescent="0.3">
      <c r="D484" s="63"/>
      <c r="E484" s="63"/>
      <c r="F484" s="63"/>
      <c r="G484" s="88"/>
    </row>
    <row r="485" spans="4:7" x14ac:dyDescent="0.3">
      <c r="D485" s="63"/>
      <c r="E485" s="63"/>
      <c r="F485" s="63"/>
      <c r="G485" s="88"/>
    </row>
    <row r="486" spans="4:7" x14ac:dyDescent="0.3">
      <c r="D486" s="63"/>
      <c r="E486" s="63"/>
      <c r="F486" s="63"/>
      <c r="G486" s="88"/>
    </row>
    <row r="487" spans="4:7" x14ac:dyDescent="0.3">
      <c r="D487" s="63"/>
      <c r="E487" s="63"/>
      <c r="F487" s="63"/>
      <c r="G487" s="88"/>
    </row>
    <row r="488" spans="4:7" x14ac:dyDescent="0.3">
      <c r="D488" s="63"/>
      <c r="E488" s="63"/>
      <c r="F488" s="63"/>
      <c r="G488" s="88"/>
    </row>
    <row r="489" spans="4:7" x14ac:dyDescent="0.3">
      <c r="D489" s="63"/>
      <c r="E489" s="63"/>
      <c r="F489" s="63"/>
      <c r="G489" s="88"/>
    </row>
    <row r="490" spans="4:7" x14ac:dyDescent="0.3">
      <c r="D490" s="63"/>
      <c r="E490" s="63"/>
      <c r="F490" s="63"/>
      <c r="G490" s="88"/>
    </row>
    <row r="491" spans="4:7" x14ac:dyDescent="0.3">
      <c r="D491" s="63"/>
      <c r="E491" s="63"/>
      <c r="F491" s="63"/>
      <c r="G491" s="88"/>
    </row>
    <row r="492" spans="4:7" x14ac:dyDescent="0.3">
      <c r="D492" s="63"/>
      <c r="E492" s="63"/>
      <c r="F492" s="63"/>
      <c r="G492" s="88"/>
    </row>
    <row r="493" spans="4:7" x14ac:dyDescent="0.3">
      <c r="D493" s="63"/>
      <c r="E493" s="63"/>
      <c r="F493" s="63"/>
      <c r="G493" s="88"/>
    </row>
    <row r="494" spans="4:7" x14ac:dyDescent="0.3">
      <c r="D494" s="63"/>
      <c r="E494" s="63"/>
      <c r="F494" s="63"/>
      <c r="G494" s="88"/>
    </row>
    <row r="495" spans="4:7" x14ac:dyDescent="0.3">
      <c r="D495" s="63"/>
      <c r="E495" s="63"/>
      <c r="F495" s="63"/>
      <c r="G495" s="88"/>
    </row>
    <row r="496" spans="4:7" x14ac:dyDescent="0.3">
      <c r="D496" s="63"/>
      <c r="E496" s="63"/>
      <c r="F496" s="63"/>
      <c r="G496" s="88"/>
    </row>
    <row r="497" spans="4:7" x14ac:dyDescent="0.3">
      <c r="D497" s="63"/>
      <c r="E497" s="63"/>
      <c r="F497" s="63"/>
      <c r="G497" s="88"/>
    </row>
    <row r="498" spans="4:7" x14ac:dyDescent="0.3">
      <c r="D498" s="63"/>
      <c r="E498" s="63"/>
      <c r="F498" s="63"/>
      <c r="G498" s="88"/>
    </row>
    <row r="499" spans="4:7" x14ac:dyDescent="0.3">
      <c r="D499" s="63"/>
      <c r="E499" s="63"/>
      <c r="F499" s="63"/>
      <c r="G499" s="88"/>
    </row>
    <row r="500" spans="4:7" x14ac:dyDescent="0.3">
      <c r="D500" s="63"/>
      <c r="E500" s="63"/>
      <c r="F500" s="63"/>
      <c r="G500" s="88"/>
    </row>
    <row r="501" spans="4:7" x14ac:dyDescent="0.3">
      <c r="D501" s="63"/>
      <c r="E501" s="63"/>
      <c r="F501" s="63"/>
      <c r="G501" s="88"/>
    </row>
    <row r="502" spans="4:7" x14ac:dyDescent="0.3">
      <c r="D502" s="63"/>
      <c r="E502" s="63"/>
      <c r="F502" s="63"/>
      <c r="G502" s="88"/>
    </row>
    <row r="503" spans="4:7" x14ac:dyDescent="0.3">
      <c r="D503" s="63"/>
      <c r="E503" s="63"/>
      <c r="F503" s="63"/>
      <c r="G503" s="88"/>
    </row>
    <row r="504" spans="4:7" x14ac:dyDescent="0.3">
      <c r="D504" s="63"/>
      <c r="E504" s="63"/>
      <c r="F504" s="63"/>
      <c r="G504" s="88"/>
    </row>
    <row r="505" spans="4:7" x14ac:dyDescent="0.3">
      <c r="D505" s="63"/>
      <c r="E505" s="63"/>
      <c r="F505" s="63"/>
      <c r="G505" s="88"/>
    </row>
    <row r="506" spans="4:7" x14ac:dyDescent="0.3">
      <c r="D506" s="63"/>
      <c r="E506" s="63"/>
      <c r="F506" s="63"/>
      <c r="G506" s="88"/>
    </row>
    <row r="507" spans="4:7" x14ac:dyDescent="0.3">
      <c r="D507" s="63"/>
      <c r="E507" s="63"/>
      <c r="F507" s="63"/>
      <c r="G507" s="88"/>
    </row>
    <row r="508" spans="4:7" x14ac:dyDescent="0.3">
      <c r="D508" s="63"/>
      <c r="E508" s="63"/>
      <c r="F508" s="63"/>
      <c r="G508" s="88"/>
    </row>
    <row r="509" spans="4:7" x14ac:dyDescent="0.3">
      <c r="D509" s="63"/>
      <c r="E509" s="63"/>
      <c r="F509" s="63"/>
      <c r="G509" s="88"/>
    </row>
    <row r="510" spans="4:7" x14ac:dyDescent="0.3">
      <c r="D510" s="63"/>
      <c r="E510" s="63"/>
      <c r="F510" s="63"/>
      <c r="G510" s="88"/>
    </row>
    <row r="511" spans="4:7" x14ac:dyDescent="0.3">
      <c r="D511" s="63"/>
      <c r="E511" s="63"/>
      <c r="F511" s="63"/>
      <c r="G511" s="88"/>
    </row>
    <row r="512" spans="4:7" x14ac:dyDescent="0.3">
      <c r="D512" s="63"/>
      <c r="E512" s="63"/>
      <c r="F512" s="63"/>
      <c r="G512" s="88"/>
    </row>
    <row r="513" spans="4:7" x14ac:dyDescent="0.3">
      <c r="D513" s="63"/>
      <c r="E513" s="63"/>
      <c r="F513" s="63"/>
      <c r="G513" s="88"/>
    </row>
    <row r="514" spans="4:7" x14ac:dyDescent="0.3">
      <c r="D514" s="63"/>
      <c r="E514" s="63"/>
      <c r="F514" s="63"/>
      <c r="G514" s="88"/>
    </row>
    <row r="515" spans="4:7" x14ac:dyDescent="0.3">
      <c r="D515" s="63"/>
      <c r="E515" s="63"/>
      <c r="F515" s="63"/>
      <c r="G515" s="88"/>
    </row>
    <row r="516" spans="4:7" x14ac:dyDescent="0.3">
      <c r="D516" s="63"/>
      <c r="E516" s="63"/>
      <c r="F516" s="63"/>
      <c r="G516" s="88"/>
    </row>
    <row r="517" spans="4:7" x14ac:dyDescent="0.3">
      <c r="D517" s="63"/>
      <c r="E517" s="63"/>
      <c r="F517" s="63"/>
      <c r="G517" s="88"/>
    </row>
    <row r="518" spans="4:7" x14ac:dyDescent="0.3">
      <c r="D518" s="63"/>
      <c r="E518" s="63"/>
      <c r="F518" s="63"/>
      <c r="G518" s="88"/>
    </row>
    <row r="519" spans="4:7" x14ac:dyDescent="0.3">
      <c r="D519" s="63"/>
      <c r="E519" s="63"/>
      <c r="F519" s="63"/>
      <c r="G519" s="88"/>
    </row>
    <row r="520" spans="4:7" x14ac:dyDescent="0.3">
      <c r="D520" s="63"/>
      <c r="E520" s="63"/>
      <c r="F520" s="63"/>
      <c r="G520" s="88"/>
    </row>
    <row r="521" spans="4:7" x14ac:dyDescent="0.3">
      <c r="D521" s="63"/>
      <c r="E521" s="63"/>
      <c r="F521" s="63"/>
      <c r="G521" s="88"/>
    </row>
    <row r="522" spans="4:7" x14ac:dyDescent="0.3">
      <c r="D522" s="63"/>
      <c r="E522" s="63"/>
      <c r="F522" s="63"/>
      <c r="G522" s="88"/>
    </row>
    <row r="523" spans="4:7" x14ac:dyDescent="0.3">
      <c r="D523" s="63"/>
      <c r="E523" s="63"/>
      <c r="F523" s="63"/>
      <c r="G523" s="88"/>
    </row>
    <row r="524" spans="4:7" x14ac:dyDescent="0.3">
      <c r="D524" s="63"/>
      <c r="E524" s="63"/>
      <c r="F524" s="63"/>
      <c r="G524" s="88"/>
    </row>
    <row r="525" spans="4:7" x14ac:dyDescent="0.3">
      <c r="D525" s="63"/>
      <c r="E525" s="63"/>
      <c r="F525" s="63"/>
      <c r="G525" s="88"/>
    </row>
    <row r="526" spans="4:7" x14ac:dyDescent="0.3">
      <c r="D526" s="63"/>
      <c r="E526" s="63"/>
      <c r="F526" s="63"/>
      <c r="G526" s="88"/>
    </row>
    <row r="527" spans="4:7" x14ac:dyDescent="0.3">
      <c r="D527" s="63"/>
      <c r="E527" s="63"/>
      <c r="F527" s="63"/>
      <c r="G527" s="88"/>
    </row>
    <row r="528" spans="4:7" x14ac:dyDescent="0.3">
      <c r="D528" s="63"/>
      <c r="E528" s="63"/>
      <c r="F528" s="63"/>
      <c r="G528" s="88"/>
    </row>
    <row r="529" spans="4:7" x14ac:dyDescent="0.3">
      <c r="D529" s="63"/>
      <c r="E529" s="63"/>
      <c r="F529" s="63"/>
      <c r="G529" s="88"/>
    </row>
    <row r="530" spans="4:7" x14ac:dyDescent="0.3">
      <c r="D530" s="63"/>
      <c r="E530" s="63"/>
      <c r="F530" s="63"/>
      <c r="G530" s="88"/>
    </row>
    <row r="531" spans="4:7" x14ac:dyDescent="0.3">
      <c r="D531" s="63"/>
      <c r="E531" s="63"/>
      <c r="F531" s="63"/>
      <c r="G531" s="88"/>
    </row>
    <row r="532" spans="4:7" x14ac:dyDescent="0.3">
      <c r="D532" s="63"/>
      <c r="E532" s="63"/>
      <c r="F532" s="63"/>
      <c r="G532" s="88"/>
    </row>
    <row r="533" spans="4:7" x14ac:dyDescent="0.3">
      <c r="D533" s="63"/>
      <c r="E533" s="63"/>
      <c r="F533" s="63"/>
      <c r="G533" s="88"/>
    </row>
    <row r="534" spans="4:7" x14ac:dyDescent="0.3">
      <c r="D534" s="63"/>
      <c r="E534" s="63"/>
      <c r="F534" s="63"/>
      <c r="G534" s="88"/>
    </row>
    <row r="535" spans="4:7" x14ac:dyDescent="0.3">
      <c r="D535" s="63"/>
      <c r="E535" s="63"/>
      <c r="F535" s="63"/>
      <c r="G535" s="88"/>
    </row>
    <row r="536" spans="4:7" x14ac:dyDescent="0.3">
      <c r="D536" s="63"/>
      <c r="E536" s="63"/>
      <c r="F536" s="63"/>
      <c r="G536" s="88"/>
    </row>
    <row r="537" spans="4:7" x14ac:dyDescent="0.3">
      <c r="D537" s="63"/>
      <c r="E537" s="63"/>
      <c r="F537" s="63"/>
      <c r="G537" s="88"/>
    </row>
    <row r="538" spans="4:7" x14ac:dyDescent="0.3">
      <c r="D538" s="63"/>
      <c r="E538" s="63"/>
      <c r="F538" s="63"/>
      <c r="G538" s="88"/>
    </row>
    <row r="539" spans="4:7" x14ac:dyDescent="0.3">
      <c r="D539" s="63"/>
      <c r="E539" s="63"/>
      <c r="F539" s="63"/>
      <c r="G539" s="88"/>
    </row>
    <row r="540" spans="4:7" x14ac:dyDescent="0.3">
      <c r="D540" s="63"/>
      <c r="E540" s="63"/>
      <c r="F540" s="63"/>
      <c r="G540" s="88"/>
    </row>
    <row r="541" spans="4:7" x14ac:dyDescent="0.3">
      <c r="D541" s="63"/>
      <c r="E541" s="63"/>
      <c r="F541" s="63"/>
      <c r="G541" s="88"/>
    </row>
    <row r="542" spans="4:7" x14ac:dyDescent="0.3">
      <c r="D542" s="63"/>
      <c r="E542" s="63"/>
      <c r="F542" s="63"/>
      <c r="G542" s="88"/>
    </row>
    <row r="543" spans="4:7" x14ac:dyDescent="0.3">
      <c r="D543" s="63"/>
      <c r="E543" s="63"/>
      <c r="F543" s="63"/>
      <c r="G543" s="88"/>
    </row>
    <row r="544" spans="4:7" x14ac:dyDescent="0.3">
      <c r="D544" s="63"/>
      <c r="E544" s="63"/>
      <c r="F544" s="63"/>
      <c r="G544" s="88"/>
    </row>
    <row r="545" spans="4:7" x14ac:dyDescent="0.3">
      <c r="D545" s="63"/>
      <c r="E545" s="63"/>
      <c r="F545" s="63"/>
      <c r="G545" s="88"/>
    </row>
    <row r="546" spans="4:7" x14ac:dyDescent="0.3">
      <c r="D546" s="63"/>
      <c r="E546" s="63"/>
      <c r="F546" s="63"/>
      <c r="G546" s="88"/>
    </row>
    <row r="547" spans="4:7" x14ac:dyDescent="0.3">
      <c r="D547" s="63"/>
      <c r="E547" s="63"/>
      <c r="F547" s="63"/>
      <c r="G547" s="88"/>
    </row>
    <row r="548" spans="4:7" x14ac:dyDescent="0.3">
      <c r="D548" s="63"/>
      <c r="E548" s="63"/>
      <c r="F548" s="63"/>
      <c r="G548" s="88"/>
    </row>
    <row r="549" spans="4:7" x14ac:dyDescent="0.3">
      <c r="D549" s="63"/>
      <c r="E549" s="63"/>
      <c r="F549" s="63"/>
      <c r="G549" s="88"/>
    </row>
    <row r="550" spans="4:7" x14ac:dyDescent="0.3">
      <c r="D550" s="63"/>
      <c r="E550" s="63"/>
      <c r="F550" s="63"/>
      <c r="G550" s="88"/>
    </row>
    <row r="551" spans="4:7" x14ac:dyDescent="0.3">
      <c r="D551" s="63"/>
      <c r="E551" s="63"/>
      <c r="F551" s="63"/>
      <c r="G551" s="88"/>
    </row>
    <row r="552" spans="4:7" x14ac:dyDescent="0.3">
      <c r="D552" s="63"/>
      <c r="E552" s="63"/>
      <c r="F552" s="63"/>
      <c r="G552" s="88"/>
    </row>
    <row r="553" spans="4:7" x14ac:dyDescent="0.3">
      <c r="D553" s="63"/>
      <c r="E553" s="63"/>
      <c r="F553" s="63"/>
      <c r="G553" s="88"/>
    </row>
    <row r="554" spans="4:7" x14ac:dyDescent="0.3">
      <c r="D554" s="63"/>
      <c r="E554" s="63"/>
      <c r="F554" s="63"/>
      <c r="G554" s="88"/>
    </row>
    <row r="555" spans="4:7" x14ac:dyDescent="0.3">
      <c r="D555" s="63"/>
      <c r="E555" s="63"/>
      <c r="F555" s="63"/>
      <c r="G555" s="88"/>
    </row>
    <row r="556" spans="4:7" x14ac:dyDescent="0.3">
      <c r="D556" s="63"/>
      <c r="E556" s="63"/>
      <c r="F556" s="63"/>
      <c r="G556" s="88"/>
    </row>
    <row r="557" spans="4:7" x14ac:dyDescent="0.3">
      <c r="D557" s="63"/>
      <c r="E557" s="63"/>
      <c r="F557" s="63"/>
      <c r="G557" s="88"/>
    </row>
    <row r="558" spans="4:7" x14ac:dyDescent="0.3">
      <c r="D558" s="63"/>
      <c r="E558" s="63"/>
      <c r="F558" s="63"/>
      <c r="G558" s="88"/>
    </row>
    <row r="559" spans="4:7" x14ac:dyDescent="0.3">
      <c r="D559" s="63"/>
      <c r="E559" s="63"/>
      <c r="F559" s="63"/>
      <c r="G559" s="88"/>
    </row>
    <row r="560" spans="4:7" x14ac:dyDescent="0.3">
      <c r="D560" s="63"/>
      <c r="E560" s="63"/>
      <c r="F560" s="63"/>
      <c r="G560" s="88"/>
    </row>
    <row r="561" spans="4:7" x14ac:dyDescent="0.3">
      <c r="D561" s="63"/>
      <c r="E561" s="63"/>
      <c r="F561" s="63"/>
      <c r="G561" s="88"/>
    </row>
    <row r="562" spans="4:7" x14ac:dyDescent="0.3">
      <c r="D562" s="63"/>
      <c r="E562" s="63"/>
      <c r="F562" s="63"/>
      <c r="G562" s="88"/>
    </row>
    <row r="563" spans="4:7" x14ac:dyDescent="0.3">
      <c r="D563" s="63"/>
      <c r="E563" s="63"/>
      <c r="F563" s="63"/>
      <c r="G563" s="88"/>
    </row>
    <row r="564" spans="4:7" x14ac:dyDescent="0.3">
      <c r="D564" s="63"/>
      <c r="E564" s="63"/>
      <c r="F564" s="63"/>
      <c r="G564" s="88"/>
    </row>
    <row r="565" spans="4:7" x14ac:dyDescent="0.3">
      <c r="D565" s="63"/>
      <c r="E565" s="63"/>
      <c r="F565" s="63"/>
      <c r="G565" s="88"/>
    </row>
    <row r="566" spans="4:7" x14ac:dyDescent="0.3">
      <c r="D566" s="63"/>
      <c r="E566" s="63"/>
      <c r="F566" s="63"/>
      <c r="G566" s="88"/>
    </row>
    <row r="567" spans="4:7" x14ac:dyDescent="0.3">
      <c r="D567" s="63"/>
      <c r="E567" s="63"/>
      <c r="F567" s="63"/>
      <c r="G567" s="88"/>
    </row>
    <row r="568" spans="4:7" x14ac:dyDescent="0.3">
      <c r="D568" s="63"/>
      <c r="E568" s="63"/>
      <c r="F568" s="63"/>
      <c r="G568" s="88"/>
    </row>
    <row r="569" spans="4:7" x14ac:dyDescent="0.3">
      <c r="D569" s="63"/>
      <c r="E569" s="63"/>
      <c r="F569" s="63"/>
      <c r="G569" s="88"/>
    </row>
    <row r="570" spans="4:7" x14ac:dyDescent="0.3">
      <c r="D570" s="63"/>
      <c r="E570" s="63"/>
      <c r="F570" s="63"/>
      <c r="G570" s="88"/>
    </row>
    <row r="571" spans="4:7" x14ac:dyDescent="0.3">
      <c r="D571" s="63"/>
      <c r="E571" s="63"/>
      <c r="F571" s="63"/>
      <c r="G571" s="88"/>
    </row>
    <row r="572" spans="4:7" x14ac:dyDescent="0.3">
      <c r="D572" s="63"/>
      <c r="E572" s="63"/>
      <c r="F572" s="63"/>
      <c r="G572" s="88"/>
    </row>
    <row r="573" spans="4:7" x14ac:dyDescent="0.3">
      <c r="D573" s="63"/>
      <c r="E573" s="63"/>
      <c r="F573" s="63"/>
      <c r="G573" s="88"/>
    </row>
    <row r="574" spans="4:7" x14ac:dyDescent="0.3">
      <c r="D574" s="63"/>
      <c r="E574" s="63"/>
      <c r="F574" s="63"/>
      <c r="G574" s="88"/>
    </row>
    <row r="575" spans="4:7" x14ac:dyDescent="0.3">
      <c r="D575" s="63"/>
      <c r="E575" s="63"/>
      <c r="F575" s="63"/>
      <c r="G575" s="88"/>
    </row>
    <row r="576" spans="4:7" x14ac:dyDescent="0.3">
      <c r="D576" s="63"/>
      <c r="E576" s="63"/>
      <c r="F576" s="63"/>
      <c r="G576" s="88"/>
    </row>
    <row r="577" spans="4:7" x14ac:dyDescent="0.3">
      <c r="D577" s="63"/>
      <c r="E577" s="63"/>
      <c r="F577" s="63"/>
      <c r="G577" s="88"/>
    </row>
    <row r="578" spans="4:7" x14ac:dyDescent="0.3">
      <c r="D578" s="63"/>
      <c r="E578" s="63"/>
      <c r="F578" s="63"/>
      <c r="G578" s="88"/>
    </row>
    <row r="579" spans="4:7" x14ac:dyDescent="0.3">
      <c r="D579" s="63"/>
      <c r="E579" s="63"/>
      <c r="F579" s="63"/>
      <c r="G579" s="88"/>
    </row>
    <row r="580" spans="4:7" x14ac:dyDescent="0.3">
      <c r="D580" s="63"/>
      <c r="E580" s="63"/>
      <c r="F580" s="63"/>
      <c r="G580" s="88"/>
    </row>
    <row r="581" spans="4:7" x14ac:dyDescent="0.3">
      <c r="D581" s="63"/>
      <c r="E581" s="63"/>
      <c r="F581" s="63"/>
      <c r="G581" s="88"/>
    </row>
    <row r="582" spans="4:7" x14ac:dyDescent="0.3">
      <c r="D582" s="63"/>
      <c r="E582" s="63"/>
      <c r="F582" s="63"/>
      <c r="G582" s="88"/>
    </row>
    <row r="583" spans="4:7" x14ac:dyDescent="0.3">
      <c r="D583" s="63"/>
      <c r="E583" s="63"/>
      <c r="F583" s="63"/>
      <c r="G583" s="88"/>
    </row>
    <row r="584" spans="4:7" x14ac:dyDescent="0.3">
      <c r="D584" s="63"/>
      <c r="E584" s="63"/>
      <c r="F584" s="63"/>
      <c r="G584" s="88"/>
    </row>
    <row r="585" spans="4:7" x14ac:dyDescent="0.3">
      <c r="D585" s="63"/>
      <c r="E585" s="63"/>
      <c r="F585" s="63"/>
      <c r="G585" s="88"/>
    </row>
    <row r="586" spans="4:7" x14ac:dyDescent="0.3">
      <c r="D586" s="63"/>
      <c r="E586" s="63"/>
      <c r="F586" s="63"/>
      <c r="G586" s="88"/>
    </row>
    <row r="587" spans="4:7" x14ac:dyDescent="0.3">
      <c r="D587" s="63"/>
      <c r="E587" s="63"/>
      <c r="F587" s="63"/>
      <c r="G587" s="88"/>
    </row>
    <row r="588" spans="4:7" x14ac:dyDescent="0.3">
      <c r="D588" s="63"/>
      <c r="E588" s="63"/>
      <c r="F588" s="63"/>
      <c r="G588" s="88"/>
    </row>
    <row r="589" spans="4:7" x14ac:dyDescent="0.3">
      <c r="D589" s="63"/>
      <c r="E589" s="63"/>
      <c r="F589" s="63"/>
      <c r="G589" s="88"/>
    </row>
    <row r="590" spans="4:7" x14ac:dyDescent="0.3">
      <c r="D590" s="63"/>
      <c r="E590" s="63"/>
      <c r="F590" s="63"/>
      <c r="G590" s="88"/>
    </row>
    <row r="591" spans="4:7" x14ac:dyDescent="0.3">
      <c r="D591" s="63"/>
      <c r="E591" s="63"/>
      <c r="F591" s="63"/>
      <c r="G591" s="88"/>
    </row>
    <row r="592" spans="4:7" x14ac:dyDescent="0.3">
      <c r="D592" s="63"/>
      <c r="E592" s="63"/>
      <c r="F592" s="63"/>
      <c r="G592" s="88"/>
    </row>
    <row r="593" spans="4:7" x14ac:dyDescent="0.3">
      <c r="D593" s="63"/>
      <c r="E593" s="63"/>
      <c r="F593" s="63"/>
      <c r="G593" s="88"/>
    </row>
    <row r="594" spans="4:7" x14ac:dyDescent="0.3">
      <c r="D594" s="63"/>
      <c r="E594" s="63"/>
      <c r="F594" s="63"/>
      <c r="G594" s="88"/>
    </row>
    <row r="595" spans="4:7" x14ac:dyDescent="0.3">
      <c r="D595" s="63"/>
      <c r="E595" s="63"/>
      <c r="F595" s="63"/>
      <c r="G595" s="88"/>
    </row>
    <row r="596" spans="4:7" x14ac:dyDescent="0.3">
      <c r="D596" s="63"/>
      <c r="E596" s="63"/>
      <c r="F596" s="63"/>
      <c r="G596" s="88"/>
    </row>
    <row r="597" spans="4:7" x14ac:dyDescent="0.3">
      <c r="D597" s="63"/>
      <c r="E597" s="63"/>
      <c r="F597" s="63"/>
      <c r="G597" s="88"/>
    </row>
    <row r="598" spans="4:7" x14ac:dyDescent="0.3">
      <c r="D598" s="63"/>
      <c r="E598" s="63"/>
      <c r="F598" s="63"/>
      <c r="G598" s="88"/>
    </row>
    <row r="599" spans="4:7" x14ac:dyDescent="0.3">
      <c r="D599" s="63"/>
      <c r="E599" s="63"/>
      <c r="F599" s="63"/>
      <c r="G599" s="88"/>
    </row>
    <row r="600" spans="4:7" x14ac:dyDescent="0.3">
      <c r="D600" s="63"/>
      <c r="E600" s="63"/>
      <c r="F600" s="63"/>
      <c r="G600" s="88"/>
    </row>
    <row r="601" spans="4:7" x14ac:dyDescent="0.3">
      <c r="D601" s="63"/>
      <c r="E601" s="63"/>
      <c r="F601" s="63"/>
      <c r="G601" s="88"/>
    </row>
    <row r="602" spans="4:7" x14ac:dyDescent="0.3">
      <c r="D602" s="63"/>
      <c r="E602" s="63"/>
      <c r="F602" s="63"/>
      <c r="G602" s="88"/>
    </row>
    <row r="603" spans="4:7" x14ac:dyDescent="0.3">
      <c r="D603" s="63"/>
      <c r="E603" s="63"/>
      <c r="F603" s="63"/>
      <c r="G603" s="88"/>
    </row>
    <row r="604" spans="4:7" x14ac:dyDescent="0.3">
      <c r="D604" s="63"/>
      <c r="E604" s="63"/>
      <c r="F604" s="63"/>
      <c r="G604" s="88"/>
    </row>
    <row r="605" spans="4:7" x14ac:dyDescent="0.3">
      <c r="D605" s="63"/>
      <c r="E605" s="63"/>
      <c r="F605" s="63"/>
      <c r="G605" s="88"/>
    </row>
    <row r="606" spans="4:7" x14ac:dyDescent="0.3">
      <c r="D606" s="63"/>
      <c r="E606" s="63"/>
      <c r="F606" s="63"/>
      <c r="G606" s="88"/>
    </row>
    <row r="607" spans="4:7" x14ac:dyDescent="0.3">
      <c r="D607" s="63"/>
      <c r="E607" s="63"/>
      <c r="F607" s="63"/>
      <c r="G607" s="88"/>
    </row>
    <row r="608" spans="4:7" x14ac:dyDescent="0.3">
      <c r="D608" s="63"/>
      <c r="E608" s="63"/>
      <c r="F608" s="63"/>
      <c r="G608" s="88"/>
    </row>
    <row r="609" spans="4:7" x14ac:dyDescent="0.3">
      <c r="D609" s="63"/>
      <c r="E609" s="63"/>
      <c r="F609" s="63"/>
      <c r="G609" s="88"/>
    </row>
    <row r="610" spans="4:7" x14ac:dyDescent="0.3">
      <c r="D610" s="63"/>
      <c r="E610" s="63"/>
      <c r="F610" s="63"/>
      <c r="G610" s="88"/>
    </row>
    <row r="611" spans="4:7" x14ac:dyDescent="0.3">
      <c r="D611" s="63"/>
      <c r="E611" s="63"/>
      <c r="F611" s="63"/>
      <c r="G611" s="88"/>
    </row>
    <row r="612" spans="4:7" x14ac:dyDescent="0.3">
      <c r="D612" s="63"/>
      <c r="E612" s="63"/>
      <c r="F612" s="63"/>
      <c r="G612" s="88"/>
    </row>
    <row r="613" spans="4:7" x14ac:dyDescent="0.3">
      <c r="D613" s="63"/>
      <c r="E613" s="63"/>
      <c r="F613" s="63"/>
      <c r="G613" s="88"/>
    </row>
    <row r="614" spans="4:7" x14ac:dyDescent="0.3">
      <c r="D614" s="63"/>
      <c r="E614" s="63"/>
      <c r="F614" s="63"/>
      <c r="G614" s="88"/>
    </row>
    <row r="615" spans="4:7" x14ac:dyDescent="0.3">
      <c r="D615" s="63"/>
      <c r="E615" s="63"/>
      <c r="F615" s="63"/>
      <c r="G615" s="88"/>
    </row>
    <row r="616" spans="4:7" x14ac:dyDescent="0.3">
      <c r="D616" s="63"/>
      <c r="E616" s="63"/>
      <c r="F616" s="63"/>
      <c r="G616" s="88"/>
    </row>
    <row r="617" spans="4:7" x14ac:dyDescent="0.3">
      <c r="D617" s="63"/>
      <c r="E617" s="63"/>
      <c r="F617" s="63"/>
      <c r="G617" s="88"/>
    </row>
    <row r="618" spans="4:7" x14ac:dyDescent="0.3">
      <c r="D618" s="63"/>
      <c r="E618" s="63"/>
      <c r="F618" s="63"/>
      <c r="G618" s="88"/>
    </row>
    <row r="619" spans="4:7" x14ac:dyDescent="0.3">
      <c r="D619" s="63"/>
      <c r="E619" s="63"/>
      <c r="F619" s="63"/>
      <c r="G619" s="88"/>
    </row>
    <row r="620" spans="4:7" x14ac:dyDescent="0.3">
      <c r="D620" s="63"/>
      <c r="E620" s="63"/>
      <c r="F620" s="63"/>
      <c r="G620" s="88"/>
    </row>
    <row r="621" spans="4:7" x14ac:dyDescent="0.3">
      <c r="D621" s="63"/>
      <c r="E621" s="63"/>
      <c r="F621" s="63"/>
      <c r="G621" s="88"/>
    </row>
    <row r="622" spans="4:7" x14ac:dyDescent="0.3">
      <c r="D622" s="63"/>
      <c r="E622" s="63"/>
      <c r="F622" s="63"/>
      <c r="G622" s="88"/>
    </row>
    <row r="623" spans="4:7" x14ac:dyDescent="0.3">
      <c r="D623" s="63"/>
      <c r="E623" s="63"/>
      <c r="F623" s="63"/>
      <c r="G623" s="88"/>
    </row>
    <row r="624" spans="4:7" x14ac:dyDescent="0.3">
      <c r="D624" s="63"/>
      <c r="E624" s="63"/>
      <c r="F624" s="63"/>
      <c r="G624" s="88"/>
    </row>
    <row r="625" spans="4:7" x14ac:dyDescent="0.3">
      <c r="D625" s="63"/>
      <c r="E625" s="63"/>
      <c r="F625" s="63"/>
      <c r="G625" s="88"/>
    </row>
    <row r="626" spans="4:7" x14ac:dyDescent="0.3">
      <c r="D626" s="63"/>
      <c r="E626" s="63"/>
      <c r="F626" s="63"/>
      <c r="G626" s="88"/>
    </row>
    <row r="627" spans="4:7" x14ac:dyDescent="0.3">
      <c r="D627" s="63"/>
      <c r="E627" s="63"/>
      <c r="F627" s="63"/>
      <c r="G627" s="88"/>
    </row>
    <row r="628" spans="4:7" x14ac:dyDescent="0.3">
      <c r="D628" s="63"/>
      <c r="E628" s="63"/>
      <c r="F628" s="63"/>
      <c r="G628" s="88"/>
    </row>
    <row r="629" spans="4:7" x14ac:dyDescent="0.3">
      <c r="D629" s="63"/>
      <c r="E629" s="63"/>
      <c r="F629" s="63"/>
      <c r="G629" s="88"/>
    </row>
    <row r="630" spans="4:7" x14ac:dyDescent="0.3">
      <c r="D630" s="63"/>
      <c r="E630" s="63"/>
      <c r="F630" s="63"/>
      <c r="G630" s="88"/>
    </row>
    <row r="631" spans="4:7" x14ac:dyDescent="0.3">
      <c r="D631" s="63"/>
      <c r="E631" s="63"/>
      <c r="F631" s="63"/>
      <c r="G631" s="88"/>
    </row>
    <row r="632" spans="4:7" x14ac:dyDescent="0.3">
      <c r="D632" s="63"/>
      <c r="E632" s="63"/>
      <c r="F632" s="63"/>
      <c r="G632" s="88"/>
    </row>
    <row r="633" spans="4:7" x14ac:dyDescent="0.3">
      <c r="D633" s="63"/>
      <c r="E633" s="63"/>
      <c r="F633" s="63"/>
      <c r="G633" s="88"/>
    </row>
    <row r="634" spans="4:7" x14ac:dyDescent="0.3">
      <c r="D634" s="63"/>
      <c r="E634" s="63"/>
      <c r="F634" s="63"/>
      <c r="G634" s="88"/>
    </row>
    <row r="635" spans="4:7" x14ac:dyDescent="0.3">
      <c r="D635" s="63"/>
      <c r="E635" s="63"/>
      <c r="F635" s="63"/>
      <c r="G635" s="88"/>
    </row>
    <row r="636" spans="4:7" x14ac:dyDescent="0.3">
      <c r="D636" s="63"/>
      <c r="E636" s="63"/>
      <c r="F636" s="63"/>
      <c r="G636" s="88"/>
    </row>
    <row r="637" spans="4:7" x14ac:dyDescent="0.3">
      <c r="D637" s="63"/>
      <c r="E637" s="63"/>
      <c r="F637" s="63"/>
      <c r="G637" s="88"/>
    </row>
    <row r="638" spans="4:7" x14ac:dyDescent="0.3">
      <c r="D638" s="63"/>
      <c r="E638" s="63"/>
      <c r="F638" s="63"/>
      <c r="G638" s="88"/>
    </row>
    <row r="639" spans="4:7" x14ac:dyDescent="0.3">
      <c r="D639" s="63"/>
      <c r="E639" s="63"/>
      <c r="F639" s="63"/>
      <c r="G639" s="88"/>
    </row>
    <row r="640" spans="4:7" x14ac:dyDescent="0.3">
      <c r="D640" s="63"/>
      <c r="E640" s="63"/>
      <c r="F640" s="63"/>
      <c r="G640" s="88"/>
    </row>
    <row r="641" spans="4:7" x14ac:dyDescent="0.3">
      <c r="D641" s="63"/>
      <c r="E641" s="63"/>
      <c r="F641" s="63"/>
      <c r="G641" s="88"/>
    </row>
    <row r="642" spans="4:7" x14ac:dyDescent="0.3">
      <c r="D642" s="63"/>
      <c r="E642" s="63"/>
      <c r="F642" s="63"/>
      <c r="G642" s="88"/>
    </row>
    <row r="643" spans="4:7" x14ac:dyDescent="0.3">
      <c r="D643" s="63"/>
      <c r="E643" s="63"/>
      <c r="F643" s="63"/>
      <c r="G643" s="88"/>
    </row>
    <row r="644" spans="4:7" x14ac:dyDescent="0.3">
      <c r="D644" s="63"/>
      <c r="E644" s="63"/>
      <c r="F644" s="63"/>
      <c r="G644" s="88"/>
    </row>
    <row r="645" spans="4:7" x14ac:dyDescent="0.3">
      <c r="D645" s="63"/>
      <c r="E645" s="63"/>
      <c r="F645" s="63"/>
      <c r="G645" s="88"/>
    </row>
    <row r="646" spans="4:7" x14ac:dyDescent="0.3">
      <c r="D646" s="63"/>
      <c r="E646" s="63"/>
      <c r="F646" s="63"/>
      <c r="G646" s="88"/>
    </row>
    <row r="647" spans="4:7" x14ac:dyDescent="0.3">
      <c r="D647" s="63"/>
      <c r="E647" s="63"/>
      <c r="F647" s="63"/>
      <c r="G647" s="88"/>
    </row>
    <row r="648" spans="4:7" x14ac:dyDescent="0.3">
      <c r="D648" s="63"/>
      <c r="E648" s="63"/>
      <c r="F648" s="63"/>
      <c r="G648" s="88"/>
    </row>
    <row r="649" spans="4:7" x14ac:dyDescent="0.3">
      <c r="D649" s="63"/>
      <c r="E649" s="63"/>
      <c r="F649" s="63"/>
      <c r="G649" s="88"/>
    </row>
    <row r="650" spans="4:7" x14ac:dyDescent="0.3">
      <c r="D650" s="63"/>
      <c r="E650" s="63"/>
      <c r="F650" s="63"/>
      <c r="G650" s="88"/>
    </row>
    <row r="651" spans="4:7" x14ac:dyDescent="0.3">
      <c r="D651" s="63"/>
      <c r="E651" s="63"/>
      <c r="F651" s="63"/>
      <c r="G651" s="88"/>
    </row>
    <row r="652" spans="4:7" x14ac:dyDescent="0.3">
      <c r="D652" s="63"/>
      <c r="E652" s="63"/>
      <c r="F652" s="63"/>
      <c r="G652" s="88"/>
    </row>
    <row r="653" spans="4:7" x14ac:dyDescent="0.3">
      <c r="D653" s="63"/>
      <c r="E653" s="63"/>
      <c r="F653" s="63"/>
      <c r="G653" s="88"/>
    </row>
    <row r="654" spans="4:7" x14ac:dyDescent="0.3">
      <c r="D654" s="63"/>
      <c r="E654" s="63"/>
      <c r="F654" s="63"/>
      <c r="G654" s="88"/>
    </row>
    <row r="655" spans="4:7" x14ac:dyDescent="0.3">
      <c r="D655" s="63"/>
      <c r="E655" s="63"/>
      <c r="F655" s="63"/>
      <c r="G655" s="88"/>
    </row>
    <row r="656" spans="4:7" x14ac:dyDescent="0.3">
      <c r="D656" s="63"/>
      <c r="E656" s="63"/>
      <c r="F656" s="63"/>
      <c r="G656" s="88"/>
    </row>
    <row r="657" spans="4:7" x14ac:dyDescent="0.3">
      <c r="D657" s="63"/>
      <c r="E657" s="63"/>
      <c r="F657" s="63"/>
      <c r="G657" s="88"/>
    </row>
    <row r="658" spans="4:7" x14ac:dyDescent="0.3">
      <c r="D658" s="63"/>
      <c r="E658" s="63"/>
      <c r="F658" s="63"/>
      <c r="G658" s="88"/>
    </row>
    <row r="659" spans="4:7" x14ac:dyDescent="0.3">
      <c r="D659" s="63"/>
      <c r="E659" s="63"/>
      <c r="F659" s="63"/>
      <c r="G659" s="88"/>
    </row>
    <row r="660" spans="4:7" x14ac:dyDescent="0.3">
      <c r="D660" s="63"/>
      <c r="E660" s="63"/>
      <c r="F660" s="63"/>
      <c r="G660" s="88"/>
    </row>
    <row r="661" spans="4:7" x14ac:dyDescent="0.3">
      <c r="D661" s="63"/>
      <c r="E661" s="63"/>
      <c r="F661" s="63"/>
      <c r="G661" s="88"/>
    </row>
    <row r="662" spans="4:7" x14ac:dyDescent="0.3">
      <c r="D662" s="63"/>
      <c r="E662" s="63"/>
      <c r="F662" s="63"/>
      <c r="G662" s="88"/>
    </row>
    <row r="663" spans="4:7" x14ac:dyDescent="0.3">
      <c r="D663" s="63"/>
      <c r="E663" s="63"/>
      <c r="F663" s="63"/>
      <c r="G663" s="88"/>
    </row>
    <row r="664" spans="4:7" x14ac:dyDescent="0.3">
      <c r="D664" s="63"/>
      <c r="E664" s="63"/>
      <c r="F664" s="63"/>
      <c r="G664" s="88"/>
    </row>
    <row r="665" spans="4:7" x14ac:dyDescent="0.3">
      <c r="D665" s="63"/>
      <c r="E665" s="63"/>
      <c r="F665" s="63"/>
      <c r="G665" s="88"/>
    </row>
    <row r="666" spans="4:7" x14ac:dyDescent="0.3">
      <c r="D666" s="63"/>
      <c r="E666" s="63"/>
      <c r="F666" s="63"/>
      <c r="G666" s="88"/>
    </row>
    <row r="667" spans="4:7" x14ac:dyDescent="0.3">
      <c r="D667" s="63"/>
      <c r="E667" s="63"/>
      <c r="F667" s="63"/>
      <c r="G667" s="88"/>
    </row>
    <row r="668" spans="4:7" x14ac:dyDescent="0.3">
      <c r="D668" s="63"/>
      <c r="E668" s="63"/>
      <c r="F668" s="63"/>
      <c r="G668" s="88"/>
    </row>
    <row r="669" spans="4:7" x14ac:dyDescent="0.3">
      <c r="D669" s="63"/>
      <c r="E669" s="63"/>
      <c r="F669" s="63"/>
      <c r="G669" s="88"/>
    </row>
    <row r="670" spans="4:7" x14ac:dyDescent="0.3">
      <c r="D670" s="63"/>
      <c r="E670" s="63"/>
      <c r="F670" s="63"/>
      <c r="G670" s="88"/>
    </row>
    <row r="671" spans="4:7" x14ac:dyDescent="0.3">
      <c r="D671" s="63"/>
      <c r="E671" s="63"/>
      <c r="F671" s="63"/>
      <c r="G671" s="88"/>
    </row>
    <row r="672" spans="4:7" x14ac:dyDescent="0.3">
      <c r="D672" s="63"/>
      <c r="E672" s="63"/>
      <c r="F672" s="63"/>
      <c r="G672" s="88"/>
    </row>
    <row r="673" spans="4:7" x14ac:dyDescent="0.3">
      <c r="D673" s="63"/>
      <c r="E673" s="63"/>
      <c r="F673" s="63"/>
      <c r="G673" s="88"/>
    </row>
    <row r="674" spans="4:7" x14ac:dyDescent="0.3">
      <c r="D674" s="63"/>
      <c r="E674" s="63"/>
      <c r="F674" s="63"/>
      <c r="G674" s="88"/>
    </row>
    <row r="675" spans="4:7" x14ac:dyDescent="0.3">
      <c r="D675" s="63"/>
      <c r="E675" s="63"/>
      <c r="F675" s="63"/>
      <c r="G675" s="88"/>
    </row>
    <row r="676" spans="4:7" x14ac:dyDescent="0.3">
      <c r="D676" s="63"/>
      <c r="E676" s="63"/>
      <c r="F676" s="63"/>
      <c r="G676" s="88"/>
    </row>
    <row r="677" spans="4:7" x14ac:dyDescent="0.3">
      <c r="D677" s="63"/>
      <c r="E677" s="63"/>
      <c r="F677" s="63"/>
      <c r="G677" s="88"/>
    </row>
    <row r="678" spans="4:7" x14ac:dyDescent="0.3">
      <c r="D678" s="63"/>
      <c r="E678" s="63"/>
      <c r="F678" s="63"/>
      <c r="G678" s="88"/>
    </row>
    <row r="679" spans="4:7" x14ac:dyDescent="0.3">
      <c r="D679" s="63"/>
      <c r="E679" s="63"/>
      <c r="F679" s="63"/>
      <c r="G679" s="88"/>
    </row>
    <row r="680" spans="4:7" x14ac:dyDescent="0.3">
      <c r="D680" s="63"/>
      <c r="E680" s="63"/>
      <c r="F680" s="63"/>
      <c r="G680" s="88"/>
    </row>
    <row r="681" spans="4:7" x14ac:dyDescent="0.3">
      <c r="D681" s="63"/>
      <c r="E681" s="63"/>
      <c r="F681" s="63"/>
      <c r="G681" s="88"/>
    </row>
    <row r="682" spans="4:7" x14ac:dyDescent="0.3">
      <c r="D682" s="63"/>
      <c r="E682" s="63"/>
      <c r="F682" s="63"/>
      <c r="G682" s="88"/>
    </row>
    <row r="683" spans="4:7" x14ac:dyDescent="0.3">
      <c r="D683" s="63"/>
      <c r="E683" s="63"/>
      <c r="F683" s="63"/>
      <c r="G683" s="88"/>
    </row>
    <row r="684" spans="4:7" x14ac:dyDescent="0.3">
      <c r="D684" s="63"/>
      <c r="E684" s="63"/>
      <c r="F684" s="63"/>
      <c r="G684" s="88"/>
    </row>
    <row r="685" spans="4:7" x14ac:dyDescent="0.3">
      <c r="D685" s="63"/>
      <c r="E685" s="63"/>
      <c r="F685" s="63"/>
      <c r="G685" s="88"/>
    </row>
    <row r="686" spans="4:7" x14ac:dyDescent="0.3">
      <c r="D686" s="63"/>
      <c r="E686" s="63"/>
      <c r="F686" s="63"/>
      <c r="G686" s="88"/>
    </row>
    <row r="687" spans="4:7" x14ac:dyDescent="0.3">
      <c r="D687" s="63"/>
      <c r="E687" s="63"/>
      <c r="F687" s="63"/>
      <c r="G687" s="88"/>
    </row>
    <row r="688" spans="4:7" x14ac:dyDescent="0.3">
      <c r="D688" s="63"/>
      <c r="E688" s="63"/>
      <c r="F688" s="63"/>
      <c r="G688" s="88"/>
    </row>
    <row r="689" spans="4:7" x14ac:dyDescent="0.3">
      <c r="D689" s="63"/>
      <c r="E689" s="63"/>
      <c r="F689" s="63"/>
      <c r="G689" s="88"/>
    </row>
    <row r="690" spans="4:7" x14ac:dyDescent="0.3">
      <c r="D690" s="63"/>
      <c r="E690" s="63"/>
      <c r="F690" s="63"/>
      <c r="G690" s="88"/>
    </row>
    <row r="691" spans="4:7" x14ac:dyDescent="0.3">
      <c r="D691" s="63"/>
      <c r="E691" s="63"/>
      <c r="F691" s="63"/>
      <c r="G691" s="88"/>
    </row>
    <row r="692" spans="4:7" x14ac:dyDescent="0.3">
      <c r="D692" s="63"/>
      <c r="E692" s="63"/>
      <c r="F692" s="63"/>
      <c r="G692" s="88"/>
    </row>
    <row r="693" spans="4:7" x14ac:dyDescent="0.3">
      <c r="D693" s="63"/>
      <c r="E693" s="63"/>
      <c r="F693" s="63"/>
      <c r="G693" s="88"/>
    </row>
    <row r="694" spans="4:7" x14ac:dyDescent="0.3">
      <c r="D694" s="63"/>
      <c r="E694" s="63"/>
      <c r="F694" s="63"/>
      <c r="G694" s="88"/>
    </row>
    <row r="695" spans="4:7" x14ac:dyDescent="0.3">
      <c r="D695" s="63"/>
      <c r="E695" s="63"/>
      <c r="F695" s="63"/>
      <c r="G695" s="88"/>
    </row>
    <row r="696" spans="4:7" x14ac:dyDescent="0.3">
      <c r="D696" s="63"/>
      <c r="E696" s="63"/>
      <c r="F696" s="63"/>
      <c r="G696" s="88"/>
    </row>
    <row r="697" spans="4:7" x14ac:dyDescent="0.3">
      <c r="D697" s="63"/>
      <c r="E697" s="63"/>
      <c r="F697" s="63"/>
      <c r="G697" s="88"/>
    </row>
    <row r="698" spans="4:7" x14ac:dyDescent="0.3">
      <c r="D698" s="63"/>
      <c r="E698" s="63"/>
      <c r="F698" s="63"/>
      <c r="G698" s="88"/>
    </row>
    <row r="699" spans="4:7" x14ac:dyDescent="0.3">
      <c r="D699" s="63"/>
      <c r="E699" s="63"/>
      <c r="F699" s="63"/>
      <c r="G699" s="88"/>
    </row>
    <row r="700" spans="4:7" x14ac:dyDescent="0.3">
      <c r="D700" s="63"/>
      <c r="E700" s="63"/>
      <c r="F700" s="63"/>
      <c r="G700" s="88"/>
    </row>
    <row r="701" spans="4:7" x14ac:dyDescent="0.3">
      <c r="D701" s="63"/>
      <c r="E701" s="63"/>
      <c r="F701" s="63"/>
      <c r="G701" s="88"/>
    </row>
    <row r="702" spans="4:7" x14ac:dyDescent="0.3">
      <c r="D702" s="63"/>
      <c r="E702" s="63"/>
      <c r="F702" s="63"/>
      <c r="G702" s="88"/>
    </row>
    <row r="703" spans="4:7" x14ac:dyDescent="0.3">
      <c r="D703" s="63"/>
      <c r="E703" s="63"/>
      <c r="F703" s="63"/>
      <c r="G703" s="88"/>
    </row>
    <row r="704" spans="4:7" x14ac:dyDescent="0.3">
      <c r="D704" s="63"/>
      <c r="E704" s="63"/>
      <c r="F704" s="63"/>
      <c r="G704" s="88"/>
    </row>
    <row r="705" spans="4:7" x14ac:dyDescent="0.3">
      <c r="D705" s="63"/>
      <c r="E705" s="63"/>
      <c r="F705" s="63"/>
      <c r="G705" s="88"/>
    </row>
    <row r="706" spans="4:7" x14ac:dyDescent="0.3">
      <c r="D706" s="63"/>
      <c r="E706" s="63"/>
      <c r="F706" s="63"/>
      <c r="G706" s="88"/>
    </row>
    <row r="707" spans="4:7" x14ac:dyDescent="0.3">
      <c r="D707" s="63"/>
      <c r="E707" s="63"/>
      <c r="F707" s="63"/>
      <c r="G707" s="88"/>
    </row>
    <row r="708" spans="4:7" x14ac:dyDescent="0.3">
      <c r="D708" s="63"/>
      <c r="E708" s="63"/>
      <c r="F708" s="63"/>
      <c r="G708" s="88"/>
    </row>
    <row r="709" spans="4:7" x14ac:dyDescent="0.3">
      <c r="D709" s="63"/>
      <c r="E709" s="63"/>
      <c r="F709" s="63"/>
      <c r="G709" s="88"/>
    </row>
    <row r="710" spans="4:7" x14ac:dyDescent="0.3">
      <c r="D710" s="63"/>
      <c r="E710" s="63"/>
      <c r="F710" s="63"/>
      <c r="G710" s="88"/>
    </row>
    <row r="711" spans="4:7" x14ac:dyDescent="0.3">
      <c r="D711" s="63"/>
      <c r="E711" s="63"/>
      <c r="F711" s="63"/>
      <c r="G711" s="88"/>
    </row>
    <row r="712" spans="4:7" x14ac:dyDescent="0.3">
      <c r="D712" s="63"/>
      <c r="E712" s="63"/>
      <c r="F712" s="63"/>
      <c r="G712" s="88"/>
    </row>
    <row r="713" spans="4:7" x14ac:dyDescent="0.3">
      <c r="D713" s="63"/>
      <c r="E713" s="63"/>
      <c r="F713" s="63"/>
      <c r="G713" s="88"/>
    </row>
    <row r="714" spans="4:7" x14ac:dyDescent="0.3">
      <c r="D714" s="63"/>
      <c r="E714" s="63"/>
      <c r="F714" s="63"/>
      <c r="G714" s="88"/>
    </row>
    <row r="715" spans="4:7" x14ac:dyDescent="0.3">
      <c r="D715" s="63"/>
      <c r="E715" s="63"/>
      <c r="F715" s="63"/>
      <c r="G715" s="88"/>
    </row>
    <row r="716" spans="4:7" x14ac:dyDescent="0.3">
      <c r="D716" s="63"/>
      <c r="E716" s="63"/>
      <c r="F716" s="63"/>
      <c r="G716" s="88"/>
    </row>
    <row r="717" spans="4:7" x14ac:dyDescent="0.3">
      <c r="D717" s="63"/>
      <c r="E717" s="63"/>
      <c r="F717" s="63"/>
      <c r="G717" s="88"/>
    </row>
    <row r="718" spans="4:7" x14ac:dyDescent="0.3">
      <c r="D718" s="63"/>
      <c r="E718" s="63"/>
      <c r="F718" s="63"/>
      <c r="G718" s="88"/>
    </row>
    <row r="719" spans="4:7" x14ac:dyDescent="0.3">
      <c r="D719" s="63"/>
      <c r="E719" s="63"/>
      <c r="F719" s="63"/>
      <c r="G719" s="88"/>
    </row>
    <row r="720" spans="4:7" x14ac:dyDescent="0.3">
      <c r="D720" s="63"/>
      <c r="E720" s="63"/>
      <c r="F720" s="63"/>
      <c r="G720" s="88"/>
    </row>
    <row r="721" spans="4:7" x14ac:dyDescent="0.3">
      <c r="D721" s="63"/>
      <c r="E721" s="63"/>
      <c r="F721" s="63"/>
      <c r="G721" s="88"/>
    </row>
    <row r="722" spans="4:7" x14ac:dyDescent="0.3">
      <c r="D722" s="63"/>
      <c r="E722" s="63"/>
      <c r="F722" s="63"/>
      <c r="G722" s="88"/>
    </row>
    <row r="723" spans="4:7" x14ac:dyDescent="0.3">
      <c r="D723" s="63"/>
      <c r="E723" s="63"/>
      <c r="F723" s="63"/>
      <c r="G723" s="88"/>
    </row>
    <row r="724" spans="4:7" x14ac:dyDescent="0.3">
      <c r="D724" s="63"/>
      <c r="E724" s="63"/>
      <c r="F724" s="63"/>
      <c r="G724" s="88"/>
    </row>
    <row r="725" spans="4:7" x14ac:dyDescent="0.3">
      <c r="D725" s="63"/>
      <c r="E725" s="63"/>
      <c r="F725" s="63"/>
      <c r="G725" s="88"/>
    </row>
    <row r="726" spans="4:7" x14ac:dyDescent="0.3">
      <c r="D726" s="63"/>
      <c r="E726" s="63"/>
      <c r="F726" s="63"/>
      <c r="G726" s="88"/>
    </row>
    <row r="727" spans="4:7" x14ac:dyDescent="0.3">
      <c r="D727" s="63"/>
      <c r="E727" s="63"/>
      <c r="F727" s="63"/>
      <c r="G727" s="88"/>
    </row>
    <row r="728" spans="4:7" x14ac:dyDescent="0.3">
      <c r="D728" s="63"/>
      <c r="E728" s="63"/>
      <c r="F728" s="63"/>
      <c r="G728" s="88"/>
    </row>
    <row r="729" spans="4:7" x14ac:dyDescent="0.3">
      <c r="D729" s="63"/>
      <c r="E729" s="63"/>
      <c r="F729" s="63"/>
      <c r="G729" s="88"/>
    </row>
    <row r="730" spans="4:7" x14ac:dyDescent="0.3">
      <c r="D730" s="63"/>
      <c r="E730" s="63"/>
      <c r="F730" s="63"/>
      <c r="G730" s="88"/>
    </row>
    <row r="731" spans="4:7" x14ac:dyDescent="0.3">
      <c r="D731" s="63"/>
      <c r="E731" s="63"/>
      <c r="F731" s="63"/>
      <c r="G731" s="88"/>
    </row>
    <row r="732" spans="4:7" x14ac:dyDescent="0.3">
      <c r="D732" s="63"/>
      <c r="E732" s="63"/>
      <c r="F732" s="63"/>
      <c r="G732" s="88"/>
    </row>
    <row r="733" spans="4:7" x14ac:dyDescent="0.3">
      <c r="D733" s="63"/>
      <c r="E733" s="63"/>
      <c r="F733" s="63"/>
      <c r="G733" s="88"/>
    </row>
    <row r="734" spans="4:7" x14ac:dyDescent="0.3">
      <c r="D734" s="63"/>
      <c r="E734" s="63"/>
      <c r="F734" s="63"/>
      <c r="G734" s="88"/>
    </row>
    <row r="735" spans="4:7" x14ac:dyDescent="0.3">
      <c r="D735" s="63"/>
      <c r="E735" s="63"/>
      <c r="F735" s="63"/>
      <c r="G735" s="88"/>
    </row>
    <row r="736" spans="4:7" x14ac:dyDescent="0.3">
      <c r="D736" s="63"/>
      <c r="E736" s="63"/>
      <c r="F736" s="63"/>
      <c r="G736" s="88"/>
    </row>
    <row r="737" spans="4:7" x14ac:dyDescent="0.3">
      <c r="D737" s="63"/>
      <c r="E737" s="63"/>
      <c r="F737" s="63"/>
      <c r="G737" s="88"/>
    </row>
    <row r="738" spans="4:7" x14ac:dyDescent="0.3">
      <c r="D738" s="63"/>
      <c r="E738" s="63"/>
      <c r="F738" s="63"/>
      <c r="G738" s="88"/>
    </row>
    <row r="739" spans="4:7" x14ac:dyDescent="0.3">
      <c r="D739" s="63"/>
      <c r="E739" s="63"/>
      <c r="F739" s="63"/>
      <c r="G739" s="88"/>
    </row>
    <row r="740" spans="4:7" x14ac:dyDescent="0.3">
      <c r="D740" s="63"/>
      <c r="E740" s="63"/>
      <c r="F740" s="63"/>
      <c r="G740" s="88"/>
    </row>
    <row r="741" spans="4:7" x14ac:dyDescent="0.3">
      <c r="D741" s="63"/>
      <c r="E741" s="63"/>
      <c r="F741" s="63"/>
      <c r="G741" s="88"/>
    </row>
    <row r="742" spans="4:7" x14ac:dyDescent="0.3">
      <c r="D742" s="63"/>
      <c r="E742" s="63"/>
      <c r="F742" s="63"/>
      <c r="G742" s="88"/>
    </row>
    <row r="743" spans="4:7" x14ac:dyDescent="0.3">
      <c r="D743" s="63"/>
      <c r="E743" s="63"/>
      <c r="F743" s="63"/>
      <c r="G743" s="88"/>
    </row>
    <row r="744" spans="4:7" x14ac:dyDescent="0.3">
      <c r="D744" s="63"/>
      <c r="E744" s="63"/>
      <c r="F744" s="63"/>
      <c r="G744" s="88"/>
    </row>
    <row r="745" spans="4:7" x14ac:dyDescent="0.3">
      <c r="D745" s="63"/>
      <c r="E745" s="63"/>
      <c r="F745" s="63"/>
      <c r="G745" s="88"/>
    </row>
    <row r="746" spans="4:7" x14ac:dyDescent="0.3">
      <c r="D746" s="63"/>
      <c r="E746" s="63"/>
      <c r="F746" s="63"/>
      <c r="G746" s="88"/>
    </row>
    <row r="747" spans="4:7" x14ac:dyDescent="0.3">
      <c r="D747" s="63"/>
      <c r="E747" s="63"/>
      <c r="F747" s="63"/>
      <c r="G747" s="88"/>
    </row>
    <row r="748" spans="4:7" x14ac:dyDescent="0.3">
      <c r="D748" s="63"/>
      <c r="E748" s="63"/>
      <c r="F748" s="63"/>
      <c r="G748" s="88"/>
    </row>
    <row r="749" spans="4:7" x14ac:dyDescent="0.3">
      <c r="D749" s="63"/>
      <c r="E749" s="63"/>
      <c r="F749" s="63"/>
      <c r="G749" s="88"/>
    </row>
    <row r="750" spans="4:7" x14ac:dyDescent="0.3">
      <c r="D750" s="63"/>
      <c r="E750" s="63"/>
      <c r="F750" s="63"/>
      <c r="G750" s="88"/>
    </row>
    <row r="751" spans="4:7" x14ac:dyDescent="0.3">
      <c r="D751" s="63"/>
      <c r="E751" s="63"/>
      <c r="F751" s="63"/>
      <c r="G751" s="88"/>
    </row>
    <row r="752" spans="4:7" x14ac:dyDescent="0.3">
      <c r="D752" s="63"/>
      <c r="E752" s="63"/>
      <c r="F752" s="63"/>
      <c r="G752" s="88"/>
    </row>
    <row r="753" spans="4:7" x14ac:dyDescent="0.3">
      <c r="D753" s="63"/>
      <c r="E753" s="63"/>
      <c r="F753" s="63"/>
      <c r="G753" s="88"/>
    </row>
    <row r="754" spans="4:7" x14ac:dyDescent="0.3">
      <c r="D754" s="63"/>
      <c r="E754" s="63"/>
      <c r="F754" s="63"/>
      <c r="G754" s="88"/>
    </row>
    <row r="755" spans="4:7" x14ac:dyDescent="0.3">
      <c r="D755" s="63"/>
      <c r="E755" s="63"/>
      <c r="F755" s="63"/>
      <c r="G755" s="88"/>
    </row>
    <row r="756" spans="4:7" x14ac:dyDescent="0.3">
      <c r="D756" s="63"/>
      <c r="E756" s="63"/>
      <c r="F756" s="63"/>
      <c r="G756" s="88"/>
    </row>
    <row r="757" spans="4:7" x14ac:dyDescent="0.3">
      <c r="D757" s="63"/>
      <c r="E757" s="63"/>
      <c r="F757" s="63"/>
      <c r="G757" s="88"/>
    </row>
    <row r="758" spans="4:7" x14ac:dyDescent="0.3">
      <c r="D758" s="63"/>
      <c r="E758" s="63"/>
      <c r="F758" s="63"/>
      <c r="G758" s="88"/>
    </row>
    <row r="759" spans="4:7" x14ac:dyDescent="0.3">
      <c r="D759" s="63"/>
      <c r="E759" s="63"/>
      <c r="F759" s="63"/>
      <c r="G759" s="88"/>
    </row>
    <row r="760" spans="4:7" x14ac:dyDescent="0.3">
      <c r="D760" s="63"/>
      <c r="E760" s="63"/>
      <c r="F760" s="63"/>
      <c r="G760" s="88"/>
    </row>
    <row r="761" spans="4:7" x14ac:dyDescent="0.3">
      <c r="D761" s="63"/>
      <c r="E761" s="63"/>
      <c r="F761" s="63"/>
      <c r="G761" s="88"/>
    </row>
    <row r="762" spans="4:7" x14ac:dyDescent="0.3">
      <c r="D762" s="63"/>
      <c r="E762" s="63"/>
      <c r="F762" s="63"/>
      <c r="G762" s="88"/>
    </row>
    <row r="763" spans="4:7" x14ac:dyDescent="0.3">
      <c r="D763" s="63"/>
      <c r="E763" s="63"/>
      <c r="F763" s="63"/>
      <c r="G763" s="88"/>
    </row>
    <row r="764" spans="4:7" x14ac:dyDescent="0.3">
      <c r="D764" s="63"/>
      <c r="E764" s="63"/>
      <c r="F764" s="63"/>
      <c r="G764" s="88"/>
    </row>
    <row r="765" spans="4:7" x14ac:dyDescent="0.3">
      <c r="D765" s="63"/>
      <c r="E765" s="63"/>
      <c r="F765" s="63"/>
      <c r="G765" s="88"/>
    </row>
    <row r="766" spans="4:7" x14ac:dyDescent="0.3">
      <c r="D766" s="63"/>
      <c r="E766" s="63"/>
      <c r="F766" s="63"/>
      <c r="G766" s="88"/>
    </row>
    <row r="767" spans="4:7" x14ac:dyDescent="0.3">
      <c r="D767" s="63"/>
      <c r="E767" s="63"/>
      <c r="F767" s="63"/>
      <c r="G767" s="88"/>
    </row>
    <row r="768" spans="4:7" x14ac:dyDescent="0.3">
      <c r="D768" s="63"/>
      <c r="E768" s="63"/>
      <c r="F768" s="63"/>
      <c r="G768" s="88"/>
    </row>
    <row r="769" spans="4:7" x14ac:dyDescent="0.3">
      <c r="D769" s="63"/>
      <c r="E769" s="63"/>
      <c r="F769" s="63"/>
      <c r="G769" s="88"/>
    </row>
    <row r="770" spans="4:7" x14ac:dyDescent="0.3">
      <c r="D770" s="63"/>
      <c r="E770" s="63"/>
      <c r="F770" s="63"/>
      <c r="G770" s="88"/>
    </row>
    <row r="771" spans="4:7" x14ac:dyDescent="0.3">
      <c r="D771" s="63"/>
      <c r="E771" s="63"/>
      <c r="F771" s="63"/>
      <c r="G771" s="88"/>
    </row>
    <row r="772" spans="4:7" x14ac:dyDescent="0.3">
      <c r="D772" s="63"/>
      <c r="E772" s="63"/>
      <c r="F772" s="63"/>
      <c r="G772" s="88"/>
    </row>
    <row r="773" spans="4:7" x14ac:dyDescent="0.3">
      <c r="D773" s="63"/>
      <c r="E773" s="63"/>
      <c r="F773" s="63"/>
      <c r="G773" s="88"/>
    </row>
    <row r="774" spans="4:7" x14ac:dyDescent="0.3">
      <c r="D774" s="63"/>
      <c r="E774" s="63"/>
      <c r="F774" s="63"/>
      <c r="G774" s="88"/>
    </row>
    <row r="775" spans="4:7" x14ac:dyDescent="0.3">
      <c r="D775" s="63"/>
      <c r="E775" s="63"/>
      <c r="F775" s="63"/>
      <c r="G775" s="88"/>
    </row>
    <row r="776" spans="4:7" x14ac:dyDescent="0.3">
      <c r="D776" s="63"/>
      <c r="E776" s="63"/>
      <c r="F776" s="63"/>
      <c r="G776" s="88"/>
    </row>
    <row r="777" spans="4:7" x14ac:dyDescent="0.3">
      <c r="D777" s="63"/>
      <c r="E777" s="63"/>
      <c r="F777" s="63"/>
      <c r="G777" s="88"/>
    </row>
    <row r="778" spans="4:7" x14ac:dyDescent="0.3">
      <c r="D778" s="63"/>
      <c r="E778" s="63"/>
      <c r="F778" s="63"/>
      <c r="G778" s="88"/>
    </row>
    <row r="779" spans="4:7" x14ac:dyDescent="0.3">
      <c r="D779" s="63"/>
      <c r="E779" s="63"/>
      <c r="F779" s="63"/>
      <c r="G779" s="88"/>
    </row>
    <row r="780" spans="4:7" x14ac:dyDescent="0.3">
      <c r="D780" s="63"/>
      <c r="E780" s="63"/>
      <c r="F780" s="63"/>
      <c r="G780" s="88"/>
    </row>
    <row r="781" spans="4:7" x14ac:dyDescent="0.3">
      <c r="D781" s="63"/>
      <c r="E781" s="63"/>
      <c r="F781" s="63"/>
      <c r="G781" s="88"/>
    </row>
    <row r="782" spans="4:7" x14ac:dyDescent="0.3">
      <c r="D782" s="63"/>
      <c r="E782" s="63"/>
      <c r="F782" s="63"/>
      <c r="G782" s="88"/>
    </row>
    <row r="783" spans="4:7" x14ac:dyDescent="0.3">
      <c r="D783" s="63"/>
      <c r="E783" s="63"/>
      <c r="F783" s="63"/>
      <c r="G783" s="88"/>
    </row>
    <row r="784" spans="4:7" x14ac:dyDescent="0.3">
      <c r="D784" s="63"/>
      <c r="E784" s="63"/>
      <c r="F784" s="63"/>
      <c r="G784" s="88"/>
    </row>
    <row r="785" spans="4:7" x14ac:dyDescent="0.3">
      <c r="D785" s="63"/>
      <c r="E785" s="63"/>
      <c r="F785" s="63"/>
      <c r="G785" s="88"/>
    </row>
    <row r="786" spans="4:7" x14ac:dyDescent="0.3">
      <c r="D786" s="63"/>
      <c r="E786" s="63"/>
      <c r="F786" s="63"/>
      <c r="G786" s="88"/>
    </row>
    <row r="787" spans="4:7" x14ac:dyDescent="0.3">
      <c r="D787" s="63"/>
      <c r="E787" s="63"/>
      <c r="F787" s="63"/>
      <c r="G787" s="88"/>
    </row>
    <row r="788" spans="4:7" x14ac:dyDescent="0.3">
      <c r="D788" s="63"/>
      <c r="E788" s="63"/>
      <c r="F788" s="63"/>
      <c r="G788" s="88"/>
    </row>
    <row r="789" spans="4:7" x14ac:dyDescent="0.3">
      <c r="D789" s="63"/>
      <c r="E789" s="63"/>
      <c r="F789" s="63"/>
      <c r="G789" s="88"/>
    </row>
    <row r="790" spans="4:7" x14ac:dyDescent="0.3">
      <c r="D790" s="63"/>
      <c r="E790" s="63"/>
      <c r="F790" s="63"/>
      <c r="G790" s="88"/>
    </row>
    <row r="791" spans="4:7" x14ac:dyDescent="0.3">
      <c r="D791" s="63"/>
      <c r="E791" s="63"/>
      <c r="F791" s="63"/>
      <c r="G791" s="88"/>
    </row>
    <row r="792" spans="4:7" x14ac:dyDescent="0.3">
      <c r="D792" s="63"/>
      <c r="E792" s="63"/>
      <c r="F792" s="63"/>
      <c r="G792" s="88"/>
    </row>
    <row r="793" spans="4:7" x14ac:dyDescent="0.3">
      <c r="D793" s="63"/>
      <c r="E793" s="63"/>
      <c r="F793" s="63"/>
      <c r="G793" s="88"/>
    </row>
    <row r="794" spans="4:7" x14ac:dyDescent="0.3">
      <c r="D794" s="63"/>
      <c r="E794" s="63"/>
      <c r="F794" s="63"/>
      <c r="G794" s="88"/>
    </row>
    <row r="795" spans="4:7" x14ac:dyDescent="0.3">
      <c r="D795" s="63"/>
      <c r="E795" s="63"/>
      <c r="F795" s="63"/>
      <c r="G795" s="88"/>
    </row>
    <row r="796" spans="4:7" x14ac:dyDescent="0.3">
      <c r="D796" s="63"/>
      <c r="E796" s="63"/>
      <c r="F796" s="63"/>
      <c r="G796" s="88"/>
    </row>
    <row r="797" spans="4:7" x14ac:dyDescent="0.3">
      <c r="D797" s="63"/>
      <c r="E797" s="63"/>
      <c r="F797" s="63"/>
      <c r="G797" s="88"/>
    </row>
    <row r="798" spans="4:7" x14ac:dyDescent="0.3">
      <c r="D798" s="63"/>
      <c r="E798" s="63"/>
      <c r="F798" s="63"/>
      <c r="G798" s="88"/>
    </row>
    <row r="799" spans="4:7" x14ac:dyDescent="0.3">
      <c r="D799" s="63"/>
      <c r="E799" s="63"/>
      <c r="F799" s="63"/>
      <c r="G799" s="88"/>
    </row>
    <row r="800" spans="4:7" x14ac:dyDescent="0.3">
      <c r="D800" s="63"/>
      <c r="E800" s="63"/>
      <c r="F800" s="63"/>
      <c r="G800" s="88"/>
    </row>
    <row r="801" spans="4:7" x14ac:dyDescent="0.3">
      <c r="D801" s="63"/>
      <c r="E801" s="63"/>
      <c r="F801" s="63"/>
      <c r="G801" s="88"/>
    </row>
    <row r="802" spans="4:7" x14ac:dyDescent="0.3">
      <c r="D802" s="63"/>
      <c r="E802" s="63"/>
      <c r="F802" s="63"/>
      <c r="G802" s="88"/>
    </row>
    <row r="803" spans="4:7" x14ac:dyDescent="0.3">
      <c r="D803" s="63"/>
      <c r="E803" s="63"/>
      <c r="F803" s="63"/>
      <c r="G803" s="88"/>
    </row>
    <row r="804" spans="4:7" x14ac:dyDescent="0.3">
      <c r="D804" s="63"/>
      <c r="E804" s="63"/>
      <c r="F804" s="63"/>
      <c r="G804" s="88"/>
    </row>
    <row r="805" spans="4:7" x14ac:dyDescent="0.3">
      <c r="D805" s="63"/>
      <c r="E805" s="63"/>
      <c r="F805" s="63"/>
      <c r="G805" s="88"/>
    </row>
    <row r="806" spans="4:7" x14ac:dyDescent="0.3">
      <c r="D806" s="63"/>
      <c r="E806" s="63"/>
      <c r="F806" s="63"/>
      <c r="G806" s="88"/>
    </row>
    <row r="807" spans="4:7" x14ac:dyDescent="0.3">
      <c r="D807" s="63"/>
      <c r="E807" s="63"/>
      <c r="F807" s="63"/>
      <c r="G807" s="88"/>
    </row>
    <row r="808" spans="4:7" x14ac:dyDescent="0.3">
      <c r="D808" s="63"/>
      <c r="E808" s="63"/>
      <c r="F808" s="63"/>
      <c r="G808" s="88"/>
    </row>
    <row r="809" spans="4:7" x14ac:dyDescent="0.3">
      <c r="D809" s="63"/>
      <c r="E809" s="63"/>
      <c r="F809" s="63"/>
      <c r="G809" s="88"/>
    </row>
    <row r="810" spans="4:7" x14ac:dyDescent="0.3">
      <c r="D810" s="63"/>
      <c r="E810" s="63"/>
      <c r="F810" s="63"/>
      <c r="G810" s="88"/>
    </row>
    <row r="811" spans="4:7" x14ac:dyDescent="0.3">
      <c r="D811" s="63"/>
      <c r="E811" s="63"/>
      <c r="F811" s="63"/>
      <c r="G811" s="88"/>
    </row>
    <row r="812" spans="4:7" x14ac:dyDescent="0.3">
      <c r="D812" s="63"/>
      <c r="E812" s="63"/>
      <c r="F812" s="63"/>
      <c r="G812" s="88"/>
    </row>
    <row r="813" spans="4:7" x14ac:dyDescent="0.3">
      <c r="D813" s="63"/>
      <c r="E813" s="63"/>
      <c r="F813" s="63"/>
      <c r="G813" s="88"/>
    </row>
    <row r="814" spans="4:7" x14ac:dyDescent="0.3">
      <c r="D814" s="63"/>
      <c r="E814" s="63"/>
      <c r="F814" s="63"/>
      <c r="G814" s="88"/>
    </row>
    <row r="815" spans="4:7" x14ac:dyDescent="0.3">
      <c r="D815" s="63"/>
      <c r="E815" s="63"/>
      <c r="F815" s="63"/>
      <c r="G815" s="88"/>
    </row>
    <row r="816" spans="4:7" x14ac:dyDescent="0.3">
      <c r="D816" s="63"/>
      <c r="E816" s="63"/>
      <c r="F816" s="63"/>
      <c r="G816" s="88"/>
    </row>
    <row r="817" spans="4:7" x14ac:dyDescent="0.3">
      <c r="D817" s="63"/>
      <c r="E817" s="63"/>
      <c r="F817" s="63"/>
      <c r="G817" s="88"/>
    </row>
    <row r="818" spans="4:7" x14ac:dyDescent="0.3">
      <c r="D818" s="63"/>
      <c r="E818" s="63"/>
      <c r="F818" s="63"/>
      <c r="G818" s="88"/>
    </row>
    <row r="819" spans="4:7" x14ac:dyDescent="0.3">
      <c r="D819" s="63"/>
      <c r="E819" s="63"/>
      <c r="F819" s="63"/>
      <c r="G819" s="88"/>
    </row>
    <row r="820" spans="4:7" x14ac:dyDescent="0.3">
      <c r="D820" s="63"/>
      <c r="E820" s="63"/>
      <c r="F820" s="63"/>
      <c r="G820" s="88"/>
    </row>
    <row r="821" spans="4:7" x14ac:dyDescent="0.3">
      <c r="D821" s="63"/>
      <c r="E821" s="63"/>
      <c r="F821" s="63"/>
      <c r="G821" s="88"/>
    </row>
    <row r="822" spans="4:7" x14ac:dyDescent="0.3">
      <c r="D822" s="63"/>
      <c r="E822" s="63"/>
      <c r="F822" s="63"/>
      <c r="G822" s="88"/>
    </row>
    <row r="823" spans="4:7" x14ac:dyDescent="0.3">
      <c r="D823" s="63"/>
      <c r="E823" s="63"/>
      <c r="F823" s="63"/>
      <c r="G823" s="88"/>
    </row>
    <row r="824" spans="4:7" x14ac:dyDescent="0.3">
      <c r="D824" s="63"/>
      <c r="E824" s="63"/>
      <c r="F824" s="63"/>
      <c r="G824" s="88"/>
    </row>
    <row r="825" spans="4:7" x14ac:dyDescent="0.3">
      <c r="D825" s="63"/>
      <c r="E825" s="63"/>
      <c r="F825" s="63"/>
      <c r="G825" s="88"/>
    </row>
    <row r="826" spans="4:7" x14ac:dyDescent="0.3">
      <c r="D826" s="63"/>
      <c r="E826" s="63"/>
      <c r="F826" s="63"/>
      <c r="G826" s="88"/>
    </row>
    <row r="827" spans="4:7" x14ac:dyDescent="0.3">
      <c r="D827" s="63"/>
      <c r="E827" s="63"/>
      <c r="F827" s="63"/>
      <c r="G827" s="88"/>
    </row>
    <row r="828" spans="4:7" x14ac:dyDescent="0.3">
      <c r="D828" s="63"/>
      <c r="E828" s="63"/>
      <c r="F828" s="63"/>
      <c r="G828" s="88"/>
    </row>
    <row r="829" spans="4:7" x14ac:dyDescent="0.3">
      <c r="D829" s="63"/>
      <c r="E829" s="63"/>
      <c r="F829" s="63"/>
      <c r="G829" s="88"/>
    </row>
    <row r="830" spans="4:7" x14ac:dyDescent="0.3">
      <c r="D830" s="63"/>
      <c r="E830" s="63"/>
      <c r="F830" s="63"/>
      <c r="G830" s="88"/>
    </row>
    <row r="831" spans="4:7" x14ac:dyDescent="0.3">
      <c r="D831" s="63"/>
      <c r="E831" s="63"/>
      <c r="F831" s="63"/>
      <c r="G831" s="88"/>
    </row>
    <row r="832" spans="4:7" x14ac:dyDescent="0.3">
      <c r="D832" s="63"/>
      <c r="E832" s="63"/>
      <c r="F832" s="63"/>
      <c r="G832" s="88"/>
    </row>
    <row r="833" spans="4:7" x14ac:dyDescent="0.3">
      <c r="D833" s="63"/>
      <c r="E833" s="63"/>
      <c r="F833" s="63"/>
      <c r="G833" s="88"/>
    </row>
    <row r="834" spans="4:7" x14ac:dyDescent="0.3">
      <c r="D834" s="63"/>
      <c r="E834" s="63"/>
      <c r="F834" s="63"/>
      <c r="G834" s="88"/>
    </row>
    <row r="835" spans="4:7" x14ac:dyDescent="0.3">
      <c r="D835" s="63"/>
      <c r="E835" s="63"/>
      <c r="F835" s="63"/>
      <c r="G835" s="88"/>
    </row>
    <row r="836" spans="4:7" x14ac:dyDescent="0.3">
      <c r="D836" s="63"/>
      <c r="E836" s="63"/>
      <c r="F836" s="63"/>
      <c r="G836" s="88"/>
    </row>
    <row r="837" spans="4:7" x14ac:dyDescent="0.3">
      <c r="D837" s="63"/>
      <c r="E837" s="63"/>
      <c r="F837" s="63"/>
      <c r="G837" s="88"/>
    </row>
    <row r="838" spans="4:7" x14ac:dyDescent="0.3">
      <c r="D838" s="63"/>
      <c r="E838" s="63"/>
      <c r="F838" s="63"/>
      <c r="G838" s="88"/>
    </row>
    <row r="839" spans="4:7" x14ac:dyDescent="0.3">
      <c r="D839" s="63"/>
      <c r="E839" s="63"/>
      <c r="F839" s="63"/>
      <c r="G839" s="88"/>
    </row>
    <row r="840" spans="4:7" x14ac:dyDescent="0.3">
      <c r="D840" s="63"/>
      <c r="E840" s="63"/>
      <c r="F840" s="63"/>
      <c r="G840" s="88"/>
    </row>
    <row r="841" spans="4:7" x14ac:dyDescent="0.3">
      <c r="D841" s="63"/>
      <c r="E841" s="63"/>
      <c r="F841" s="63"/>
      <c r="G841" s="88"/>
    </row>
    <row r="842" spans="4:7" x14ac:dyDescent="0.3">
      <c r="D842" s="63"/>
      <c r="E842" s="63"/>
      <c r="F842" s="63"/>
      <c r="G842" s="88"/>
    </row>
    <row r="843" spans="4:7" x14ac:dyDescent="0.3">
      <c r="D843" s="63"/>
      <c r="E843" s="63"/>
      <c r="F843" s="63"/>
      <c r="G843" s="88"/>
    </row>
    <row r="844" spans="4:7" x14ac:dyDescent="0.3">
      <c r="D844" s="63"/>
      <c r="E844" s="63"/>
      <c r="F844" s="63"/>
      <c r="G844" s="88"/>
    </row>
    <row r="845" spans="4:7" x14ac:dyDescent="0.3">
      <c r="D845" s="63"/>
      <c r="E845" s="63"/>
      <c r="F845" s="63"/>
      <c r="G845" s="88"/>
    </row>
    <row r="846" spans="4:7" x14ac:dyDescent="0.3">
      <c r="D846" s="63"/>
      <c r="E846" s="63"/>
      <c r="F846" s="63"/>
      <c r="G846" s="88"/>
    </row>
    <row r="847" spans="4:7" x14ac:dyDescent="0.3">
      <c r="D847" s="63"/>
      <c r="E847" s="63"/>
      <c r="F847" s="63"/>
      <c r="G847" s="88"/>
    </row>
    <row r="848" spans="4:7" x14ac:dyDescent="0.3">
      <c r="D848" s="63"/>
      <c r="E848" s="63"/>
      <c r="F848" s="63"/>
      <c r="G848" s="88"/>
    </row>
    <row r="849" spans="4:7" x14ac:dyDescent="0.3">
      <c r="D849" s="63"/>
      <c r="E849" s="63"/>
      <c r="F849" s="63"/>
      <c r="G849" s="88"/>
    </row>
    <row r="850" spans="4:7" x14ac:dyDescent="0.3">
      <c r="D850" s="63"/>
      <c r="E850" s="63"/>
      <c r="F850" s="63"/>
      <c r="G850" s="88"/>
    </row>
    <row r="851" spans="4:7" x14ac:dyDescent="0.3">
      <c r="D851" s="63"/>
      <c r="E851" s="63"/>
      <c r="F851" s="63"/>
      <c r="G851" s="88"/>
    </row>
    <row r="852" spans="4:7" x14ac:dyDescent="0.3">
      <c r="D852" s="63"/>
      <c r="E852" s="63"/>
      <c r="F852" s="63"/>
      <c r="G852" s="88"/>
    </row>
    <row r="853" spans="4:7" x14ac:dyDescent="0.3">
      <c r="D853" s="63"/>
      <c r="E853" s="63"/>
      <c r="F853" s="63"/>
      <c r="G853" s="88"/>
    </row>
    <row r="854" spans="4:7" x14ac:dyDescent="0.3">
      <c r="D854" s="63"/>
      <c r="E854" s="63"/>
      <c r="F854" s="63"/>
      <c r="G854" s="88"/>
    </row>
    <row r="855" spans="4:7" x14ac:dyDescent="0.3">
      <c r="D855" s="63"/>
      <c r="E855" s="63"/>
      <c r="F855" s="63"/>
      <c r="G855" s="88"/>
    </row>
    <row r="856" spans="4:7" x14ac:dyDescent="0.3">
      <c r="D856" s="63"/>
      <c r="E856" s="63"/>
      <c r="F856" s="63"/>
      <c r="G856" s="88"/>
    </row>
    <row r="857" spans="4:7" x14ac:dyDescent="0.3">
      <c r="D857" s="63"/>
      <c r="E857" s="63"/>
      <c r="F857" s="63"/>
      <c r="G857" s="88"/>
    </row>
    <row r="858" spans="4:7" x14ac:dyDescent="0.3">
      <c r="D858" s="63"/>
      <c r="E858" s="63"/>
      <c r="F858" s="63"/>
      <c r="G858" s="88"/>
    </row>
    <row r="859" spans="4:7" x14ac:dyDescent="0.3">
      <c r="D859" s="63"/>
      <c r="E859" s="63"/>
      <c r="F859" s="63"/>
      <c r="G859" s="88"/>
    </row>
    <row r="860" spans="4:7" x14ac:dyDescent="0.3">
      <c r="D860" s="63"/>
      <c r="E860" s="63"/>
      <c r="F860" s="63"/>
      <c r="G860" s="88"/>
    </row>
    <row r="861" spans="4:7" x14ac:dyDescent="0.3">
      <c r="D861" s="63"/>
      <c r="E861" s="63"/>
      <c r="F861" s="63"/>
      <c r="G861" s="88"/>
    </row>
    <row r="862" spans="4:7" x14ac:dyDescent="0.3">
      <c r="D862" s="63"/>
      <c r="E862" s="63"/>
      <c r="F862" s="63"/>
      <c r="G862" s="88"/>
    </row>
    <row r="863" spans="4:7" x14ac:dyDescent="0.3">
      <c r="D863" s="63"/>
      <c r="E863" s="63"/>
      <c r="F863" s="63"/>
      <c r="G863" s="88"/>
    </row>
    <row r="864" spans="4:7" x14ac:dyDescent="0.3">
      <c r="D864" s="63"/>
      <c r="E864" s="63"/>
      <c r="F864" s="63"/>
      <c r="G864" s="88"/>
    </row>
    <row r="865" spans="4:7" x14ac:dyDescent="0.3">
      <c r="D865" s="63"/>
      <c r="E865" s="63"/>
      <c r="F865" s="63"/>
      <c r="G865" s="88"/>
    </row>
    <row r="866" spans="4:7" x14ac:dyDescent="0.3">
      <c r="D866" s="63"/>
      <c r="E866" s="63"/>
      <c r="F866" s="63"/>
      <c r="G866" s="88"/>
    </row>
    <row r="867" spans="4:7" x14ac:dyDescent="0.3">
      <c r="D867" s="63"/>
      <c r="E867" s="63"/>
      <c r="F867" s="63"/>
      <c r="G867" s="88"/>
    </row>
    <row r="868" spans="4:7" x14ac:dyDescent="0.3">
      <c r="D868" s="63"/>
      <c r="E868" s="63"/>
      <c r="F868" s="63"/>
      <c r="G868" s="88"/>
    </row>
    <row r="869" spans="4:7" x14ac:dyDescent="0.3">
      <c r="D869" s="63"/>
      <c r="E869" s="63"/>
      <c r="F869" s="63"/>
      <c r="G869" s="88"/>
    </row>
    <row r="870" spans="4:7" x14ac:dyDescent="0.3">
      <c r="D870" s="63"/>
      <c r="E870" s="63"/>
      <c r="F870" s="63"/>
      <c r="G870" s="88"/>
    </row>
    <row r="871" spans="4:7" x14ac:dyDescent="0.3">
      <c r="D871" s="63"/>
      <c r="E871" s="63"/>
      <c r="F871" s="63"/>
      <c r="G871" s="88"/>
    </row>
    <row r="872" spans="4:7" x14ac:dyDescent="0.3">
      <c r="D872" s="63"/>
      <c r="E872" s="63"/>
      <c r="F872" s="63"/>
      <c r="G872" s="88"/>
    </row>
    <row r="873" spans="4:7" x14ac:dyDescent="0.3">
      <c r="D873" s="63"/>
      <c r="E873" s="63"/>
      <c r="F873" s="63"/>
      <c r="G873" s="88"/>
    </row>
    <row r="874" spans="4:7" x14ac:dyDescent="0.3">
      <c r="D874" s="63"/>
      <c r="E874" s="63"/>
      <c r="F874" s="63"/>
      <c r="G874" s="88"/>
    </row>
    <row r="875" spans="4:7" x14ac:dyDescent="0.3">
      <c r="D875" s="63"/>
      <c r="E875" s="63"/>
      <c r="F875" s="63"/>
      <c r="G875" s="88"/>
    </row>
    <row r="876" spans="4:7" x14ac:dyDescent="0.3">
      <c r="D876" s="63"/>
      <c r="E876" s="63"/>
      <c r="F876" s="63"/>
      <c r="G876" s="88"/>
    </row>
    <row r="877" spans="4:7" x14ac:dyDescent="0.3">
      <c r="D877" s="63"/>
      <c r="E877" s="63"/>
      <c r="F877" s="63"/>
      <c r="G877" s="88"/>
    </row>
    <row r="878" spans="4:7" x14ac:dyDescent="0.3">
      <c r="D878" s="63"/>
      <c r="E878" s="63"/>
      <c r="F878" s="63"/>
      <c r="G878" s="88"/>
    </row>
    <row r="879" spans="4:7" x14ac:dyDescent="0.3">
      <c r="D879" s="63"/>
      <c r="E879" s="63"/>
      <c r="F879" s="63"/>
      <c r="G879" s="88"/>
    </row>
    <row r="880" spans="4:7" x14ac:dyDescent="0.3">
      <c r="D880" s="63"/>
      <c r="E880" s="63"/>
      <c r="F880" s="63"/>
      <c r="G880" s="88"/>
    </row>
    <row r="881" spans="4:7" x14ac:dyDescent="0.3">
      <c r="D881" s="63"/>
      <c r="E881" s="63"/>
      <c r="F881" s="63"/>
      <c r="G881" s="88"/>
    </row>
    <row r="882" spans="4:7" x14ac:dyDescent="0.3">
      <c r="D882" s="63"/>
      <c r="E882" s="63"/>
      <c r="F882" s="63"/>
      <c r="G882" s="88"/>
    </row>
    <row r="883" spans="4:7" x14ac:dyDescent="0.3">
      <c r="D883" s="63"/>
      <c r="E883" s="63"/>
      <c r="F883" s="63"/>
      <c r="G883" s="88"/>
    </row>
    <row r="884" spans="4:7" x14ac:dyDescent="0.3">
      <c r="D884" s="63"/>
      <c r="E884" s="63"/>
      <c r="F884" s="63"/>
      <c r="G884" s="88"/>
    </row>
    <row r="885" spans="4:7" x14ac:dyDescent="0.3">
      <c r="D885" s="63"/>
      <c r="E885" s="63"/>
      <c r="F885" s="63"/>
      <c r="G885" s="88"/>
    </row>
    <row r="886" spans="4:7" x14ac:dyDescent="0.3">
      <c r="D886" s="63"/>
      <c r="E886" s="63"/>
      <c r="F886" s="63"/>
      <c r="G886" s="88"/>
    </row>
    <row r="887" spans="4:7" x14ac:dyDescent="0.3">
      <c r="D887" s="63"/>
      <c r="E887" s="63"/>
      <c r="F887" s="63"/>
      <c r="G887" s="88"/>
    </row>
    <row r="888" spans="4:7" x14ac:dyDescent="0.3">
      <c r="D888" s="63"/>
      <c r="E888" s="63"/>
      <c r="F888" s="63"/>
      <c r="G888" s="88"/>
    </row>
    <row r="889" spans="4:7" x14ac:dyDescent="0.3">
      <c r="D889" s="63"/>
      <c r="E889" s="63"/>
      <c r="F889" s="63"/>
      <c r="G889" s="88"/>
    </row>
    <row r="890" spans="4:7" x14ac:dyDescent="0.3">
      <c r="D890" s="63"/>
      <c r="E890" s="63"/>
      <c r="F890" s="63"/>
      <c r="G890" s="88"/>
    </row>
    <row r="891" spans="4:7" x14ac:dyDescent="0.3">
      <c r="D891" s="63"/>
      <c r="E891" s="63"/>
      <c r="F891" s="63"/>
      <c r="G891" s="88"/>
    </row>
    <row r="892" spans="4:7" x14ac:dyDescent="0.3">
      <c r="D892" s="63"/>
      <c r="E892" s="63"/>
      <c r="F892" s="63"/>
      <c r="G892" s="88"/>
    </row>
    <row r="893" spans="4:7" x14ac:dyDescent="0.3">
      <c r="D893" s="63"/>
      <c r="E893" s="63"/>
      <c r="F893" s="63"/>
      <c r="G893" s="88"/>
    </row>
    <row r="894" spans="4:7" x14ac:dyDescent="0.3">
      <c r="D894" s="63"/>
      <c r="E894" s="63"/>
      <c r="F894" s="63"/>
      <c r="G894" s="88"/>
    </row>
    <row r="895" spans="4:7" x14ac:dyDescent="0.3">
      <c r="D895" s="63"/>
      <c r="E895" s="63"/>
      <c r="F895" s="63"/>
      <c r="G895" s="88"/>
    </row>
    <row r="896" spans="4:7" x14ac:dyDescent="0.3">
      <c r="D896" s="63"/>
      <c r="E896" s="63"/>
      <c r="F896" s="63"/>
      <c r="G896" s="88"/>
    </row>
    <row r="897" spans="4:7" x14ac:dyDescent="0.3">
      <c r="D897" s="63"/>
      <c r="E897" s="63"/>
      <c r="F897" s="63"/>
      <c r="G897" s="88"/>
    </row>
    <row r="898" spans="4:7" x14ac:dyDescent="0.3">
      <c r="D898" s="63"/>
      <c r="E898" s="63"/>
      <c r="F898" s="63"/>
      <c r="G898" s="88"/>
    </row>
    <row r="899" spans="4:7" x14ac:dyDescent="0.3">
      <c r="D899" s="63"/>
      <c r="E899" s="63"/>
      <c r="F899" s="63"/>
      <c r="G899" s="88"/>
    </row>
    <row r="900" spans="4:7" x14ac:dyDescent="0.3">
      <c r="D900" s="63"/>
      <c r="E900" s="63"/>
      <c r="F900" s="63"/>
      <c r="G900" s="88"/>
    </row>
    <row r="901" spans="4:7" x14ac:dyDescent="0.3">
      <c r="D901" s="63"/>
      <c r="E901" s="63"/>
      <c r="F901" s="63"/>
      <c r="G901" s="88"/>
    </row>
    <row r="902" spans="4:7" x14ac:dyDescent="0.3">
      <c r="D902" s="63"/>
      <c r="E902" s="63"/>
      <c r="F902" s="63"/>
      <c r="G902" s="88"/>
    </row>
    <row r="903" spans="4:7" x14ac:dyDescent="0.3">
      <c r="D903" s="63"/>
      <c r="E903" s="63"/>
      <c r="F903" s="63"/>
      <c r="G903" s="88"/>
    </row>
    <row r="904" spans="4:7" x14ac:dyDescent="0.3">
      <c r="D904" s="63"/>
      <c r="E904" s="63"/>
      <c r="F904" s="63"/>
      <c r="G904" s="88"/>
    </row>
    <row r="905" spans="4:7" x14ac:dyDescent="0.3">
      <c r="D905" s="63"/>
      <c r="E905" s="63"/>
      <c r="F905" s="63"/>
      <c r="G905" s="88"/>
    </row>
    <row r="906" spans="4:7" x14ac:dyDescent="0.3">
      <c r="D906" s="63"/>
      <c r="E906" s="63"/>
      <c r="F906" s="63"/>
      <c r="G906" s="88"/>
    </row>
    <row r="907" spans="4:7" x14ac:dyDescent="0.3">
      <c r="D907" s="63"/>
      <c r="E907" s="63"/>
      <c r="F907" s="63"/>
      <c r="G907" s="88"/>
    </row>
    <row r="908" spans="4:7" x14ac:dyDescent="0.3">
      <c r="D908" s="63"/>
      <c r="E908" s="63"/>
      <c r="F908" s="63"/>
      <c r="G908" s="88"/>
    </row>
    <row r="909" spans="4:7" x14ac:dyDescent="0.3">
      <c r="D909" s="63"/>
      <c r="E909" s="63"/>
      <c r="F909" s="63"/>
      <c r="G909" s="88"/>
    </row>
    <row r="910" spans="4:7" x14ac:dyDescent="0.3">
      <c r="D910" s="63"/>
      <c r="E910" s="63"/>
      <c r="F910" s="63"/>
      <c r="G910" s="88"/>
    </row>
    <row r="911" spans="4:7" x14ac:dyDescent="0.3">
      <c r="D911" s="63"/>
      <c r="E911" s="63"/>
      <c r="F911" s="63"/>
      <c r="G911" s="88"/>
    </row>
    <row r="912" spans="4:7" x14ac:dyDescent="0.3">
      <c r="D912" s="63"/>
      <c r="E912" s="63"/>
      <c r="F912" s="63"/>
      <c r="G912" s="88"/>
    </row>
    <row r="913" spans="4:7" x14ac:dyDescent="0.3">
      <c r="D913" s="63"/>
      <c r="E913" s="63"/>
      <c r="F913" s="63"/>
      <c r="G913" s="88"/>
    </row>
    <row r="914" spans="4:7" x14ac:dyDescent="0.3">
      <c r="D914" s="63"/>
      <c r="E914" s="63"/>
      <c r="F914" s="63"/>
      <c r="G914" s="88"/>
    </row>
    <row r="915" spans="4:7" x14ac:dyDescent="0.3">
      <c r="D915" s="63"/>
      <c r="E915" s="63"/>
      <c r="F915" s="63"/>
      <c r="G915" s="88"/>
    </row>
    <row r="916" spans="4:7" x14ac:dyDescent="0.3">
      <c r="D916" s="63"/>
      <c r="E916" s="63"/>
      <c r="F916" s="63"/>
      <c r="G916" s="88"/>
    </row>
    <row r="917" spans="4:7" x14ac:dyDescent="0.3">
      <c r="D917" s="63"/>
      <c r="E917" s="63"/>
      <c r="F917" s="63"/>
      <c r="G917" s="88"/>
    </row>
    <row r="918" spans="4:7" x14ac:dyDescent="0.3">
      <c r="D918" s="63"/>
      <c r="E918" s="63"/>
      <c r="F918" s="63"/>
      <c r="G918" s="88"/>
    </row>
    <row r="919" spans="4:7" x14ac:dyDescent="0.3">
      <c r="D919" s="63"/>
      <c r="E919" s="63"/>
      <c r="F919" s="63"/>
      <c r="G919" s="88"/>
    </row>
    <row r="920" spans="4:7" x14ac:dyDescent="0.3">
      <c r="D920" s="63"/>
      <c r="E920" s="63"/>
      <c r="F920" s="63"/>
      <c r="G920" s="88"/>
    </row>
    <row r="921" spans="4:7" x14ac:dyDescent="0.3">
      <c r="D921" s="63"/>
      <c r="E921" s="63"/>
      <c r="F921" s="63"/>
      <c r="G921" s="88"/>
    </row>
    <row r="922" spans="4:7" x14ac:dyDescent="0.3">
      <c r="D922" s="63"/>
      <c r="E922" s="63"/>
      <c r="F922" s="63"/>
      <c r="G922" s="88"/>
    </row>
    <row r="923" spans="4:7" x14ac:dyDescent="0.3">
      <c r="D923" s="63"/>
      <c r="E923" s="63"/>
      <c r="F923" s="63"/>
      <c r="G923" s="88"/>
    </row>
    <row r="924" spans="4:7" x14ac:dyDescent="0.3">
      <c r="D924" s="63"/>
      <c r="E924" s="63"/>
      <c r="F924" s="63"/>
      <c r="G924" s="88"/>
    </row>
    <row r="925" spans="4:7" x14ac:dyDescent="0.3">
      <c r="D925" s="63"/>
      <c r="E925" s="63"/>
      <c r="F925" s="63"/>
      <c r="G925" s="88"/>
    </row>
    <row r="926" spans="4:7" x14ac:dyDescent="0.3">
      <c r="D926" s="63"/>
      <c r="E926" s="63"/>
      <c r="F926" s="63"/>
      <c r="G926" s="88"/>
    </row>
    <row r="927" spans="4:7" x14ac:dyDescent="0.3">
      <c r="D927" s="63"/>
      <c r="E927" s="63"/>
      <c r="F927" s="63"/>
      <c r="G927" s="88"/>
    </row>
    <row r="928" spans="4:7" x14ac:dyDescent="0.3">
      <c r="D928" s="63"/>
      <c r="E928" s="63"/>
      <c r="F928" s="63"/>
      <c r="G928" s="88"/>
    </row>
    <row r="929" spans="4:7" x14ac:dyDescent="0.3">
      <c r="D929" s="63"/>
      <c r="E929" s="63"/>
      <c r="F929" s="63"/>
      <c r="G929" s="88"/>
    </row>
    <row r="930" spans="4:7" x14ac:dyDescent="0.3">
      <c r="D930" s="63"/>
      <c r="E930" s="63"/>
      <c r="F930" s="63"/>
      <c r="G930" s="88"/>
    </row>
    <row r="931" spans="4:7" x14ac:dyDescent="0.3">
      <c r="D931" s="63"/>
      <c r="E931" s="63"/>
      <c r="F931" s="63"/>
      <c r="G931" s="88"/>
    </row>
    <row r="932" spans="4:7" x14ac:dyDescent="0.3">
      <c r="D932" s="63"/>
      <c r="E932" s="63"/>
      <c r="F932" s="63"/>
      <c r="G932" s="88"/>
    </row>
    <row r="933" spans="4:7" x14ac:dyDescent="0.3">
      <c r="D933" s="63"/>
      <c r="E933" s="63"/>
      <c r="F933" s="63"/>
      <c r="G933" s="88"/>
    </row>
    <row r="934" spans="4:7" x14ac:dyDescent="0.3">
      <c r="D934" s="63"/>
      <c r="E934" s="63"/>
      <c r="F934" s="63"/>
      <c r="G934" s="88"/>
    </row>
    <row r="935" spans="4:7" x14ac:dyDescent="0.3">
      <c r="D935" s="63"/>
      <c r="E935" s="63"/>
      <c r="F935" s="63"/>
      <c r="G935" s="88"/>
    </row>
    <row r="936" spans="4:7" x14ac:dyDescent="0.3">
      <c r="D936" s="63"/>
      <c r="E936" s="63"/>
      <c r="F936" s="63"/>
      <c r="G936" s="88"/>
    </row>
    <row r="937" spans="4:7" x14ac:dyDescent="0.3">
      <c r="D937" s="63"/>
      <c r="E937" s="63"/>
      <c r="F937" s="63"/>
      <c r="G937" s="88"/>
    </row>
    <row r="938" spans="4:7" x14ac:dyDescent="0.3">
      <c r="D938" s="63"/>
      <c r="E938" s="63"/>
      <c r="F938" s="63"/>
      <c r="G938" s="88"/>
    </row>
    <row r="939" spans="4:7" x14ac:dyDescent="0.3">
      <c r="D939" s="63"/>
      <c r="E939" s="63"/>
      <c r="F939" s="63"/>
      <c r="G939" s="88"/>
    </row>
    <row r="940" spans="4:7" x14ac:dyDescent="0.3">
      <c r="D940" s="63"/>
      <c r="E940" s="63"/>
      <c r="F940" s="63"/>
      <c r="G940" s="88"/>
    </row>
    <row r="941" spans="4:7" x14ac:dyDescent="0.3">
      <c r="D941" s="63"/>
      <c r="E941" s="63"/>
      <c r="F941" s="63"/>
      <c r="G941" s="88"/>
    </row>
    <row r="942" spans="4:7" x14ac:dyDescent="0.3">
      <c r="D942" s="63"/>
      <c r="E942" s="63"/>
      <c r="F942" s="63"/>
      <c r="G942" s="88"/>
    </row>
    <row r="943" spans="4:7" x14ac:dyDescent="0.3">
      <c r="D943" s="63"/>
      <c r="E943" s="63"/>
      <c r="F943" s="63"/>
      <c r="G943" s="88"/>
    </row>
    <row r="944" spans="4:7" x14ac:dyDescent="0.3">
      <c r="D944" s="63"/>
      <c r="E944" s="63"/>
      <c r="F944" s="63"/>
      <c r="G944" s="88"/>
    </row>
    <row r="945" spans="4:7" x14ac:dyDescent="0.3">
      <c r="D945" s="63"/>
      <c r="E945" s="63"/>
      <c r="F945" s="63"/>
      <c r="G945" s="88"/>
    </row>
    <row r="946" spans="4:7" x14ac:dyDescent="0.3">
      <c r="D946" s="63"/>
      <c r="E946" s="63"/>
      <c r="F946" s="63"/>
      <c r="G946" s="88"/>
    </row>
    <row r="947" spans="4:7" x14ac:dyDescent="0.3">
      <c r="D947" s="63"/>
      <c r="E947" s="63"/>
      <c r="F947" s="63"/>
      <c r="G947" s="88"/>
    </row>
    <row r="948" spans="4:7" x14ac:dyDescent="0.3">
      <c r="D948" s="63"/>
      <c r="E948" s="63"/>
      <c r="F948" s="63"/>
      <c r="G948" s="88"/>
    </row>
    <row r="949" spans="4:7" x14ac:dyDescent="0.3">
      <c r="D949" s="63"/>
      <c r="E949" s="63"/>
      <c r="F949" s="63"/>
      <c r="G949" s="88"/>
    </row>
    <row r="950" spans="4:7" x14ac:dyDescent="0.3">
      <c r="D950" s="63"/>
      <c r="E950" s="63"/>
      <c r="F950" s="63"/>
      <c r="G950" s="88"/>
    </row>
    <row r="951" spans="4:7" x14ac:dyDescent="0.3">
      <c r="D951" s="63"/>
      <c r="E951" s="63"/>
      <c r="F951" s="63"/>
      <c r="G951" s="88"/>
    </row>
    <row r="952" spans="4:7" x14ac:dyDescent="0.3">
      <c r="D952" s="63"/>
      <c r="E952" s="63"/>
      <c r="F952" s="63"/>
      <c r="G952" s="88"/>
    </row>
    <row r="953" spans="4:7" x14ac:dyDescent="0.3">
      <c r="D953" s="63"/>
      <c r="E953" s="63"/>
      <c r="F953" s="63"/>
      <c r="G953" s="88"/>
    </row>
    <row r="954" spans="4:7" x14ac:dyDescent="0.3">
      <c r="D954" s="63"/>
      <c r="E954" s="63"/>
      <c r="F954" s="63"/>
      <c r="G954" s="88"/>
    </row>
    <row r="955" spans="4:7" x14ac:dyDescent="0.3">
      <c r="D955" s="63"/>
      <c r="E955" s="63"/>
      <c r="F955" s="63"/>
      <c r="G955" s="88"/>
    </row>
    <row r="956" spans="4:7" x14ac:dyDescent="0.3">
      <c r="D956" s="63"/>
      <c r="E956" s="63"/>
      <c r="F956" s="63"/>
      <c r="G956" s="88"/>
    </row>
    <row r="957" spans="4:7" x14ac:dyDescent="0.3">
      <c r="D957" s="63"/>
      <c r="E957" s="63"/>
      <c r="F957" s="63"/>
      <c r="G957" s="88"/>
    </row>
    <row r="958" spans="4:7" x14ac:dyDescent="0.3">
      <c r="D958" s="63"/>
      <c r="E958" s="63"/>
      <c r="F958" s="63"/>
      <c r="G958" s="88"/>
    </row>
    <row r="959" spans="4:7" x14ac:dyDescent="0.3">
      <c r="D959" s="63"/>
      <c r="E959" s="63"/>
      <c r="F959" s="63"/>
      <c r="G959" s="88"/>
    </row>
    <row r="960" spans="4:7" x14ac:dyDescent="0.3">
      <c r="D960" s="63"/>
      <c r="E960" s="63"/>
      <c r="F960" s="63"/>
      <c r="G960" s="88"/>
    </row>
    <row r="961" spans="4:7" x14ac:dyDescent="0.3">
      <c r="D961" s="63"/>
      <c r="E961" s="63"/>
      <c r="F961" s="63"/>
      <c r="G961" s="88"/>
    </row>
    <row r="962" spans="4:7" x14ac:dyDescent="0.3">
      <c r="D962" s="63"/>
      <c r="E962" s="63"/>
      <c r="F962" s="63"/>
      <c r="G962" s="88"/>
    </row>
    <row r="963" spans="4:7" x14ac:dyDescent="0.3">
      <c r="D963" s="63"/>
      <c r="E963" s="63"/>
      <c r="F963" s="63"/>
      <c r="G963" s="88"/>
    </row>
    <row r="964" spans="4:7" x14ac:dyDescent="0.3">
      <c r="D964" s="63"/>
      <c r="E964" s="63"/>
      <c r="F964" s="63"/>
      <c r="G964" s="88"/>
    </row>
    <row r="965" spans="4:7" x14ac:dyDescent="0.3">
      <c r="D965" s="63"/>
      <c r="E965" s="63"/>
      <c r="F965" s="63"/>
      <c r="G965" s="88"/>
    </row>
    <row r="966" spans="4:7" x14ac:dyDescent="0.3">
      <c r="D966" s="63"/>
      <c r="E966" s="63"/>
      <c r="F966" s="63"/>
      <c r="G966" s="88"/>
    </row>
    <row r="967" spans="4:7" x14ac:dyDescent="0.3">
      <c r="D967" s="63"/>
      <c r="E967" s="63"/>
      <c r="F967" s="63"/>
      <c r="G967" s="88"/>
    </row>
    <row r="968" spans="4:7" x14ac:dyDescent="0.3">
      <c r="D968" s="63"/>
      <c r="E968" s="63"/>
      <c r="F968" s="63"/>
      <c r="G968" s="88"/>
    </row>
    <row r="969" spans="4:7" x14ac:dyDescent="0.3">
      <c r="D969" s="63"/>
      <c r="E969" s="63"/>
      <c r="F969" s="63"/>
      <c r="G969" s="88"/>
    </row>
    <row r="970" spans="4:7" x14ac:dyDescent="0.3">
      <c r="D970" s="63"/>
      <c r="E970" s="63"/>
      <c r="F970" s="63"/>
      <c r="G970" s="88"/>
    </row>
    <row r="971" spans="4:7" x14ac:dyDescent="0.3">
      <c r="D971" s="63"/>
      <c r="E971" s="63"/>
      <c r="F971" s="63"/>
      <c r="G971" s="88"/>
    </row>
    <row r="972" spans="4:7" x14ac:dyDescent="0.3">
      <c r="D972" s="63"/>
      <c r="E972" s="63"/>
      <c r="F972" s="63"/>
      <c r="G972" s="88"/>
    </row>
    <row r="973" spans="4:7" x14ac:dyDescent="0.3">
      <c r="D973" s="63"/>
      <c r="E973" s="63"/>
      <c r="F973" s="63"/>
      <c r="G973" s="88"/>
    </row>
    <row r="974" spans="4:7" x14ac:dyDescent="0.3">
      <c r="D974" s="63"/>
      <c r="E974" s="63"/>
      <c r="F974" s="63"/>
      <c r="G974" s="88"/>
    </row>
    <row r="975" spans="4:7" x14ac:dyDescent="0.3">
      <c r="D975" s="63"/>
      <c r="E975" s="63"/>
      <c r="F975" s="63"/>
      <c r="G975" s="88"/>
    </row>
    <row r="976" spans="4:7" x14ac:dyDescent="0.3">
      <c r="D976" s="63"/>
      <c r="E976" s="63"/>
      <c r="F976" s="63"/>
      <c r="G976" s="88"/>
    </row>
    <row r="977" spans="4:7" x14ac:dyDescent="0.3">
      <c r="D977" s="63"/>
      <c r="E977" s="63"/>
      <c r="F977" s="63"/>
      <c r="G977" s="88"/>
    </row>
    <row r="978" spans="4:7" x14ac:dyDescent="0.3">
      <c r="D978" s="63"/>
      <c r="E978" s="63"/>
      <c r="F978" s="63"/>
      <c r="G978" s="88"/>
    </row>
    <row r="979" spans="4:7" x14ac:dyDescent="0.3">
      <c r="D979" s="63"/>
      <c r="E979" s="63"/>
      <c r="F979" s="63"/>
      <c r="G979" s="88"/>
    </row>
    <row r="980" spans="4:7" x14ac:dyDescent="0.3">
      <c r="D980" s="63"/>
      <c r="E980" s="63"/>
      <c r="F980" s="63"/>
      <c r="G980" s="88"/>
    </row>
    <row r="981" spans="4:7" x14ac:dyDescent="0.3">
      <c r="D981" s="63"/>
      <c r="E981" s="63"/>
      <c r="F981" s="63"/>
      <c r="G981" s="88"/>
    </row>
    <row r="982" spans="4:7" x14ac:dyDescent="0.3">
      <c r="D982" s="63"/>
      <c r="E982" s="63"/>
      <c r="F982" s="63"/>
      <c r="G982" s="88"/>
    </row>
    <row r="983" spans="4:7" x14ac:dyDescent="0.3">
      <c r="D983" s="63"/>
      <c r="E983" s="63"/>
      <c r="F983" s="63"/>
      <c r="G983" s="88"/>
    </row>
    <row r="984" spans="4:7" x14ac:dyDescent="0.3">
      <c r="D984" s="63"/>
      <c r="E984" s="63"/>
      <c r="F984" s="63"/>
      <c r="G984" s="88"/>
    </row>
    <row r="985" spans="4:7" x14ac:dyDescent="0.3">
      <c r="D985" s="63"/>
      <c r="E985" s="63"/>
      <c r="F985" s="63"/>
      <c r="G985" s="88"/>
    </row>
    <row r="986" spans="4:7" x14ac:dyDescent="0.3">
      <c r="D986" s="63"/>
      <c r="E986" s="63"/>
      <c r="F986" s="63"/>
      <c r="G986" s="88"/>
    </row>
    <row r="987" spans="4:7" x14ac:dyDescent="0.3">
      <c r="D987" s="63"/>
      <c r="E987" s="63"/>
      <c r="F987" s="63"/>
      <c r="G987" s="88"/>
    </row>
    <row r="988" spans="4:7" x14ac:dyDescent="0.3">
      <c r="D988" s="63"/>
      <c r="E988" s="63"/>
      <c r="F988" s="63"/>
      <c r="G988" s="88"/>
    </row>
    <row r="989" spans="4:7" x14ac:dyDescent="0.3">
      <c r="D989" s="63"/>
      <c r="E989" s="63"/>
      <c r="F989" s="63"/>
      <c r="G989" s="88"/>
    </row>
    <row r="990" spans="4:7" x14ac:dyDescent="0.3">
      <c r="D990" s="63"/>
      <c r="E990" s="63"/>
      <c r="F990" s="63"/>
      <c r="G990" s="88"/>
    </row>
    <row r="991" spans="4:7" x14ac:dyDescent="0.3">
      <c r="D991" s="63"/>
      <c r="E991" s="63"/>
      <c r="F991" s="63"/>
      <c r="G991" s="88"/>
    </row>
    <row r="992" spans="4:7" x14ac:dyDescent="0.3">
      <c r="D992" s="63"/>
      <c r="E992" s="63"/>
      <c r="F992" s="63"/>
      <c r="G992" s="88"/>
    </row>
    <row r="993" spans="4:7" x14ac:dyDescent="0.3">
      <c r="D993" s="63"/>
      <c r="E993" s="63"/>
      <c r="F993" s="63"/>
      <c r="G993" s="88"/>
    </row>
    <row r="994" spans="4:7" x14ac:dyDescent="0.3">
      <c r="D994" s="63"/>
      <c r="E994" s="63"/>
      <c r="F994" s="63"/>
      <c r="G994" s="88"/>
    </row>
    <row r="995" spans="4:7" x14ac:dyDescent="0.3">
      <c r="D995" s="63"/>
      <c r="E995" s="63"/>
      <c r="F995" s="63"/>
      <c r="G995" s="88"/>
    </row>
    <row r="996" spans="4:7" x14ac:dyDescent="0.3">
      <c r="D996" s="63"/>
      <c r="E996" s="63"/>
      <c r="F996" s="63"/>
      <c r="G996" s="88"/>
    </row>
    <row r="997" spans="4:7" x14ac:dyDescent="0.3">
      <c r="D997" s="63"/>
      <c r="E997" s="63"/>
      <c r="F997" s="63"/>
      <c r="G997" s="88"/>
    </row>
    <row r="998" spans="4:7" x14ac:dyDescent="0.3">
      <c r="D998" s="63"/>
      <c r="E998" s="63"/>
      <c r="F998" s="63"/>
      <c r="G998" s="88"/>
    </row>
    <row r="999" spans="4:7" x14ac:dyDescent="0.3">
      <c r="D999" s="63"/>
      <c r="E999" s="63"/>
      <c r="F999" s="63"/>
      <c r="G999" s="88"/>
    </row>
    <row r="1000" spans="4:7" x14ac:dyDescent="0.3">
      <c r="D1000" s="63"/>
      <c r="E1000" s="63"/>
      <c r="F1000" s="63"/>
      <c r="G1000" s="88"/>
    </row>
    <row r="1001" spans="4:7" x14ac:dyDescent="0.3">
      <c r="D1001" s="63"/>
      <c r="E1001" s="63"/>
      <c r="F1001" s="63"/>
      <c r="G1001" s="88"/>
    </row>
    <row r="1002" spans="4:7" x14ac:dyDescent="0.3">
      <c r="D1002" s="63"/>
      <c r="E1002" s="63"/>
      <c r="F1002" s="63"/>
      <c r="G1002" s="88"/>
    </row>
    <row r="1003" spans="4:7" x14ac:dyDescent="0.3">
      <c r="D1003" s="63"/>
      <c r="E1003" s="63"/>
      <c r="F1003" s="63"/>
      <c r="G1003" s="88"/>
    </row>
    <row r="1004" spans="4:7" x14ac:dyDescent="0.3">
      <c r="D1004" s="63"/>
      <c r="E1004" s="63"/>
      <c r="F1004" s="63"/>
      <c r="G1004" s="88"/>
    </row>
    <row r="1005" spans="4:7" x14ac:dyDescent="0.3">
      <c r="D1005" s="63"/>
      <c r="E1005" s="63"/>
      <c r="F1005" s="63"/>
      <c r="G1005" s="88"/>
    </row>
    <row r="1006" spans="4:7" x14ac:dyDescent="0.3">
      <c r="D1006" s="63"/>
      <c r="E1006" s="63"/>
      <c r="F1006" s="63"/>
      <c r="G1006" s="88"/>
    </row>
    <row r="1007" spans="4:7" x14ac:dyDescent="0.3">
      <c r="D1007" s="63"/>
      <c r="E1007" s="63"/>
      <c r="F1007" s="63"/>
      <c r="G1007" s="88"/>
    </row>
    <row r="1008" spans="4:7" x14ac:dyDescent="0.3">
      <c r="D1008" s="63"/>
      <c r="E1008" s="63"/>
      <c r="F1008" s="63"/>
      <c r="G1008" s="88"/>
    </row>
    <row r="1009" spans="4:7" x14ac:dyDescent="0.3">
      <c r="D1009" s="63"/>
      <c r="E1009" s="63"/>
      <c r="F1009" s="63"/>
      <c r="G1009" s="88"/>
    </row>
    <row r="1010" spans="4:7" x14ac:dyDescent="0.3">
      <c r="D1010" s="63"/>
      <c r="E1010" s="63"/>
      <c r="F1010" s="63"/>
      <c r="G1010" s="88"/>
    </row>
    <row r="1011" spans="4:7" x14ac:dyDescent="0.3">
      <c r="D1011" s="63"/>
      <c r="E1011" s="63"/>
      <c r="F1011" s="63"/>
      <c r="G1011" s="88"/>
    </row>
    <row r="1012" spans="4:7" x14ac:dyDescent="0.3">
      <c r="D1012" s="63"/>
      <c r="E1012" s="63"/>
      <c r="F1012" s="63"/>
      <c r="G1012" s="88"/>
    </row>
    <row r="1013" spans="4:7" x14ac:dyDescent="0.3">
      <c r="D1013" s="63"/>
      <c r="E1013" s="63"/>
      <c r="F1013" s="63"/>
      <c r="G1013" s="88"/>
    </row>
    <row r="1014" spans="4:7" x14ac:dyDescent="0.3">
      <c r="D1014" s="63"/>
      <c r="E1014" s="63"/>
      <c r="F1014" s="63"/>
      <c r="G1014" s="88"/>
    </row>
    <row r="1015" spans="4:7" x14ac:dyDescent="0.3">
      <c r="D1015" s="63"/>
      <c r="E1015" s="63"/>
      <c r="F1015" s="63"/>
      <c r="G1015" s="88"/>
    </row>
    <row r="1016" spans="4:7" x14ac:dyDescent="0.3">
      <c r="D1016" s="63"/>
      <c r="E1016" s="63"/>
      <c r="F1016" s="63"/>
      <c r="G1016" s="88"/>
    </row>
    <row r="1017" spans="4:7" x14ac:dyDescent="0.3">
      <c r="D1017" s="63"/>
      <c r="E1017" s="63"/>
      <c r="F1017" s="63"/>
      <c r="G1017" s="88"/>
    </row>
    <row r="1018" spans="4:7" x14ac:dyDescent="0.3">
      <c r="D1018" s="63"/>
      <c r="E1018" s="63"/>
      <c r="F1018" s="63"/>
      <c r="G1018" s="88"/>
    </row>
    <row r="1019" spans="4:7" x14ac:dyDescent="0.3">
      <c r="D1019" s="63"/>
      <c r="E1019" s="63"/>
      <c r="F1019" s="63"/>
      <c r="G1019" s="88"/>
    </row>
    <row r="1020" spans="4:7" x14ac:dyDescent="0.3">
      <c r="D1020" s="63"/>
      <c r="E1020" s="63"/>
      <c r="F1020" s="63"/>
      <c r="G1020" s="88"/>
    </row>
    <row r="1021" spans="4:7" x14ac:dyDescent="0.3">
      <c r="D1021" s="63"/>
      <c r="E1021" s="63"/>
      <c r="F1021" s="63"/>
      <c r="G1021" s="88"/>
    </row>
    <row r="1022" spans="4:7" x14ac:dyDescent="0.3">
      <c r="D1022" s="63"/>
      <c r="E1022" s="63"/>
      <c r="F1022" s="63"/>
      <c r="G1022" s="88"/>
    </row>
    <row r="1023" spans="4:7" x14ac:dyDescent="0.3">
      <c r="D1023" s="63"/>
      <c r="E1023" s="63"/>
      <c r="F1023" s="63"/>
      <c r="G1023" s="88"/>
    </row>
    <row r="1024" spans="4:7" x14ac:dyDescent="0.3">
      <c r="D1024" s="63"/>
      <c r="E1024" s="63"/>
      <c r="F1024" s="63"/>
      <c r="G1024" s="88"/>
    </row>
    <row r="1025" spans="4:7" x14ac:dyDescent="0.3">
      <c r="D1025" s="63"/>
      <c r="E1025" s="63"/>
      <c r="F1025" s="63"/>
      <c r="G1025" s="88"/>
    </row>
    <row r="1026" spans="4:7" x14ac:dyDescent="0.3">
      <c r="D1026" s="63"/>
      <c r="E1026" s="63"/>
      <c r="F1026" s="63"/>
      <c r="G1026" s="88"/>
    </row>
    <row r="1027" spans="4:7" x14ac:dyDescent="0.3">
      <c r="D1027" s="63"/>
      <c r="E1027" s="63"/>
      <c r="F1027" s="63"/>
      <c r="G1027" s="88"/>
    </row>
    <row r="1028" spans="4:7" x14ac:dyDescent="0.3">
      <c r="D1028" s="63"/>
      <c r="E1028" s="63"/>
      <c r="F1028" s="63"/>
      <c r="G1028" s="88"/>
    </row>
    <row r="1029" spans="4:7" x14ac:dyDescent="0.3">
      <c r="D1029" s="63"/>
      <c r="E1029" s="63"/>
      <c r="F1029" s="63"/>
      <c r="G1029" s="88"/>
    </row>
    <row r="1030" spans="4:7" x14ac:dyDescent="0.3">
      <c r="D1030" s="63"/>
      <c r="E1030" s="63"/>
      <c r="F1030" s="63"/>
      <c r="G1030" s="88"/>
    </row>
    <row r="1031" spans="4:7" x14ac:dyDescent="0.3">
      <c r="D1031" s="63"/>
      <c r="E1031" s="63"/>
      <c r="F1031" s="63"/>
      <c r="G1031" s="88"/>
    </row>
    <row r="1032" spans="4:7" x14ac:dyDescent="0.3">
      <c r="D1032" s="63"/>
      <c r="E1032" s="63"/>
      <c r="F1032" s="63"/>
      <c r="G1032" s="88"/>
    </row>
    <row r="1033" spans="4:7" x14ac:dyDescent="0.3">
      <c r="D1033" s="63"/>
      <c r="E1033" s="63"/>
      <c r="F1033" s="63"/>
      <c r="G1033" s="88"/>
    </row>
    <row r="1034" spans="4:7" x14ac:dyDescent="0.3">
      <c r="D1034" s="63"/>
      <c r="E1034" s="63"/>
      <c r="F1034" s="63"/>
      <c r="G1034" s="88"/>
    </row>
    <row r="1035" spans="4:7" x14ac:dyDescent="0.3">
      <c r="D1035" s="63"/>
      <c r="E1035" s="63"/>
      <c r="F1035" s="63"/>
      <c r="G1035" s="88"/>
    </row>
    <row r="1036" spans="4:7" x14ac:dyDescent="0.3">
      <c r="D1036" s="63"/>
      <c r="E1036" s="63"/>
      <c r="F1036" s="63"/>
      <c r="G1036" s="88"/>
    </row>
    <row r="1037" spans="4:7" x14ac:dyDescent="0.3">
      <c r="D1037" s="63"/>
      <c r="E1037" s="63"/>
      <c r="F1037" s="63"/>
      <c r="G1037" s="88"/>
    </row>
    <row r="1038" spans="4:7" x14ac:dyDescent="0.3">
      <c r="D1038" s="63"/>
      <c r="E1038" s="63"/>
      <c r="F1038" s="63"/>
      <c r="G1038" s="88"/>
    </row>
    <row r="1039" spans="4:7" x14ac:dyDescent="0.3">
      <c r="D1039" s="63"/>
      <c r="E1039" s="63"/>
      <c r="F1039" s="63"/>
      <c r="G1039" s="88"/>
    </row>
    <row r="1040" spans="4:7" x14ac:dyDescent="0.3">
      <c r="D1040" s="63"/>
      <c r="E1040" s="63"/>
      <c r="F1040" s="63"/>
      <c r="G1040" s="88"/>
    </row>
    <row r="1041" spans="4:7" x14ac:dyDescent="0.3">
      <c r="D1041" s="63"/>
      <c r="E1041" s="63"/>
      <c r="F1041" s="63"/>
      <c r="G1041" s="88"/>
    </row>
    <row r="1042" spans="4:7" x14ac:dyDescent="0.3">
      <c r="D1042" s="63"/>
      <c r="E1042" s="63"/>
      <c r="F1042" s="63"/>
      <c r="G1042" s="88"/>
    </row>
    <row r="1043" spans="4:7" x14ac:dyDescent="0.3">
      <c r="D1043" s="63"/>
      <c r="E1043" s="63"/>
      <c r="F1043" s="63"/>
      <c r="G1043" s="88"/>
    </row>
    <row r="1044" spans="4:7" x14ac:dyDescent="0.3">
      <c r="D1044" s="63"/>
      <c r="E1044" s="63"/>
      <c r="F1044" s="63"/>
      <c r="G1044" s="88"/>
    </row>
    <row r="1045" spans="4:7" x14ac:dyDescent="0.3">
      <c r="D1045" s="63"/>
      <c r="E1045" s="63"/>
      <c r="F1045" s="63"/>
      <c r="G1045" s="88"/>
    </row>
    <row r="1046" spans="4:7" x14ac:dyDescent="0.3">
      <c r="D1046" s="63"/>
      <c r="E1046" s="63"/>
      <c r="F1046" s="63"/>
      <c r="G1046" s="88"/>
    </row>
    <row r="1047" spans="4:7" x14ac:dyDescent="0.3">
      <c r="D1047" s="63"/>
      <c r="E1047" s="63"/>
      <c r="F1047" s="63"/>
      <c r="G1047" s="88"/>
    </row>
    <row r="1048" spans="4:7" x14ac:dyDescent="0.3">
      <c r="D1048" s="63"/>
      <c r="E1048" s="63"/>
      <c r="F1048" s="63"/>
      <c r="G1048" s="88"/>
    </row>
    <row r="1049" spans="4:7" x14ac:dyDescent="0.3">
      <c r="D1049" s="63"/>
      <c r="E1049" s="63"/>
      <c r="F1049" s="63"/>
      <c r="G1049" s="88"/>
    </row>
    <row r="1050" spans="4:7" x14ac:dyDescent="0.3">
      <c r="D1050" s="63"/>
      <c r="E1050" s="63"/>
      <c r="F1050" s="63"/>
      <c r="G1050" s="88"/>
    </row>
    <row r="1051" spans="4:7" x14ac:dyDescent="0.3">
      <c r="D1051" s="63"/>
      <c r="E1051" s="63"/>
      <c r="F1051" s="63"/>
      <c r="G1051" s="88"/>
    </row>
    <row r="1052" spans="4:7" x14ac:dyDescent="0.3">
      <c r="D1052" s="63"/>
      <c r="E1052" s="63"/>
      <c r="F1052" s="63"/>
      <c r="G1052" s="88"/>
    </row>
    <row r="1053" spans="4:7" x14ac:dyDescent="0.3">
      <c r="D1053" s="63"/>
      <c r="E1053" s="63"/>
      <c r="F1053" s="63"/>
      <c r="G1053" s="88"/>
    </row>
    <row r="1054" spans="4:7" x14ac:dyDescent="0.3">
      <c r="D1054" s="63"/>
      <c r="E1054" s="63"/>
      <c r="F1054" s="63"/>
      <c r="G1054" s="88"/>
    </row>
    <row r="1055" spans="4:7" x14ac:dyDescent="0.3">
      <c r="D1055" s="63"/>
      <c r="E1055" s="63"/>
      <c r="F1055" s="63"/>
      <c r="G1055" s="88"/>
    </row>
    <row r="1056" spans="4:7" x14ac:dyDescent="0.3">
      <c r="D1056" s="63"/>
      <c r="E1056" s="63"/>
      <c r="F1056" s="63"/>
      <c r="G1056" s="88"/>
    </row>
    <row r="1057" spans="4:7" x14ac:dyDescent="0.3">
      <c r="D1057" s="63"/>
      <c r="E1057" s="63"/>
      <c r="F1057" s="63"/>
      <c r="G1057" s="88"/>
    </row>
    <row r="1058" spans="4:7" x14ac:dyDescent="0.3">
      <c r="D1058" s="63"/>
      <c r="E1058" s="63"/>
      <c r="F1058" s="63"/>
      <c r="G1058" s="88"/>
    </row>
    <row r="1059" spans="4:7" x14ac:dyDescent="0.3">
      <c r="D1059" s="63"/>
      <c r="E1059" s="63"/>
      <c r="F1059" s="63"/>
      <c r="G1059" s="88"/>
    </row>
    <row r="1060" spans="4:7" x14ac:dyDescent="0.3">
      <c r="D1060" s="63"/>
      <c r="E1060" s="63"/>
      <c r="F1060" s="63"/>
      <c r="G1060" s="88"/>
    </row>
    <row r="1061" spans="4:7" x14ac:dyDescent="0.3">
      <c r="D1061" s="63"/>
      <c r="E1061" s="63"/>
      <c r="F1061" s="63"/>
      <c r="G1061" s="88"/>
    </row>
    <row r="1062" spans="4:7" x14ac:dyDescent="0.3">
      <c r="D1062" s="63"/>
      <c r="E1062" s="63"/>
      <c r="F1062" s="63"/>
      <c r="G1062" s="88"/>
    </row>
    <row r="1063" spans="4:7" x14ac:dyDescent="0.3">
      <c r="D1063" s="63"/>
      <c r="E1063" s="63"/>
      <c r="F1063" s="63"/>
      <c r="G1063" s="88"/>
    </row>
    <row r="1064" spans="4:7" x14ac:dyDescent="0.3">
      <c r="D1064" s="63"/>
      <c r="E1064" s="63"/>
      <c r="F1064" s="63"/>
      <c r="G1064" s="88"/>
    </row>
    <row r="1065" spans="4:7" x14ac:dyDescent="0.3">
      <c r="D1065" s="63"/>
      <c r="E1065" s="63"/>
      <c r="F1065" s="63"/>
      <c r="G1065" s="88"/>
    </row>
    <row r="1066" spans="4:7" x14ac:dyDescent="0.3">
      <c r="D1066" s="63"/>
      <c r="E1066" s="63"/>
      <c r="F1066" s="63"/>
      <c r="G1066" s="88"/>
    </row>
    <row r="1067" spans="4:7" x14ac:dyDescent="0.3">
      <c r="D1067" s="63"/>
      <c r="E1067" s="63"/>
      <c r="F1067" s="63"/>
      <c r="G1067" s="88"/>
    </row>
    <row r="1068" spans="4:7" x14ac:dyDescent="0.3">
      <c r="D1068" s="63"/>
      <c r="E1068" s="63"/>
      <c r="F1068" s="63"/>
      <c r="G1068" s="88"/>
    </row>
    <row r="1069" spans="4:7" x14ac:dyDescent="0.3">
      <c r="D1069" s="63"/>
      <c r="E1069" s="63"/>
      <c r="F1069" s="63"/>
      <c r="G1069" s="88"/>
    </row>
    <row r="1070" spans="4:7" x14ac:dyDescent="0.3">
      <c r="D1070" s="63"/>
      <c r="E1070" s="63"/>
      <c r="F1070" s="63"/>
      <c r="G1070" s="88"/>
    </row>
    <row r="1071" spans="4:7" x14ac:dyDescent="0.3">
      <c r="D1071" s="63"/>
      <c r="E1071" s="63"/>
      <c r="F1071" s="63"/>
      <c r="G1071" s="88"/>
    </row>
    <row r="1072" spans="4:7" x14ac:dyDescent="0.3">
      <c r="D1072" s="63"/>
      <c r="E1072" s="63"/>
      <c r="F1072" s="63"/>
      <c r="G1072" s="88"/>
    </row>
    <row r="1073" spans="4:7" x14ac:dyDescent="0.3">
      <c r="D1073" s="63"/>
      <c r="E1073" s="63"/>
      <c r="F1073" s="63"/>
      <c r="G1073" s="88"/>
    </row>
    <row r="1074" spans="4:7" x14ac:dyDescent="0.3">
      <c r="D1074" s="63"/>
      <c r="E1074" s="63"/>
      <c r="F1074" s="63"/>
      <c r="G1074" s="88"/>
    </row>
    <row r="1075" spans="4:7" x14ac:dyDescent="0.3">
      <c r="D1075" s="63"/>
      <c r="E1075" s="63"/>
      <c r="F1075" s="63"/>
      <c r="G1075" s="88"/>
    </row>
    <row r="1076" spans="4:7" x14ac:dyDescent="0.3">
      <c r="D1076" s="63"/>
      <c r="E1076" s="63"/>
      <c r="F1076" s="63"/>
      <c r="G1076" s="88"/>
    </row>
    <row r="1077" spans="4:7" x14ac:dyDescent="0.3">
      <c r="D1077" s="63"/>
      <c r="E1077" s="63"/>
      <c r="F1077" s="63"/>
      <c r="G1077" s="88"/>
    </row>
    <row r="1078" spans="4:7" x14ac:dyDescent="0.3">
      <c r="D1078" s="63"/>
      <c r="E1078" s="63"/>
      <c r="F1078" s="63"/>
      <c r="G1078" s="88"/>
    </row>
    <row r="1079" spans="4:7" x14ac:dyDescent="0.3">
      <c r="D1079" s="63"/>
      <c r="E1079" s="63"/>
      <c r="F1079" s="63"/>
      <c r="G1079" s="88"/>
    </row>
    <row r="1080" spans="4:7" x14ac:dyDescent="0.3">
      <c r="D1080" s="63"/>
      <c r="E1080" s="63"/>
      <c r="F1080" s="63"/>
      <c r="G1080" s="88"/>
    </row>
    <row r="1081" spans="4:7" x14ac:dyDescent="0.3">
      <c r="D1081" s="63"/>
      <c r="E1081" s="63"/>
      <c r="F1081" s="63"/>
      <c r="G1081" s="88"/>
    </row>
    <row r="1082" spans="4:7" x14ac:dyDescent="0.3">
      <c r="D1082" s="63"/>
      <c r="E1082" s="63"/>
      <c r="F1082" s="63"/>
      <c r="G1082" s="88"/>
    </row>
    <row r="1083" spans="4:7" x14ac:dyDescent="0.3">
      <c r="D1083" s="63"/>
      <c r="E1083" s="63"/>
      <c r="F1083" s="63"/>
      <c r="G1083" s="88"/>
    </row>
    <row r="1084" spans="4:7" x14ac:dyDescent="0.3">
      <c r="D1084" s="63"/>
      <c r="E1084" s="63"/>
      <c r="F1084" s="63"/>
      <c r="G1084" s="88"/>
    </row>
    <row r="1085" spans="4:7" x14ac:dyDescent="0.3">
      <c r="D1085" s="63"/>
      <c r="E1085" s="63"/>
      <c r="F1085" s="63"/>
      <c r="G1085" s="88"/>
    </row>
    <row r="1086" spans="4:7" x14ac:dyDescent="0.3">
      <c r="D1086" s="63"/>
      <c r="E1086" s="63"/>
      <c r="F1086" s="63"/>
      <c r="G1086" s="88"/>
    </row>
    <row r="1087" spans="4:7" x14ac:dyDescent="0.3">
      <c r="D1087" s="63"/>
      <c r="E1087" s="63"/>
      <c r="F1087" s="63"/>
      <c r="G1087" s="88"/>
    </row>
    <row r="1088" spans="4:7" x14ac:dyDescent="0.3">
      <c r="D1088" s="63"/>
      <c r="E1088" s="63"/>
      <c r="F1088" s="63"/>
      <c r="G1088" s="88"/>
    </row>
    <row r="1089" spans="4:7" x14ac:dyDescent="0.3">
      <c r="D1089" s="63"/>
      <c r="E1089" s="63"/>
      <c r="F1089" s="63"/>
      <c r="G1089" s="88"/>
    </row>
    <row r="1090" spans="4:7" x14ac:dyDescent="0.3">
      <c r="D1090" s="63"/>
      <c r="E1090" s="63"/>
      <c r="F1090" s="63"/>
      <c r="G1090" s="88"/>
    </row>
    <row r="1091" spans="4:7" x14ac:dyDescent="0.3">
      <c r="D1091" s="63"/>
      <c r="E1091" s="63"/>
      <c r="F1091" s="63"/>
      <c r="G1091" s="88"/>
    </row>
    <row r="1092" spans="4:7" x14ac:dyDescent="0.3">
      <c r="D1092" s="63"/>
      <c r="E1092" s="63"/>
      <c r="F1092" s="63"/>
      <c r="G1092" s="88"/>
    </row>
    <row r="1093" spans="4:7" x14ac:dyDescent="0.3">
      <c r="D1093" s="63"/>
      <c r="E1093" s="63"/>
      <c r="F1093" s="63"/>
      <c r="G1093" s="88"/>
    </row>
    <row r="1094" spans="4:7" x14ac:dyDescent="0.3">
      <c r="D1094" s="63"/>
      <c r="E1094" s="63"/>
      <c r="F1094" s="63"/>
      <c r="G1094" s="88"/>
    </row>
    <row r="1095" spans="4:7" x14ac:dyDescent="0.3">
      <c r="D1095" s="63"/>
      <c r="E1095" s="63"/>
      <c r="F1095" s="63"/>
      <c r="G1095" s="88"/>
    </row>
    <row r="1096" spans="4:7" x14ac:dyDescent="0.3">
      <c r="D1096" s="63"/>
      <c r="E1096" s="63"/>
      <c r="F1096" s="63"/>
      <c r="G1096" s="88"/>
    </row>
    <row r="1097" spans="4:7" x14ac:dyDescent="0.3">
      <c r="D1097" s="63"/>
      <c r="E1097" s="63"/>
      <c r="F1097" s="63"/>
      <c r="G1097" s="88"/>
    </row>
    <row r="1098" spans="4:7" x14ac:dyDescent="0.3">
      <c r="D1098" s="63"/>
      <c r="E1098" s="63"/>
      <c r="F1098" s="63"/>
      <c r="G1098" s="88"/>
    </row>
    <row r="1099" spans="4:7" x14ac:dyDescent="0.3">
      <c r="D1099" s="63"/>
      <c r="E1099" s="63"/>
      <c r="F1099" s="63"/>
      <c r="G1099" s="88"/>
    </row>
    <row r="1100" spans="4:7" x14ac:dyDescent="0.3">
      <c r="D1100" s="63"/>
      <c r="E1100" s="63"/>
      <c r="F1100" s="63"/>
      <c r="G1100" s="88"/>
    </row>
    <row r="1101" spans="4:7" x14ac:dyDescent="0.3">
      <c r="D1101" s="63"/>
      <c r="E1101" s="63"/>
      <c r="F1101" s="63"/>
      <c r="G1101" s="88"/>
    </row>
    <row r="1102" spans="4:7" x14ac:dyDescent="0.3">
      <c r="D1102" s="63"/>
      <c r="E1102" s="63"/>
      <c r="F1102" s="63"/>
      <c r="G1102" s="88"/>
    </row>
    <row r="1103" spans="4:7" x14ac:dyDescent="0.3">
      <c r="D1103" s="63"/>
      <c r="E1103" s="63"/>
      <c r="F1103" s="63"/>
      <c r="G1103" s="88"/>
    </row>
    <row r="1104" spans="4:7" x14ac:dyDescent="0.3">
      <c r="D1104" s="63"/>
      <c r="E1104" s="63"/>
      <c r="F1104" s="63"/>
      <c r="G1104" s="88"/>
    </row>
    <row r="1105" spans="4:7" x14ac:dyDescent="0.3">
      <c r="D1105" s="63"/>
      <c r="E1105" s="63"/>
      <c r="F1105" s="63"/>
      <c r="G1105" s="88"/>
    </row>
    <row r="1106" spans="4:7" x14ac:dyDescent="0.3">
      <c r="D1106" s="63"/>
      <c r="E1106" s="63"/>
      <c r="F1106" s="63"/>
      <c r="G1106" s="88"/>
    </row>
    <row r="1107" spans="4:7" x14ac:dyDescent="0.3">
      <c r="D1107" s="63"/>
      <c r="E1107" s="63"/>
      <c r="F1107" s="63"/>
      <c r="G1107" s="88"/>
    </row>
    <row r="1108" spans="4:7" x14ac:dyDescent="0.3">
      <c r="D1108" s="63"/>
      <c r="E1108" s="63"/>
      <c r="F1108" s="63"/>
      <c r="G1108" s="88"/>
    </row>
    <row r="1109" spans="4:7" x14ac:dyDescent="0.3">
      <c r="D1109" s="63"/>
      <c r="E1109" s="63"/>
      <c r="F1109" s="63"/>
      <c r="G1109" s="88"/>
    </row>
    <row r="1110" spans="4:7" x14ac:dyDescent="0.3">
      <c r="D1110" s="63"/>
      <c r="E1110" s="63"/>
      <c r="F1110" s="63"/>
      <c r="G1110" s="88"/>
    </row>
    <row r="1111" spans="4:7" x14ac:dyDescent="0.3">
      <c r="D1111" s="63"/>
      <c r="E1111" s="63"/>
      <c r="F1111" s="63"/>
      <c r="G1111" s="88"/>
    </row>
    <row r="1112" spans="4:7" x14ac:dyDescent="0.3">
      <c r="D1112" s="63"/>
      <c r="E1112" s="63"/>
      <c r="F1112" s="63"/>
      <c r="G1112" s="88"/>
    </row>
    <row r="1113" spans="4:7" x14ac:dyDescent="0.3">
      <c r="D1113" s="63"/>
      <c r="E1113" s="63"/>
      <c r="F1113" s="63"/>
      <c r="G1113" s="88"/>
    </row>
    <row r="1114" spans="4:7" x14ac:dyDescent="0.3">
      <c r="D1114" s="63"/>
      <c r="E1114" s="63"/>
      <c r="F1114" s="63"/>
      <c r="G1114" s="88"/>
    </row>
    <row r="1115" spans="4:7" x14ac:dyDescent="0.3">
      <c r="D1115" s="63"/>
      <c r="E1115" s="63"/>
      <c r="F1115" s="63"/>
      <c r="G1115" s="88"/>
    </row>
    <row r="1116" spans="4:7" x14ac:dyDescent="0.3">
      <c r="D1116" s="63"/>
      <c r="E1116" s="63"/>
      <c r="F1116" s="63"/>
      <c r="G1116" s="88"/>
    </row>
    <row r="1117" spans="4:7" x14ac:dyDescent="0.3">
      <c r="D1117" s="63"/>
      <c r="E1117" s="63"/>
      <c r="F1117" s="63"/>
      <c r="G1117" s="88"/>
    </row>
    <row r="1118" spans="4:7" x14ac:dyDescent="0.3">
      <c r="D1118" s="63"/>
      <c r="E1118" s="63"/>
      <c r="F1118" s="63"/>
      <c r="G1118" s="88"/>
    </row>
    <row r="1119" spans="4:7" x14ac:dyDescent="0.3">
      <c r="D1119" s="63"/>
      <c r="E1119" s="63"/>
      <c r="F1119" s="63"/>
      <c r="G1119" s="88"/>
    </row>
    <row r="1120" spans="4:7" x14ac:dyDescent="0.3">
      <c r="D1120" s="63"/>
      <c r="E1120" s="63"/>
      <c r="F1120" s="63"/>
      <c r="G1120" s="88"/>
    </row>
    <row r="1121" spans="4:7" x14ac:dyDescent="0.3">
      <c r="D1121" s="63"/>
      <c r="E1121" s="63"/>
      <c r="F1121" s="63"/>
      <c r="G1121" s="88"/>
    </row>
    <row r="1122" spans="4:7" x14ac:dyDescent="0.3">
      <c r="D1122" s="63"/>
      <c r="E1122" s="63"/>
      <c r="F1122" s="63"/>
      <c r="G1122" s="88"/>
    </row>
    <row r="1123" spans="4:7" x14ac:dyDescent="0.3">
      <c r="D1123" s="63"/>
      <c r="E1123" s="63"/>
      <c r="F1123" s="63"/>
      <c r="G1123" s="88"/>
    </row>
    <row r="1124" spans="4:7" x14ac:dyDescent="0.3">
      <c r="D1124" s="63"/>
      <c r="E1124" s="63"/>
      <c r="F1124" s="63"/>
      <c r="G1124" s="88"/>
    </row>
    <row r="1125" spans="4:7" x14ac:dyDescent="0.3">
      <c r="D1125" s="63"/>
      <c r="E1125" s="63"/>
      <c r="F1125" s="63"/>
      <c r="G1125" s="88"/>
    </row>
    <row r="1126" spans="4:7" x14ac:dyDescent="0.3">
      <c r="D1126" s="63"/>
      <c r="E1126" s="63"/>
      <c r="F1126" s="63"/>
      <c r="G1126" s="88"/>
    </row>
    <row r="1127" spans="4:7" x14ac:dyDescent="0.3">
      <c r="D1127" s="63"/>
      <c r="E1127" s="63"/>
      <c r="F1127" s="63"/>
      <c r="G1127" s="88"/>
    </row>
    <row r="1128" spans="4:7" x14ac:dyDescent="0.3">
      <c r="D1128" s="63"/>
      <c r="E1128" s="63"/>
      <c r="F1128" s="63"/>
      <c r="G1128" s="88"/>
    </row>
    <row r="1129" spans="4:7" x14ac:dyDescent="0.3">
      <c r="D1129" s="63"/>
      <c r="E1129" s="63"/>
      <c r="F1129" s="63"/>
      <c r="G1129" s="88"/>
    </row>
    <row r="1130" spans="4:7" x14ac:dyDescent="0.3">
      <c r="D1130" s="63"/>
      <c r="E1130" s="63"/>
      <c r="F1130" s="63"/>
      <c r="G1130" s="88"/>
    </row>
    <row r="1131" spans="4:7" x14ac:dyDescent="0.3">
      <c r="D1131" s="63"/>
      <c r="E1131" s="63"/>
      <c r="F1131" s="63"/>
      <c r="G1131" s="88"/>
    </row>
    <row r="1132" spans="4:7" x14ac:dyDescent="0.3">
      <c r="D1132" s="63"/>
      <c r="E1132" s="63"/>
      <c r="F1132" s="63"/>
      <c r="G1132" s="88"/>
    </row>
    <row r="1133" spans="4:7" x14ac:dyDescent="0.3">
      <c r="D1133" s="63"/>
      <c r="E1133" s="63"/>
      <c r="F1133" s="63"/>
      <c r="G1133" s="88"/>
    </row>
    <row r="1134" spans="4:7" x14ac:dyDescent="0.3">
      <c r="D1134" s="63"/>
      <c r="E1134" s="63"/>
      <c r="F1134" s="63"/>
      <c r="G1134" s="88"/>
    </row>
    <row r="1135" spans="4:7" x14ac:dyDescent="0.3">
      <c r="D1135" s="63"/>
      <c r="E1135" s="63"/>
      <c r="F1135" s="63"/>
      <c r="G1135" s="88"/>
    </row>
    <row r="1136" spans="4:7" x14ac:dyDescent="0.3">
      <c r="D1136" s="63"/>
      <c r="E1136" s="63"/>
      <c r="F1136" s="63"/>
      <c r="G1136" s="88"/>
    </row>
    <row r="1137" spans="4:7" x14ac:dyDescent="0.3">
      <c r="D1137" s="63"/>
      <c r="E1137" s="63"/>
      <c r="F1137" s="63"/>
      <c r="G1137" s="88"/>
    </row>
    <row r="1138" spans="4:7" x14ac:dyDescent="0.3">
      <c r="D1138" s="63"/>
      <c r="E1138" s="63"/>
      <c r="F1138" s="63"/>
      <c r="G1138" s="88"/>
    </row>
    <row r="1139" spans="4:7" x14ac:dyDescent="0.3">
      <c r="D1139" s="63"/>
      <c r="E1139" s="63"/>
      <c r="F1139" s="63"/>
      <c r="G1139" s="88"/>
    </row>
    <row r="1140" spans="4:7" x14ac:dyDescent="0.3">
      <c r="D1140" s="63"/>
      <c r="E1140" s="63"/>
      <c r="F1140" s="63"/>
      <c r="G1140" s="88"/>
    </row>
    <row r="1141" spans="4:7" x14ac:dyDescent="0.3">
      <c r="D1141" s="63"/>
      <c r="E1141" s="63"/>
      <c r="F1141" s="63"/>
      <c r="G1141" s="88"/>
    </row>
    <row r="1142" spans="4:7" x14ac:dyDescent="0.3">
      <c r="D1142" s="63"/>
      <c r="E1142" s="63"/>
      <c r="F1142" s="63"/>
      <c r="G1142" s="88"/>
    </row>
    <row r="1143" spans="4:7" x14ac:dyDescent="0.3">
      <c r="D1143" s="63"/>
      <c r="E1143" s="63"/>
      <c r="F1143" s="63"/>
      <c r="G1143" s="88"/>
    </row>
    <row r="1144" spans="4:7" x14ac:dyDescent="0.3">
      <c r="D1144" s="63"/>
      <c r="E1144" s="63"/>
      <c r="F1144" s="63"/>
      <c r="G1144" s="88"/>
    </row>
    <row r="1145" spans="4:7" x14ac:dyDescent="0.3">
      <c r="D1145" s="63"/>
      <c r="E1145" s="63"/>
      <c r="F1145" s="63"/>
      <c r="G1145" s="88"/>
    </row>
    <row r="1146" spans="4:7" x14ac:dyDescent="0.3">
      <c r="D1146" s="63"/>
      <c r="E1146" s="63"/>
      <c r="F1146" s="63"/>
      <c r="G1146" s="88"/>
    </row>
    <row r="1147" spans="4:7" x14ac:dyDescent="0.3">
      <c r="D1147" s="63"/>
      <c r="E1147" s="63"/>
      <c r="F1147" s="63"/>
      <c r="G1147" s="88"/>
    </row>
    <row r="1148" spans="4:7" x14ac:dyDescent="0.3">
      <c r="D1148" s="63"/>
      <c r="E1148" s="63"/>
      <c r="F1148" s="63"/>
      <c r="G1148" s="88"/>
    </row>
    <row r="1149" spans="4:7" x14ac:dyDescent="0.3">
      <c r="D1149" s="63"/>
      <c r="E1149" s="63"/>
      <c r="F1149" s="63"/>
      <c r="G1149" s="88"/>
    </row>
    <row r="1150" spans="4:7" x14ac:dyDescent="0.3">
      <c r="D1150" s="63"/>
      <c r="E1150" s="63"/>
      <c r="F1150" s="63"/>
      <c r="G1150" s="88"/>
    </row>
    <row r="1151" spans="4:7" x14ac:dyDescent="0.3">
      <c r="D1151" s="63"/>
      <c r="E1151" s="63"/>
      <c r="F1151" s="63"/>
      <c r="G1151" s="88"/>
    </row>
    <row r="1152" spans="4:7" x14ac:dyDescent="0.3">
      <c r="D1152" s="63"/>
      <c r="E1152" s="63"/>
      <c r="F1152" s="63"/>
      <c r="G1152" s="88"/>
    </row>
    <row r="1153" spans="4:7" x14ac:dyDescent="0.3">
      <c r="D1153" s="63"/>
      <c r="E1153" s="63"/>
      <c r="F1153" s="63"/>
      <c r="G1153" s="88"/>
    </row>
    <row r="1154" spans="4:7" x14ac:dyDescent="0.3">
      <c r="D1154" s="63"/>
      <c r="E1154" s="63"/>
      <c r="F1154" s="63"/>
      <c r="G1154" s="88"/>
    </row>
    <row r="1155" spans="4:7" x14ac:dyDescent="0.3">
      <c r="D1155" s="63"/>
      <c r="E1155" s="63"/>
      <c r="F1155" s="63"/>
      <c r="G1155" s="88"/>
    </row>
    <row r="1156" spans="4:7" x14ac:dyDescent="0.3">
      <c r="D1156" s="63"/>
      <c r="E1156" s="63"/>
      <c r="F1156" s="63"/>
      <c r="G1156" s="88"/>
    </row>
    <row r="1157" spans="4:7" x14ac:dyDescent="0.3">
      <c r="D1157" s="63"/>
      <c r="E1157" s="63"/>
      <c r="F1157" s="63"/>
      <c r="G1157" s="88"/>
    </row>
    <row r="1158" spans="4:7" x14ac:dyDescent="0.3">
      <c r="D1158" s="63"/>
      <c r="E1158" s="63"/>
      <c r="F1158" s="63"/>
      <c r="G1158" s="88"/>
    </row>
    <row r="1159" spans="4:7" x14ac:dyDescent="0.3">
      <c r="D1159" s="63"/>
      <c r="E1159" s="63"/>
      <c r="F1159" s="63"/>
      <c r="G1159" s="88"/>
    </row>
    <row r="1160" spans="4:7" x14ac:dyDescent="0.3">
      <c r="D1160" s="63"/>
      <c r="E1160" s="63"/>
      <c r="F1160" s="63"/>
      <c r="G1160" s="88"/>
    </row>
    <row r="1161" spans="4:7" x14ac:dyDescent="0.3">
      <c r="D1161" s="63"/>
      <c r="E1161" s="63"/>
      <c r="F1161" s="63"/>
      <c r="G1161" s="88"/>
    </row>
    <row r="1162" spans="4:7" x14ac:dyDescent="0.3">
      <c r="D1162" s="63"/>
      <c r="E1162" s="63"/>
      <c r="F1162" s="63"/>
      <c r="G1162" s="88"/>
    </row>
    <row r="1163" spans="4:7" x14ac:dyDescent="0.3">
      <c r="D1163" s="63"/>
      <c r="E1163" s="63"/>
      <c r="F1163" s="63"/>
      <c r="G1163" s="88"/>
    </row>
    <row r="1164" spans="4:7" x14ac:dyDescent="0.3">
      <c r="D1164" s="63"/>
      <c r="E1164" s="63"/>
      <c r="F1164" s="63"/>
      <c r="G1164" s="88"/>
    </row>
    <row r="1165" spans="4:7" x14ac:dyDescent="0.3">
      <c r="D1165" s="63"/>
      <c r="E1165" s="63"/>
      <c r="F1165" s="63"/>
      <c r="G1165" s="88"/>
    </row>
    <row r="1166" spans="4:7" x14ac:dyDescent="0.3">
      <c r="D1166" s="63"/>
      <c r="E1166" s="63"/>
      <c r="F1166" s="63"/>
      <c r="G1166" s="88"/>
    </row>
    <row r="1167" spans="4:7" x14ac:dyDescent="0.3">
      <c r="D1167" s="63"/>
      <c r="E1167" s="63"/>
      <c r="F1167" s="63"/>
      <c r="G1167" s="88"/>
    </row>
    <row r="1168" spans="4:7" x14ac:dyDescent="0.3">
      <c r="D1168" s="63"/>
      <c r="E1168" s="63"/>
      <c r="F1168" s="63"/>
      <c r="G1168" s="88"/>
    </row>
    <row r="1169" spans="4:7" x14ac:dyDescent="0.3">
      <c r="D1169" s="63"/>
      <c r="E1169" s="63"/>
      <c r="F1169" s="63"/>
      <c r="G1169" s="88"/>
    </row>
    <row r="1170" spans="4:7" x14ac:dyDescent="0.3">
      <c r="D1170" s="63"/>
      <c r="E1170" s="63"/>
      <c r="F1170" s="63"/>
      <c r="G1170" s="88"/>
    </row>
    <row r="1171" spans="4:7" x14ac:dyDescent="0.3">
      <c r="D1171" s="63"/>
      <c r="E1171" s="63"/>
      <c r="F1171" s="63"/>
      <c r="G1171" s="88"/>
    </row>
    <row r="1172" spans="4:7" x14ac:dyDescent="0.3">
      <c r="D1172" s="63"/>
      <c r="E1172" s="63"/>
      <c r="F1172" s="63"/>
      <c r="G1172" s="88"/>
    </row>
    <row r="1173" spans="4:7" x14ac:dyDescent="0.3">
      <c r="D1173" s="63"/>
      <c r="E1173" s="63"/>
      <c r="F1173" s="63"/>
      <c r="G1173" s="88"/>
    </row>
    <row r="1174" spans="4:7" x14ac:dyDescent="0.3">
      <c r="D1174" s="63"/>
      <c r="E1174" s="63"/>
      <c r="F1174" s="63"/>
      <c r="G1174" s="88"/>
    </row>
    <row r="1175" spans="4:7" x14ac:dyDescent="0.3">
      <c r="D1175" s="63"/>
      <c r="E1175" s="63"/>
      <c r="F1175" s="63"/>
      <c r="G1175" s="88"/>
    </row>
    <row r="1176" spans="4:7" x14ac:dyDescent="0.3">
      <c r="D1176" s="63"/>
      <c r="E1176" s="63"/>
      <c r="F1176" s="63"/>
      <c r="G1176" s="88"/>
    </row>
    <row r="1177" spans="4:7" x14ac:dyDescent="0.3">
      <c r="D1177" s="63"/>
      <c r="E1177" s="63"/>
      <c r="F1177" s="63"/>
      <c r="G1177" s="88"/>
    </row>
    <row r="1178" spans="4:7" x14ac:dyDescent="0.3">
      <c r="D1178" s="63"/>
      <c r="E1178" s="63"/>
      <c r="F1178" s="63"/>
      <c r="G1178" s="88"/>
    </row>
    <row r="1179" spans="4:7" x14ac:dyDescent="0.3">
      <c r="D1179" s="63"/>
      <c r="E1179" s="63"/>
      <c r="F1179" s="63"/>
      <c r="G1179" s="88"/>
    </row>
    <row r="1180" spans="4:7" x14ac:dyDescent="0.3">
      <c r="D1180" s="63"/>
      <c r="E1180" s="63"/>
      <c r="F1180" s="63"/>
      <c r="G1180" s="88"/>
    </row>
    <row r="1181" spans="4:7" x14ac:dyDescent="0.3">
      <c r="D1181" s="63"/>
      <c r="E1181" s="63"/>
      <c r="F1181" s="63"/>
      <c r="G1181" s="88"/>
    </row>
    <row r="1182" spans="4:7" x14ac:dyDescent="0.3">
      <c r="D1182" s="63"/>
      <c r="E1182" s="63"/>
      <c r="F1182" s="63"/>
      <c r="G1182" s="88"/>
    </row>
    <row r="1183" spans="4:7" x14ac:dyDescent="0.3">
      <c r="D1183" s="63"/>
      <c r="E1183" s="63"/>
      <c r="F1183" s="63"/>
      <c r="G1183" s="88"/>
    </row>
    <row r="1184" spans="4:7" x14ac:dyDescent="0.3">
      <c r="D1184" s="63"/>
      <c r="E1184" s="63"/>
      <c r="F1184" s="63"/>
      <c r="G1184" s="88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F62C-8982-4B9B-8F48-EE1CD5EB46F3}">
  <dimension ref="A1:CP966"/>
  <sheetViews>
    <sheetView topLeftCell="A316" zoomScaleNormal="100" workbookViewId="0">
      <selection activeCell="J964" sqref="J964"/>
    </sheetView>
  </sheetViews>
  <sheetFormatPr defaultRowHeight="14.4" x14ac:dyDescent="0.3"/>
  <cols>
    <col min="1" max="1" width="15.33203125" style="102" bestFit="1" customWidth="1"/>
    <col min="2" max="41" width="13.6640625" style="7" customWidth="1"/>
    <col min="42" max="101" width="13.6640625" customWidth="1"/>
  </cols>
  <sheetData>
    <row r="1" spans="1:8" x14ac:dyDescent="0.3">
      <c r="A1" s="292" t="s">
        <v>407</v>
      </c>
      <c r="B1" s="71" t="s">
        <v>421</v>
      </c>
      <c r="C1" s="16" t="s">
        <v>443</v>
      </c>
      <c r="E1" s="73"/>
    </row>
    <row r="2" spans="1:8" x14ac:dyDescent="0.3">
      <c r="A2" s="294"/>
      <c r="B2" s="72" t="s">
        <v>420</v>
      </c>
      <c r="C2" s="16" t="s">
        <v>445</v>
      </c>
    </row>
    <row r="3" spans="1:8" x14ac:dyDescent="0.3">
      <c r="A3" s="294"/>
      <c r="B3" s="72">
        <v>8.86</v>
      </c>
      <c r="C3" s="16" t="s">
        <v>444</v>
      </c>
    </row>
    <row r="4" spans="1:8" ht="15" thickBot="1" x14ac:dyDescent="0.35">
      <c r="A4" s="295"/>
      <c r="B4" s="74">
        <v>1713</v>
      </c>
      <c r="C4" s="16" t="s">
        <v>446</v>
      </c>
    </row>
    <row r="5" spans="1:8" x14ac:dyDescent="0.3">
      <c r="A5" s="256" t="s">
        <v>408</v>
      </c>
      <c r="B5" s="71" t="s">
        <v>422</v>
      </c>
    </row>
    <row r="6" spans="1:8" x14ac:dyDescent="0.3">
      <c r="A6" s="257"/>
      <c r="B6" s="72" t="s">
        <v>423</v>
      </c>
    </row>
    <row r="7" spans="1:8" x14ac:dyDescent="0.3">
      <c r="A7" s="257"/>
      <c r="B7" s="72">
        <v>9.7899999999999991</v>
      </c>
    </row>
    <row r="8" spans="1:8" ht="15" thickBot="1" x14ac:dyDescent="0.35">
      <c r="A8" s="258"/>
      <c r="B8" s="72">
        <v>1872</v>
      </c>
    </row>
    <row r="9" spans="1:8" x14ac:dyDescent="0.3">
      <c r="A9" s="291" t="s">
        <v>409</v>
      </c>
      <c r="B9" s="259" t="s">
        <v>424</v>
      </c>
      <c r="C9" s="268"/>
      <c r="D9" s="34" t="s">
        <v>429</v>
      </c>
      <c r="E9" s="64" t="s">
        <v>430</v>
      </c>
    </row>
    <row r="10" spans="1:8" x14ac:dyDescent="0.3">
      <c r="A10" s="294"/>
      <c r="B10" s="66" t="s">
        <v>425</v>
      </c>
      <c r="C10" s="8" t="s">
        <v>426</v>
      </c>
      <c r="D10" s="67" t="s">
        <v>427</v>
      </c>
      <c r="E10" s="78" t="s">
        <v>428</v>
      </c>
      <c r="F10" s="7" t="s">
        <v>307</v>
      </c>
    </row>
    <row r="11" spans="1:8" x14ac:dyDescent="0.3">
      <c r="A11" s="294"/>
      <c r="B11" s="66">
        <v>16.8</v>
      </c>
      <c r="C11" s="8">
        <v>17.649999999999999</v>
      </c>
      <c r="D11" s="67">
        <v>21</v>
      </c>
      <c r="E11" s="68">
        <v>19.350000000000001</v>
      </c>
    </row>
    <row r="12" spans="1:8" ht="15" thickBot="1" x14ac:dyDescent="0.35">
      <c r="A12" s="295"/>
      <c r="B12" s="66">
        <v>1240</v>
      </c>
      <c r="C12" s="8">
        <v>1090</v>
      </c>
      <c r="D12" s="75">
        <v>1832</v>
      </c>
      <c r="E12" s="68">
        <v>1713</v>
      </c>
      <c r="F12" s="14"/>
    </row>
    <row r="13" spans="1:8" x14ac:dyDescent="0.3">
      <c r="A13" s="291" t="s">
        <v>410</v>
      </c>
      <c r="B13" s="259" t="s">
        <v>431</v>
      </c>
      <c r="C13" s="261"/>
      <c r="D13" s="261"/>
      <c r="E13" s="268"/>
      <c r="F13" s="261" t="s">
        <v>439</v>
      </c>
      <c r="G13" s="261"/>
      <c r="H13" s="260"/>
    </row>
    <row r="14" spans="1:8" x14ac:dyDescent="0.3">
      <c r="A14" s="294"/>
      <c r="B14" s="66" t="s">
        <v>432</v>
      </c>
      <c r="C14" s="7" t="s">
        <v>433</v>
      </c>
      <c r="D14" s="7" t="s">
        <v>434</v>
      </c>
      <c r="E14" s="8" t="s">
        <v>435</v>
      </c>
      <c r="F14" s="7" t="s">
        <v>436</v>
      </c>
      <c r="G14" s="16" t="s">
        <v>437</v>
      </c>
      <c r="H14" s="68" t="s">
        <v>438</v>
      </c>
    </row>
    <row r="15" spans="1:8" x14ac:dyDescent="0.3">
      <c r="A15" s="294"/>
      <c r="B15" s="66">
        <v>15.26</v>
      </c>
      <c r="C15" s="7">
        <v>17.29</v>
      </c>
      <c r="D15" s="7">
        <v>17.37</v>
      </c>
      <c r="E15" s="8">
        <v>13.36</v>
      </c>
      <c r="F15" s="7">
        <v>16.440000000000001</v>
      </c>
      <c r="G15" s="7">
        <v>13.82</v>
      </c>
      <c r="H15" s="68">
        <v>11.88</v>
      </c>
    </row>
    <row r="16" spans="1:8" ht="15" thickBot="1" x14ac:dyDescent="0.35">
      <c r="A16" s="295"/>
      <c r="B16" s="76">
        <v>1171</v>
      </c>
      <c r="C16" s="24">
        <v>628</v>
      </c>
      <c r="D16" s="24">
        <v>556</v>
      </c>
      <c r="E16" s="25">
        <v>766</v>
      </c>
      <c r="F16" s="24">
        <v>538</v>
      </c>
      <c r="G16" s="24">
        <v>488</v>
      </c>
      <c r="H16" s="77">
        <v>614</v>
      </c>
    </row>
    <row r="17" spans="1:25" x14ac:dyDescent="0.3">
      <c r="A17" s="256" t="s">
        <v>411</v>
      </c>
      <c r="B17" s="259" t="s">
        <v>442</v>
      </c>
      <c r="C17" s="260"/>
    </row>
    <row r="18" spans="1:25" x14ac:dyDescent="0.3">
      <c r="A18" s="257"/>
      <c r="B18" s="79" t="s">
        <v>440</v>
      </c>
      <c r="C18" s="68" t="s">
        <v>441</v>
      </c>
    </row>
    <row r="19" spans="1:25" x14ac:dyDescent="0.3">
      <c r="A19" s="257"/>
      <c r="B19" s="66">
        <v>17</v>
      </c>
      <c r="C19" s="68">
        <v>20.46</v>
      </c>
    </row>
    <row r="20" spans="1:25" ht="15" thickBot="1" x14ac:dyDescent="0.35">
      <c r="A20" s="258"/>
      <c r="B20" s="66">
        <v>550</v>
      </c>
      <c r="C20" s="68">
        <v>729.87</v>
      </c>
      <c r="D20" s="12"/>
    </row>
    <row r="21" spans="1:25" x14ac:dyDescent="0.3">
      <c r="A21" s="291" t="s">
        <v>412</v>
      </c>
      <c r="B21" s="82" t="s">
        <v>431</v>
      </c>
      <c r="C21" s="261" t="s">
        <v>439</v>
      </c>
      <c r="D21" s="268"/>
      <c r="E21" s="261" t="s">
        <v>364</v>
      </c>
      <c r="F21" s="261"/>
      <c r="G21" s="261"/>
      <c r="H21" s="268"/>
      <c r="I21" s="261" t="s">
        <v>393</v>
      </c>
      <c r="J21" s="268"/>
      <c r="K21" s="261" t="s">
        <v>394</v>
      </c>
      <c r="L21" s="260"/>
    </row>
    <row r="22" spans="1:25" x14ac:dyDescent="0.3">
      <c r="A22" s="294"/>
      <c r="B22" s="83" t="s">
        <v>447</v>
      </c>
      <c r="C22" s="16" t="s">
        <v>448</v>
      </c>
      <c r="D22" s="81" t="s">
        <v>449</v>
      </c>
      <c r="E22" s="7" t="s">
        <v>365</v>
      </c>
      <c r="F22" s="16" t="s">
        <v>450</v>
      </c>
      <c r="G22" s="7" t="s">
        <v>367</v>
      </c>
      <c r="H22" s="8" t="s">
        <v>368</v>
      </c>
      <c r="I22" s="7" t="s">
        <v>370</v>
      </c>
      <c r="J22" s="8" t="s">
        <v>451</v>
      </c>
      <c r="K22" s="7" t="s">
        <v>372</v>
      </c>
      <c r="L22" s="68" t="s">
        <v>452</v>
      </c>
    </row>
    <row r="23" spans="1:25" x14ac:dyDescent="0.3">
      <c r="A23" s="294"/>
      <c r="B23" s="83">
        <v>13.72</v>
      </c>
      <c r="C23" s="7">
        <v>11.73</v>
      </c>
      <c r="D23" s="8">
        <v>12.88</v>
      </c>
      <c r="E23" s="7">
        <v>13.71</v>
      </c>
      <c r="F23" s="7">
        <v>12.69</v>
      </c>
      <c r="G23" s="7">
        <v>11.5</v>
      </c>
      <c r="H23" s="8">
        <v>11.25</v>
      </c>
      <c r="I23" s="7">
        <v>10.86</v>
      </c>
      <c r="J23" s="8">
        <v>10.48</v>
      </c>
      <c r="K23" s="7">
        <v>9.65</v>
      </c>
      <c r="L23" s="68">
        <v>9.74</v>
      </c>
    </row>
    <row r="24" spans="1:25" ht="15" thickBot="1" x14ac:dyDescent="0.35">
      <c r="A24" s="295"/>
      <c r="B24" s="83">
        <v>1422</v>
      </c>
      <c r="C24" s="7">
        <v>997</v>
      </c>
      <c r="D24" s="8">
        <v>814</v>
      </c>
      <c r="E24" s="7">
        <v>986</v>
      </c>
      <c r="F24" s="7">
        <v>789</v>
      </c>
      <c r="G24" s="7">
        <v>775</v>
      </c>
      <c r="H24" s="8">
        <v>708</v>
      </c>
      <c r="I24" s="7">
        <v>797</v>
      </c>
      <c r="J24" s="8">
        <v>827</v>
      </c>
      <c r="K24" s="7">
        <v>706</v>
      </c>
      <c r="L24" s="68">
        <v>740</v>
      </c>
    </row>
    <row r="25" spans="1:25" x14ac:dyDescent="0.3">
      <c r="A25" s="291" t="s">
        <v>413</v>
      </c>
      <c r="B25" s="84" t="s">
        <v>486</v>
      </c>
      <c r="C25" s="269" t="s">
        <v>453</v>
      </c>
      <c r="D25" s="261"/>
      <c r="E25" s="269" t="s">
        <v>459</v>
      </c>
      <c r="F25" s="261"/>
      <c r="G25" s="261"/>
      <c r="H25" s="65" t="s">
        <v>491</v>
      </c>
      <c r="I25" s="269" t="s">
        <v>493</v>
      </c>
      <c r="J25" s="261"/>
      <c r="K25" s="261"/>
      <c r="L25" s="65" t="s">
        <v>497</v>
      </c>
      <c r="M25" s="65" t="s">
        <v>499</v>
      </c>
      <c r="N25" s="85" t="s">
        <v>501</v>
      </c>
    </row>
    <row r="26" spans="1:25" x14ac:dyDescent="0.3">
      <c r="A26" s="294"/>
      <c r="B26" s="66" t="s">
        <v>485</v>
      </c>
      <c r="C26" s="14" t="s">
        <v>487</v>
      </c>
      <c r="D26" s="7" t="s">
        <v>488</v>
      </c>
      <c r="E26" s="14" t="s">
        <v>489</v>
      </c>
      <c r="F26" s="7" t="s">
        <v>490</v>
      </c>
      <c r="G26" s="7" t="s">
        <v>458</v>
      </c>
      <c r="H26" s="14" t="s">
        <v>492</v>
      </c>
      <c r="I26" s="14" t="s">
        <v>494</v>
      </c>
      <c r="J26" s="7" t="s">
        <v>495</v>
      </c>
      <c r="K26" s="7" t="s">
        <v>496</v>
      </c>
      <c r="L26" s="14" t="s">
        <v>498</v>
      </c>
      <c r="M26" s="14" t="s">
        <v>500</v>
      </c>
      <c r="N26" s="86" t="s">
        <v>494</v>
      </c>
    </row>
    <row r="27" spans="1:25" x14ac:dyDescent="0.3">
      <c r="A27" s="294"/>
      <c r="B27" s="66">
        <v>25.16</v>
      </c>
      <c r="C27" s="14">
        <v>26.29</v>
      </c>
      <c r="D27" s="7">
        <v>25.09</v>
      </c>
      <c r="E27" s="14">
        <v>24.23</v>
      </c>
      <c r="F27" s="7">
        <v>24.85</v>
      </c>
      <c r="G27" s="7">
        <v>23.65</v>
      </c>
      <c r="H27" s="14">
        <v>27.01</v>
      </c>
      <c r="I27" s="14">
        <v>27.01</v>
      </c>
      <c r="J27" s="7">
        <v>26.82</v>
      </c>
      <c r="K27" s="7">
        <v>27.06</v>
      </c>
      <c r="L27" s="14">
        <v>27.05</v>
      </c>
      <c r="M27" s="14">
        <v>25.44</v>
      </c>
      <c r="N27" s="86">
        <v>25.96</v>
      </c>
    </row>
    <row r="28" spans="1:25" ht="15" thickBot="1" x14ac:dyDescent="0.35">
      <c r="A28" s="295"/>
      <c r="B28" s="66">
        <v>1407</v>
      </c>
      <c r="C28" s="14">
        <v>2002</v>
      </c>
      <c r="D28" s="7">
        <v>1673</v>
      </c>
      <c r="E28" s="14">
        <v>1573</v>
      </c>
      <c r="F28" s="7">
        <v>1637</v>
      </c>
      <c r="G28" s="7">
        <v>2588</v>
      </c>
      <c r="H28" s="14">
        <v>1729</v>
      </c>
      <c r="I28" s="14">
        <v>1237</v>
      </c>
      <c r="J28" s="7">
        <v>1230</v>
      </c>
      <c r="K28" s="7">
        <v>1436</v>
      </c>
      <c r="L28" s="14">
        <v>1127</v>
      </c>
      <c r="M28" s="14">
        <v>2012</v>
      </c>
      <c r="N28" s="86">
        <v>2485</v>
      </c>
    </row>
    <row r="29" spans="1:25" x14ac:dyDescent="0.3">
      <c r="A29" s="291" t="s">
        <v>414</v>
      </c>
      <c r="B29" s="259" t="s">
        <v>502</v>
      </c>
      <c r="C29" s="268"/>
      <c r="D29" s="269" t="s">
        <v>505</v>
      </c>
      <c r="E29" s="261"/>
      <c r="F29" s="268"/>
      <c r="G29" s="269" t="s">
        <v>509</v>
      </c>
      <c r="H29" s="261"/>
      <c r="I29" s="261"/>
      <c r="J29" s="261"/>
      <c r="K29" s="268"/>
      <c r="L29" s="269" t="s">
        <v>515</v>
      </c>
      <c r="M29" s="261"/>
      <c r="N29" s="261"/>
      <c r="O29" s="268"/>
      <c r="P29" s="269" t="s">
        <v>520</v>
      </c>
      <c r="Q29" s="268"/>
      <c r="R29" s="269" t="s">
        <v>522</v>
      </c>
      <c r="S29" s="261"/>
      <c r="T29" s="261"/>
      <c r="U29" s="261"/>
      <c r="V29" s="261"/>
      <c r="W29" s="268"/>
      <c r="X29" s="269" t="s">
        <v>531</v>
      </c>
      <c r="Y29" s="260"/>
    </row>
    <row r="30" spans="1:25" x14ac:dyDescent="0.3">
      <c r="A30" s="294"/>
      <c r="B30" s="66" t="s">
        <v>503</v>
      </c>
      <c r="C30" s="8" t="s">
        <v>504</v>
      </c>
      <c r="D30" s="14" t="s">
        <v>506</v>
      </c>
      <c r="E30" s="7" t="s">
        <v>507</v>
      </c>
      <c r="F30" s="81" t="s">
        <v>508</v>
      </c>
      <c r="G30" s="14" t="s">
        <v>510</v>
      </c>
      <c r="H30" s="7" t="s">
        <v>511</v>
      </c>
      <c r="I30" s="7" t="s">
        <v>512</v>
      </c>
      <c r="J30" s="7" t="s">
        <v>513</v>
      </c>
      <c r="K30" s="8" t="s">
        <v>514</v>
      </c>
      <c r="L30" s="14" t="s">
        <v>516</v>
      </c>
      <c r="M30" s="7" t="s">
        <v>517</v>
      </c>
      <c r="N30" s="7" t="s">
        <v>518</v>
      </c>
      <c r="O30" s="8" t="s">
        <v>519</v>
      </c>
      <c r="P30" s="14" t="s">
        <v>521</v>
      </c>
      <c r="Q30" s="8" t="s">
        <v>529</v>
      </c>
      <c r="R30" s="14" t="s">
        <v>4268</v>
      </c>
      <c r="S30" s="7" t="s">
        <v>524</v>
      </c>
      <c r="T30" s="7" t="s">
        <v>525</v>
      </c>
      <c r="U30" s="7" t="s">
        <v>526</v>
      </c>
      <c r="V30" s="7" t="s">
        <v>527</v>
      </c>
      <c r="W30" s="8" t="s">
        <v>528</v>
      </c>
      <c r="X30" s="7" t="s">
        <v>530</v>
      </c>
      <c r="Y30" s="68" t="s">
        <v>532</v>
      </c>
    </row>
    <row r="31" spans="1:25" x14ac:dyDescent="0.3">
      <c r="A31" s="294"/>
      <c r="B31" s="66">
        <v>18.59</v>
      </c>
      <c r="C31" s="8">
        <v>21</v>
      </c>
      <c r="D31" s="14">
        <v>20.55</v>
      </c>
      <c r="E31" s="7">
        <v>19.55</v>
      </c>
      <c r="F31" s="8">
        <v>22.52</v>
      </c>
      <c r="G31" s="14">
        <v>24.15</v>
      </c>
      <c r="H31" s="7">
        <v>23.71</v>
      </c>
      <c r="I31" s="7">
        <v>25.04</v>
      </c>
      <c r="J31" s="7">
        <v>25.06</v>
      </c>
      <c r="K31" s="8">
        <v>24.4</v>
      </c>
      <c r="L31" s="14">
        <v>23.41</v>
      </c>
      <c r="M31" s="7">
        <v>21.06</v>
      </c>
      <c r="N31" s="7">
        <v>21.74</v>
      </c>
      <c r="O31" s="8">
        <v>22.15</v>
      </c>
      <c r="P31" s="14">
        <v>21.83</v>
      </c>
      <c r="Q31" s="8">
        <v>24.83</v>
      </c>
      <c r="R31" s="14">
        <v>23.2</v>
      </c>
      <c r="S31" s="7">
        <v>25.28</v>
      </c>
      <c r="T31" s="7">
        <v>24.74</v>
      </c>
      <c r="U31" s="7">
        <v>26.28</v>
      </c>
      <c r="V31" s="7">
        <v>26.55</v>
      </c>
      <c r="W31" s="8">
        <v>21.53</v>
      </c>
      <c r="X31" s="7">
        <v>25.9</v>
      </c>
      <c r="Y31" s="68">
        <v>26.56</v>
      </c>
    </row>
    <row r="32" spans="1:25" ht="15" thickBot="1" x14ac:dyDescent="0.35">
      <c r="A32" s="295"/>
      <c r="B32" s="76">
        <v>867</v>
      </c>
      <c r="C32" s="25">
        <v>516</v>
      </c>
      <c r="D32" s="23">
        <v>930</v>
      </c>
      <c r="E32" s="24">
        <v>833</v>
      </c>
      <c r="F32" s="25">
        <v>800</v>
      </c>
      <c r="G32" s="23">
        <v>736</v>
      </c>
      <c r="H32" s="24">
        <v>989</v>
      </c>
      <c r="I32" s="24">
        <v>1023</v>
      </c>
      <c r="J32" s="24">
        <v>1106</v>
      </c>
      <c r="K32" s="25">
        <v>868</v>
      </c>
      <c r="L32" s="23">
        <v>767</v>
      </c>
      <c r="M32" s="24">
        <v>1153</v>
      </c>
      <c r="N32" s="24">
        <v>989</v>
      </c>
      <c r="O32" s="25">
        <v>1241</v>
      </c>
      <c r="P32" s="23">
        <v>1080</v>
      </c>
      <c r="Q32" s="25">
        <v>1454</v>
      </c>
      <c r="R32" s="23">
        <v>1092</v>
      </c>
      <c r="S32" s="24">
        <v>991</v>
      </c>
      <c r="T32" s="24">
        <v>1155</v>
      </c>
      <c r="U32" s="24">
        <v>1058</v>
      </c>
      <c r="V32" s="24">
        <v>1449</v>
      </c>
      <c r="W32" s="25">
        <v>875</v>
      </c>
      <c r="X32" s="24">
        <v>870</v>
      </c>
      <c r="Y32" s="77">
        <v>880</v>
      </c>
    </row>
    <row r="33" spans="1:19" x14ac:dyDescent="0.3">
      <c r="A33" s="256" t="s">
        <v>594</v>
      </c>
      <c r="B33" s="259" t="s">
        <v>502</v>
      </c>
      <c r="C33" s="261"/>
      <c r="D33" s="268"/>
      <c r="E33" s="34" t="s">
        <v>596</v>
      </c>
      <c r="F33" s="269" t="s">
        <v>509</v>
      </c>
      <c r="G33" s="261"/>
      <c r="H33" s="268"/>
      <c r="I33" s="269" t="s">
        <v>505</v>
      </c>
      <c r="J33" s="260"/>
    </row>
    <row r="34" spans="1:19" x14ac:dyDescent="0.3">
      <c r="A34" s="257"/>
      <c r="B34" s="66" t="s">
        <v>503</v>
      </c>
      <c r="C34" s="7" t="s">
        <v>595</v>
      </c>
      <c r="D34" s="8" t="s">
        <v>504</v>
      </c>
      <c r="E34" s="67" t="s">
        <v>597</v>
      </c>
      <c r="F34" s="14" t="s">
        <v>535</v>
      </c>
      <c r="G34" s="7" t="s">
        <v>512</v>
      </c>
      <c r="H34" s="8" t="s">
        <v>598</v>
      </c>
      <c r="I34" s="7" t="s">
        <v>599</v>
      </c>
      <c r="J34" s="68" t="s">
        <v>506</v>
      </c>
    </row>
    <row r="35" spans="1:19" x14ac:dyDescent="0.3">
      <c r="A35" s="257"/>
      <c r="B35" s="66">
        <v>18.59</v>
      </c>
      <c r="C35" s="7">
        <v>18.04</v>
      </c>
      <c r="D35" s="8">
        <v>21</v>
      </c>
      <c r="E35" s="67">
        <v>22.37</v>
      </c>
      <c r="F35" s="14">
        <v>23.62</v>
      </c>
      <c r="G35" s="7">
        <v>25.04</v>
      </c>
      <c r="H35" s="117">
        <v>25.5</v>
      </c>
      <c r="I35" s="7">
        <v>22.34</v>
      </c>
      <c r="J35" s="68">
        <v>20.55</v>
      </c>
    </row>
    <row r="36" spans="1:19" ht="15" thickBot="1" x14ac:dyDescent="0.35">
      <c r="A36" s="258"/>
      <c r="B36" s="76">
        <v>867</v>
      </c>
      <c r="C36" s="24">
        <v>736</v>
      </c>
      <c r="D36" s="25">
        <v>516</v>
      </c>
      <c r="E36" s="75">
        <v>667</v>
      </c>
      <c r="F36" s="23">
        <v>735</v>
      </c>
      <c r="G36" s="24">
        <v>1023</v>
      </c>
      <c r="H36" s="25">
        <v>1022</v>
      </c>
      <c r="I36" s="24">
        <v>566</v>
      </c>
      <c r="J36" s="77">
        <v>930</v>
      </c>
    </row>
    <row r="37" spans="1:19" x14ac:dyDescent="0.3">
      <c r="A37" s="256" t="s">
        <v>415</v>
      </c>
      <c r="B37" s="290" t="s">
        <v>502</v>
      </c>
      <c r="C37" s="248"/>
      <c r="D37" s="68" t="s">
        <v>509</v>
      </c>
    </row>
    <row r="38" spans="1:19" x14ac:dyDescent="0.3">
      <c r="A38" s="257"/>
      <c r="B38" s="66" t="s">
        <v>534</v>
      </c>
      <c r="C38" s="8" t="s">
        <v>503</v>
      </c>
      <c r="D38" s="68" t="s">
        <v>535</v>
      </c>
    </row>
    <row r="39" spans="1:19" x14ac:dyDescent="0.3">
      <c r="A39" s="257"/>
      <c r="B39" s="66">
        <v>16.579999999999998</v>
      </c>
      <c r="C39" s="8">
        <v>18.59</v>
      </c>
      <c r="D39" s="68">
        <v>23.62</v>
      </c>
    </row>
    <row r="40" spans="1:19" ht="15" thickBot="1" x14ac:dyDescent="0.35">
      <c r="A40" s="258"/>
      <c r="B40" s="76">
        <v>568</v>
      </c>
      <c r="C40" s="25">
        <v>867</v>
      </c>
      <c r="D40" s="77">
        <v>735</v>
      </c>
    </row>
    <row r="41" spans="1:19" x14ac:dyDescent="0.3">
      <c r="A41" s="256" t="s">
        <v>416</v>
      </c>
      <c r="B41" s="259" t="s">
        <v>453</v>
      </c>
      <c r="C41" s="268"/>
      <c r="D41" s="261" t="s">
        <v>459</v>
      </c>
      <c r="E41" s="261"/>
      <c r="F41" s="260"/>
    </row>
    <row r="42" spans="1:19" x14ac:dyDescent="0.3">
      <c r="A42" s="257"/>
      <c r="B42" s="66" t="s">
        <v>454</v>
      </c>
      <c r="C42" s="8" t="s">
        <v>455</v>
      </c>
      <c r="D42" s="7" t="s">
        <v>456</v>
      </c>
      <c r="E42" s="7" t="s">
        <v>457</v>
      </c>
      <c r="F42" s="68" t="s">
        <v>458</v>
      </c>
    </row>
    <row r="43" spans="1:19" x14ac:dyDescent="0.3">
      <c r="A43" s="257"/>
      <c r="B43" s="66">
        <v>24.94</v>
      </c>
      <c r="C43" s="8">
        <v>25.15</v>
      </c>
      <c r="D43" s="7">
        <v>24.95</v>
      </c>
      <c r="E43" s="7">
        <v>26.22</v>
      </c>
      <c r="F43" s="68">
        <v>23.65</v>
      </c>
    </row>
    <row r="44" spans="1:19" ht="15" thickBot="1" x14ac:dyDescent="0.35">
      <c r="A44" s="258"/>
      <c r="B44" s="66">
        <v>1711</v>
      </c>
      <c r="C44" s="8">
        <v>1796</v>
      </c>
      <c r="D44" s="7">
        <v>1919</v>
      </c>
      <c r="E44" s="7">
        <v>2585</v>
      </c>
      <c r="F44" s="68">
        <v>2588</v>
      </c>
      <c r="G44" s="12"/>
    </row>
    <row r="45" spans="1:19" x14ac:dyDescent="0.3">
      <c r="A45" s="256" t="s">
        <v>417</v>
      </c>
      <c r="B45" s="259" t="s">
        <v>460</v>
      </c>
      <c r="C45" s="261"/>
      <c r="D45" s="261"/>
      <c r="E45" s="261"/>
      <c r="F45" s="261"/>
      <c r="G45" s="268"/>
      <c r="H45" s="261" t="s">
        <v>467</v>
      </c>
      <c r="I45" s="261"/>
      <c r="J45" s="261"/>
      <c r="K45" s="268"/>
      <c r="L45" s="261" t="s">
        <v>472</v>
      </c>
      <c r="M45" s="268"/>
      <c r="N45" s="261" t="s">
        <v>476</v>
      </c>
      <c r="O45" s="261"/>
      <c r="P45" s="261"/>
      <c r="Q45" s="261"/>
      <c r="R45" s="261"/>
      <c r="S45" s="260"/>
    </row>
    <row r="46" spans="1:19" x14ac:dyDescent="0.3">
      <c r="A46" s="257"/>
      <c r="B46" s="66" t="s">
        <v>461</v>
      </c>
      <c r="C46" s="7" t="s">
        <v>462</v>
      </c>
      <c r="D46" s="7" t="s">
        <v>463</v>
      </c>
      <c r="E46" s="7" t="s">
        <v>464</v>
      </c>
      <c r="F46" s="7" t="s">
        <v>465</v>
      </c>
      <c r="G46" s="8" t="s">
        <v>466</v>
      </c>
      <c r="H46" s="7" t="s">
        <v>468</v>
      </c>
      <c r="I46" s="7" t="s">
        <v>469</v>
      </c>
      <c r="J46" s="7" t="s">
        <v>470</v>
      </c>
      <c r="K46" s="8" t="s">
        <v>471</v>
      </c>
      <c r="L46" s="7" t="s">
        <v>473</v>
      </c>
      <c r="M46" s="8" t="s">
        <v>474</v>
      </c>
      <c r="N46" s="7" t="s">
        <v>475</v>
      </c>
      <c r="O46" s="7" t="s">
        <v>477</v>
      </c>
      <c r="P46" s="7" t="s">
        <v>478</v>
      </c>
      <c r="Q46" s="7" t="s">
        <v>479</v>
      </c>
      <c r="R46" s="7" t="s">
        <v>480</v>
      </c>
      <c r="S46" s="68" t="s">
        <v>481</v>
      </c>
    </row>
    <row r="47" spans="1:19" x14ac:dyDescent="0.3">
      <c r="A47" s="257"/>
      <c r="B47" s="66">
        <v>13.1</v>
      </c>
      <c r="C47" s="7">
        <v>12.56</v>
      </c>
      <c r="D47" s="7">
        <v>11.67</v>
      </c>
      <c r="E47" s="7">
        <v>11.33</v>
      </c>
      <c r="F47" s="7">
        <v>10.5</v>
      </c>
      <c r="G47" s="8">
        <v>9.2200000000000006</v>
      </c>
      <c r="H47" s="7">
        <v>12.72</v>
      </c>
      <c r="I47" s="7">
        <v>11.89</v>
      </c>
      <c r="J47" s="7">
        <v>10.23</v>
      </c>
      <c r="K47" s="8">
        <v>9.67</v>
      </c>
      <c r="L47" s="7">
        <v>10.220000000000001</v>
      </c>
      <c r="M47" s="8">
        <v>10</v>
      </c>
      <c r="N47" s="7">
        <v>10.28</v>
      </c>
      <c r="O47" s="7">
        <v>11</v>
      </c>
      <c r="P47" s="7">
        <v>9.4</v>
      </c>
      <c r="Q47" s="7">
        <v>9.8000000000000007</v>
      </c>
      <c r="R47" s="7">
        <v>8.6</v>
      </c>
      <c r="S47" s="68">
        <v>7.8</v>
      </c>
    </row>
    <row r="48" spans="1:19" ht="15" thickBot="1" x14ac:dyDescent="0.35">
      <c r="A48" s="258"/>
      <c r="B48" s="76">
        <v>1136</v>
      </c>
      <c r="C48" s="24">
        <v>1685</v>
      </c>
      <c r="D48" s="24">
        <v>1181</v>
      </c>
      <c r="E48" s="24">
        <v>528</v>
      </c>
      <c r="F48" s="24">
        <v>1473</v>
      </c>
      <c r="G48" s="25">
        <v>1992</v>
      </c>
      <c r="H48" s="24">
        <v>1554</v>
      </c>
      <c r="I48" s="24">
        <v>1819</v>
      </c>
      <c r="J48" s="24">
        <v>2334</v>
      </c>
      <c r="K48" s="25">
        <v>1220</v>
      </c>
      <c r="L48" s="24">
        <v>3046</v>
      </c>
      <c r="M48" s="25">
        <v>866</v>
      </c>
      <c r="N48" s="24">
        <v>902</v>
      </c>
      <c r="O48" s="24">
        <v>1460</v>
      </c>
      <c r="P48" s="24">
        <v>1428</v>
      </c>
      <c r="Q48" s="24">
        <v>893</v>
      </c>
      <c r="R48" s="24">
        <v>1044</v>
      </c>
      <c r="S48" s="77">
        <v>1927</v>
      </c>
    </row>
    <row r="49" spans="1:29" x14ac:dyDescent="0.3">
      <c r="A49" s="256" t="s">
        <v>418</v>
      </c>
      <c r="B49" s="71" t="s">
        <v>429</v>
      </c>
    </row>
    <row r="50" spans="1:29" x14ac:dyDescent="0.3">
      <c r="A50" s="257"/>
      <c r="B50" s="72" t="s">
        <v>482</v>
      </c>
    </row>
    <row r="51" spans="1:29" x14ac:dyDescent="0.3">
      <c r="A51" s="257"/>
      <c r="B51" s="72">
        <v>10.83</v>
      </c>
    </row>
    <row r="52" spans="1:29" ht="15" thickBot="1" x14ac:dyDescent="0.35">
      <c r="A52" s="258"/>
      <c r="B52" s="72">
        <v>581</v>
      </c>
      <c r="C52" s="12"/>
    </row>
    <row r="53" spans="1:29" x14ac:dyDescent="0.3">
      <c r="A53" s="256" t="s">
        <v>419</v>
      </c>
      <c r="B53" s="259" t="s">
        <v>421</v>
      </c>
      <c r="C53" s="261"/>
      <c r="D53" s="261"/>
      <c r="E53" s="260"/>
    </row>
    <row r="54" spans="1:29" x14ac:dyDescent="0.3">
      <c r="A54" s="257"/>
      <c r="B54" s="79" t="s">
        <v>483</v>
      </c>
      <c r="C54" s="7" t="s">
        <v>420</v>
      </c>
      <c r="D54" s="7" t="s">
        <v>423</v>
      </c>
      <c r="E54" s="68" t="s">
        <v>484</v>
      </c>
    </row>
    <row r="55" spans="1:29" x14ac:dyDescent="0.3">
      <c r="A55" s="257"/>
      <c r="B55" s="66">
        <v>6.42</v>
      </c>
      <c r="C55" s="7">
        <v>8.86</v>
      </c>
      <c r="D55" s="7">
        <v>9.7899999999999991</v>
      </c>
      <c r="E55" s="68">
        <v>12.23</v>
      </c>
    </row>
    <row r="56" spans="1:29" ht="15" thickBot="1" x14ac:dyDescent="0.35">
      <c r="A56" s="258"/>
      <c r="B56" s="76">
        <v>1765</v>
      </c>
      <c r="C56" s="24">
        <v>1713</v>
      </c>
      <c r="D56" s="24">
        <v>1877</v>
      </c>
      <c r="E56" s="77">
        <v>1338</v>
      </c>
    </row>
    <row r="57" spans="1:29" s="7" customFormat="1" ht="14.4" customHeight="1" x14ac:dyDescent="0.3">
      <c r="A57" s="291" t="s">
        <v>406</v>
      </c>
      <c r="B57" s="261" t="s">
        <v>364</v>
      </c>
      <c r="C57" s="261"/>
      <c r="D57" s="261"/>
      <c r="E57" s="261"/>
      <c r="F57" s="268"/>
      <c r="G57" s="34" t="s">
        <v>393</v>
      </c>
      <c r="H57" s="269" t="s">
        <v>394</v>
      </c>
      <c r="I57" s="261"/>
      <c r="J57" s="261"/>
      <c r="K57" s="268"/>
      <c r="L57" s="34" t="s">
        <v>395</v>
      </c>
      <c r="M57" s="34" t="s">
        <v>396</v>
      </c>
      <c r="N57" s="269" t="s">
        <v>397</v>
      </c>
      <c r="O57" s="268"/>
      <c r="P57" s="269" t="s">
        <v>398</v>
      </c>
      <c r="Q57" s="268"/>
      <c r="R57" s="269" t="s">
        <v>399</v>
      </c>
      <c r="S57" s="268"/>
      <c r="T57" s="269" t="s">
        <v>400</v>
      </c>
      <c r="U57" s="268"/>
      <c r="V57" s="34" t="s">
        <v>401</v>
      </c>
      <c r="W57" s="269" t="s">
        <v>402</v>
      </c>
      <c r="X57" s="268"/>
      <c r="Y57" s="269" t="s">
        <v>403</v>
      </c>
      <c r="Z57" s="261"/>
      <c r="AA57" s="268"/>
      <c r="AB57" s="261" t="s">
        <v>404</v>
      </c>
      <c r="AC57" s="260"/>
    </row>
    <row r="58" spans="1:29" s="7" customFormat="1" x14ac:dyDescent="0.3">
      <c r="A58" s="292"/>
      <c r="B58" s="7" t="s">
        <v>365</v>
      </c>
      <c r="C58" s="7" t="s">
        <v>366</v>
      </c>
      <c r="D58" s="7" t="s">
        <v>367</v>
      </c>
      <c r="E58" s="7" t="s">
        <v>368</v>
      </c>
      <c r="F58" s="8" t="s">
        <v>369</v>
      </c>
      <c r="G58" s="67" t="s">
        <v>370</v>
      </c>
      <c r="H58" s="80" t="s">
        <v>371</v>
      </c>
      <c r="I58" s="7" t="s">
        <v>372</v>
      </c>
      <c r="J58" s="16" t="s">
        <v>373</v>
      </c>
      <c r="K58" s="8" t="s">
        <v>374</v>
      </c>
      <c r="L58" s="67" t="s">
        <v>375</v>
      </c>
      <c r="M58" s="67" t="s">
        <v>376</v>
      </c>
      <c r="N58" s="14" t="s">
        <v>377</v>
      </c>
      <c r="O58" s="81" t="s">
        <v>378</v>
      </c>
      <c r="P58" s="14" t="s">
        <v>379</v>
      </c>
      <c r="Q58" s="8" t="s">
        <v>380</v>
      </c>
      <c r="R58" s="14" t="s">
        <v>381</v>
      </c>
      <c r="S58" s="8" t="s">
        <v>382</v>
      </c>
      <c r="T58" s="80" t="s">
        <v>383</v>
      </c>
      <c r="U58" s="81" t="s">
        <v>384</v>
      </c>
      <c r="V58" s="67" t="s">
        <v>385</v>
      </c>
      <c r="W58" s="14" t="s">
        <v>386</v>
      </c>
      <c r="X58" s="8" t="s">
        <v>387</v>
      </c>
      <c r="Y58" s="80" t="s">
        <v>388</v>
      </c>
      <c r="Z58" s="16" t="s">
        <v>389</v>
      </c>
      <c r="AA58" s="81" t="s">
        <v>391</v>
      </c>
      <c r="AB58" s="7" t="s">
        <v>390</v>
      </c>
      <c r="AC58" s="68" t="s">
        <v>392</v>
      </c>
    </row>
    <row r="59" spans="1:29" x14ac:dyDescent="0.3">
      <c r="A59" s="292"/>
      <c r="B59" s="7">
        <v>13.71</v>
      </c>
      <c r="C59" s="7">
        <v>10.11</v>
      </c>
      <c r="D59" s="7">
        <v>11.5</v>
      </c>
      <c r="E59" s="7">
        <v>11.25</v>
      </c>
      <c r="F59" s="8">
        <v>10.39</v>
      </c>
      <c r="G59" s="67">
        <v>10.86</v>
      </c>
      <c r="H59" s="14">
        <v>10.23</v>
      </c>
      <c r="I59" s="7">
        <v>9.65</v>
      </c>
      <c r="J59" s="7">
        <v>9.61</v>
      </c>
      <c r="K59" s="8">
        <v>8.93</v>
      </c>
      <c r="L59" s="67">
        <v>8.5299999999999994</v>
      </c>
      <c r="M59" s="67">
        <v>11.89</v>
      </c>
      <c r="N59" s="14">
        <v>9.5</v>
      </c>
      <c r="O59" s="8">
        <v>9.26</v>
      </c>
      <c r="P59" s="14">
        <v>8.36</v>
      </c>
      <c r="Q59" s="8">
        <v>8.89</v>
      </c>
      <c r="R59" s="14">
        <v>7.9</v>
      </c>
      <c r="S59" s="8">
        <v>10.34</v>
      </c>
      <c r="T59" s="14">
        <v>11.23</v>
      </c>
      <c r="U59" s="8">
        <v>14.44</v>
      </c>
      <c r="V59" s="67">
        <v>11.63</v>
      </c>
      <c r="W59" s="14">
        <v>11.54</v>
      </c>
      <c r="X59" s="8">
        <v>10.42</v>
      </c>
      <c r="Y59" s="14">
        <v>11.29</v>
      </c>
      <c r="Z59" s="7">
        <v>13.76</v>
      </c>
      <c r="AA59" s="8">
        <v>12.97</v>
      </c>
      <c r="AB59" s="7">
        <v>9.5399999999999991</v>
      </c>
      <c r="AC59" s="68">
        <v>12.31</v>
      </c>
    </row>
    <row r="60" spans="1:29" ht="15" thickBot="1" x14ac:dyDescent="0.35">
      <c r="A60" s="293"/>
      <c r="B60" s="24">
        <v>986</v>
      </c>
      <c r="C60" s="24">
        <v>1008</v>
      </c>
      <c r="D60" s="24">
        <v>775</v>
      </c>
      <c r="E60" s="24">
        <v>708</v>
      </c>
      <c r="F60" s="25">
        <v>871</v>
      </c>
      <c r="G60" s="75">
        <v>797</v>
      </c>
      <c r="H60" s="23">
        <v>802</v>
      </c>
      <c r="I60" s="24">
        <v>706</v>
      </c>
      <c r="J60" s="24">
        <v>830</v>
      </c>
      <c r="K60" s="25">
        <v>805</v>
      </c>
      <c r="L60" s="75">
        <v>1170</v>
      </c>
      <c r="M60" s="75">
        <v>947</v>
      </c>
      <c r="N60" s="23">
        <v>1781</v>
      </c>
      <c r="O60" s="25">
        <v>1698</v>
      </c>
      <c r="P60" s="23">
        <v>775</v>
      </c>
      <c r="Q60" s="25">
        <v>724</v>
      </c>
      <c r="R60" s="23">
        <v>749</v>
      </c>
      <c r="S60" s="25">
        <v>798</v>
      </c>
      <c r="T60" s="23">
        <v>1529</v>
      </c>
      <c r="U60" s="25">
        <v>1127</v>
      </c>
      <c r="V60" s="75">
        <v>857</v>
      </c>
      <c r="W60" s="23">
        <v>1406</v>
      </c>
      <c r="X60" s="25">
        <v>887</v>
      </c>
      <c r="Y60" s="23">
        <v>706</v>
      </c>
      <c r="Z60" s="24">
        <v>539</v>
      </c>
      <c r="AA60" s="25">
        <v>652</v>
      </c>
      <c r="AB60" s="24">
        <v>679</v>
      </c>
      <c r="AC60" s="77">
        <v>688</v>
      </c>
    </row>
    <row r="61" spans="1:29" x14ac:dyDescent="0.3">
      <c r="A61" s="256" t="s">
        <v>636</v>
      </c>
      <c r="B61" s="71" t="s">
        <v>430</v>
      </c>
    </row>
    <row r="62" spans="1:29" x14ac:dyDescent="0.3">
      <c r="A62" s="257"/>
      <c r="B62" s="119" t="s">
        <v>637</v>
      </c>
      <c r="D62"/>
    </row>
    <row r="63" spans="1:29" x14ac:dyDescent="0.3">
      <c r="A63" s="257"/>
      <c r="B63" s="72">
        <v>22.15</v>
      </c>
    </row>
    <row r="64" spans="1:29" ht="15" thickBot="1" x14ac:dyDescent="0.35">
      <c r="A64" s="258"/>
      <c r="B64" s="72">
        <v>1362</v>
      </c>
    </row>
    <row r="65" spans="1:6" x14ac:dyDescent="0.3">
      <c r="A65" s="256" t="s">
        <v>638</v>
      </c>
      <c r="B65" s="259" t="s">
        <v>430</v>
      </c>
      <c r="C65" s="260"/>
    </row>
    <row r="66" spans="1:6" x14ac:dyDescent="0.3">
      <c r="A66" s="285"/>
      <c r="B66" s="66" t="s">
        <v>637</v>
      </c>
      <c r="C66" s="68" t="s">
        <v>639</v>
      </c>
    </row>
    <row r="67" spans="1:6" x14ac:dyDescent="0.3">
      <c r="A67" s="285"/>
      <c r="B67" s="66">
        <v>22.15</v>
      </c>
      <c r="C67" s="68">
        <v>22.25</v>
      </c>
    </row>
    <row r="68" spans="1:6" ht="15" thickBot="1" x14ac:dyDescent="0.35">
      <c r="A68" s="286"/>
      <c r="B68" s="76">
        <v>1362</v>
      </c>
      <c r="C68" s="77">
        <v>1359</v>
      </c>
    </row>
    <row r="69" spans="1:6" x14ac:dyDescent="0.3">
      <c r="A69" s="256" t="s">
        <v>642</v>
      </c>
      <c r="B69" s="64" t="s">
        <v>430</v>
      </c>
    </row>
    <row r="70" spans="1:6" x14ac:dyDescent="0.3">
      <c r="A70" s="285"/>
      <c r="B70" s="68" t="s">
        <v>639</v>
      </c>
      <c r="C70" s="12"/>
      <c r="D70"/>
    </row>
    <row r="71" spans="1:6" x14ac:dyDescent="0.3">
      <c r="A71" s="285"/>
      <c r="B71" s="68">
        <v>22.25</v>
      </c>
    </row>
    <row r="72" spans="1:6" ht="15" thickBot="1" x14ac:dyDescent="0.35">
      <c r="A72" s="286"/>
      <c r="B72" s="77">
        <v>1359</v>
      </c>
    </row>
    <row r="73" spans="1:6" x14ac:dyDescent="0.3">
      <c r="A73" s="287" t="s">
        <v>662</v>
      </c>
      <c r="B73" s="71" t="s">
        <v>502</v>
      </c>
      <c r="D73"/>
      <c r="E73"/>
    </row>
    <row r="74" spans="1:6" x14ac:dyDescent="0.3">
      <c r="A74" s="288"/>
      <c r="B74" s="72" t="s">
        <v>503</v>
      </c>
    </row>
    <row r="75" spans="1:6" x14ac:dyDescent="0.3">
      <c r="A75" s="288"/>
      <c r="B75" s="72">
        <v>18.59</v>
      </c>
    </row>
    <row r="76" spans="1:6" ht="15" thickBot="1" x14ac:dyDescent="0.35">
      <c r="A76" s="288"/>
      <c r="B76" s="72">
        <v>867</v>
      </c>
    </row>
    <row r="77" spans="1:6" x14ac:dyDescent="0.3">
      <c r="A77" s="256" t="s">
        <v>663</v>
      </c>
      <c r="B77" s="261" t="s">
        <v>502</v>
      </c>
      <c r="C77" s="260"/>
    </row>
    <row r="78" spans="1:6" x14ac:dyDescent="0.3">
      <c r="A78" s="257"/>
      <c r="B78" s="7" t="s">
        <v>664</v>
      </c>
      <c r="C78" s="1" t="s">
        <v>534</v>
      </c>
      <c r="D78" s="120"/>
      <c r="E78"/>
      <c r="F78"/>
    </row>
    <row r="79" spans="1:6" x14ac:dyDescent="0.3">
      <c r="A79" s="257"/>
      <c r="B79" s="7">
        <v>17.059999999999999</v>
      </c>
      <c r="C79" s="68">
        <v>16.579999999999998</v>
      </c>
    </row>
    <row r="80" spans="1:6" ht="15" thickBot="1" x14ac:dyDescent="0.35">
      <c r="A80" s="258"/>
      <c r="B80" s="24">
        <v>360</v>
      </c>
      <c r="C80" s="77">
        <v>568</v>
      </c>
    </row>
    <row r="81" spans="1:4" x14ac:dyDescent="0.3">
      <c r="A81" s="256" t="s">
        <v>665</v>
      </c>
      <c r="B81" s="64" t="s">
        <v>502</v>
      </c>
    </row>
    <row r="82" spans="1:4" x14ac:dyDescent="0.3">
      <c r="A82" s="257"/>
      <c r="B82" s="68" t="s">
        <v>664</v>
      </c>
    </row>
    <row r="83" spans="1:4" x14ac:dyDescent="0.3">
      <c r="A83" s="257"/>
      <c r="B83" s="68">
        <v>17.059999999999999</v>
      </c>
    </row>
    <row r="84" spans="1:4" ht="15" thickBot="1" x14ac:dyDescent="0.35">
      <c r="A84" s="258"/>
      <c r="B84" s="77">
        <v>360</v>
      </c>
    </row>
    <row r="85" spans="1:4" x14ac:dyDescent="0.3">
      <c r="A85" s="256" t="s">
        <v>666</v>
      </c>
      <c r="B85" s="64" t="s">
        <v>502</v>
      </c>
    </row>
    <row r="86" spans="1:4" x14ac:dyDescent="0.3">
      <c r="A86" s="257"/>
      <c r="B86" s="68" t="s">
        <v>504</v>
      </c>
      <c r="C86"/>
      <c r="D86"/>
    </row>
    <row r="87" spans="1:4" x14ac:dyDescent="0.3">
      <c r="A87" s="257"/>
      <c r="B87" s="121">
        <v>21</v>
      </c>
    </row>
    <row r="88" spans="1:4" ht="15" thickBot="1" x14ac:dyDescent="0.35">
      <c r="A88" s="258"/>
      <c r="B88" s="77">
        <v>516</v>
      </c>
    </row>
    <row r="89" spans="1:4" x14ac:dyDescent="0.3">
      <c r="A89" s="256" t="s">
        <v>925</v>
      </c>
      <c r="B89" s="71" t="s">
        <v>926</v>
      </c>
    </row>
    <row r="90" spans="1:4" x14ac:dyDescent="0.3">
      <c r="A90" s="257"/>
      <c r="B90" s="72" t="s">
        <v>927</v>
      </c>
      <c r="C90"/>
      <c r="D90"/>
    </row>
    <row r="91" spans="1:4" x14ac:dyDescent="0.3">
      <c r="A91" s="257"/>
      <c r="B91" s="72">
        <v>17.88</v>
      </c>
    </row>
    <row r="92" spans="1:4" ht="15" thickBot="1" x14ac:dyDescent="0.35">
      <c r="A92" s="258"/>
      <c r="B92" s="74">
        <v>1351</v>
      </c>
    </row>
    <row r="93" spans="1:4" x14ac:dyDescent="0.3">
      <c r="A93" s="256" t="s">
        <v>928</v>
      </c>
      <c r="B93" s="71" t="s">
        <v>926</v>
      </c>
    </row>
    <row r="94" spans="1:4" x14ac:dyDescent="0.3">
      <c r="A94" s="257"/>
      <c r="B94" s="72" t="s">
        <v>929</v>
      </c>
      <c r="C94"/>
      <c r="D94"/>
    </row>
    <row r="95" spans="1:4" x14ac:dyDescent="0.3">
      <c r="A95" s="257"/>
      <c r="B95" s="126">
        <v>22.1</v>
      </c>
    </row>
    <row r="96" spans="1:4" ht="15" thickBot="1" x14ac:dyDescent="0.35">
      <c r="A96" s="258"/>
      <c r="B96" s="72">
        <v>1151</v>
      </c>
    </row>
    <row r="97" spans="1:67" x14ac:dyDescent="0.3">
      <c r="A97" s="256" t="s">
        <v>931</v>
      </c>
      <c r="B97" s="259" t="s">
        <v>430</v>
      </c>
      <c r="C97" s="260"/>
      <c r="D97"/>
      <c r="E97"/>
    </row>
    <row r="98" spans="1:67" x14ac:dyDescent="0.3">
      <c r="A98" s="285"/>
      <c r="B98" s="66" t="s">
        <v>932</v>
      </c>
      <c r="C98" s="68" t="s">
        <v>933</v>
      </c>
    </row>
    <row r="99" spans="1:67" x14ac:dyDescent="0.3">
      <c r="A99" s="285"/>
      <c r="B99" s="66">
        <v>26.79</v>
      </c>
      <c r="C99" s="68">
        <v>26.55</v>
      </c>
    </row>
    <row r="100" spans="1:67" ht="15" thickBot="1" x14ac:dyDescent="0.35">
      <c r="A100" s="285"/>
      <c r="B100" s="66">
        <v>2466</v>
      </c>
      <c r="C100" s="68">
        <v>2537</v>
      </c>
    </row>
    <row r="101" spans="1:67" x14ac:dyDescent="0.3">
      <c r="A101" s="256" t="s">
        <v>934</v>
      </c>
      <c r="B101" s="261" t="s">
        <v>935</v>
      </c>
      <c r="C101" s="261"/>
      <c r="D101" s="261"/>
      <c r="E101" s="261"/>
      <c r="F101" s="261"/>
      <c r="G101" s="261"/>
      <c r="H101" s="268"/>
      <c r="I101" s="269" t="s">
        <v>460</v>
      </c>
      <c r="J101" s="268"/>
      <c r="K101" s="269" t="s">
        <v>943</v>
      </c>
      <c r="L101" s="261"/>
      <c r="M101" s="261"/>
      <c r="N101" s="261"/>
      <c r="O101" s="261"/>
      <c r="P101" s="261"/>
      <c r="Q101" s="261"/>
      <c r="R101" s="268"/>
      <c r="S101" s="269" t="s">
        <v>944</v>
      </c>
      <c r="T101" s="261"/>
      <c r="U101" s="261"/>
      <c r="V101" s="261"/>
      <c r="W101" s="261"/>
      <c r="X101" s="261"/>
      <c r="Y101" s="268"/>
      <c r="Z101" s="269" t="s">
        <v>945</v>
      </c>
      <c r="AA101" s="261"/>
      <c r="AB101" s="261"/>
      <c r="AC101" s="261"/>
      <c r="AD101" s="261"/>
      <c r="AE101" s="261"/>
      <c r="AF101" s="268"/>
      <c r="AG101" s="269" t="s">
        <v>946</v>
      </c>
      <c r="AH101" s="261"/>
      <c r="AI101" s="268"/>
      <c r="AJ101" s="269" t="s">
        <v>947</v>
      </c>
      <c r="AK101" s="261"/>
      <c r="AL101" s="261"/>
      <c r="AM101" s="261"/>
      <c r="AN101" s="268"/>
      <c r="AO101" s="269" t="s">
        <v>948</v>
      </c>
      <c r="AP101" s="261"/>
      <c r="AQ101" s="261"/>
      <c r="AR101" s="268"/>
      <c r="AS101" s="269" t="s">
        <v>949</v>
      </c>
      <c r="AT101" s="261"/>
      <c r="AU101" s="268"/>
      <c r="AV101" s="269" t="s">
        <v>950</v>
      </c>
      <c r="AW101" s="268"/>
      <c r="AX101" s="269" t="s">
        <v>951</v>
      </c>
      <c r="AY101" s="261"/>
      <c r="AZ101" s="261"/>
      <c r="BA101" s="261"/>
      <c r="BB101" s="268"/>
      <c r="BC101" s="269" t="s">
        <v>952</v>
      </c>
      <c r="BD101" s="261"/>
      <c r="BE101" s="261"/>
      <c r="BF101" s="261"/>
      <c r="BG101" s="268"/>
      <c r="BH101" s="269" t="s">
        <v>953</v>
      </c>
      <c r="BI101" s="261"/>
      <c r="BJ101" s="268"/>
      <c r="BK101" s="128" t="s">
        <v>954</v>
      </c>
      <c r="BL101" s="128" t="s">
        <v>955</v>
      </c>
      <c r="BM101" s="269" t="s">
        <v>956</v>
      </c>
      <c r="BN101" s="261"/>
      <c r="BO101" s="260"/>
    </row>
    <row r="102" spans="1:67" x14ac:dyDescent="0.3">
      <c r="A102" s="257"/>
      <c r="B102" s="7" t="s">
        <v>936</v>
      </c>
      <c r="C102" s="7" t="s">
        <v>937</v>
      </c>
      <c r="D102" t="s">
        <v>938</v>
      </c>
      <c r="E102" s="7" t="s">
        <v>939</v>
      </c>
      <c r="F102" s="7" t="s">
        <v>940</v>
      </c>
      <c r="G102" s="7" t="s">
        <v>941</v>
      </c>
      <c r="H102" s="8" t="s">
        <v>942</v>
      </c>
      <c r="I102" s="7" t="s">
        <v>957</v>
      </c>
      <c r="J102" s="8" t="s">
        <v>958</v>
      </c>
      <c r="K102" s="80" t="s">
        <v>959</v>
      </c>
      <c r="L102" s="7" t="s">
        <v>960</v>
      </c>
      <c r="M102" s="7" t="s">
        <v>961</v>
      </c>
      <c r="N102" s="7" t="s">
        <v>962</v>
      </c>
      <c r="O102" s="7" t="s">
        <v>963</v>
      </c>
      <c r="P102" s="7" t="s">
        <v>964</v>
      </c>
      <c r="Q102" s="7" t="s">
        <v>965</v>
      </c>
      <c r="R102" s="8" t="s">
        <v>966</v>
      </c>
      <c r="S102" s="14" t="s">
        <v>967</v>
      </c>
      <c r="T102" s="7" t="s">
        <v>968</v>
      </c>
      <c r="U102" s="7" t="s">
        <v>969</v>
      </c>
      <c r="V102" s="7" t="s">
        <v>970</v>
      </c>
      <c r="W102" s="7" t="s">
        <v>971</v>
      </c>
      <c r="X102" s="7" t="s">
        <v>972</v>
      </c>
      <c r="Y102" s="8" t="s">
        <v>973</v>
      </c>
      <c r="Z102" s="14" t="s">
        <v>974</v>
      </c>
      <c r="AA102" s="7" t="s">
        <v>975</v>
      </c>
      <c r="AB102" s="7" t="s">
        <v>976</v>
      </c>
      <c r="AC102" s="7" t="s">
        <v>977</v>
      </c>
      <c r="AD102" s="7" t="s">
        <v>978</v>
      </c>
      <c r="AE102" s="7" t="s">
        <v>979</v>
      </c>
      <c r="AF102" s="8" t="s">
        <v>980</v>
      </c>
      <c r="AG102" s="14" t="s">
        <v>981</v>
      </c>
      <c r="AH102" s="7" t="s">
        <v>982</v>
      </c>
      <c r="AI102" s="8" t="s">
        <v>983</v>
      </c>
      <c r="AJ102" s="14" t="s">
        <v>984</v>
      </c>
      <c r="AK102" s="7" t="s">
        <v>985</v>
      </c>
      <c r="AL102" s="7" t="s">
        <v>986</v>
      </c>
      <c r="AM102" s="7" t="s">
        <v>987</v>
      </c>
      <c r="AN102" s="8" t="s">
        <v>988</v>
      </c>
      <c r="AO102" s="14" t="s">
        <v>989</v>
      </c>
      <c r="AP102" s="7" t="s">
        <v>990</v>
      </c>
      <c r="AQ102" s="7" t="s">
        <v>991</v>
      </c>
      <c r="AR102" s="8" t="s">
        <v>992</v>
      </c>
      <c r="AS102" s="14" t="s">
        <v>993</v>
      </c>
      <c r="AT102" s="7" t="s">
        <v>994</v>
      </c>
      <c r="AU102" s="8" t="s">
        <v>995</v>
      </c>
      <c r="AV102" s="14" t="s">
        <v>996</v>
      </c>
      <c r="AW102" s="8" t="s">
        <v>997</v>
      </c>
      <c r="AX102" s="14" t="s">
        <v>998</v>
      </c>
      <c r="AY102" s="7" t="s">
        <v>999</v>
      </c>
      <c r="AZ102" s="7" t="s">
        <v>1000</v>
      </c>
      <c r="BA102" s="7" t="s">
        <v>1001</v>
      </c>
      <c r="BB102" s="8" t="s">
        <v>1002</v>
      </c>
      <c r="BC102" s="14" t="s">
        <v>1003</v>
      </c>
      <c r="BD102" s="7" t="s">
        <v>1004</v>
      </c>
      <c r="BE102" s="7" t="s">
        <v>1005</v>
      </c>
      <c r="BF102" s="7" t="s">
        <v>1006</v>
      </c>
      <c r="BG102" s="8" t="s">
        <v>1007</v>
      </c>
      <c r="BH102" s="7" t="s">
        <v>1008</v>
      </c>
      <c r="BI102" s="7" t="s">
        <v>1009</v>
      </c>
      <c r="BJ102" s="8" t="s">
        <v>974</v>
      </c>
      <c r="BK102" s="67" t="s">
        <v>1010</v>
      </c>
      <c r="BL102" s="67" t="s">
        <v>1011</v>
      </c>
      <c r="BM102" s="7" t="s">
        <v>1012</v>
      </c>
      <c r="BN102" s="7" t="s">
        <v>1013</v>
      </c>
      <c r="BO102" s="68" t="s">
        <v>1014</v>
      </c>
    </row>
    <row r="103" spans="1:67" x14ac:dyDescent="0.3">
      <c r="A103" s="257"/>
      <c r="B103" s="7">
        <v>22.51</v>
      </c>
      <c r="C103" s="7">
        <v>17.84</v>
      </c>
      <c r="D103" s="7">
        <v>20.62</v>
      </c>
      <c r="E103" s="7">
        <v>17.89</v>
      </c>
      <c r="F103" s="7">
        <v>17.64</v>
      </c>
      <c r="G103" s="7">
        <v>21.66</v>
      </c>
      <c r="H103" s="8">
        <v>20.190000000000001</v>
      </c>
      <c r="I103" s="7">
        <v>23.98</v>
      </c>
      <c r="J103" s="8">
        <v>23.02</v>
      </c>
      <c r="K103" s="14">
        <v>23.42</v>
      </c>
      <c r="L103" s="7">
        <v>12.99</v>
      </c>
      <c r="M103" s="7">
        <v>13</v>
      </c>
      <c r="N103" s="7">
        <v>24.21</v>
      </c>
      <c r="O103" s="7">
        <v>23.07</v>
      </c>
      <c r="P103" s="7">
        <v>20.97</v>
      </c>
      <c r="Q103" s="7">
        <v>16.82</v>
      </c>
      <c r="R103" s="8">
        <v>13.67</v>
      </c>
      <c r="S103" s="14">
        <v>16.77</v>
      </c>
      <c r="T103" s="7">
        <v>14.8</v>
      </c>
      <c r="U103" s="7">
        <v>15.15</v>
      </c>
      <c r="V103" s="7">
        <v>17.28</v>
      </c>
      <c r="W103" s="7">
        <v>17.32</v>
      </c>
      <c r="X103" s="116">
        <v>15.6</v>
      </c>
      <c r="Y103" s="8">
        <v>14.39</v>
      </c>
      <c r="Z103" s="14">
        <v>16.68</v>
      </c>
      <c r="AA103" s="7">
        <v>18.989999999999998</v>
      </c>
      <c r="AB103" s="7">
        <v>18.28</v>
      </c>
      <c r="AC103" s="7">
        <v>16.309999999999999</v>
      </c>
      <c r="AD103" s="7">
        <v>16.61</v>
      </c>
      <c r="AE103" s="7">
        <v>14.84</v>
      </c>
      <c r="AF103" s="8">
        <v>17.59</v>
      </c>
      <c r="AG103" s="14">
        <v>13.99</v>
      </c>
      <c r="AH103" s="7">
        <v>16.350000000000001</v>
      </c>
      <c r="AI103" s="117">
        <v>15.3</v>
      </c>
      <c r="AJ103" s="14">
        <v>13.89</v>
      </c>
      <c r="AK103" s="7">
        <v>13.66</v>
      </c>
      <c r="AL103" s="7">
        <v>14.19</v>
      </c>
      <c r="AM103" s="7">
        <v>12.39</v>
      </c>
      <c r="AN103" s="8">
        <v>11.78</v>
      </c>
      <c r="AO103" s="14">
        <v>5.9</v>
      </c>
      <c r="AP103" s="7">
        <v>12.06</v>
      </c>
      <c r="AQ103" s="7">
        <v>10.93</v>
      </c>
      <c r="AR103" s="8">
        <v>8.74</v>
      </c>
      <c r="AS103" s="14">
        <v>9.92</v>
      </c>
      <c r="AT103" s="7">
        <v>11.35</v>
      </c>
      <c r="AU103" s="8">
        <v>9.83</v>
      </c>
      <c r="AV103" s="14">
        <v>6.98</v>
      </c>
      <c r="AW103" s="8">
        <v>8.24</v>
      </c>
      <c r="AX103" s="14">
        <v>10.24</v>
      </c>
      <c r="AY103" s="116">
        <v>9</v>
      </c>
      <c r="AZ103" s="7">
        <v>9.25</v>
      </c>
      <c r="BA103" s="7">
        <v>7.71</v>
      </c>
      <c r="BB103" s="8">
        <v>6.69</v>
      </c>
      <c r="BC103" s="14">
        <v>6.19</v>
      </c>
      <c r="BD103" s="7">
        <v>5.62</v>
      </c>
      <c r="BE103" s="7">
        <v>4.79</v>
      </c>
      <c r="BF103" s="7">
        <v>4.72</v>
      </c>
      <c r="BG103" s="8">
        <v>5.67</v>
      </c>
      <c r="BH103" s="7">
        <v>8.99</v>
      </c>
      <c r="BI103" s="7">
        <v>6.76</v>
      </c>
      <c r="BJ103" s="8">
        <v>6.63</v>
      </c>
      <c r="BK103" s="127">
        <v>4.8</v>
      </c>
      <c r="BL103" s="127">
        <v>5.7</v>
      </c>
      <c r="BM103" s="7">
        <v>7.4</v>
      </c>
      <c r="BN103" s="7">
        <v>6.3</v>
      </c>
      <c r="BO103" s="68">
        <v>7.2</v>
      </c>
    </row>
    <row r="104" spans="1:67" ht="15" thickBot="1" x14ac:dyDescent="0.35">
      <c r="A104" s="258"/>
      <c r="B104" s="24">
        <v>351</v>
      </c>
      <c r="C104" s="24">
        <v>408</v>
      </c>
      <c r="D104" s="24">
        <v>333</v>
      </c>
      <c r="E104" s="24">
        <v>564</v>
      </c>
      <c r="F104" s="24">
        <v>458</v>
      </c>
      <c r="G104" s="24">
        <v>500</v>
      </c>
      <c r="H104" s="25">
        <v>645</v>
      </c>
      <c r="I104" s="24">
        <v>132</v>
      </c>
      <c r="J104" s="25">
        <v>96</v>
      </c>
      <c r="K104" s="23">
        <v>106</v>
      </c>
      <c r="L104" s="24">
        <v>306</v>
      </c>
      <c r="M104" s="24">
        <v>418</v>
      </c>
      <c r="N104" s="24">
        <v>183</v>
      </c>
      <c r="O104" s="24">
        <v>177</v>
      </c>
      <c r="P104" s="24">
        <v>283</v>
      </c>
      <c r="Q104" s="24">
        <v>315</v>
      </c>
      <c r="R104" s="25">
        <v>207</v>
      </c>
      <c r="S104" s="23">
        <v>263</v>
      </c>
      <c r="T104" s="24">
        <v>327</v>
      </c>
      <c r="U104" s="24">
        <v>261</v>
      </c>
      <c r="V104" s="24">
        <v>270</v>
      </c>
      <c r="W104" s="24">
        <v>295</v>
      </c>
      <c r="X104" s="24">
        <v>409</v>
      </c>
      <c r="Y104" s="25">
        <v>225</v>
      </c>
      <c r="Z104" s="23">
        <v>308</v>
      </c>
      <c r="AA104" s="24">
        <v>223</v>
      </c>
      <c r="AB104" s="24">
        <v>355</v>
      </c>
      <c r="AC104" s="24">
        <v>466</v>
      </c>
      <c r="AD104" s="24">
        <v>636</v>
      </c>
      <c r="AE104" s="24">
        <v>499</v>
      </c>
      <c r="AF104" s="25">
        <v>708</v>
      </c>
      <c r="AG104" s="23">
        <v>485</v>
      </c>
      <c r="AH104" s="24">
        <v>778</v>
      </c>
      <c r="AI104" s="25">
        <v>851</v>
      </c>
      <c r="AJ104" s="23">
        <v>828</v>
      </c>
      <c r="AK104" s="24">
        <v>836</v>
      </c>
      <c r="AL104" s="24">
        <v>871</v>
      </c>
      <c r="AM104" s="24">
        <v>693</v>
      </c>
      <c r="AN104" s="25">
        <v>489</v>
      </c>
      <c r="AO104" s="23">
        <v>184</v>
      </c>
      <c r="AP104" s="24">
        <v>346</v>
      </c>
      <c r="AQ104" s="24">
        <v>489</v>
      </c>
      <c r="AR104" s="25">
        <v>341</v>
      </c>
      <c r="AS104" s="23">
        <v>649</v>
      </c>
      <c r="AT104" s="24">
        <v>809</v>
      </c>
      <c r="AU104" s="25">
        <v>446</v>
      </c>
      <c r="AV104" s="23">
        <v>354</v>
      </c>
      <c r="AW104" s="25">
        <v>447</v>
      </c>
      <c r="AX104" s="23">
        <v>498</v>
      </c>
      <c r="AY104" s="24">
        <v>517</v>
      </c>
      <c r="AZ104" s="24">
        <v>728</v>
      </c>
      <c r="BA104" s="24">
        <v>592</v>
      </c>
      <c r="BB104" s="25">
        <v>554</v>
      </c>
      <c r="BC104" s="23">
        <v>401</v>
      </c>
      <c r="BD104" s="24">
        <v>398</v>
      </c>
      <c r="BE104" s="24">
        <v>528</v>
      </c>
      <c r="BF104" s="24">
        <v>545</v>
      </c>
      <c r="BG104" s="25">
        <v>608</v>
      </c>
      <c r="BH104" s="24">
        <v>363</v>
      </c>
      <c r="BI104" s="24">
        <v>384</v>
      </c>
      <c r="BJ104" s="25">
        <v>371</v>
      </c>
      <c r="BK104" s="75">
        <v>282</v>
      </c>
      <c r="BL104" s="75">
        <v>244</v>
      </c>
      <c r="BM104" s="24">
        <v>89</v>
      </c>
      <c r="BN104" s="24">
        <v>242</v>
      </c>
      <c r="BO104" s="77">
        <v>233</v>
      </c>
    </row>
    <row r="105" spans="1:67" x14ac:dyDescent="0.3">
      <c r="A105" s="256" t="s">
        <v>1017</v>
      </c>
      <c r="B105" s="259" t="s">
        <v>935</v>
      </c>
      <c r="C105" s="261"/>
      <c r="D105" s="261"/>
      <c r="E105" s="261"/>
      <c r="F105" s="261"/>
      <c r="G105" s="268"/>
      <c r="H105" s="269" t="s">
        <v>943</v>
      </c>
      <c r="I105" s="261"/>
      <c r="J105" s="261"/>
      <c r="K105" s="268"/>
      <c r="L105" s="269" t="s">
        <v>944</v>
      </c>
      <c r="M105" s="261"/>
      <c r="N105" s="261"/>
      <c r="O105" s="261"/>
      <c r="P105" s="261"/>
      <c r="Q105" s="268"/>
      <c r="R105" s="269" t="s">
        <v>945</v>
      </c>
      <c r="S105" s="261"/>
      <c r="T105" s="261"/>
      <c r="U105" s="261"/>
      <c r="V105" s="261"/>
      <c r="W105" s="261"/>
      <c r="X105" s="261"/>
      <c r="Y105" s="261"/>
      <c r="Z105" s="261"/>
      <c r="AA105" s="261"/>
      <c r="AB105" s="268"/>
      <c r="AC105" s="34" t="s">
        <v>947</v>
      </c>
      <c r="AD105" s="269" t="s">
        <v>948</v>
      </c>
      <c r="AE105" s="260"/>
    </row>
    <row r="106" spans="1:67" x14ac:dyDescent="0.3">
      <c r="A106" s="257"/>
      <c r="B106" s="66" t="s">
        <v>936</v>
      </c>
      <c r="C106" s="7" t="s">
        <v>937</v>
      </c>
      <c r="D106" s="7" t="s">
        <v>939</v>
      </c>
      <c r="E106" s="7" t="s">
        <v>940</v>
      </c>
      <c r="F106" s="7" t="s">
        <v>941</v>
      </c>
      <c r="G106" s="8" t="s">
        <v>1018</v>
      </c>
      <c r="H106" s="14" t="s">
        <v>965</v>
      </c>
      <c r="I106" s="7" t="s">
        <v>1019</v>
      </c>
      <c r="J106" s="7" t="s">
        <v>1020</v>
      </c>
      <c r="K106" s="8" t="s">
        <v>1021</v>
      </c>
      <c r="L106" s="14" t="s">
        <v>967</v>
      </c>
      <c r="M106" s="7" t="s">
        <v>1022</v>
      </c>
      <c r="N106" s="7" t="s">
        <v>969</v>
      </c>
      <c r="O106" s="7" t="s">
        <v>1023</v>
      </c>
      <c r="P106" s="7" t="s">
        <v>971</v>
      </c>
      <c r="Q106" s="8" t="s">
        <v>972</v>
      </c>
      <c r="R106" s="14" t="s">
        <v>1024</v>
      </c>
      <c r="S106" s="7" t="s">
        <v>1025</v>
      </c>
      <c r="T106" s="7" t="s">
        <v>1026</v>
      </c>
      <c r="U106" s="7" t="s">
        <v>1027</v>
      </c>
      <c r="V106" s="7" t="s">
        <v>1028</v>
      </c>
      <c r="W106" s="7" t="s">
        <v>974</v>
      </c>
      <c r="X106" s="7" t="s">
        <v>1029</v>
      </c>
      <c r="Y106" s="7" t="s">
        <v>977</v>
      </c>
      <c r="Z106" s="7" t="s">
        <v>979</v>
      </c>
      <c r="AA106" s="7" t="s">
        <v>1030</v>
      </c>
      <c r="AB106" s="8" t="s">
        <v>980</v>
      </c>
      <c r="AC106" s="67" t="s">
        <v>1031</v>
      </c>
      <c r="AD106" s="7" t="s">
        <v>990</v>
      </c>
      <c r="AE106" s="68" t="s">
        <v>1032</v>
      </c>
    </row>
    <row r="107" spans="1:67" x14ac:dyDescent="0.3">
      <c r="A107" s="257"/>
      <c r="B107" s="66">
        <v>22.51</v>
      </c>
      <c r="C107" s="7">
        <v>17.84</v>
      </c>
      <c r="D107" s="7">
        <v>17.89</v>
      </c>
      <c r="E107" s="7">
        <v>17.64</v>
      </c>
      <c r="F107" s="7">
        <v>21.66</v>
      </c>
      <c r="G107" s="8">
        <v>23.65</v>
      </c>
      <c r="H107" s="14">
        <v>16.82</v>
      </c>
      <c r="I107" s="7">
        <v>19.11</v>
      </c>
      <c r="J107" s="7">
        <v>17.86</v>
      </c>
      <c r="K107" s="8">
        <v>13.62</v>
      </c>
      <c r="L107" s="14">
        <v>16.77</v>
      </c>
      <c r="M107" s="7">
        <v>16.61</v>
      </c>
      <c r="N107" s="7">
        <v>15.15</v>
      </c>
      <c r="O107" s="7">
        <v>17.98</v>
      </c>
      <c r="P107" s="7">
        <v>17.32</v>
      </c>
      <c r="Q107" s="117">
        <v>15.6</v>
      </c>
      <c r="R107" s="14">
        <v>23.54</v>
      </c>
      <c r="S107" s="7">
        <v>21.71</v>
      </c>
      <c r="T107" s="7">
        <v>22.63</v>
      </c>
      <c r="U107" s="7">
        <v>21.33</v>
      </c>
      <c r="V107" s="7">
        <v>16.41</v>
      </c>
      <c r="W107" s="7">
        <v>16.68</v>
      </c>
      <c r="X107" s="7">
        <v>18.55</v>
      </c>
      <c r="Y107" s="7">
        <v>16.309999999999999</v>
      </c>
      <c r="Z107" s="7">
        <v>14.84</v>
      </c>
      <c r="AA107" s="7">
        <v>16.87</v>
      </c>
      <c r="AB107" s="8">
        <v>17.59</v>
      </c>
      <c r="AC107" s="67">
        <v>11.59</v>
      </c>
      <c r="AD107" s="7">
        <v>12.06</v>
      </c>
      <c r="AE107" s="68">
        <v>12.41</v>
      </c>
    </row>
    <row r="108" spans="1:67" ht="15" thickBot="1" x14ac:dyDescent="0.35">
      <c r="A108" s="258"/>
      <c r="B108" s="76">
        <v>351</v>
      </c>
      <c r="C108" s="24">
        <v>408</v>
      </c>
      <c r="D108" s="24">
        <v>564</v>
      </c>
      <c r="E108" s="24">
        <v>458</v>
      </c>
      <c r="F108" s="24">
        <v>500</v>
      </c>
      <c r="G108" s="25">
        <v>664</v>
      </c>
      <c r="H108" s="23">
        <v>315</v>
      </c>
      <c r="I108" s="24">
        <v>203</v>
      </c>
      <c r="J108" s="24">
        <v>278</v>
      </c>
      <c r="K108" s="25">
        <v>498</v>
      </c>
      <c r="L108" s="23">
        <v>263</v>
      </c>
      <c r="M108" s="24">
        <v>223</v>
      </c>
      <c r="N108" s="24">
        <v>261</v>
      </c>
      <c r="O108" s="24">
        <v>319</v>
      </c>
      <c r="P108" s="24">
        <v>295</v>
      </c>
      <c r="Q108" s="25">
        <v>409</v>
      </c>
      <c r="R108" s="23">
        <v>571</v>
      </c>
      <c r="S108" s="24">
        <v>699</v>
      </c>
      <c r="T108" s="24">
        <v>494</v>
      </c>
      <c r="U108" s="24">
        <v>529</v>
      </c>
      <c r="V108" s="24">
        <v>320</v>
      </c>
      <c r="W108" s="24">
        <v>308</v>
      </c>
      <c r="X108" s="24">
        <v>532</v>
      </c>
      <c r="Y108" s="24">
        <v>466</v>
      </c>
      <c r="Z108" s="24">
        <v>499</v>
      </c>
      <c r="AA108" s="24">
        <v>607</v>
      </c>
      <c r="AB108" s="25">
        <v>708</v>
      </c>
      <c r="AC108" s="75">
        <v>504</v>
      </c>
      <c r="AD108" s="24">
        <v>346</v>
      </c>
      <c r="AE108" s="77">
        <v>422</v>
      </c>
    </row>
    <row r="109" spans="1:67" x14ac:dyDescent="0.3">
      <c r="A109" s="256" t="s">
        <v>1034</v>
      </c>
      <c r="B109" s="259" t="s">
        <v>945</v>
      </c>
      <c r="C109" s="260"/>
    </row>
    <row r="110" spans="1:67" x14ac:dyDescent="0.3">
      <c r="A110" s="257"/>
      <c r="B110" s="66" t="s">
        <v>1035</v>
      </c>
      <c r="C110" s="68" t="s">
        <v>1036</v>
      </c>
    </row>
    <row r="111" spans="1:67" x14ac:dyDescent="0.3">
      <c r="A111" s="257"/>
      <c r="B111" s="66">
        <v>20.02</v>
      </c>
      <c r="C111" s="68">
        <v>20.29</v>
      </c>
    </row>
    <row r="112" spans="1:67" ht="15" thickBot="1" x14ac:dyDescent="0.35">
      <c r="A112" s="258"/>
      <c r="B112" s="66">
        <v>917</v>
      </c>
      <c r="C112" s="68">
        <v>943</v>
      </c>
    </row>
    <row r="113" spans="1:9" x14ac:dyDescent="0.3">
      <c r="A113" s="256" t="s">
        <v>1037</v>
      </c>
      <c r="B113" s="82" t="s">
        <v>935</v>
      </c>
      <c r="C113" s="269" t="s">
        <v>943</v>
      </c>
      <c r="D113" s="260"/>
    </row>
    <row r="114" spans="1:9" x14ac:dyDescent="0.3">
      <c r="A114" s="257"/>
      <c r="B114" s="83" t="s">
        <v>936</v>
      </c>
      <c r="C114" s="7" t="s">
        <v>963</v>
      </c>
      <c r="D114" s="68" t="s">
        <v>1038</v>
      </c>
    </row>
    <row r="115" spans="1:9" x14ac:dyDescent="0.3">
      <c r="A115" s="257"/>
      <c r="B115" s="83">
        <v>22.51</v>
      </c>
      <c r="C115" s="7">
        <v>23.07</v>
      </c>
      <c r="D115" s="68">
        <v>23.74</v>
      </c>
    </row>
    <row r="116" spans="1:9" ht="15" thickBot="1" x14ac:dyDescent="0.35">
      <c r="A116" s="258"/>
      <c r="B116" s="83">
        <v>351</v>
      </c>
      <c r="C116" s="7">
        <v>177</v>
      </c>
      <c r="D116" s="68">
        <v>161</v>
      </c>
    </row>
    <row r="117" spans="1:9" x14ac:dyDescent="0.3">
      <c r="A117" s="256" t="s">
        <v>1039</v>
      </c>
      <c r="B117" s="259" t="s">
        <v>1040</v>
      </c>
      <c r="C117" s="261"/>
      <c r="D117" s="261"/>
      <c r="E117" s="260"/>
    </row>
    <row r="118" spans="1:9" x14ac:dyDescent="0.3">
      <c r="A118" s="257"/>
      <c r="B118" s="66" t="s">
        <v>1041</v>
      </c>
      <c r="C118" s="7" t="s">
        <v>1042</v>
      </c>
      <c r="D118" s="7" t="s">
        <v>462</v>
      </c>
      <c r="E118" s="68" t="s">
        <v>1043</v>
      </c>
    </row>
    <row r="119" spans="1:9" x14ac:dyDescent="0.3">
      <c r="A119" s="257"/>
      <c r="B119" s="66">
        <v>24.7</v>
      </c>
      <c r="C119" s="7">
        <v>24.73</v>
      </c>
      <c r="D119" s="7">
        <v>25.44</v>
      </c>
      <c r="E119" s="68">
        <v>23.54</v>
      </c>
    </row>
    <row r="120" spans="1:9" ht="15" thickBot="1" x14ac:dyDescent="0.35">
      <c r="A120" s="258"/>
      <c r="B120" s="76">
        <v>1203</v>
      </c>
      <c r="C120" s="24">
        <v>1150</v>
      </c>
      <c r="D120" s="24">
        <v>1353</v>
      </c>
      <c r="E120" s="77">
        <v>972</v>
      </c>
    </row>
    <row r="121" spans="1:9" x14ac:dyDescent="0.3">
      <c r="A121" s="256" t="s">
        <v>1044</v>
      </c>
      <c r="B121" s="64" t="s">
        <v>1040</v>
      </c>
      <c r="C121" s="130"/>
    </row>
    <row r="122" spans="1:9" x14ac:dyDescent="0.3">
      <c r="A122" s="257"/>
      <c r="B122" s="68" t="s">
        <v>1045</v>
      </c>
    </row>
    <row r="123" spans="1:9" x14ac:dyDescent="0.3">
      <c r="A123" s="257"/>
      <c r="B123" s="68">
        <v>19.54</v>
      </c>
    </row>
    <row r="124" spans="1:9" ht="15" thickBot="1" x14ac:dyDescent="0.35">
      <c r="A124" s="257"/>
      <c r="B124" s="68">
        <v>993</v>
      </c>
    </row>
    <row r="125" spans="1:9" x14ac:dyDescent="0.3">
      <c r="A125" s="256" t="s">
        <v>1046</v>
      </c>
      <c r="B125" s="261" t="s">
        <v>1047</v>
      </c>
      <c r="C125" s="268"/>
      <c r="D125" s="269" t="s">
        <v>1049</v>
      </c>
      <c r="E125" s="261"/>
      <c r="F125" s="268"/>
      <c r="G125" s="34" t="s">
        <v>1053</v>
      </c>
      <c r="H125" s="34" t="s">
        <v>430</v>
      </c>
      <c r="I125" s="64" t="s">
        <v>1055</v>
      </c>
    </row>
    <row r="126" spans="1:9" x14ac:dyDescent="0.3">
      <c r="A126" s="257"/>
      <c r="B126" s="7" t="s">
        <v>932</v>
      </c>
      <c r="C126" s="8" t="s">
        <v>1048</v>
      </c>
      <c r="D126" s="80" t="s">
        <v>1050</v>
      </c>
      <c r="E126" s="7" t="s">
        <v>1051</v>
      </c>
      <c r="F126" s="8" t="s">
        <v>1052</v>
      </c>
      <c r="G126" s="67" t="s">
        <v>1054</v>
      </c>
      <c r="H126" s="67" t="s">
        <v>933</v>
      </c>
      <c r="I126" s="68" t="s">
        <v>1056</v>
      </c>
    </row>
    <row r="127" spans="1:9" x14ac:dyDescent="0.3">
      <c r="A127" s="257"/>
      <c r="B127" s="7">
        <v>20.96</v>
      </c>
      <c r="C127" s="8">
        <v>26.69</v>
      </c>
      <c r="D127" s="14">
        <v>20.72</v>
      </c>
      <c r="E127" s="7">
        <v>24.98</v>
      </c>
      <c r="F127" s="8">
        <v>23.25</v>
      </c>
      <c r="G127" s="67">
        <v>27.05</v>
      </c>
      <c r="H127" s="67">
        <v>26.55</v>
      </c>
      <c r="I127" s="68">
        <v>28.98</v>
      </c>
    </row>
    <row r="128" spans="1:9" ht="15" thickBot="1" x14ac:dyDescent="0.35">
      <c r="A128" s="258"/>
      <c r="B128" s="24">
        <v>1722</v>
      </c>
      <c r="C128" s="25">
        <v>2646</v>
      </c>
      <c r="D128" s="23">
        <v>2431</v>
      </c>
      <c r="E128" s="24">
        <v>3725</v>
      </c>
      <c r="F128" s="25">
        <v>3045</v>
      </c>
      <c r="G128" s="75">
        <v>2301</v>
      </c>
      <c r="H128" s="75">
        <v>2537</v>
      </c>
      <c r="I128" s="77">
        <v>960</v>
      </c>
    </row>
    <row r="129" spans="1:11" x14ac:dyDescent="0.3">
      <c r="A129" s="256" t="s">
        <v>1057</v>
      </c>
      <c r="B129" s="71" t="s">
        <v>1058</v>
      </c>
      <c r="C129" s="130"/>
    </row>
    <row r="130" spans="1:11" x14ac:dyDescent="0.3">
      <c r="A130" s="257"/>
      <c r="B130" s="72" t="s">
        <v>1059</v>
      </c>
    </row>
    <row r="131" spans="1:11" x14ac:dyDescent="0.3">
      <c r="A131" s="257"/>
      <c r="B131" s="72">
        <v>26.1</v>
      </c>
    </row>
    <row r="132" spans="1:11" ht="15" thickBot="1" x14ac:dyDescent="0.35">
      <c r="A132" s="258"/>
      <c r="B132" s="74">
        <v>1851</v>
      </c>
    </row>
    <row r="133" spans="1:11" x14ac:dyDescent="0.3">
      <c r="A133" s="256" t="s">
        <v>1061</v>
      </c>
      <c r="B133" s="64" t="s">
        <v>1062</v>
      </c>
      <c r="C133"/>
      <c r="D133"/>
    </row>
    <row r="134" spans="1:11" x14ac:dyDescent="0.3">
      <c r="A134" s="257"/>
      <c r="B134" s="68" t="s">
        <v>1065</v>
      </c>
    </row>
    <row r="135" spans="1:11" x14ac:dyDescent="0.3">
      <c r="A135" s="257"/>
      <c r="B135" s="68">
        <v>23.3</v>
      </c>
    </row>
    <row r="136" spans="1:11" ht="15" thickBot="1" x14ac:dyDescent="0.35">
      <c r="A136" s="258"/>
      <c r="B136" s="77">
        <v>1468</v>
      </c>
    </row>
    <row r="137" spans="1:11" x14ac:dyDescent="0.3">
      <c r="A137" s="256" t="s">
        <v>1067</v>
      </c>
      <c r="B137" s="64" t="s">
        <v>502</v>
      </c>
      <c r="C137" s="120"/>
    </row>
    <row r="138" spans="1:11" x14ac:dyDescent="0.3">
      <c r="A138" s="257"/>
      <c r="B138" s="68" t="s">
        <v>664</v>
      </c>
    </row>
    <row r="139" spans="1:11" x14ac:dyDescent="0.3">
      <c r="A139" s="257"/>
      <c r="B139" s="68">
        <v>17.059999999999999</v>
      </c>
    </row>
    <row r="140" spans="1:11" ht="15" thickBot="1" x14ac:dyDescent="0.35">
      <c r="A140" s="257"/>
      <c r="B140" s="68">
        <v>360</v>
      </c>
    </row>
    <row r="141" spans="1:11" x14ac:dyDescent="0.3">
      <c r="A141" s="256" t="s">
        <v>1068</v>
      </c>
      <c r="B141" s="261" t="s">
        <v>1062</v>
      </c>
      <c r="C141" s="268"/>
      <c r="D141" s="289" t="s">
        <v>1070</v>
      </c>
      <c r="E141" s="268"/>
      <c r="F141" s="269" t="s">
        <v>1074</v>
      </c>
      <c r="G141" s="261"/>
      <c r="H141" s="261"/>
      <c r="I141" s="261"/>
      <c r="J141" s="261"/>
      <c r="K141" s="260"/>
    </row>
    <row r="142" spans="1:11" x14ac:dyDescent="0.3">
      <c r="A142" s="257"/>
      <c r="B142" s="7" t="s">
        <v>1069</v>
      </c>
      <c r="C142" s="7" t="s">
        <v>1073</v>
      </c>
      <c r="D142" s="14" t="s">
        <v>1072</v>
      </c>
      <c r="E142" s="8" t="s">
        <v>1071</v>
      </c>
      <c r="F142" s="14" t="s">
        <v>1075</v>
      </c>
      <c r="G142" s="7" t="s">
        <v>1076</v>
      </c>
      <c r="H142" s="16" t="s">
        <v>1077</v>
      </c>
      <c r="I142" s="7" t="s">
        <v>1078</v>
      </c>
      <c r="J142" s="7" t="s">
        <v>1079</v>
      </c>
      <c r="K142" s="68" t="s">
        <v>1080</v>
      </c>
    </row>
    <row r="143" spans="1:11" x14ac:dyDescent="0.3">
      <c r="A143" s="257"/>
      <c r="B143" s="7">
        <v>23.67</v>
      </c>
      <c r="C143" s="7">
        <v>14.48</v>
      </c>
      <c r="D143" s="14">
        <v>16.23</v>
      </c>
      <c r="E143" s="8">
        <v>14.76</v>
      </c>
      <c r="F143" s="14">
        <v>4.55</v>
      </c>
      <c r="G143" s="7">
        <v>6.1</v>
      </c>
      <c r="H143" s="7">
        <v>7.18</v>
      </c>
      <c r="I143" s="7">
        <v>9.49</v>
      </c>
      <c r="J143" s="7">
        <v>15.99</v>
      </c>
      <c r="K143" s="68">
        <v>7.3</v>
      </c>
    </row>
    <row r="144" spans="1:11" ht="15" thickBot="1" x14ac:dyDescent="0.35">
      <c r="A144" s="258"/>
      <c r="B144" s="24">
        <v>1200</v>
      </c>
      <c r="C144" s="24">
        <v>1371</v>
      </c>
      <c r="D144" s="23">
        <v>1692</v>
      </c>
      <c r="E144" s="25">
        <v>1606</v>
      </c>
      <c r="F144" s="23">
        <v>1290</v>
      </c>
      <c r="G144" s="24">
        <v>1365</v>
      </c>
      <c r="H144" s="24">
        <v>1774</v>
      </c>
      <c r="I144" s="24">
        <v>2090</v>
      </c>
      <c r="J144" s="24">
        <v>2909</v>
      </c>
      <c r="K144" s="77">
        <v>1214</v>
      </c>
    </row>
    <row r="145" spans="1:8" x14ac:dyDescent="0.3">
      <c r="A145" s="256" t="s">
        <v>1081</v>
      </c>
      <c r="B145" s="259" t="s">
        <v>1082</v>
      </c>
      <c r="C145" s="268"/>
      <c r="D145" s="64" t="s">
        <v>1058</v>
      </c>
    </row>
    <row r="146" spans="1:8" x14ac:dyDescent="0.3">
      <c r="A146" s="257"/>
      <c r="B146" s="66" t="s">
        <v>1083</v>
      </c>
      <c r="C146" s="8" t="s">
        <v>1084</v>
      </c>
      <c r="D146" s="68" t="s">
        <v>1085</v>
      </c>
    </row>
    <row r="147" spans="1:8" x14ac:dyDescent="0.3">
      <c r="A147" s="257"/>
      <c r="B147" s="66">
        <v>24.12</v>
      </c>
      <c r="C147" s="8">
        <v>24.62</v>
      </c>
      <c r="D147" s="68">
        <v>22.69</v>
      </c>
    </row>
    <row r="148" spans="1:8" ht="15" thickBot="1" x14ac:dyDescent="0.35">
      <c r="A148" s="258"/>
      <c r="B148" s="66">
        <v>3673</v>
      </c>
      <c r="C148" s="8">
        <v>3088</v>
      </c>
      <c r="D148" s="68">
        <v>3113</v>
      </c>
    </row>
    <row r="149" spans="1:8" x14ac:dyDescent="0.3">
      <c r="A149" s="256" t="s">
        <v>1086</v>
      </c>
      <c r="B149" s="259" t="s">
        <v>1087</v>
      </c>
      <c r="C149" s="261"/>
      <c r="D149" s="261"/>
      <c r="E149" s="261"/>
      <c r="F149" s="268"/>
      <c r="G149" s="269" t="s">
        <v>1093</v>
      </c>
      <c r="H149" s="260"/>
    </row>
    <row r="150" spans="1:8" x14ac:dyDescent="0.3">
      <c r="A150" s="257"/>
      <c r="B150" s="66" t="s">
        <v>1088</v>
      </c>
      <c r="C150" s="16" t="s">
        <v>1089</v>
      </c>
      <c r="D150" s="16" t="s">
        <v>1090</v>
      </c>
      <c r="E150" s="16" t="s">
        <v>1091</v>
      </c>
      <c r="F150" s="8" t="s">
        <v>1092</v>
      </c>
      <c r="G150" s="7" t="s">
        <v>1094</v>
      </c>
      <c r="H150" s="68" t="s">
        <v>1095</v>
      </c>
    </row>
    <row r="151" spans="1:8" x14ac:dyDescent="0.3">
      <c r="A151" s="257"/>
      <c r="B151" s="66">
        <v>26.6</v>
      </c>
      <c r="C151" s="7">
        <v>26.75</v>
      </c>
      <c r="D151" s="7">
        <v>26.56</v>
      </c>
      <c r="E151" s="7">
        <v>26.32</v>
      </c>
      <c r="F151" s="8">
        <v>27.65</v>
      </c>
      <c r="G151" s="7">
        <v>26.02</v>
      </c>
      <c r="H151" s="68">
        <v>25.8</v>
      </c>
    </row>
    <row r="152" spans="1:8" ht="15" thickBot="1" x14ac:dyDescent="0.35">
      <c r="A152" s="258"/>
      <c r="B152" s="76">
        <v>2719</v>
      </c>
      <c r="C152" s="24">
        <v>3359</v>
      </c>
      <c r="D152" s="24">
        <v>2884</v>
      </c>
      <c r="E152" s="24">
        <v>2699</v>
      </c>
      <c r="F152" s="25">
        <v>2676</v>
      </c>
      <c r="G152" s="24">
        <v>3542</v>
      </c>
      <c r="H152" s="77">
        <v>2642</v>
      </c>
    </row>
    <row r="153" spans="1:8" x14ac:dyDescent="0.3">
      <c r="A153" s="256" t="s">
        <v>1096</v>
      </c>
      <c r="B153" s="71" t="s">
        <v>522</v>
      </c>
    </row>
    <row r="154" spans="1:8" x14ac:dyDescent="0.3">
      <c r="A154" s="257"/>
      <c r="B154" s="72" t="s">
        <v>525</v>
      </c>
      <c r="C154"/>
    </row>
    <row r="155" spans="1:8" x14ac:dyDescent="0.3">
      <c r="A155" s="257"/>
      <c r="B155" s="72">
        <v>24.74</v>
      </c>
    </row>
    <row r="156" spans="1:8" ht="15" thickBot="1" x14ac:dyDescent="0.35">
      <c r="A156" s="258"/>
      <c r="B156" s="74">
        <v>1155</v>
      </c>
    </row>
    <row r="157" spans="1:8" x14ac:dyDescent="0.3">
      <c r="A157" s="256" t="s">
        <v>1097</v>
      </c>
      <c r="B157" s="71" t="s">
        <v>522</v>
      </c>
      <c r="C157" s="120"/>
    </row>
    <row r="158" spans="1:8" x14ac:dyDescent="0.3">
      <c r="A158" s="257"/>
      <c r="B158" s="72" t="s">
        <v>525</v>
      </c>
    </row>
    <row r="159" spans="1:8" x14ac:dyDescent="0.3">
      <c r="A159" s="257"/>
      <c r="B159" s="72">
        <v>24.74</v>
      </c>
    </row>
    <row r="160" spans="1:8" ht="15" thickBot="1" x14ac:dyDescent="0.35">
      <c r="A160" s="258"/>
      <c r="B160" s="72">
        <v>1155</v>
      </c>
    </row>
    <row r="161" spans="1:27" x14ac:dyDescent="0.3">
      <c r="A161" s="256" t="s">
        <v>1098</v>
      </c>
      <c r="B161" s="259" t="s">
        <v>1062</v>
      </c>
      <c r="C161" s="260"/>
    </row>
    <row r="162" spans="1:27" x14ac:dyDescent="0.3">
      <c r="A162" s="257"/>
      <c r="B162" s="66" t="s">
        <v>1099</v>
      </c>
      <c r="C162" s="68" t="s">
        <v>1100</v>
      </c>
    </row>
    <row r="163" spans="1:27" x14ac:dyDescent="0.3">
      <c r="A163" s="257"/>
      <c r="B163" s="66">
        <v>28.95</v>
      </c>
      <c r="C163" s="68">
        <v>28.03</v>
      </c>
    </row>
    <row r="164" spans="1:27" ht="15" thickBot="1" x14ac:dyDescent="0.35">
      <c r="A164" s="257"/>
      <c r="B164" s="66">
        <v>770</v>
      </c>
      <c r="C164" s="68">
        <v>547</v>
      </c>
    </row>
    <row r="165" spans="1:27" x14ac:dyDescent="0.3">
      <c r="A165" s="256" t="s">
        <v>1101</v>
      </c>
      <c r="B165" s="259" t="s">
        <v>1102</v>
      </c>
      <c r="C165" s="261"/>
      <c r="D165" s="261"/>
      <c r="E165" s="261"/>
      <c r="F165" s="261"/>
      <c r="G165" s="261"/>
      <c r="H165" s="261"/>
      <c r="I165" s="261"/>
      <c r="J165" s="261"/>
      <c r="K165" s="261"/>
      <c r="L165" s="261"/>
      <c r="M165" s="261"/>
      <c r="N165" s="261"/>
      <c r="O165" s="268"/>
      <c r="P165" s="269" t="s">
        <v>1093</v>
      </c>
      <c r="Q165" s="261"/>
      <c r="R165" s="261"/>
      <c r="S165" s="261"/>
      <c r="T165" s="268"/>
      <c r="U165" s="269" t="s">
        <v>1087</v>
      </c>
      <c r="V165" s="261"/>
      <c r="W165" s="261"/>
      <c r="X165" s="261"/>
      <c r="Y165" s="261"/>
      <c r="Z165" s="261"/>
      <c r="AA165" s="260"/>
    </row>
    <row r="166" spans="1:27" x14ac:dyDescent="0.3">
      <c r="A166" s="257"/>
      <c r="B166" s="66" t="s">
        <v>1103</v>
      </c>
      <c r="C166" s="7" t="s">
        <v>1104</v>
      </c>
      <c r="D166" s="7" t="s">
        <v>1105</v>
      </c>
      <c r="E166" s="16" t="s">
        <v>1106</v>
      </c>
      <c r="F166" s="7" t="s">
        <v>1107</v>
      </c>
      <c r="G166" s="7" t="s">
        <v>1108</v>
      </c>
      <c r="H166" s="7" t="s">
        <v>1109</v>
      </c>
      <c r="I166" s="7" t="s">
        <v>1110</v>
      </c>
      <c r="J166" s="16" t="s">
        <v>1111</v>
      </c>
      <c r="K166" s="7" t="s">
        <v>1112</v>
      </c>
      <c r="L166" s="7" t="s">
        <v>1113</v>
      </c>
      <c r="M166" s="7" t="s">
        <v>1114</v>
      </c>
      <c r="N166" s="7" t="s">
        <v>1115</v>
      </c>
      <c r="O166" s="8" t="s">
        <v>1116</v>
      </c>
      <c r="P166" s="14" t="s">
        <v>1117</v>
      </c>
      <c r="Q166" s="7" t="s">
        <v>1118</v>
      </c>
      <c r="R166" s="7" t="s">
        <v>1119</v>
      </c>
      <c r="S166" s="7" t="s">
        <v>1094</v>
      </c>
      <c r="T166" s="8" t="s">
        <v>1095</v>
      </c>
      <c r="U166" s="16" t="s">
        <v>1091</v>
      </c>
      <c r="V166" s="16" t="s">
        <v>1089</v>
      </c>
      <c r="W166" s="16" t="s">
        <v>1090</v>
      </c>
      <c r="X166" s="16" t="s">
        <v>1120</v>
      </c>
      <c r="Y166" s="7" t="s">
        <v>1121</v>
      </c>
      <c r="Z166" s="7" t="s">
        <v>1088</v>
      </c>
      <c r="AA166" s="68" t="s">
        <v>1122</v>
      </c>
    </row>
    <row r="167" spans="1:27" x14ac:dyDescent="0.3">
      <c r="A167" s="257"/>
      <c r="B167" s="66">
        <v>24.05</v>
      </c>
      <c r="C167" s="7">
        <v>26.15</v>
      </c>
      <c r="D167" s="7">
        <v>27.53</v>
      </c>
      <c r="E167" s="7">
        <v>26.99</v>
      </c>
      <c r="F167" s="7">
        <v>27.26</v>
      </c>
      <c r="G167" s="7">
        <v>26.99</v>
      </c>
      <c r="H167" s="7">
        <v>27.36</v>
      </c>
      <c r="I167" s="7">
        <v>27.93</v>
      </c>
      <c r="J167" s="7">
        <v>27.77</v>
      </c>
      <c r="K167" s="7">
        <v>27.92</v>
      </c>
      <c r="L167" s="7">
        <v>28.18</v>
      </c>
      <c r="M167" s="7">
        <v>28</v>
      </c>
      <c r="N167" s="7">
        <v>26.87</v>
      </c>
      <c r="O167" s="8">
        <v>27.37</v>
      </c>
      <c r="P167" s="14">
        <v>27.59</v>
      </c>
      <c r="Q167" s="7">
        <v>27.41</v>
      </c>
      <c r="R167" s="7">
        <v>26.98</v>
      </c>
      <c r="S167" s="7">
        <v>26.02</v>
      </c>
      <c r="T167" s="8">
        <v>25.8</v>
      </c>
      <c r="U167" s="7">
        <v>26.32</v>
      </c>
      <c r="V167" s="7">
        <v>26.75</v>
      </c>
      <c r="W167" s="7">
        <v>26.56</v>
      </c>
      <c r="X167" s="7">
        <v>25.52</v>
      </c>
      <c r="Y167" s="7">
        <v>26.33</v>
      </c>
      <c r="Z167" s="7">
        <v>26.6</v>
      </c>
      <c r="AA167" s="68">
        <v>27.84</v>
      </c>
    </row>
    <row r="168" spans="1:27" ht="15" thickBot="1" x14ac:dyDescent="0.35">
      <c r="A168" s="258"/>
      <c r="B168" s="76">
        <v>1419</v>
      </c>
      <c r="C168" s="24">
        <v>2441</v>
      </c>
      <c r="D168" s="24">
        <v>1726</v>
      </c>
      <c r="E168" s="24">
        <v>1678</v>
      </c>
      <c r="F168" s="24">
        <v>2831</v>
      </c>
      <c r="G168" s="24">
        <v>3408</v>
      </c>
      <c r="H168" s="24">
        <v>2488</v>
      </c>
      <c r="I168" s="24">
        <v>2418</v>
      </c>
      <c r="J168" s="24">
        <v>1942</v>
      </c>
      <c r="K168" s="24">
        <v>2337</v>
      </c>
      <c r="L168" s="24">
        <v>2155</v>
      </c>
      <c r="M168" s="24">
        <v>2052</v>
      </c>
      <c r="N168" s="24">
        <v>2354</v>
      </c>
      <c r="O168" s="25">
        <v>2559</v>
      </c>
      <c r="P168" s="23">
        <v>2410</v>
      </c>
      <c r="Q168" s="24">
        <v>2495</v>
      </c>
      <c r="R168" s="24">
        <v>2603</v>
      </c>
      <c r="S168" s="24">
        <v>3542</v>
      </c>
      <c r="T168" s="25">
        <v>2642</v>
      </c>
      <c r="U168" s="24">
        <v>2699</v>
      </c>
      <c r="V168" s="24">
        <v>3359</v>
      </c>
      <c r="W168" s="24">
        <v>2884</v>
      </c>
      <c r="X168" s="24">
        <v>2518</v>
      </c>
      <c r="Y168" s="24">
        <v>2807</v>
      </c>
      <c r="Z168" s="24">
        <v>2719</v>
      </c>
      <c r="AA168" s="77">
        <v>2502</v>
      </c>
    </row>
    <row r="169" spans="1:27" x14ac:dyDescent="0.3">
      <c r="A169" s="256" t="s">
        <v>1123</v>
      </c>
      <c r="B169" s="82" t="s">
        <v>1124</v>
      </c>
      <c r="C169" s="34" t="s">
        <v>1053</v>
      </c>
      <c r="D169" s="34" t="s">
        <v>1055</v>
      </c>
      <c r="E169" s="269" t="s">
        <v>430</v>
      </c>
      <c r="F169" s="261"/>
      <c r="G169" s="261"/>
      <c r="H169" s="261"/>
      <c r="I169" s="261"/>
      <c r="J169" s="261"/>
      <c r="K169" s="261"/>
      <c r="L169" s="260"/>
    </row>
    <row r="170" spans="1:27" x14ac:dyDescent="0.3">
      <c r="A170" s="257"/>
      <c r="B170" s="83" t="s">
        <v>1125</v>
      </c>
      <c r="C170" s="67" t="s">
        <v>1126</v>
      </c>
      <c r="D170" s="67" t="s">
        <v>1056</v>
      </c>
      <c r="E170" s="7" t="s">
        <v>1128</v>
      </c>
      <c r="F170" s="16" t="s">
        <v>1129</v>
      </c>
      <c r="G170" s="7" t="s">
        <v>1130</v>
      </c>
      <c r="H170" s="7" t="s">
        <v>1131</v>
      </c>
      <c r="I170" s="7" t="s">
        <v>1132</v>
      </c>
      <c r="J170" s="7" t="s">
        <v>1133</v>
      </c>
      <c r="K170" s="7" t="s">
        <v>1134</v>
      </c>
      <c r="L170" s="68" t="s">
        <v>1135</v>
      </c>
    </row>
    <row r="171" spans="1:27" x14ac:dyDescent="0.3">
      <c r="A171" s="257"/>
      <c r="B171" s="83">
        <v>26.69</v>
      </c>
      <c r="C171" s="67">
        <v>26.41</v>
      </c>
      <c r="D171" s="67">
        <v>28.98</v>
      </c>
      <c r="E171" s="7">
        <v>26.75</v>
      </c>
      <c r="F171" s="7">
        <v>26.93</v>
      </c>
      <c r="G171" s="7">
        <v>25.37</v>
      </c>
      <c r="H171" s="7">
        <v>25.11</v>
      </c>
      <c r="I171" s="7">
        <v>25.11</v>
      </c>
      <c r="J171" s="7">
        <v>24.82</v>
      </c>
      <c r="K171" s="7">
        <v>22.67</v>
      </c>
      <c r="L171" s="68">
        <v>23.62</v>
      </c>
    </row>
    <row r="172" spans="1:27" ht="15" thickBot="1" x14ac:dyDescent="0.35">
      <c r="A172" s="257"/>
      <c r="B172" s="129">
        <v>2444</v>
      </c>
      <c r="C172" s="75">
        <v>2315</v>
      </c>
      <c r="D172" s="75">
        <v>960</v>
      </c>
      <c r="E172" s="24">
        <v>735</v>
      </c>
      <c r="F172" s="24">
        <v>614</v>
      </c>
      <c r="G172" s="24">
        <v>655</v>
      </c>
      <c r="H172" s="24">
        <v>645</v>
      </c>
      <c r="I172" s="24">
        <v>946</v>
      </c>
      <c r="J172" s="24">
        <v>791</v>
      </c>
      <c r="K172" s="24">
        <v>1260</v>
      </c>
      <c r="L172" s="77">
        <v>1238</v>
      </c>
    </row>
    <row r="173" spans="1:27" x14ac:dyDescent="0.3">
      <c r="A173" s="256" t="s">
        <v>1141</v>
      </c>
      <c r="B173" s="259" t="s">
        <v>421</v>
      </c>
      <c r="C173" s="261"/>
      <c r="D173" s="261"/>
      <c r="E173" s="261"/>
      <c r="F173" s="261"/>
      <c r="G173" s="261"/>
      <c r="H173" s="261"/>
      <c r="I173" s="261"/>
      <c r="J173" s="260"/>
    </row>
    <row r="174" spans="1:27" x14ac:dyDescent="0.3">
      <c r="A174" s="257"/>
      <c r="B174" s="66" t="s">
        <v>1142</v>
      </c>
      <c r="C174" s="7" t="s">
        <v>1143</v>
      </c>
      <c r="D174" s="7" t="s">
        <v>1144</v>
      </c>
      <c r="E174" s="16" t="s">
        <v>1145</v>
      </c>
      <c r="F174" s="7" t="s">
        <v>1146</v>
      </c>
      <c r="G174" s="7" t="s">
        <v>484</v>
      </c>
      <c r="H174" s="7" t="s">
        <v>1147</v>
      </c>
      <c r="I174" s="7" t="s">
        <v>423</v>
      </c>
      <c r="J174" s="68" t="s">
        <v>420</v>
      </c>
    </row>
    <row r="175" spans="1:27" x14ac:dyDescent="0.3">
      <c r="A175" s="257"/>
      <c r="B175" s="66">
        <v>10.87</v>
      </c>
      <c r="C175" s="7">
        <v>11.8</v>
      </c>
      <c r="D175" s="7">
        <v>10.33</v>
      </c>
      <c r="E175" s="7">
        <v>11.71</v>
      </c>
      <c r="F175" s="7">
        <v>12.05</v>
      </c>
      <c r="G175" s="7">
        <v>12.33</v>
      </c>
      <c r="H175" s="7">
        <v>10.8</v>
      </c>
      <c r="I175" s="7">
        <v>9.7899999999999991</v>
      </c>
      <c r="J175" s="68">
        <v>8.86</v>
      </c>
    </row>
    <row r="176" spans="1:27" ht="15" thickBot="1" x14ac:dyDescent="0.35">
      <c r="A176" s="258"/>
      <c r="B176" s="76">
        <v>190</v>
      </c>
      <c r="C176" s="24">
        <v>365</v>
      </c>
      <c r="D176" s="24">
        <v>505</v>
      </c>
      <c r="E176" s="24">
        <v>632</v>
      </c>
      <c r="F176" s="24">
        <v>795</v>
      </c>
      <c r="G176" s="24">
        <v>1338</v>
      </c>
      <c r="H176" s="24">
        <v>1736</v>
      </c>
      <c r="I176" s="24">
        <v>1872</v>
      </c>
      <c r="J176" s="77">
        <v>1713</v>
      </c>
    </row>
    <row r="177" spans="1:25" x14ac:dyDescent="0.3">
      <c r="A177" s="256" t="s">
        <v>1235</v>
      </c>
      <c r="B177" s="82" t="s">
        <v>1124</v>
      </c>
      <c r="C177" s="64" t="s">
        <v>1049</v>
      </c>
    </row>
    <row r="178" spans="1:25" x14ac:dyDescent="0.3">
      <c r="A178" s="257"/>
      <c r="B178" s="83" t="s">
        <v>1236</v>
      </c>
      <c r="C178" s="68" t="s">
        <v>1237</v>
      </c>
    </row>
    <row r="179" spans="1:25" x14ac:dyDescent="0.3">
      <c r="A179" s="257"/>
      <c r="B179" s="83">
        <v>20.62</v>
      </c>
      <c r="C179" s="68">
        <v>15.89</v>
      </c>
    </row>
    <row r="180" spans="1:25" ht="15" thickBot="1" x14ac:dyDescent="0.35">
      <c r="A180" s="258"/>
      <c r="B180" s="129">
        <v>2663</v>
      </c>
      <c r="C180" s="77">
        <v>1849</v>
      </c>
    </row>
    <row r="181" spans="1:25" x14ac:dyDescent="0.3">
      <c r="A181" s="256" t="s">
        <v>1238</v>
      </c>
      <c r="B181" s="259" t="s">
        <v>1049</v>
      </c>
      <c r="C181" s="260"/>
    </row>
    <row r="182" spans="1:25" x14ac:dyDescent="0.3">
      <c r="A182" s="257"/>
      <c r="B182" s="66" t="s">
        <v>1239</v>
      </c>
      <c r="C182" s="68" t="s">
        <v>1240</v>
      </c>
    </row>
    <row r="183" spans="1:25" x14ac:dyDescent="0.3">
      <c r="A183" s="257"/>
      <c r="B183" s="66">
        <v>24.71</v>
      </c>
      <c r="C183" s="68">
        <v>24.41</v>
      </c>
    </row>
    <row r="184" spans="1:25" ht="15" thickBot="1" x14ac:dyDescent="0.35">
      <c r="A184" s="258"/>
      <c r="B184" s="66">
        <v>1422</v>
      </c>
      <c r="C184" s="68">
        <v>2561</v>
      </c>
    </row>
    <row r="185" spans="1:25" x14ac:dyDescent="0.3">
      <c r="A185" s="256" t="s">
        <v>1241</v>
      </c>
      <c r="B185" s="259" t="s">
        <v>1049</v>
      </c>
      <c r="C185" s="261"/>
      <c r="D185" s="261"/>
      <c r="E185" s="261"/>
      <c r="F185" s="261"/>
      <c r="G185" s="261"/>
      <c r="H185" s="261"/>
      <c r="I185" s="268"/>
      <c r="J185" s="269" t="s">
        <v>1124</v>
      </c>
      <c r="K185" s="261"/>
      <c r="L185" s="261"/>
      <c r="M185" s="261"/>
      <c r="N185" s="261"/>
      <c r="O185" s="268"/>
      <c r="P185" s="269" t="s">
        <v>1058</v>
      </c>
      <c r="Q185" s="261"/>
      <c r="R185" s="261"/>
      <c r="S185" s="268"/>
      <c r="T185" s="269" t="s">
        <v>1082</v>
      </c>
      <c r="U185" s="261"/>
      <c r="V185" s="261"/>
      <c r="W185" s="261"/>
      <c r="X185" s="261"/>
      <c r="Y185" s="260"/>
    </row>
    <row r="186" spans="1:25" x14ac:dyDescent="0.3">
      <c r="A186" s="257"/>
      <c r="B186" s="66" t="s">
        <v>1242</v>
      </c>
      <c r="C186" s="7" t="s">
        <v>1239</v>
      </c>
      <c r="D186" s="7" t="s">
        <v>1240</v>
      </c>
      <c r="E186" s="7" t="s">
        <v>1237</v>
      </c>
      <c r="F186" s="16" t="s">
        <v>1243</v>
      </c>
      <c r="G186" s="7" t="s">
        <v>1244</v>
      </c>
      <c r="H186" s="7" t="s">
        <v>1245</v>
      </c>
      <c r="I186" s="8" t="s">
        <v>1246</v>
      </c>
      <c r="J186" s="14" t="s">
        <v>1247</v>
      </c>
      <c r="K186" s="7" t="s">
        <v>1248</v>
      </c>
      <c r="L186" s="7" t="s">
        <v>1236</v>
      </c>
      <c r="M186" s="7" t="s">
        <v>1249</v>
      </c>
      <c r="N186" s="7" t="s">
        <v>1250</v>
      </c>
      <c r="O186" s="8" t="s">
        <v>1251</v>
      </c>
      <c r="P186" s="7" t="s">
        <v>1252</v>
      </c>
      <c r="Q186" s="7" t="s">
        <v>1253</v>
      </c>
      <c r="R186" s="7" t="s">
        <v>1254</v>
      </c>
      <c r="S186" s="8" t="s">
        <v>1255</v>
      </c>
      <c r="T186" s="7" t="s">
        <v>1084</v>
      </c>
      <c r="U186" s="7" t="s">
        <v>1083</v>
      </c>
      <c r="V186" s="7" t="s">
        <v>1256</v>
      </c>
      <c r="W186" s="7" t="s">
        <v>1257</v>
      </c>
      <c r="X186" s="7" t="s">
        <v>1258</v>
      </c>
      <c r="Y186" s="68" t="s">
        <v>1259</v>
      </c>
    </row>
    <row r="187" spans="1:25" x14ac:dyDescent="0.3">
      <c r="A187" s="257"/>
      <c r="B187" s="66">
        <v>22.44</v>
      </c>
      <c r="C187" s="7">
        <v>24.71</v>
      </c>
      <c r="D187" s="7">
        <v>24.41</v>
      </c>
      <c r="E187" s="7">
        <v>15.89</v>
      </c>
      <c r="F187" s="7">
        <v>21.53</v>
      </c>
      <c r="G187" s="7">
        <v>16.21</v>
      </c>
      <c r="H187" s="7">
        <v>15.75</v>
      </c>
      <c r="I187" s="8">
        <v>25.32</v>
      </c>
      <c r="J187" s="14">
        <v>18.079999999999998</v>
      </c>
      <c r="K187" s="7">
        <v>20.25</v>
      </c>
      <c r="L187" s="7">
        <v>20.62</v>
      </c>
      <c r="M187" s="7">
        <v>19.96</v>
      </c>
      <c r="N187" s="7">
        <v>23.37</v>
      </c>
      <c r="O187" s="8">
        <v>25.37</v>
      </c>
      <c r="P187" s="7">
        <v>26.31</v>
      </c>
      <c r="Q187" s="7">
        <v>26.34</v>
      </c>
      <c r="R187" s="7">
        <v>26.46</v>
      </c>
      <c r="S187" s="8">
        <v>24.28</v>
      </c>
      <c r="T187" s="7">
        <v>24.62</v>
      </c>
      <c r="U187" s="7">
        <v>24.12</v>
      </c>
      <c r="V187" s="7">
        <v>23</v>
      </c>
      <c r="W187" s="7">
        <v>19.63</v>
      </c>
      <c r="X187" s="7">
        <v>25.02</v>
      </c>
      <c r="Y187" s="68">
        <v>25.7</v>
      </c>
    </row>
    <row r="188" spans="1:25" ht="15" thickBot="1" x14ac:dyDescent="0.35">
      <c r="A188" s="258"/>
      <c r="B188" s="76">
        <v>795</v>
      </c>
      <c r="C188" s="24">
        <v>1422</v>
      </c>
      <c r="D188" s="24">
        <v>2561</v>
      </c>
      <c r="E188" s="24">
        <v>1846</v>
      </c>
      <c r="F188" s="24">
        <v>2900</v>
      </c>
      <c r="G188" s="24">
        <v>1766</v>
      </c>
      <c r="H188" s="24">
        <v>2040</v>
      </c>
      <c r="I188" s="25">
        <v>3404</v>
      </c>
      <c r="J188" s="23">
        <v>1999</v>
      </c>
      <c r="K188" s="24">
        <v>1850</v>
      </c>
      <c r="L188" s="24">
        <v>2663</v>
      </c>
      <c r="M188" s="24">
        <v>2357</v>
      </c>
      <c r="N188" s="24">
        <v>2688</v>
      </c>
      <c r="O188" s="25">
        <v>4892</v>
      </c>
      <c r="P188" s="24">
        <v>2516</v>
      </c>
      <c r="Q188" s="24">
        <v>2433</v>
      </c>
      <c r="R188" s="24">
        <v>2006</v>
      </c>
      <c r="S188" s="25">
        <v>2923</v>
      </c>
      <c r="T188" s="24">
        <v>3088</v>
      </c>
      <c r="U188" s="24">
        <v>3673</v>
      </c>
      <c r="V188" s="24">
        <v>2790</v>
      </c>
      <c r="W188" s="24">
        <v>3553</v>
      </c>
      <c r="X188" s="24">
        <v>3721</v>
      </c>
      <c r="Y188" s="77">
        <v>2888</v>
      </c>
    </row>
    <row r="189" spans="1:25" x14ac:dyDescent="0.3">
      <c r="A189" s="256" t="s">
        <v>1260</v>
      </c>
      <c r="B189" s="82" t="s">
        <v>1055</v>
      </c>
      <c r="C189" s="269" t="s">
        <v>1124</v>
      </c>
      <c r="D189" s="268"/>
      <c r="E189" s="269" t="s">
        <v>1049</v>
      </c>
      <c r="F189" s="261"/>
      <c r="G189" s="261"/>
      <c r="H189" s="268"/>
      <c r="I189" s="64" t="s">
        <v>430</v>
      </c>
    </row>
    <row r="190" spans="1:25" x14ac:dyDescent="0.3">
      <c r="A190" s="257"/>
      <c r="B190" s="83" t="s">
        <v>1056</v>
      </c>
      <c r="C190" s="14" t="s">
        <v>1261</v>
      </c>
      <c r="D190" s="8" t="s">
        <v>1262</v>
      </c>
      <c r="E190" s="14" t="s">
        <v>1051</v>
      </c>
      <c r="F190" s="7" t="s">
        <v>1263</v>
      </c>
      <c r="G190" s="7" t="s">
        <v>1246</v>
      </c>
      <c r="H190" s="8" t="s">
        <v>1052</v>
      </c>
      <c r="I190" s="68" t="s">
        <v>1264</v>
      </c>
    </row>
    <row r="191" spans="1:25" x14ac:dyDescent="0.3">
      <c r="A191" s="257"/>
      <c r="B191" s="83">
        <v>28.98</v>
      </c>
      <c r="C191" s="14">
        <v>25.46</v>
      </c>
      <c r="D191" s="8">
        <v>24.24</v>
      </c>
      <c r="E191" s="14">
        <v>24.98</v>
      </c>
      <c r="F191" s="7">
        <v>17.010000000000002</v>
      </c>
      <c r="G191" s="7">
        <v>25.32</v>
      </c>
      <c r="H191" s="8">
        <v>23.25</v>
      </c>
      <c r="I191" s="68">
        <v>25.79</v>
      </c>
    </row>
    <row r="192" spans="1:25" ht="15" thickBot="1" x14ac:dyDescent="0.35">
      <c r="A192" s="258"/>
      <c r="B192" s="129">
        <v>960</v>
      </c>
      <c r="C192" s="23">
        <v>2659</v>
      </c>
      <c r="D192" s="25">
        <v>3127</v>
      </c>
      <c r="E192" s="23">
        <v>3725</v>
      </c>
      <c r="F192" s="24">
        <v>2213</v>
      </c>
      <c r="G192" s="24">
        <v>3404</v>
      </c>
      <c r="H192" s="25">
        <v>3045</v>
      </c>
      <c r="I192" s="77">
        <v>2102</v>
      </c>
    </row>
    <row r="193" spans="1:4" x14ac:dyDescent="0.3">
      <c r="A193" s="256" t="s">
        <v>1265</v>
      </c>
      <c r="B193" s="71" t="s">
        <v>430</v>
      </c>
    </row>
    <row r="194" spans="1:4" x14ac:dyDescent="0.3">
      <c r="A194" s="257"/>
      <c r="B194" s="72" t="s">
        <v>1133</v>
      </c>
      <c r="C194"/>
    </row>
    <row r="195" spans="1:4" x14ac:dyDescent="0.3">
      <c r="A195" s="257"/>
      <c r="B195" s="72">
        <v>24.82</v>
      </c>
      <c r="C195"/>
    </row>
    <row r="196" spans="1:4" ht="15" thickBot="1" x14ac:dyDescent="0.35">
      <c r="A196" s="258"/>
      <c r="B196" s="72">
        <v>791</v>
      </c>
    </row>
    <row r="197" spans="1:4" x14ac:dyDescent="0.3">
      <c r="A197" s="256" t="s">
        <v>1266</v>
      </c>
      <c r="B197" s="259" t="s">
        <v>430</v>
      </c>
      <c r="C197" s="261"/>
      <c r="D197" s="260"/>
    </row>
    <row r="198" spans="1:4" x14ac:dyDescent="0.3">
      <c r="A198" s="257"/>
      <c r="B198" s="66" t="s">
        <v>1134</v>
      </c>
      <c r="C198" s="7" t="s">
        <v>637</v>
      </c>
      <c r="D198" s="68" t="s">
        <v>1135</v>
      </c>
    </row>
    <row r="199" spans="1:4" x14ac:dyDescent="0.3">
      <c r="A199" s="257"/>
      <c r="B199" s="66">
        <v>22.67</v>
      </c>
      <c r="C199" s="7">
        <v>22.15</v>
      </c>
      <c r="D199" s="68">
        <v>23.62</v>
      </c>
    </row>
    <row r="200" spans="1:4" ht="15" thickBot="1" x14ac:dyDescent="0.35">
      <c r="A200" s="258"/>
      <c r="B200" s="76">
        <v>1260</v>
      </c>
      <c r="C200" s="24">
        <v>1362</v>
      </c>
      <c r="D200" s="77">
        <v>1238</v>
      </c>
    </row>
    <row r="201" spans="1:4" x14ac:dyDescent="0.3">
      <c r="A201" s="256" t="s">
        <v>1267</v>
      </c>
      <c r="B201" s="82" t="s">
        <v>1055</v>
      </c>
      <c r="C201" s="34" t="s">
        <v>1053</v>
      </c>
      <c r="D201" s="64" t="s">
        <v>430</v>
      </c>
    </row>
    <row r="202" spans="1:4" x14ac:dyDescent="0.3">
      <c r="A202" s="257"/>
      <c r="B202" s="83" t="s">
        <v>1056</v>
      </c>
      <c r="C202" s="67" t="s">
        <v>1126</v>
      </c>
      <c r="D202" s="68" t="s">
        <v>1269</v>
      </c>
    </row>
    <row r="203" spans="1:4" x14ac:dyDescent="0.3">
      <c r="A203" s="257"/>
      <c r="B203" s="83">
        <v>28.98</v>
      </c>
      <c r="C203" s="67">
        <v>26.41</v>
      </c>
      <c r="D203" s="68">
        <v>25.86</v>
      </c>
    </row>
    <row r="204" spans="1:4" ht="15" thickBot="1" x14ac:dyDescent="0.35">
      <c r="A204" s="258"/>
      <c r="B204" s="129">
        <v>960</v>
      </c>
      <c r="C204" s="75">
        <v>2315</v>
      </c>
      <c r="D204" s="77">
        <v>1918</v>
      </c>
    </row>
    <row r="205" spans="1:4" x14ac:dyDescent="0.3">
      <c r="A205" s="256" t="s">
        <v>1268</v>
      </c>
      <c r="B205" s="259" t="s">
        <v>1082</v>
      </c>
      <c r="C205" s="260"/>
    </row>
    <row r="206" spans="1:4" x14ac:dyDescent="0.3">
      <c r="A206" s="257"/>
      <c r="B206" s="66" t="s">
        <v>1270</v>
      </c>
      <c r="C206" s="68" t="s">
        <v>1083</v>
      </c>
    </row>
    <row r="207" spans="1:4" x14ac:dyDescent="0.3">
      <c r="A207" s="257"/>
      <c r="B207" s="66">
        <v>27.76</v>
      </c>
      <c r="C207" s="68">
        <v>24.12</v>
      </c>
    </row>
    <row r="208" spans="1:4" ht="15" thickBot="1" x14ac:dyDescent="0.35">
      <c r="A208" s="258"/>
      <c r="B208" s="76">
        <v>1955</v>
      </c>
      <c r="C208" s="77">
        <v>3673</v>
      </c>
    </row>
    <row r="209" spans="1:12" x14ac:dyDescent="0.3">
      <c r="A209" s="256" t="s">
        <v>1291</v>
      </c>
      <c r="B209" s="71" t="s">
        <v>1293</v>
      </c>
    </row>
    <row r="210" spans="1:12" x14ac:dyDescent="0.3">
      <c r="A210" s="257"/>
      <c r="B210" s="72" t="s">
        <v>1293</v>
      </c>
      <c r="C210"/>
    </row>
    <row r="211" spans="1:12" x14ac:dyDescent="0.3">
      <c r="A211" s="257"/>
      <c r="B211" s="72">
        <v>27.9</v>
      </c>
      <c r="C211"/>
    </row>
    <row r="212" spans="1:12" ht="15" thickBot="1" x14ac:dyDescent="0.35">
      <c r="A212" s="258"/>
      <c r="B212" s="72">
        <v>3411</v>
      </c>
      <c r="C212"/>
    </row>
    <row r="213" spans="1:12" x14ac:dyDescent="0.3">
      <c r="A213" s="256" t="s">
        <v>1295</v>
      </c>
      <c r="B213" s="259" t="s">
        <v>1296</v>
      </c>
      <c r="C213" s="260"/>
    </row>
    <row r="214" spans="1:12" x14ac:dyDescent="0.3">
      <c r="A214" s="257"/>
      <c r="B214" s="66" t="s">
        <v>1297</v>
      </c>
      <c r="C214" s="68" t="s">
        <v>495</v>
      </c>
    </row>
    <row r="215" spans="1:12" x14ac:dyDescent="0.3">
      <c r="A215" s="257"/>
      <c r="B215" s="66">
        <v>25.64</v>
      </c>
      <c r="C215" s="68">
        <v>24.33</v>
      </c>
    </row>
    <row r="216" spans="1:12" ht="15" thickBot="1" x14ac:dyDescent="0.35">
      <c r="A216" s="258"/>
      <c r="B216" s="76">
        <v>2594</v>
      </c>
      <c r="C216" s="77">
        <v>2588</v>
      </c>
    </row>
    <row r="217" spans="1:12" x14ac:dyDescent="0.3">
      <c r="A217" s="256" t="s">
        <v>1292</v>
      </c>
      <c r="B217" s="259" t="s">
        <v>1298</v>
      </c>
      <c r="C217" s="260"/>
    </row>
    <row r="218" spans="1:12" x14ac:dyDescent="0.3">
      <c r="A218" s="257"/>
      <c r="B218" s="66" t="s">
        <v>1299</v>
      </c>
      <c r="C218" s="68" t="s">
        <v>1300</v>
      </c>
    </row>
    <row r="219" spans="1:12" x14ac:dyDescent="0.3">
      <c r="A219" s="257"/>
      <c r="B219" s="66">
        <v>27.05</v>
      </c>
      <c r="C219" s="68">
        <v>27.18</v>
      </c>
    </row>
    <row r="220" spans="1:12" ht="15" thickBot="1" x14ac:dyDescent="0.35">
      <c r="A220" s="258"/>
      <c r="B220" s="66">
        <v>2072</v>
      </c>
      <c r="C220" s="68">
        <v>2867</v>
      </c>
    </row>
    <row r="221" spans="1:12" x14ac:dyDescent="0.3">
      <c r="A221" s="256" t="s">
        <v>1308</v>
      </c>
      <c r="B221" s="259" t="s">
        <v>429</v>
      </c>
      <c r="C221" s="261"/>
      <c r="D221" s="261"/>
      <c r="E221" s="261"/>
      <c r="F221" s="261"/>
      <c r="G221" s="261"/>
      <c r="H221" s="261"/>
      <c r="I221" s="268"/>
      <c r="J221" s="34" t="s">
        <v>1318</v>
      </c>
      <c r="K221" s="64" t="s">
        <v>430</v>
      </c>
    </row>
    <row r="222" spans="1:12" x14ac:dyDescent="0.3">
      <c r="A222" s="257"/>
      <c r="B222" s="66" t="s">
        <v>1310</v>
      </c>
      <c r="C222" s="7" t="s">
        <v>1311</v>
      </c>
      <c r="D222" s="7" t="s">
        <v>1312</v>
      </c>
      <c r="E222" s="7" t="s">
        <v>1313</v>
      </c>
      <c r="F222" s="7" t="s">
        <v>1314</v>
      </c>
      <c r="G222" s="16" t="s">
        <v>1315</v>
      </c>
      <c r="H222" s="7" t="s">
        <v>1316</v>
      </c>
      <c r="I222" s="8" t="s">
        <v>1317</v>
      </c>
      <c r="J222" s="67" t="s">
        <v>1319</v>
      </c>
      <c r="K222" s="78" t="s">
        <v>1320</v>
      </c>
      <c r="L222" s="7" t="s">
        <v>307</v>
      </c>
    </row>
    <row r="223" spans="1:12" x14ac:dyDescent="0.3">
      <c r="A223" s="257"/>
      <c r="B223" s="66">
        <v>13.08</v>
      </c>
      <c r="C223" s="7">
        <v>17.34</v>
      </c>
      <c r="D223" s="7">
        <v>16.38</v>
      </c>
      <c r="E223" s="7">
        <v>17.93</v>
      </c>
      <c r="F223" s="7">
        <v>19.43</v>
      </c>
      <c r="G223" s="7">
        <v>21.31</v>
      </c>
      <c r="H223" s="7">
        <v>22.32</v>
      </c>
      <c r="I223" s="8">
        <v>17.03</v>
      </c>
      <c r="J223" s="67">
        <v>24.93</v>
      </c>
      <c r="K223" s="68">
        <v>24.87</v>
      </c>
    </row>
    <row r="224" spans="1:12" ht="15" thickBot="1" x14ac:dyDescent="0.35">
      <c r="A224" s="258"/>
      <c r="B224" s="76">
        <v>350</v>
      </c>
      <c r="C224" s="24">
        <v>545</v>
      </c>
      <c r="D224" s="24">
        <v>343</v>
      </c>
      <c r="E224" s="24">
        <v>764</v>
      </c>
      <c r="F224" s="24">
        <v>1010</v>
      </c>
      <c r="G224" s="24">
        <v>748</v>
      </c>
      <c r="H224" s="24">
        <v>996</v>
      </c>
      <c r="I224" s="25">
        <v>614</v>
      </c>
      <c r="J224" s="75">
        <v>1068</v>
      </c>
      <c r="K224" s="77">
        <v>1437</v>
      </c>
    </row>
    <row r="225" spans="1:26" x14ac:dyDescent="0.3">
      <c r="A225" s="256" t="s">
        <v>1309</v>
      </c>
      <c r="B225" s="259" t="s">
        <v>429</v>
      </c>
      <c r="C225" s="260"/>
    </row>
    <row r="226" spans="1:26" x14ac:dyDescent="0.3">
      <c r="A226" s="257"/>
      <c r="B226" s="66" t="s">
        <v>1321</v>
      </c>
      <c r="C226" s="68" t="s">
        <v>1322</v>
      </c>
    </row>
    <row r="227" spans="1:26" x14ac:dyDescent="0.3">
      <c r="A227" s="257"/>
      <c r="B227" s="66">
        <v>15.57</v>
      </c>
      <c r="C227" s="68">
        <v>15.99</v>
      </c>
    </row>
    <row r="228" spans="1:26" ht="15" thickBot="1" x14ac:dyDescent="0.35">
      <c r="A228" s="258"/>
      <c r="B228" s="76">
        <v>894</v>
      </c>
      <c r="C228" s="77">
        <v>457</v>
      </c>
    </row>
    <row r="229" spans="1:26" x14ac:dyDescent="0.3">
      <c r="A229" s="256" t="s">
        <v>1331</v>
      </c>
      <c r="B229" s="259" t="s">
        <v>459</v>
      </c>
      <c r="C229" s="260"/>
    </row>
    <row r="230" spans="1:26" x14ac:dyDescent="0.3">
      <c r="A230" s="257"/>
      <c r="B230" s="66" t="s">
        <v>457</v>
      </c>
      <c r="C230" s="68" t="s">
        <v>490</v>
      </c>
    </row>
    <row r="231" spans="1:26" x14ac:dyDescent="0.3">
      <c r="A231" s="257"/>
      <c r="B231" s="66">
        <v>26.22</v>
      </c>
      <c r="C231" s="68">
        <v>24.85</v>
      </c>
    </row>
    <row r="232" spans="1:26" ht="15" thickBot="1" x14ac:dyDescent="0.35">
      <c r="A232" s="258"/>
      <c r="B232" s="66">
        <v>2585</v>
      </c>
      <c r="C232" s="68">
        <v>1637</v>
      </c>
    </row>
    <row r="233" spans="1:26" x14ac:dyDescent="0.3">
      <c r="A233" s="256" t="s">
        <v>1348</v>
      </c>
      <c r="B233" s="259" t="s">
        <v>935</v>
      </c>
      <c r="C233" s="261"/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8"/>
      <c r="Q233" s="269" t="s">
        <v>944</v>
      </c>
      <c r="R233" s="261"/>
      <c r="S233" s="261"/>
      <c r="T233" s="268"/>
      <c r="U233" s="269" t="s">
        <v>945</v>
      </c>
      <c r="V233" s="261"/>
      <c r="W233" s="261"/>
      <c r="X233" s="261"/>
      <c r="Y233" s="261"/>
      <c r="Z233" s="260"/>
    </row>
    <row r="234" spans="1:26" x14ac:dyDescent="0.3">
      <c r="A234" s="257"/>
      <c r="B234" s="66" t="s">
        <v>936</v>
      </c>
      <c r="C234" s="7" t="s">
        <v>1350</v>
      </c>
      <c r="D234" s="16" t="s">
        <v>938</v>
      </c>
      <c r="E234" s="7" t="s">
        <v>1351</v>
      </c>
      <c r="F234" s="7" t="s">
        <v>1018</v>
      </c>
      <c r="G234" s="7" t="s">
        <v>942</v>
      </c>
      <c r="H234" s="7" t="s">
        <v>1352</v>
      </c>
      <c r="I234" s="7" t="s">
        <v>1353</v>
      </c>
      <c r="J234" s="7" t="s">
        <v>1354</v>
      </c>
      <c r="K234" s="7" t="s">
        <v>1355</v>
      </c>
      <c r="L234" s="16" t="s">
        <v>1356</v>
      </c>
      <c r="M234" s="7" t="s">
        <v>935</v>
      </c>
      <c r="N234" s="7" t="s">
        <v>1357</v>
      </c>
      <c r="O234" s="7" t="s">
        <v>1358</v>
      </c>
      <c r="P234" s="8" t="s">
        <v>1359</v>
      </c>
      <c r="Q234" s="14" t="s">
        <v>971</v>
      </c>
      <c r="R234" s="7" t="s">
        <v>1023</v>
      </c>
      <c r="S234" s="7" t="s">
        <v>1360</v>
      </c>
      <c r="T234" s="8" t="s">
        <v>1361</v>
      </c>
      <c r="U234" s="7" t="s">
        <v>1028</v>
      </c>
      <c r="V234" s="7" t="s">
        <v>1362</v>
      </c>
      <c r="W234" s="7" t="s">
        <v>1363</v>
      </c>
      <c r="X234" s="7" t="s">
        <v>1364</v>
      </c>
      <c r="Y234" s="7" t="s">
        <v>1365</v>
      </c>
      <c r="Z234" s="68" t="s">
        <v>1366</v>
      </c>
    </row>
    <row r="235" spans="1:26" x14ac:dyDescent="0.3">
      <c r="A235" s="257"/>
      <c r="B235" s="66">
        <v>22.51</v>
      </c>
      <c r="C235" s="7">
        <v>24.5</v>
      </c>
      <c r="D235" s="7">
        <v>20.62</v>
      </c>
      <c r="E235" s="7">
        <v>21.66</v>
      </c>
      <c r="F235" s="7">
        <v>23.65</v>
      </c>
      <c r="G235" s="7">
        <v>20.190000000000001</v>
      </c>
      <c r="H235" s="7">
        <v>17.98</v>
      </c>
      <c r="I235" s="7">
        <v>22.76</v>
      </c>
      <c r="J235" s="7">
        <v>20.75</v>
      </c>
      <c r="K235" s="7">
        <v>18.47</v>
      </c>
      <c r="L235" s="7">
        <v>22.07</v>
      </c>
      <c r="M235" s="7">
        <v>16.600000000000001</v>
      </c>
      <c r="N235" s="7">
        <v>24.58</v>
      </c>
      <c r="O235" s="7">
        <v>19.41</v>
      </c>
      <c r="P235" s="8">
        <v>22.22</v>
      </c>
      <c r="Q235" s="14">
        <v>15.22</v>
      </c>
      <c r="R235" s="7">
        <v>17.98</v>
      </c>
      <c r="S235" s="7">
        <v>15.9</v>
      </c>
      <c r="T235" s="8">
        <v>15.82</v>
      </c>
      <c r="U235" s="7">
        <v>16.41</v>
      </c>
      <c r="V235" s="7">
        <v>19.48</v>
      </c>
      <c r="W235" s="7">
        <v>18.329999999999998</v>
      </c>
      <c r="X235" s="7">
        <v>19.38</v>
      </c>
      <c r="Y235" s="7">
        <v>19.22</v>
      </c>
      <c r="Z235" s="68">
        <v>18.12</v>
      </c>
    </row>
    <row r="236" spans="1:26" ht="15" thickBot="1" x14ac:dyDescent="0.35">
      <c r="A236" s="258"/>
      <c r="B236" s="76">
        <v>351</v>
      </c>
      <c r="C236" s="24">
        <v>703</v>
      </c>
      <c r="D236" s="24">
        <v>333</v>
      </c>
      <c r="E236" s="24">
        <v>500</v>
      </c>
      <c r="F236" s="24">
        <v>664</v>
      </c>
      <c r="G236" s="24">
        <v>645</v>
      </c>
      <c r="H236" s="24">
        <v>505</v>
      </c>
      <c r="I236" s="24">
        <v>1103</v>
      </c>
      <c r="J236" s="24">
        <v>878</v>
      </c>
      <c r="K236" s="24">
        <v>610</v>
      </c>
      <c r="L236" s="24">
        <v>977</v>
      </c>
      <c r="M236" s="24">
        <v>1016</v>
      </c>
      <c r="N236" s="24">
        <v>1143</v>
      </c>
      <c r="O236" s="24">
        <v>1042</v>
      </c>
      <c r="P236" s="25">
        <v>1350</v>
      </c>
      <c r="Q236" s="23">
        <v>295</v>
      </c>
      <c r="R236" s="24">
        <v>319</v>
      </c>
      <c r="S236" s="24">
        <v>307</v>
      </c>
      <c r="T236" s="25">
        <v>249</v>
      </c>
      <c r="U236" s="24">
        <v>320</v>
      </c>
      <c r="V236" s="24">
        <v>687</v>
      </c>
      <c r="W236" s="24">
        <v>661</v>
      </c>
      <c r="X236" s="24">
        <v>703</v>
      </c>
      <c r="Y236" s="24">
        <v>921</v>
      </c>
      <c r="Z236" s="77">
        <v>776</v>
      </c>
    </row>
    <row r="237" spans="1:26" x14ac:dyDescent="0.3">
      <c r="A237" s="256" t="s">
        <v>1349</v>
      </c>
      <c r="B237" s="259" t="s">
        <v>1367</v>
      </c>
      <c r="C237" s="261"/>
      <c r="D237" s="268"/>
      <c r="E237" s="269" t="s">
        <v>1371</v>
      </c>
      <c r="F237" s="261"/>
      <c r="G237" s="261"/>
      <c r="H237" s="261"/>
      <c r="I237" s="268"/>
      <c r="J237" s="269" t="s">
        <v>1082</v>
      </c>
      <c r="K237" s="261"/>
      <c r="L237" s="261"/>
      <c r="M237" s="261"/>
      <c r="N237" s="261"/>
      <c r="O237" s="261"/>
      <c r="P237" s="268"/>
      <c r="Q237" s="269" t="s">
        <v>1058</v>
      </c>
      <c r="R237" s="261"/>
      <c r="S237" s="261"/>
      <c r="T237" s="261"/>
      <c r="U237" s="261"/>
      <c r="V237" s="261"/>
      <c r="W237" s="261"/>
      <c r="X237" s="268"/>
      <c r="Y237" s="64" t="s">
        <v>1124</v>
      </c>
    </row>
    <row r="238" spans="1:26" x14ac:dyDescent="0.3">
      <c r="A238" s="257"/>
      <c r="B238" s="66" t="s">
        <v>1368</v>
      </c>
      <c r="C238" s="7" t="s">
        <v>1369</v>
      </c>
      <c r="D238" s="8" t="s">
        <v>1370</v>
      </c>
      <c r="E238" s="7" t="s">
        <v>1372</v>
      </c>
      <c r="F238" s="7" t="s">
        <v>1373</v>
      </c>
      <c r="G238" s="7" t="s">
        <v>1374</v>
      </c>
      <c r="H238" s="16" t="s">
        <v>1375</v>
      </c>
      <c r="I238" s="8" t="s">
        <v>1376</v>
      </c>
      <c r="J238" s="7" t="s">
        <v>1270</v>
      </c>
      <c r="K238" s="7" t="s">
        <v>1259</v>
      </c>
      <c r="L238" s="7" t="s">
        <v>1084</v>
      </c>
      <c r="M238" s="7" t="s">
        <v>1258</v>
      </c>
      <c r="N238" s="7" t="s">
        <v>1083</v>
      </c>
      <c r="O238" s="7" t="s">
        <v>1257</v>
      </c>
      <c r="P238" s="8" t="s">
        <v>1256</v>
      </c>
      <c r="Q238" s="14" t="s">
        <v>1255</v>
      </c>
      <c r="R238" s="7" t="s">
        <v>1377</v>
      </c>
      <c r="S238" s="7" t="s">
        <v>1378</v>
      </c>
      <c r="T238" s="7" t="s">
        <v>1379</v>
      </c>
      <c r="U238" s="7" t="s">
        <v>1059</v>
      </c>
      <c r="V238" s="7" t="s">
        <v>1252</v>
      </c>
      <c r="W238" s="7" t="s">
        <v>1253</v>
      </c>
      <c r="X238" s="8" t="s">
        <v>1380</v>
      </c>
      <c r="Y238" s="68" t="s">
        <v>1251</v>
      </c>
    </row>
    <row r="239" spans="1:26" x14ac:dyDescent="0.3">
      <c r="A239" s="257"/>
      <c r="B239" s="66">
        <v>26.14</v>
      </c>
      <c r="C239" s="7">
        <v>24.52</v>
      </c>
      <c r="D239" s="8">
        <v>27.14</v>
      </c>
      <c r="E239" s="7">
        <v>24.23</v>
      </c>
      <c r="F239" s="7">
        <v>26.66</v>
      </c>
      <c r="G239" s="7">
        <v>26.96</v>
      </c>
      <c r="H239" s="7">
        <v>26.05</v>
      </c>
      <c r="I239" s="8">
        <v>26.68</v>
      </c>
      <c r="J239" s="7">
        <v>27.26</v>
      </c>
      <c r="K239" s="7">
        <v>25.7</v>
      </c>
      <c r="L239" s="7">
        <v>24.64</v>
      </c>
      <c r="M239" s="7">
        <v>25.02</v>
      </c>
      <c r="N239" s="7">
        <v>24.12</v>
      </c>
      <c r="O239" s="7">
        <v>19.63</v>
      </c>
      <c r="P239" s="8">
        <v>23</v>
      </c>
      <c r="Q239" s="14">
        <v>24.28</v>
      </c>
      <c r="R239" s="7">
        <v>24</v>
      </c>
      <c r="S239" s="7">
        <v>25.81</v>
      </c>
      <c r="T239" s="7">
        <v>26.25</v>
      </c>
      <c r="U239" s="7">
        <v>26.1</v>
      </c>
      <c r="V239" s="7">
        <v>26.31</v>
      </c>
      <c r="W239" s="7">
        <v>26.34</v>
      </c>
      <c r="X239" s="8">
        <v>26.18</v>
      </c>
      <c r="Y239" s="68">
        <v>25.37</v>
      </c>
    </row>
    <row r="240" spans="1:26" ht="15" thickBot="1" x14ac:dyDescent="0.35">
      <c r="A240" s="258"/>
      <c r="B240" s="76">
        <v>2080</v>
      </c>
      <c r="C240" s="24">
        <v>1570</v>
      </c>
      <c r="D240" s="25">
        <v>2827</v>
      </c>
      <c r="E240" s="24">
        <v>1893</v>
      </c>
      <c r="F240" s="24">
        <v>1383</v>
      </c>
      <c r="G240" s="24">
        <v>1633</v>
      </c>
      <c r="H240" s="24">
        <v>2492</v>
      </c>
      <c r="I240" s="25">
        <v>3181</v>
      </c>
      <c r="J240" s="24">
        <v>1955</v>
      </c>
      <c r="K240" s="24">
        <v>2888</v>
      </c>
      <c r="L240" s="24">
        <v>3088</v>
      </c>
      <c r="M240" s="24">
        <v>3721</v>
      </c>
      <c r="N240" s="24">
        <v>3673</v>
      </c>
      <c r="O240" s="24">
        <v>3553</v>
      </c>
      <c r="P240" s="25">
        <v>2790</v>
      </c>
      <c r="Q240" s="23">
        <v>2923</v>
      </c>
      <c r="R240" s="24">
        <v>2672</v>
      </c>
      <c r="S240" s="24">
        <v>2145</v>
      </c>
      <c r="T240" s="24">
        <v>1953</v>
      </c>
      <c r="U240" s="24">
        <v>1851</v>
      </c>
      <c r="V240" s="24">
        <v>2516</v>
      </c>
      <c r="W240" s="24">
        <v>2433</v>
      </c>
      <c r="X240" s="25">
        <v>2576</v>
      </c>
      <c r="Y240" s="77">
        <v>4892</v>
      </c>
    </row>
    <row r="241" spans="1:19" x14ac:dyDescent="0.3">
      <c r="A241" s="256" t="s">
        <v>1516</v>
      </c>
      <c r="B241" s="259" t="s">
        <v>1124</v>
      </c>
      <c r="C241" s="261"/>
      <c r="D241" s="261"/>
      <c r="E241" s="268"/>
      <c r="F241" s="34" t="s">
        <v>1049</v>
      </c>
      <c r="G241" s="269" t="s">
        <v>1536</v>
      </c>
      <c r="H241" s="268"/>
      <c r="I241" s="34" t="s">
        <v>1053</v>
      </c>
      <c r="J241" s="269" t="s">
        <v>430</v>
      </c>
      <c r="K241" s="261"/>
      <c r="L241" s="260"/>
    </row>
    <row r="242" spans="1:19" x14ac:dyDescent="0.3">
      <c r="A242" s="257"/>
      <c r="B242" s="66" t="s">
        <v>1262</v>
      </c>
      <c r="C242" s="7" t="s">
        <v>932</v>
      </c>
      <c r="D242" s="7" t="s">
        <v>1534</v>
      </c>
      <c r="E242" s="8" t="s">
        <v>1535</v>
      </c>
      <c r="F242" s="67" t="s">
        <v>1052</v>
      </c>
      <c r="G242" s="14" t="s">
        <v>462</v>
      </c>
      <c r="H242" s="8" t="s">
        <v>932</v>
      </c>
      <c r="I242" s="67" t="s">
        <v>1126</v>
      </c>
      <c r="J242" s="7" t="s">
        <v>1537</v>
      </c>
      <c r="K242" s="7" t="s">
        <v>637</v>
      </c>
      <c r="L242" s="68" t="s">
        <v>1538</v>
      </c>
    </row>
    <row r="243" spans="1:19" x14ac:dyDescent="0.3">
      <c r="A243" s="257"/>
      <c r="B243" s="66">
        <v>24.24</v>
      </c>
      <c r="C243" s="7">
        <v>26.59</v>
      </c>
      <c r="D243" s="7">
        <v>28.05</v>
      </c>
      <c r="E243" s="8">
        <v>25.46</v>
      </c>
      <c r="F243" s="67">
        <v>23.25</v>
      </c>
      <c r="G243" s="14">
        <v>25.44</v>
      </c>
      <c r="H243" s="8">
        <v>24.46</v>
      </c>
      <c r="I243" s="67">
        <v>26.41</v>
      </c>
      <c r="J243" s="7">
        <v>27.21</v>
      </c>
      <c r="K243" s="7">
        <v>22.15</v>
      </c>
      <c r="L243" s="68">
        <v>19.98</v>
      </c>
      <c r="S243" s="7" t="s">
        <v>307</v>
      </c>
    </row>
    <row r="244" spans="1:19" ht="15" thickBot="1" x14ac:dyDescent="0.35">
      <c r="A244" s="258"/>
      <c r="B244" s="76">
        <v>3127</v>
      </c>
      <c r="C244" s="24">
        <v>2953</v>
      </c>
      <c r="D244" s="24">
        <v>2514</v>
      </c>
      <c r="E244" s="25">
        <v>2603</v>
      </c>
      <c r="F244" s="75">
        <v>3045</v>
      </c>
      <c r="G244" s="23">
        <v>1353</v>
      </c>
      <c r="H244" s="25">
        <v>3051</v>
      </c>
      <c r="I244" s="75">
        <v>2315</v>
      </c>
      <c r="J244" s="24">
        <v>897</v>
      </c>
      <c r="K244" s="24">
        <v>1362</v>
      </c>
      <c r="L244" s="77">
        <v>1638</v>
      </c>
    </row>
    <row r="245" spans="1:19" x14ac:dyDescent="0.3">
      <c r="A245" s="256" t="s">
        <v>1517</v>
      </c>
      <c r="B245" s="71" t="s">
        <v>1124</v>
      </c>
    </row>
    <row r="246" spans="1:19" x14ac:dyDescent="0.3">
      <c r="A246" s="257"/>
      <c r="B246" s="72" t="s">
        <v>932</v>
      </c>
    </row>
    <row r="247" spans="1:19" x14ac:dyDescent="0.3">
      <c r="A247" s="257"/>
      <c r="B247" s="72">
        <v>24.46</v>
      </c>
    </row>
    <row r="248" spans="1:19" ht="15" thickBot="1" x14ac:dyDescent="0.35">
      <c r="A248" s="258"/>
      <c r="B248" s="74">
        <v>3051</v>
      </c>
    </row>
    <row r="249" spans="1:19" x14ac:dyDescent="0.3">
      <c r="A249" s="256" t="s">
        <v>1518</v>
      </c>
      <c r="B249" s="71" t="s">
        <v>430</v>
      </c>
    </row>
    <row r="250" spans="1:19" x14ac:dyDescent="0.3">
      <c r="A250" s="257"/>
      <c r="B250" s="72" t="s">
        <v>932</v>
      </c>
    </row>
    <row r="251" spans="1:19" x14ac:dyDescent="0.3">
      <c r="A251" s="257"/>
      <c r="B251" s="72">
        <v>26.79</v>
      </c>
    </row>
    <row r="252" spans="1:19" ht="15" thickBot="1" x14ac:dyDescent="0.35">
      <c r="A252" s="258"/>
      <c r="B252" s="72">
        <v>2466</v>
      </c>
    </row>
    <row r="253" spans="1:19" x14ac:dyDescent="0.3">
      <c r="A253" s="256" t="s">
        <v>1519</v>
      </c>
      <c r="B253" s="259" t="s">
        <v>1049</v>
      </c>
      <c r="C253" s="261"/>
      <c r="D253" s="260"/>
    </row>
    <row r="254" spans="1:19" x14ac:dyDescent="0.3">
      <c r="A254" s="257"/>
      <c r="B254" s="79" t="s">
        <v>1050</v>
      </c>
      <c r="C254" s="7" t="s">
        <v>1051</v>
      </c>
      <c r="D254" s="68" t="s">
        <v>1263</v>
      </c>
    </row>
    <row r="255" spans="1:19" x14ac:dyDescent="0.3">
      <c r="A255" s="257"/>
      <c r="B255" s="66">
        <v>20.72</v>
      </c>
      <c r="C255" s="7">
        <v>24.98</v>
      </c>
      <c r="D255" s="68">
        <v>17.010000000000002</v>
      </c>
    </row>
    <row r="256" spans="1:19" ht="15" thickBot="1" x14ac:dyDescent="0.35">
      <c r="A256" s="258"/>
      <c r="B256" s="76">
        <v>2431</v>
      </c>
      <c r="C256" s="24">
        <v>3725</v>
      </c>
      <c r="D256" s="77">
        <v>2213</v>
      </c>
    </row>
    <row r="257" spans="1:3" x14ac:dyDescent="0.3">
      <c r="A257" s="256" t="s">
        <v>1520</v>
      </c>
      <c r="B257" s="71" t="s">
        <v>1047</v>
      </c>
      <c r="C257"/>
    </row>
    <row r="258" spans="1:3" x14ac:dyDescent="0.3">
      <c r="A258" s="257"/>
      <c r="B258" s="72" t="s">
        <v>1539</v>
      </c>
      <c r="C258"/>
    </row>
    <row r="259" spans="1:3" x14ac:dyDescent="0.3">
      <c r="A259" s="257"/>
      <c r="B259" s="72">
        <v>23.28</v>
      </c>
      <c r="C259"/>
    </row>
    <row r="260" spans="1:3" ht="15" thickBot="1" x14ac:dyDescent="0.35">
      <c r="A260" s="258"/>
      <c r="B260" s="74">
        <v>1525</v>
      </c>
      <c r="C260"/>
    </row>
    <row r="261" spans="1:3" x14ac:dyDescent="0.3">
      <c r="A261" s="256" t="s">
        <v>1521</v>
      </c>
      <c r="B261" s="71" t="s">
        <v>430</v>
      </c>
      <c r="C261"/>
    </row>
    <row r="262" spans="1:3" x14ac:dyDescent="0.3">
      <c r="A262" s="257"/>
      <c r="B262" s="72" t="s">
        <v>1269</v>
      </c>
      <c r="C262"/>
    </row>
    <row r="263" spans="1:3" x14ac:dyDescent="0.3">
      <c r="A263" s="257"/>
      <c r="B263" s="72">
        <v>25.86</v>
      </c>
      <c r="C263"/>
    </row>
    <row r="264" spans="1:3" ht="15" thickBot="1" x14ac:dyDescent="0.35">
      <c r="A264" s="258"/>
      <c r="B264" s="74">
        <v>1918</v>
      </c>
      <c r="C264"/>
    </row>
    <row r="265" spans="1:3" x14ac:dyDescent="0.3">
      <c r="A265" s="256" t="s">
        <v>1522</v>
      </c>
      <c r="B265" s="71" t="s">
        <v>1047</v>
      </c>
    </row>
    <row r="266" spans="1:3" x14ac:dyDescent="0.3">
      <c r="A266" s="257"/>
      <c r="B266" s="72" t="s">
        <v>1539</v>
      </c>
    </row>
    <row r="267" spans="1:3" x14ac:dyDescent="0.3">
      <c r="A267" s="257"/>
      <c r="B267" s="72">
        <v>23.28</v>
      </c>
    </row>
    <row r="268" spans="1:3" ht="15" thickBot="1" x14ac:dyDescent="0.35">
      <c r="A268" s="258"/>
      <c r="B268" s="72">
        <v>1525</v>
      </c>
    </row>
    <row r="269" spans="1:3" x14ac:dyDescent="0.3">
      <c r="A269" s="256" t="s">
        <v>1523</v>
      </c>
      <c r="B269" s="259" t="s">
        <v>1047</v>
      </c>
      <c r="C269" s="260"/>
    </row>
    <row r="270" spans="1:3" x14ac:dyDescent="0.3">
      <c r="A270" s="257"/>
      <c r="B270" s="66" t="s">
        <v>1540</v>
      </c>
      <c r="C270" s="68" t="s">
        <v>1541</v>
      </c>
    </row>
    <row r="271" spans="1:3" x14ac:dyDescent="0.3">
      <c r="A271" s="257"/>
      <c r="B271" s="66">
        <v>24.25</v>
      </c>
      <c r="C271" s="68">
        <v>14.08</v>
      </c>
    </row>
    <row r="272" spans="1:3" ht="15" thickBot="1" x14ac:dyDescent="0.35">
      <c r="A272" s="258"/>
      <c r="B272" s="66">
        <v>2587</v>
      </c>
      <c r="C272" s="68">
        <v>1136</v>
      </c>
    </row>
    <row r="273" spans="1:17" x14ac:dyDescent="0.3">
      <c r="A273" s="256" t="s">
        <v>1524</v>
      </c>
      <c r="B273" s="259" t="s">
        <v>1047</v>
      </c>
      <c r="C273" s="261"/>
      <c r="D273" s="261"/>
      <c r="E273" s="261"/>
      <c r="F273" s="261"/>
      <c r="G273" s="268"/>
      <c r="H273" s="34" t="s">
        <v>1124</v>
      </c>
      <c r="I273" s="269" t="s">
        <v>430</v>
      </c>
      <c r="J273" s="261"/>
      <c r="K273" s="268"/>
      <c r="L273" s="34" t="s">
        <v>1318</v>
      </c>
      <c r="M273" s="34" t="s">
        <v>1547</v>
      </c>
      <c r="N273" s="269" t="s">
        <v>1053</v>
      </c>
      <c r="O273" s="261"/>
      <c r="P273" s="261"/>
      <c r="Q273" s="260"/>
    </row>
    <row r="274" spans="1:17" x14ac:dyDescent="0.3">
      <c r="A274" s="257"/>
      <c r="B274" s="66" t="s">
        <v>1048</v>
      </c>
      <c r="C274" s="7" t="s">
        <v>1539</v>
      </c>
      <c r="D274" s="7" t="s">
        <v>1542</v>
      </c>
      <c r="E274" s="7" t="s">
        <v>1543</v>
      </c>
      <c r="F274" s="7" t="s">
        <v>1544</v>
      </c>
      <c r="G274" s="8" t="s">
        <v>1540</v>
      </c>
      <c r="H274" s="67" t="s">
        <v>932</v>
      </c>
      <c r="I274" s="14" t="s">
        <v>1264</v>
      </c>
      <c r="J274" s="7" t="s">
        <v>932</v>
      </c>
      <c r="K274" s="8" t="s">
        <v>1545</v>
      </c>
      <c r="L274" s="67" t="s">
        <v>1546</v>
      </c>
      <c r="M274" s="67" t="s">
        <v>1548</v>
      </c>
      <c r="N274" s="7" t="s">
        <v>1126</v>
      </c>
      <c r="O274" s="7" t="s">
        <v>1054</v>
      </c>
      <c r="P274" s="7" t="s">
        <v>1545</v>
      </c>
      <c r="Q274" s="68" t="s">
        <v>1549</v>
      </c>
    </row>
    <row r="275" spans="1:17" x14ac:dyDescent="0.3">
      <c r="A275" s="257"/>
      <c r="B275" s="66">
        <v>26.69</v>
      </c>
      <c r="C275" s="7">
        <v>23.28</v>
      </c>
      <c r="D275" s="7">
        <v>25.57</v>
      </c>
      <c r="E275" s="7">
        <v>18.239999999999998</v>
      </c>
      <c r="F275" s="7">
        <v>18.989999999999998</v>
      </c>
      <c r="G275" s="8">
        <v>24.25</v>
      </c>
      <c r="H275" s="67">
        <v>26.59</v>
      </c>
      <c r="I275" s="14">
        <v>25.79</v>
      </c>
      <c r="J275" s="7">
        <v>26.79</v>
      </c>
      <c r="K275" s="8">
        <v>26.92</v>
      </c>
      <c r="L275" s="67">
        <v>26.55</v>
      </c>
      <c r="M275" s="67">
        <v>26.82</v>
      </c>
      <c r="N275" s="7">
        <v>26.41</v>
      </c>
      <c r="O275" s="7">
        <v>27.05</v>
      </c>
      <c r="P275" s="7">
        <v>27.2</v>
      </c>
      <c r="Q275" s="68">
        <v>26.9</v>
      </c>
    </row>
    <row r="276" spans="1:17" ht="15" thickBot="1" x14ac:dyDescent="0.35">
      <c r="A276" s="258"/>
      <c r="B276" s="76">
        <v>2646</v>
      </c>
      <c r="C276" s="24">
        <v>1525</v>
      </c>
      <c r="D276" s="24">
        <v>2215</v>
      </c>
      <c r="E276" s="24">
        <v>1697</v>
      </c>
      <c r="F276" s="24">
        <v>1789</v>
      </c>
      <c r="G276" s="25">
        <v>2587</v>
      </c>
      <c r="H276" s="75">
        <v>2953</v>
      </c>
      <c r="I276" s="23">
        <v>2102</v>
      </c>
      <c r="J276" s="24">
        <v>2466</v>
      </c>
      <c r="K276" s="25">
        <v>2217</v>
      </c>
      <c r="L276" s="75">
        <v>1910</v>
      </c>
      <c r="M276" s="75">
        <v>2082</v>
      </c>
      <c r="N276" s="24">
        <v>2315</v>
      </c>
      <c r="O276" s="24">
        <v>2301</v>
      </c>
      <c r="P276" s="24">
        <v>2188</v>
      </c>
      <c r="Q276" s="77">
        <v>2273</v>
      </c>
    </row>
    <row r="277" spans="1:17" x14ac:dyDescent="0.3">
      <c r="A277" s="256" t="s">
        <v>1525</v>
      </c>
      <c r="B277" s="259" t="s">
        <v>1058</v>
      </c>
      <c r="C277" s="261"/>
      <c r="D277" s="261"/>
      <c r="E277" s="260"/>
    </row>
    <row r="278" spans="1:17" x14ac:dyDescent="0.3">
      <c r="A278" s="257"/>
      <c r="B278" s="66" t="s">
        <v>1550</v>
      </c>
      <c r="C278" s="7" t="s">
        <v>1368</v>
      </c>
      <c r="D278" s="7" t="s">
        <v>1058</v>
      </c>
      <c r="E278" s="68" t="s">
        <v>1551</v>
      </c>
    </row>
    <row r="279" spans="1:17" x14ac:dyDescent="0.3">
      <c r="A279" s="257"/>
      <c r="B279" s="66">
        <v>26.46</v>
      </c>
      <c r="C279" s="7">
        <v>26.31</v>
      </c>
      <c r="D279" s="7">
        <v>26.34</v>
      </c>
      <c r="E279" s="68">
        <v>26.18</v>
      </c>
    </row>
    <row r="280" spans="1:17" ht="15" thickBot="1" x14ac:dyDescent="0.35">
      <c r="A280" s="258"/>
      <c r="B280" s="66">
        <v>2006</v>
      </c>
      <c r="C280" s="7">
        <v>2516</v>
      </c>
      <c r="D280" s="7">
        <v>2433</v>
      </c>
      <c r="E280" s="68">
        <v>2576</v>
      </c>
    </row>
    <row r="281" spans="1:17" x14ac:dyDescent="0.3">
      <c r="A281" s="256" t="s">
        <v>1526</v>
      </c>
      <c r="B281" s="259" t="s">
        <v>1049</v>
      </c>
      <c r="C281" s="261"/>
      <c r="D281" s="268"/>
      <c r="E281" s="269" t="s">
        <v>1047</v>
      </c>
      <c r="F281" s="260"/>
    </row>
    <row r="282" spans="1:17" x14ac:dyDescent="0.3">
      <c r="A282" s="257"/>
      <c r="B282" s="66" t="s">
        <v>1552</v>
      </c>
      <c r="C282" s="7" t="s">
        <v>1242</v>
      </c>
      <c r="D282" s="8" t="s">
        <v>1553</v>
      </c>
      <c r="E282" s="7" t="s">
        <v>1554</v>
      </c>
      <c r="F282" s="68" t="s">
        <v>1555</v>
      </c>
    </row>
    <row r="283" spans="1:17" x14ac:dyDescent="0.3">
      <c r="A283" s="257"/>
      <c r="B283" s="66">
        <v>15.37</v>
      </c>
      <c r="C283" s="7">
        <v>22.44</v>
      </c>
      <c r="D283" s="8">
        <v>19.53</v>
      </c>
      <c r="E283" s="7">
        <v>24.11</v>
      </c>
      <c r="F283" s="68">
        <v>22.53</v>
      </c>
    </row>
    <row r="284" spans="1:17" ht="15" thickBot="1" x14ac:dyDescent="0.35">
      <c r="A284" s="258"/>
      <c r="B284" s="76">
        <v>945</v>
      </c>
      <c r="C284" s="24">
        <v>795</v>
      </c>
      <c r="D284" s="25">
        <v>880</v>
      </c>
      <c r="E284" s="24">
        <v>390</v>
      </c>
      <c r="F284" s="77">
        <v>327</v>
      </c>
    </row>
    <row r="285" spans="1:17" x14ac:dyDescent="0.3">
      <c r="A285" s="256" t="s">
        <v>1527</v>
      </c>
      <c r="B285" s="259" t="s">
        <v>1049</v>
      </c>
      <c r="C285" s="261"/>
      <c r="D285" s="260"/>
    </row>
    <row r="286" spans="1:17" x14ac:dyDescent="0.3">
      <c r="A286" s="257"/>
      <c r="B286" s="66" t="s">
        <v>1239</v>
      </c>
      <c r="C286" s="7" t="s">
        <v>1556</v>
      </c>
      <c r="D286" s="68" t="s">
        <v>1557</v>
      </c>
    </row>
    <row r="287" spans="1:17" x14ac:dyDescent="0.3">
      <c r="A287" s="257"/>
      <c r="B287" s="66">
        <v>24.71</v>
      </c>
      <c r="C287" s="7">
        <v>24.27</v>
      </c>
      <c r="D287" s="68">
        <v>24.99</v>
      </c>
    </row>
    <row r="288" spans="1:17" ht="15" thickBot="1" x14ac:dyDescent="0.35">
      <c r="A288" s="258"/>
      <c r="B288" s="66">
        <v>1422</v>
      </c>
      <c r="C288" s="7">
        <v>586</v>
      </c>
      <c r="D288" s="68">
        <v>1198</v>
      </c>
    </row>
    <row r="289" spans="1:25" x14ac:dyDescent="0.3">
      <c r="A289" s="256" t="s">
        <v>1528</v>
      </c>
      <c r="B289" s="259" t="s">
        <v>1058</v>
      </c>
      <c r="C289" s="268"/>
      <c r="D289" s="269" t="s">
        <v>1124</v>
      </c>
      <c r="E289" s="261"/>
      <c r="F289" s="260"/>
    </row>
    <row r="290" spans="1:25" x14ac:dyDescent="0.3">
      <c r="A290" s="257"/>
      <c r="B290" s="66" t="s">
        <v>1058</v>
      </c>
      <c r="C290" s="8" t="s">
        <v>1558</v>
      </c>
      <c r="D290" s="7" t="s">
        <v>1250</v>
      </c>
      <c r="E290" s="7" t="s">
        <v>1559</v>
      </c>
      <c r="F290" s="68" t="s">
        <v>1236</v>
      </c>
    </row>
    <row r="291" spans="1:25" x14ac:dyDescent="0.3">
      <c r="A291" s="257"/>
      <c r="B291" s="66">
        <v>26.34</v>
      </c>
      <c r="C291" s="8">
        <v>26.45</v>
      </c>
      <c r="D291" s="7">
        <v>23.37</v>
      </c>
      <c r="E291" s="7">
        <v>25.37</v>
      </c>
      <c r="F291" s="68">
        <v>20.62</v>
      </c>
    </row>
    <row r="292" spans="1:25" ht="15" thickBot="1" x14ac:dyDescent="0.35">
      <c r="A292" s="258"/>
      <c r="B292" s="66">
        <v>2433</v>
      </c>
      <c r="C292" s="8">
        <v>2313</v>
      </c>
      <c r="D292" s="7">
        <v>2688</v>
      </c>
      <c r="E292" s="7">
        <v>4892</v>
      </c>
      <c r="F292" s="68">
        <v>2663</v>
      </c>
    </row>
    <row r="293" spans="1:25" x14ac:dyDescent="0.3">
      <c r="A293" s="256" t="s">
        <v>1529</v>
      </c>
      <c r="B293" s="82" t="s">
        <v>1124</v>
      </c>
      <c r="C293" s="269" t="s">
        <v>1058</v>
      </c>
      <c r="D293" s="261"/>
      <c r="E293" s="261"/>
      <c r="F293" s="261"/>
      <c r="G293" s="261"/>
      <c r="H293" s="261"/>
      <c r="I293" s="261"/>
      <c r="J293" s="261"/>
      <c r="K293" s="261"/>
      <c r="L293" s="261"/>
      <c r="M293" s="261"/>
      <c r="N293" s="261"/>
      <c r="O293" s="268"/>
      <c r="P293" s="269" t="s">
        <v>1082</v>
      </c>
      <c r="Q293" s="261"/>
      <c r="R293" s="261"/>
      <c r="S293" s="261"/>
      <c r="T293" s="261"/>
      <c r="U293" s="261"/>
      <c r="V293" s="268"/>
      <c r="W293" s="269" t="s">
        <v>1371</v>
      </c>
      <c r="X293" s="260"/>
    </row>
    <row r="294" spans="1:25" x14ac:dyDescent="0.3">
      <c r="A294" s="257"/>
      <c r="B294" s="83" t="s">
        <v>1559</v>
      </c>
      <c r="C294" s="14" t="s">
        <v>1551</v>
      </c>
      <c r="D294" s="7" t="s">
        <v>1560</v>
      </c>
      <c r="E294" s="7" t="s">
        <v>1058</v>
      </c>
      <c r="F294" s="7" t="s">
        <v>1558</v>
      </c>
      <c r="G294" s="7" t="s">
        <v>1368</v>
      </c>
      <c r="H294" s="7" t="s">
        <v>1550</v>
      </c>
      <c r="I294" s="7" t="s">
        <v>1561</v>
      </c>
      <c r="J294" s="7" t="s">
        <v>1562</v>
      </c>
      <c r="K294" s="7" t="s">
        <v>1379</v>
      </c>
      <c r="L294" s="7" t="s">
        <v>1378</v>
      </c>
      <c r="M294" s="7" t="s">
        <v>1563</v>
      </c>
      <c r="N294" s="7" t="s">
        <v>1564</v>
      </c>
      <c r="O294" s="8" t="s">
        <v>1085</v>
      </c>
      <c r="P294" s="14" t="s">
        <v>1084</v>
      </c>
      <c r="Q294" s="7" t="s">
        <v>1083</v>
      </c>
      <c r="R294" s="7" t="s">
        <v>1256</v>
      </c>
      <c r="S294" s="7" t="s">
        <v>1257</v>
      </c>
      <c r="T294" s="7" t="s">
        <v>1258</v>
      </c>
      <c r="U294" s="7" t="s">
        <v>1259</v>
      </c>
      <c r="V294" s="8" t="s">
        <v>1270</v>
      </c>
      <c r="W294" s="7" t="s">
        <v>1376</v>
      </c>
      <c r="X294" s="78" t="s">
        <v>1565</v>
      </c>
      <c r="Y294" s="7" t="s">
        <v>307</v>
      </c>
    </row>
    <row r="295" spans="1:25" x14ac:dyDescent="0.3">
      <c r="A295" s="257"/>
      <c r="B295" s="83">
        <v>25.37</v>
      </c>
      <c r="C295" s="14">
        <v>26.18</v>
      </c>
      <c r="D295" s="7">
        <v>26.25</v>
      </c>
      <c r="E295" s="7">
        <v>26.34</v>
      </c>
      <c r="F295" s="7">
        <v>26.45</v>
      </c>
      <c r="G295" s="7">
        <v>26.31</v>
      </c>
      <c r="H295" s="7">
        <v>26.46</v>
      </c>
      <c r="I295" s="7">
        <v>26.1</v>
      </c>
      <c r="J295" s="7">
        <v>26.48</v>
      </c>
      <c r="K295" s="7">
        <v>26.25</v>
      </c>
      <c r="L295" s="7">
        <v>25.81</v>
      </c>
      <c r="M295" s="7">
        <v>24</v>
      </c>
      <c r="N295" s="7">
        <v>24.28</v>
      </c>
      <c r="O295" s="8">
        <v>22.69</v>
      </c>
      <c r="P295" s="14">
        <v>24.62</v>
      </c>
      <c r="Q295" s="7">
        <v>24.12</v>
      </c>
      <c r="R295" s="7">
        <v>23</v>
      </c>
      <c r="S295" s="7">
        <v>19.63</v>
      </c>
      <c r="T295" s="7">
        <v>25.02</v>
      </c>
      <c r="U295" s="7">
        <v>25.7</v>
      </c>
      <c r="V295" s="8">
        <v>27.26</v>
      </c>
      <c r="W295" s="7">
        <v>26.68</v>
      </c>
      <c r="X295" s="68">
        <v>26.05</v>
      </c>
    </row>
    <row r="296" spans="1:25" ht="15" thickBot="1" x14ac:dyDescent="0.35">
      <c r="A296" s="258"/>
      <c r="B296" s="129">
        <v>4892</v>
      </c>
      <c r="C296" s="23">
        <v>2576</v>
      </c>
      <c r="D296" s="24">
        <v>2469</v>
      </c>
      <c r="E296" s="24">
        <v>2433</v>
      </c>
      <c r="F296" s="24">
        <v>2313</v>
      </c>
      <c r="G296" s="24">
        <v>2516</v>
      </c>
      <c r="H296" s="24">
        <v>2006</v>
      </c>
      <c r="I296" s="24">
        <v>1851</v>
      </c>
      <c r="J296" s="24">
        <v>2040</v>
      </c>
      <c r="K296" s="24">
        <v>1953</v>
      </c>
      <c r="L296" s="24">
        <v>2145</v>
      </c>
      <c r="M296" s="24">
        <v>2672</v>
      </c>
      <c r="N296" s="24">
        <v>2923</v>
      </c>
      <c r="O296" s="25">
        <v>3113</v>
      </c>
      <c r="P296" s="23">
        <v>3088</v>
      </c>
      <c r="Q296" s="24">
        <v>3673</v>
      </c>
      <c r="R296" s="24">
        <v>2790</v>
      </c>
      <c r="S296" s="24">
        <v>3553</v>
      </c>
      <c r="T296" s="24">
        <v>3721</v>
      </c>
      <c r="U296" s="24">
        <v>2888</v>
      </c>
      <c r="V296" s="25">
        <v>1955</v>
      </c>
      <c r="W296" s="24">
        <v>3181</v>
      </c>
      <c r="X296" s="77">
        <v>2942</v>
      </c>
    </row>
    <row r="297" spans="1:25" x14ac:dyDescent="0.3">
      <c r="A297" s="256" t="s">
        <v>1530</v>
      </c>
      <c r="B297" s="259" t="s">
        <v>1082</v>
      </c>
      <c r="C297" s="268"/>
      <c r="D297" s="64" t="s">
        <v>1058</v>
      </c>
    </row>
    <row r="298" spans="1:25" x14ac:dyDescent="0.3">
      <c r="A298" s="257"/>
      <c r="B298" s="7" t="s">
        <v>1256</v>
      </c>
      <c r="C298" s="8" t="s">
        <v>1084</v>
      </c>
      <c r="D298" s="68" t="s">
        <v>1567</v>
      </c>
    </row>
    <row r="299" spans="1:25" x14ac:dyDescent="0.3">
      <c r="A299" s="257"/>
      <c r="B299" s="7">
        <v>23</v>
      </c>
      <c r="C299" s="8">
        <v>24.62</v>
      </c>
      <c r="D299" s="68">
        <v>22.69</v>
      </c>
    </row>
    <row r="300" spans="1:25" ht="15" thickBot="1" x14ac:dyDescent="0.35">
      <c r="A300" s="258"/>
      <c r="B300" s="24">
        <v>2790</v>
      </c>
      <c r="C300" s="25">
        <v>3088</v>
      </c>
      <c r="D300" s="77">
        <v>3113</v>
      </c>
    </row>
    <row r="301" spans="1:25" x14ac:dyDescent="0.3">
      <c r="A301" s="256" t="s">
        <v>1531</v>
      </c>
      <c r="B301" s="71" t="s">
        <v>1124</v>
      </c>
    </row>
    <row r="302" spans="1:25" x14ac:dyDescent="0.3">
      <c r="A302" s="257"/>
      <c r="B302" s="72" t="s">
        <v>1568</v>
      </c>
    </row>
    <row r="303" spans="1:25" x14ac:dyDescent="0.3">
      <c r="A303" s="257"/>
      <c r="B303" s="72">
        <v>21.78</v>
      </c>
    </row>
    <row r="304" spans="1:25" ht="15" thickBot="1" x14ac:dyDescent="0.35">
      <c r="A304" s="258"/>
      <c r="B304" s="72">
        <v>2871</v>
      </c>
    </row>
    <row r="305" spans="1:76" x14ac:dyDescent="0.3">
      <c r="A305" s="256" t="s">
        <v>1532</v>
      </c>
      <c r="B305" s="259" t="s">
        <v>1058</v>
      </c>
      <c r="C305" s="261"/>
      <c r="D305" s="260"/>
    </row>
    <row r="306" spans="1:76" x14ac:dyDescent="0.3">
      <c r="A306" s="257"/>
      <c r="B306" s="66" t="s">
        <v>1569</v>
      </c>
      <c r="C306" s="7" t="s">
        <v>1378</v>
      </c>
      <c r="D306" s="68" t="s">
        <v>1368</v>
      </c>
    </row>
    <row r="307" spans="1:76" x14ac:dyDescent="0.3">
      <c r="A307" s="257"/>
      <c r="B307" s="66">
        <v>24</v>
      </c>
      <c r="C307" s="7">
        <v>25.81</v>
      </c>
      <c r="D307" s="68">
        <v>26.31</v>
      </c>
    </row>
    <row r="308" spans="1:76" ht="15" thickBot="1" x14ac:dyDescent="0.35">
      <c r="A308" s="258"/>
      <c r="B308" s="66">
        <v>2672</v>
      </c>
      <c r="C308" s="7">
        <v>2145</v>
      </c>
      <c r="D308" s="68">
        <v>2516</v>
      </c>
    </row>
    <row r="309" spans="1:76" x14ac:dyDescent="0.3">
      <c r="A309" s="256" t="s">
        <v>1533</v>
      </c>
      <c r="B309" s="259" t="s">
        <v>1124</v>
      </c>
      <c r="C309" s="268"/>
      <c r="D309" s="269" t="s">
        <v>1049</v>
      </c>
      <c r="E309" s="261"/>
      <c r="F309" s="261"/>
      <c r="G309" s="261"/>
      <c r="H309" s="268"/>
      <c r="I309" s="269" t="s">
        <v>1047</v>
      </c>
      <c r="J309" s="260"/>
    </row>
    <row r="310" spans="1:76" x14ac:dyDescent="0.3">
      <c r="A310" s="257"/>
      <c r="B310" s="66" t="s">
        <v>1570</v>
      </c>
      <c r="C310" s="8" t="s">
        <v>932</v>
      </c>
      <c r="D310" s="14" t="s">
        <v>1052</v>
      </c>
      <c r="E310" s="7" t="s">
        <v>1263</v>
      </c>
      <c r="F310" s="7" t="s">
        <v>1246</v>
      </c>
      <c r="G310" s="7" t="s">
        <v>1051</v>
      </c>
      <c r="H310" s="81" t="s">
        <v>1050</v>
      </c>
      <c r="I310" s="7" t="s">
        <v>1048</v>
      </c>
      <c r="J310" s="68" t="s">
        <v>1539</v>
      </c>
    </row>
    <row r="311" spans="1:76" x14ac:dyDescent="0.3">
      <c r="A311" s="257"/>
      <c r="B311" s="66">
        <v>25.46</v>
      </c>
      <c r="C311" s="8">
        <v>26.59</v>
      </c>
      <c r="D311" s="14">
        <v>23.25</v>
      </c>
      <c r="E311" s="7">
        <v>17.010000000000002</v>
      </c>
      <c r="F311" s="7">
        <v>25.32</v>
      </c>
      <c r="G311" s="7">
        <v>24.98</v>
      </c>
      <c r="H311" s="8">
        <v>20.72</v>
      </c>
      <c r="I311" s="7">
        <v>26.69</v>
      </c>
      <c r="J311" s="68">
        <v>23.28</v>
      </c>
    </row>
    <row r="312" spans="1:76" ht="15" thickBot="1" x14ac:dyDescent="0.35">
      <c r="A312" s="258"/>
      <c r="B312" s="66">
        <v>2659</v>
      </c>
      <c r="C312" s="8">
        <v>2953</v>
      </c>
      <c r="D312" s="14">
        <v>3045</v>
      </c>
      <c r="E312" s="7">
        <v>2213</v>
      </c>
      <c r="F312" s="7">
        <v>3404</v>
      </c>
      <c r="G312" s="7">
        <v>3725</v>
      </c>
      <c r="H312" s="8">
        <v>2431</v>
      </c>
      <c r="I312" s="7">
        <v>2646</v>
      </c>
      <c r="J312" s="68">
        <v>1525</v>
      </c>
    </row>
    <row r="313" spans="1:76" x14ac:dyDescent="0.3">
      <c r="A313" s="256" t="s">
        <v>1628</v>
      </c>
      <c r="B313" s="259" t="s">
        <v>522</v>
      </c>
      <c r="C313" s="261"/>
      <c r="D313" s="261"/>
      <c r="E313" s="261"/>
      <c r="F313" s="268"/>
      <c r="G313" s="269" t="s">
        <v>531</v>
      </c>
      <c r="H313" s="261"/>
      <c r="I313" s="261"/>
      <c r="J313" s="261"/>
      <c r="K313" s="268"/>
      <c r="L313" s="269" t="s">
        <v>520</v>
      </c>
      <c r="M313" s="261"/>
      <c r="N313" s="261"/>
      <c r="O313" s="268"/>
      <c r="P313" s="34" t="s">
        <v>1645</v>
      </c>
      <c r="Q313" s="269" t="s">
        <v>453</v>
      </c>
      <c r="R313" s="268"/>
      <c r="S313" s="269" t="s">
        <v>1648</v>
      </c>
      <c r="T313" s="268"/>
      <c r="U313" s="269" t="s">
        <v>1650</v>
      </c>
      <c r="V313" s="261"/>
      <c r="W313" s="268"/>
      <c r="X313" s="34" t="s">
        <v>1654</v>
      </c>
      <c r="Y313" s="269" t="s">
        <v>1656</v>
      </c>
      <c r="Z313" s="268"/>
      <c r="AA313" s="269" t="s">
        <v>459</v>
      </c>
      <c r="AB313" s="268"/>
      <c r="AC313" s="269" t="s">
        <v>491</v>
      </c>
      <c r="AD313" s="261"/>
      <c r="AE313" s="261"/>
      <c r="AF313" s="261"/>
      <c r="AG313" s="261"/>
      <c r="AH313" s="261"/>
      <c r="AI313" s="268"/>
      <c r="AJ313" s="269" t="s">
        <v>1665</v>
      </c>
      <c r="AK313" s="268"/>
      <c r="AL313" s="34" t="s">
        <v>1668</v>
      </c>
      <c r="AM313" s="269" t="s">
        <v>493</v>
      </c>
      <c r="AN313" s="261"/>
      <c r="AO313" s="261"/>
      <c r="AP313" s="261"/>
      <c r="AQ313" s="268"/>
      <c r="AR313" s="269" t="s">
        <v>1673</v>
      </c>
      <c r="AS313" s="261"/>
      <c r="AT313" s="268"/>
      <c r="AU313" s="269" t="s">
        <v>497</v>
      </c>
      <c r="AV313" s="261"/>
      <c r="AW313" s="261"/>
      <c r="AX313" s="268"/>
      <c r="AY313" s="269" t="s">
        <v>499</v>
      </c>
      <c r="AZ313" s="268"/>
      <c r="BA313" s="269" t="s">
        <v>501</v>
      </c>
      <c r="BB313" s="261"/>
      <c r="BC313" s="268"/>
      <c r="BD313" s="34" t="s">
        <v>1684</v>
      </c>
      <c r="BE313" s="34" t="s">
        <v>1686</v>
      </c>
      <c r="BF313" s="269" t="s">
        <v>1688</v>
      </c>
      <c r="BG313" s="268"/>
      <c r="BH313" s="269" t="s">
        <v>1691</v>
      </c>
      <c r="BI313" s="261"/>
      <c r="BJ313" s="268"/>
      <c r="BK313" s="269" t="s">
        <v>1695</v>
      </c>
      <c r="BL313" s="261"/>
      <c r="BM313" s="261"/>
      <c r="BN313" s="261"/>
      <c r="BO313" s="261"/>
      <c r="BP313" s="268"/>
      <c r="BQ313" s="269" t="s">
        <v>1702</v>
      </c>
      <c r="BR313" s="261"/>
      <c r="BS313" s="261"/>
      <c r="BT313" s="261"/>
      <c r="BU313" s="261"/>
      <c r="BV313" s="261"/>
      <c r="BW313" s="261"/>
      <c r="BX313" s="260"/>
    </row>
    <row r="314" spans="1:76" x14ac:dyDescent="0.3">
      <c r="A314" s="257"/>
      <c r="B314" s="66" t="s">
        <v>1631</v>
      </c>
      <c r="C314" s="7" t="s">
        <v>1632</v>
      </c>
      <c r="D314" s="7" t="s">
        <v>1633</v>
      </c>
      <c r="E314" s="7" t="s">
        <v>1634</v>
      </c>
      <c r="F314" s="8" t="s">
        <v>1635</v>
      </c>
      <c r="G314" s="14" t="s">
        <v>1636</v>
      </c>
      <c r="H314" s="7" t="s">
        <v>1637</v>
      </c>
      <c r="I314" s="7" t="s">
        <v>1638</v>
      </c>
      <c r="J314" s="7" t="s">
        <v>1639</v>
      </c>
      <c r="K314" s="8" t="s">
        <v>1640</v>
      </c>
      <c r="L314" s="14" t="s">
        <v>1641</v>
      </c>
      <c r="M314" s="7" t="s">
        <v>1642</v>
      </c>
      <c r="N314" s="7" t="s">
        <v>1643</v>
      </c>
      <c r="O314" s="8" t="s">
        <v>1644</v>
      </c>
      <c r="P314" s="67" t="s">
        <v>485</v>
      </c>
      <c r="Q314" s="16" t="s">
        <v>1646</v>
      </c>
      <c r="R314" s="8" t="s">
        <v>1647</v>
      </c>
      <c r="S314" s="14" t="s">
        <v>929</v>
      </c>
      <c r="T314" s="8" t="s">
        <v>1649</v>
      </c>
      <c r="U314" s="14" t="s">
        <v>1651</v>
      </c>
      <c r="V314" s="7" t="s">
        <v>1652</v>
      </c>
      <c r="W314" s="8" t="s">
        <v>1653</v>
      </c>
      <c r="X314" s="67" t="s">
        <v>1655</v>
      </c>
      <c r="Y314" s="14" t="s">
        <v>1657</v>
      </c>
      <c r="Z314" s="8" t="s">
        <v>1658</v>
      </c>
      <c r="AA314" s="14" t="s">
        <v>457</v>
      </c>
      <c r="AB314" s="8" t="s">
        <v>490</v>
      </c>
      <c r="AC314" s="14" t="s">
        <v>1659</v>
      </c>
      <c r="AD314" s="7" t="s">
        <v>1660</v>
      </c>
      <c r="AE314" s="7" t="s">
        <v>1661</v>
      </c>
      <c r="AF314" s="7" t="s">
        <v>1662</v>
      </c>
      <c r="AG314" s="7" t="s">
        <v>1663</v>
      </c>
      <c r="AH314" s="7" t="s">
        <v>492</v>
      </c>
      <c r="AI314" s="8" t="s">
        <v>1664</v>
      </c>
      <c r="AJ314" s="14" t="s">
        <v>1666</v>
      </c>
      <c r="AK314" s="8" t="s">
        <v>1667</v>
      </c>
      <c r="AL314" s="67" t="s">
        <v>1669</v>
      </c>
      <c r="AM314" s="14" t="s">
        <v>496</v>
      </c>
      <c r="AN314" s="7" t="s">
        <v>1670</v>
      </c>
      <c r="AO314" s="7" t="s">
        <v>1671</v>
      </c>
      <c r="AP314" s="7" t="s">
        <v>495</v>
      </c>
      <c r="AQ314" s="8" t="s">
        <v>1672</v>
      </c>
      <c r="AR314" s="14" t="s">
        <v>1674</v>
      </c>
      <c r="AS314" s="7" t="s">
        <v>1675</v>
      </c>
      <c r="AT314" s="8" t="s">
        <v>1676</v>
      </c>
      <c r="AU314" s="14" t="s">
        <v>1677</v>
      </c>
      <c r="AV314" s="7" t="s">
        <v>498</v>
      </c>
      <c r="AW314" s="7" t="s">
        <v>1678</v>
      </c>
      <c r="AX314" s="8" t="s">
        <v>1679</v>
      </c>
      <c r="AY314" s="80" t="s">
        <v>1680</v>
      </c>
      <c r="AZ314" s="8" t="s">
        <v>1681</v>
      </c>
      <c r="BA314" s="14" t="s">
        <v>494</v>
      </c>
      <c r="BB314" s="7" t="s">
        <v>1682</v>
      </c>
      <c r="BC314" s="8" t="s">
        <v>1683</v>
      </c>
      <c r="BD314" s="67" t="s">
        <v>1685</v>
      </c>
      <c r="BE314" s="67" t="s">
        <v>1687</v>
      </c>
      <c r="BF314" s="14" t="s">
        <v>1689</v>
      </c>
      <c r="BG314" s="8" t="s">
        <v>1690</v>
      </c>
      <c r="BH314" s="80" t="s">
        <v>1692</v>
      </c>
      <c r="BI314" s="7" t="s">
        <v>1693</v>
      </c>
      <c r="BJ314" s="8" t="s">
        <v>1694</v>
      </c>
      <c r="BK314" s="14" t="s">
        <v>1696</v>
      </c>
      <c r="BL314" s="7" t="s">
        <v>1697</v>
      </c>
      <c r="BM314" s="7" t="s">
        <v>1698</v>
      </c>
      <c r="BN314" s="7" t="s">
        <v>1699</v>
      </c>
      <c r="BO314" s="7" t="s">
        <v>1700</v>
      </c>
      <c r="BP314" s="8" t="s">
        <v>1701</v>
      </c>
      <c r="BQ314" s="7" t="s">
        <v>1703</v>
      </c>
      <c r="BR314" s="7" t="s">
        <v>1704</v>
      </c>
      <c r="BS314" s="7" t="s">
        <v>1705</v>
      </c>
      <c r="BT314" s="7" t="s">
        <v>1706</v>
      </c>
      <c r="BU314" s="7" t="s">
        <v>1707</v>
      </c>
      <c r="BV314" s="7" t="s">
        <v>1708</v>
      </c>
      <c r="BW314" s="7" t="s">
        <v>1709</v>
      </c>
      <c r="BX314" s="68" t="s">
        <v>1710</v>
      </c>
    </row>
    <row r="315" spans="1:76" x14ac:dyDescent="0.3">
      <c r="A315" s="257"/>
      <c r="B315" s="66">
        <v>21.59</v>
      </c>
      <c r="C315" s="7">
        <v>21.97</v>
      </c>
      <c r="D315" s="7">
        <v>22.9</v>
      </c>
      <c r="E315" s="7">
        <v>23.2</v>
      </c>
      <c r="F315" s="8">
        <v>21.03</v>
      </c>
      <c r="G315" s="14">
        <v>17.96</v>
      </c>
      <c r="H315" s="7">
        <v>22</v>
      </c>
      <c r="I315" s="7">
        <v>21.13</v>
      </c>
      <c r="J315" s="7">
        <v>22.94</v>
      </c>
      <c r="K315" s="8">
        <v>21.25</v>
      </c>
      <c r="L315" s="14">
        <v>24.62</v>
      </c>
      <c r="M315" s="7">
        <v>21.4</v>
      </c>
      <c r="N315" s="7">
        <v>24.83</v>
      </c>
      <c r="O315" s="8">
        <v>25.15</v>
      </c>
      <c r="P315" s="67">
        <v>25.16</v>
      </c>
      <c r="Q315" s="7">
        <v>26.29</v>
      </c>
      <c r="R315" s="8">
        <v>24.61</v>
      </c>
      <c r="S315" s="14">
        <v>22.1</v>
      </c>
      <c r="T315" s="8">
        <v>27.49</v>
      </c>
      <c r="U315" s="14">
        <v>22.53</v>
      </c>
      <c r="V315" s="7">
        <v>24.69</v>
      </c>
      <c r="W315" s="8">
        <v>23.79</v>
      </c>
      <c r="X315" s="67">
        <v>29.2</v>
      </c>
      <c r="Y315" s="14">
        <v>28.49</v>
      </c>
      <c r="Z315" s="8">
        <v>25.94</v>
      </c>
      <c r="AA315" s="14">
        <v>26.22</v>
      </c>
      <c r="AB315" s="8">
        <v>24.85</v>
      </c>
      <c r="AC315" s="14">
        <v>27.76</v>
      </c>
      <c r="AD315" s="7">
        <v>26.71</v>
      </c>
      <c r="AE315" s="7">
        <v>26.37</v>
      </c>
      <c r="AF315" s="7">
        <v>27.16</v>
      </c>
      <c r="AG315" s="7">
        <v>27.15</v>
      </c>
      <c r="AH315" s="7">
        <v>27.01</v>
      </c>
      <c r="AI315" s="8">
        <v>27.39</v>
      </c>
      <c r="AJ315" s="14">
        <v>28.69</v>
      </c>
      <c r="AK315" s="8">
        <v>30.23</v>
      </c>
      <c r="AL315" s="67">
        <v>28.35</v>
      </c>
      <c r="AM315" s="14">
        <v>27.06</v>
      </c>
      <c r="AN315" s="7">
        <v>26.84</v>
      </c>
      <c r="AO315" s="7">
        <v>26.98</v>
      </c>
      <c r="AP315" s="7">
        <v>26.82</v>
      </c>
      <c r="AQ315" s="8">
        <v>27.25</v>
      </c>
      <c r="AR315" s="14">
        <v>28.34</v>
      </c>
      <c r="AS315" s="7">
        <v>28.08</v>
      </c>
      <c r="AT315" s="8">
        <v>28.57</v>
      </c>
      <c r="AU315" s="14">
        <v>27.01</v>
      </c>
      <c r="AV315" s="7">
        <v>27.05</v>
      </c>
      <c r="AW315" s="7">
        <v>26.17</v>
      </c>
      <c r="AX315" s="8">
        <v>25.53</v>
      </c>
      <c r="AY315" s="14">
        <v>26.24</v>
      </c>
      <c r="AZ315" s="8">
        <v>25.39</v>
      </c>
      <c r="BA315" s="14">
        <v>25.96</v>
      </c>
      <c r="BB315" s="7">
        <v>26.89</v>
      </c>
      <c r="BC315" s="8">
        <v>27.31</v>
      </c>
      <c r="BD315" s="67">
        <v>28.31</v>
      </c>
      <c r="BE315" s="67">
        <v>26.6</v>
      </c>
      <c r="BF315" s="14">
        <v>27.86</v>
      </c>
      <c r="BG315" s="8">
        <v>27.61</v>
      </c>
      <c r="BH315" s="14">
        <v>26.79</v>
      </c>
      <c r="BI315" s="7">
        <v>27.29</v>
      </c>
      <c r="BJ315" s="8">
        <v>29.03</v>
      </c>
      <c r="BK315" s="14">
        <v>27.43</v>
      </c>
      <c r="BL315" s="7">
        <v>28.72</v>
      </c>
      <c r="BM315" s="7">
        <v>29.61</v>
      </c>
      <c r="BN315" s="7">
        <v>29.01</v>
      </c>
      <c r="BO315" s="7">
        <v>27.11</v>
      </c>
      <c r="BP315" s="8">
        <v>28.34</v>
      </c>
      <c r="BQ315" s="7">
        <v>29.25</v>
      </c>
      <c r="BR315" s="7">
        <v>30.43</v>
      </c>
      <c r="BS315" s="7">
        <v>30.64</v>
      </c>
      <c r="BT315" s="7">
        <v>30.49</v>
      </c>
      <c r="BU315" s="7">
        <v>30.66</v>
      </c>
      <c r="BV315" s="7">
        <v>30.53</v>
      </c>
      <c r="BW315" s="7">
        <v>30.27</v>
      </c>
      <c r="BX315" s="68">
        <v>29.19</v>
      </c>
    </row>
    <row r="316" spans="1:76" ht="15" thickBot="1" x14ac:dyDescent="0.35">
      <c r="A316" s="258"/>
      <c r="B316" s="76">
        <v>918</v>
      </c>
      <c r="C316" s="24">
        <v>1032</v>
      </c>
      <c r="D316" s="24">
        <v>1083</v>
      </c>
      <c r="E316" s="24">
        <v>903</v>
      </c>
      <c r="F316" s="25">
        <v>695</v>
      </c>
      <c r="G316" s="23">
        <v>1077</v>
      </c>
      <c r="H316" s="24">
        <v>1584</v>
      </c>
      <c r="I316" s="24">
        <v>1757</v>
      </c>
      <c r="J316" s="24">
        <v>1596</v>
      </c>
      <c r="K316" s="25">
        <v>1128</v>
      </c>
      <c r="L316" s="23">
        <v>1556</v>
      </c>
      <c r="M316" s="24">
        <v>1431</v>
      </c>
      <c r="N316" s="24">
        <v>1454</v>
      </c>
      <c r="O316" s="25">
        <v>1630</v>
      </c>
      <c r="P316" s="75">
        <v>1407</v>
      </c>
      <c r="Q316" s="24">
        <v>2002</v>
      </c>
      <c r="R316" s="25">
        <v>1813</v>
      </c>
      <c r="S316" s="23">
        <v>1151</v>
      </c>
      <c r="T316" s="25">
        <v>1102</v>
      </c>
      <c r="U316" s="23">
        <v>1549</v>
      </c>
      <c r="V316" s="24">
        <v>1272</v>
      </c>
      <c r="W316" s="25">
        <v>1270</v>
      </c>
      <c r="X316" s="75">
        <v>867</v>
      </c>
      <c r="Y316" s="23">
        <v>809</v>
      </c>
      <c r="Z316" s="25">
        <v>109</v>
      </c>
      <c r="AA316" s="23">
        <v>2585</v>
      </c>
      <c r="AB316" s="25">
        <v>1637</v>
      </c>
      <c r="AC316" s="23">
        <v>715</v>
      </c>
      <c r="AD316" s="24">
        <v>951</v>
      </c>
      <c r="AE316" s="24">
        <v>2366</v>
      </c>
      <c r="AF316" s="24">
        <v>1532</v>
      </c>
      <c r="AG316" s="24">
        <v>1877</v>
      </c>
      <c r="AH316" s="24">
        <v>1729</v>
      </c>
      <c r="AI316" s="25">
        <v>1630</v>
      </c>
      <c r="AJ316" s="23">
        <v>287</v>
      </c>
      <c r="AK316" s="25">
        <v>577</v>
      </c>
      <c r="AL316" s="75">
        <v>1034</v>
      </c>
      <c r="AM316" s="23">
        <v>1436</v>
      </c>
      <c r="AN316" s="24">
        <v>1524</v>
      </c>
      <c r="AO316" s="24">
        <v>1319</v>
      </c>
      <c r="AP316" s="24">
        <v>1230</v>
      </c>
      <c r="AQ316" s="25">
        <v>1179</v>
      </c>
      <c r="AR316" s="23">
        <v>1044</v>
      </c>
      <c r="AS316" s="24">
        <v>1103</v>
      </c>
      <c r="AT316" s="25">
        <v>1047</v>
      </c>
      <c r="AU316" s="23">
        <v>1474</v>
      </c>
      <c r="AV316" s="24">
        <v>1127</v>
      </c>
      <c r="AW316" s="24">
        <v>1663</v>
      </c>
      <c r="AX316" s="25">
        <v>1654</v>
      </c>
      <c r="AY316" s="23">
        <v>3005</v>
      </c>
      <c r="AZ316" s="25">
        <v>2650</v>
      </c>
      <c r="BA316" s="23">
        <v>2485</v>
      </c>
      <c r="BB316" s="24">
        <v>3000</v>
      </c>
      <c r="BC316" s="25">
        <v>2791</v>
      </c>
      <c r="BD316" s="75">
        <v>908</v>
      </c>
      <c r="BE316" s="75">
        <v>2513</v>
      </c>
      <c r="BF316" s="23">
        <v>2141</v>
      </c>
      <c r="BG316" s="25">
        <v>1575</v>
      </c>
      <c r="BH316" s="23">
        <v>1122</v>
      </c>
      <c r="BI316" s="24">
        <v>1115</v>
      </c>
      <c r="BJ316" s="25">
        <v>883</v>
      </c>
      <c r="BK316" s="23">
        <v>1288</v>
      </c>
      <c r="BL316" s="24">
        <v>1115</v>
      </c>
      <c r="BM316" s="24">
        <v>823</v>
      </c>
      <c r="BN316" s="24">
        <v>1162</v>
      </c>
      <c r="BO316" s="24">
        <v>543</v>
      </c>
      <c r="BP316" s="25">
        <v>307</v>
      </c>
      <c r="BQ316" s="24">
        <v>160</v>
      </c>
      <c r="BR316" s="24">
        <v>229</v>
      </c>
      <c r="BS316" s="24">
        <v>354</v>
      </c>
      <c r="BT316" s="24">
        <v>442</v>
      </c>
      <c r="BU316" s="24">
        <v>296</v>
      </c>
      <c r="BV316" s="24">
        <v>275</v>
      </c>
      <c r="BW316" s="24">
        <v>111</v>
      </c>
      <c r="BX316" s="77">
        <v>49</v>
      </c>
    </row>
    <row r="317" spans="1:76" x14ac:dyDescent="0.3">
      <c r="A317" s="256" t="s">
        <v>1629</v>
      </c>
      <c r="B317" s="259" t="s">
        <v>1087</v>
      </c>
      <c r="C317" s="260"/>
    </row>
    <row r="318" spans="1:76" x14ac:dyDescent="0.3">
      <c r="A318" s="257"/>
      <c r="B318" s="66" t="s">
        <v>1711</v>
      </c>
      <c r="C318" s="68" t="s">
        <v>1712</v>
      </c>
    </row>
    <row r="319" spans="1:76" x14ac:dyDescent="0.3">
      <c r="A319" s="257"/>
      <c r="B319" s="66">
        <v>24.45</v>
      </c>
      <c r="C319" s="68">
        <v>24.45</v>
      </c>
    </row>
    <row r="320" spans="1:76" ht="15" thickBot="1" x14ac:dyDescent="0.35">
      <c r="A320" s="258"/>
      <c r="B320" s="76">
        <v>2154</v>
      </c>
      <c r="C320" s="77">
        <v>2543</v>
      </c>
    </row>
    <row r="321" spans="1:20" x14ac:dyDescent="0.3">
      <c r="A321" s="256" t="s">
        <v>1630</v>
      </c>
      <c r="B321" s="71" t="s">
        <v>1102</v>
      </c>
    </row>
    <row r="322" spans="1:20" x14ac:dyDescent="0.3">
      <c r="A322" s="257"/>
      <c r="B322" s="72" t="s">
        <v>1713</v>
      </c>
    </row>
    <row r="323" spans="1:20" x14ac:dyDescent="0.3">
      <c r="A323" s="257"/>
      <c r="B323" s="72">
        <v>23.87</v>
      </c>
    </row>
    <row r="324" spans="1:20" ht="15" thickBot="1" x14ac:dyDescent="0.35">
      <c r="A324" s="258"/>
      <c r="B324" s="72">
        <v>1355</v>
      </c>
    </row>
    <row r="325" spans="1:20" x14ac:dyDescent="0.3">
      <c r="A325" s="296" t="s">
        <v>1827</v>
      </c>
      <c r="B325" s="259" t="s">
        <v>1082</v>
      </c>
      <c r="C325" s="268"/>
      <c r="D325" s="269" t="s">
        <v>1830</v>
      </c>
      <c r="E325" s="261"/>
      <c r="F325" s="261"/>
      <c r="G325" s="261"/>
      <c r="H325" s="261"/>
      <c r="I325" s="261"/>
      <c r="J325" s="261"/>
      <c r="K325" s="268"/>
      <c r="L325" s="269" t="s">
        <v>1839</v>
      </c>
      <c r="M325" s="261"/>
      <c r="N325" s="261"/>
      <c r="O325" s="261"/>
      <c r="P325" s="261"/>
      <c r="Q325" s="268"/>
      <c r="R325" s="34" t="s">
        <v>460</v>
      </c>
      <c r="S325" s="64" t="s">
        <v>1847</v>
      </c>
    </row>
    <row r="326" spans="1:20" x14ac:dyDescent="0.3">
      <c r="A326" s="297"/>
      <c r="B326" s="66" t="s">
        <v>1256</v>
      </c>
      <c r="C326" s="8" t="s">
        <v>1257</v>
      </c>
      <c r="D326" s="14" t="s">
        <v>1831</v>
      </c>
      <c r="E326" s="7" t="s">
        <v>1832</v>
      </c>
      <c r="F326" s="7" t="s">
        <v>1833</v>
      </c>
      <c r="G326" s="7" t="s">
        <v>1834</v>
      </c>
      <c r="H326" s="7" t="s">
        <v>1835</v>
      </c>
      <c r="I326" s="7" t="s">
        <v>1836</v>
      </c>
      <c r="J326" s="7" t="s">
        <v>1837</v>
      </c>
      <c r="K326" s="8" t="s">
        <v>1838</v>
      </c>
      <c r="L326" s="14" t="s">
        <v>1840</v>
      </c>
      <c r="M326" s="7" t="s">
        <v>1841</v>
      </c>
      <c r="N326" s="7" t="s">
        <v>1842</v>
      </c>
      <c r="O326" s="7" t="s">
        <v>1843</v>
      </c>
      <c r="P326" s="7" t="s">
        <v>1844</v>
      </c>
      <c r="Q326" s="8" t="s">
        <v>1845</v>
      </c>
      <c r="R326" s="67" t="s">
        <v>1846</v>
      </c>
      <c r="S326" s="68" t="s">
        <v>1848</v>
      </c>
    </row>
    <row r="327" spans="1:20" x14ac:dyDescent="0.3">
      <c r="A327" s="297"/>
      <c r="B327" s="66">
        <v>23</v>
      </c>
      <c r="C327" s="8">
        <v>19.63</v>
      </c>
      <c r="D327" s="14">
        <v>25.31</v>
      </c>
      <c r="E327" s="7">
        <v>24.99</v>
      </c>
      <c r="F327" s="7">
        <v>24.54</v>
      </c>
      <c r="G327" s="7">
        <v>24.74</v>
      </c>
      <c r="H327" s="7">
        <v>24.89</v>
      </c>
      <c r="I327" s="7">
        <v>25.1</v>
      </c>
      <c r="J327" s="7">
        <v>24.6</v>
      </c>
      <c r="K327" s="8">
        <v>25.76</v>
      </c>
      <c r="L327" s="14">
        <v>23.19</v>
      </c>
      <c r="M327" s="7">
        <v>24.59</v>
      </c>
      <c r="N327" s="7">
        <v>25.58</v>
      </c>
      <c r="O327" s="7">
        <v>25.05</v>
      </c>
      <c r="P327" s="7">
        <v>25.69</v>
      </c>
      <c r="Q327" s="8">
        <v>21.38</v>
      </c>
      <c r="R327" s="67">
        <v>17.21</v>
      </c>
      <c r="S327" s="68">
        <v>25.25</v>
      </c>
    </row>
    <row r="328" spans="1:20" ht="15" thickBot="1" x14ac:dyDescent="0.35">
      <c r="A328" s="298"/>
      <c r="B328" s="76">
        <v>2790</v>
      </c>
      <c r="C328" s="25">
        <v>3553</v>
      </c>
      <c r="D328" s="23">
        <v>1858</v>
      </c>
      <c r="E328" s="24">
        <v>2045</v>
      </c>
      <c r="F328" s="24">
        <v>2011</v>
      </c>
      <c r="G328" s="24">
        <v>1905</v>
      </c>
      <c r="H328" s="24">
        <v>2058</v>
      </c>
      <c r="I328" s="24">
        <v>1887</v>
      </c>
      <c r="J328" s="24">
        <v>1875</v>
      </c>
      <c r="K328" s="25">
        <v>2355</v>
      </c>
      <c r="L328" s="23">
        <v>1909</v>
      </c>
      <c r="M328" s="24">
        <v>920</v>
      </c>
      <c r="N328" s="24">
        <v>417</v>
      </c>
      <c r="O328" s="24">
        <v>412</v>
      </c>
      <c r="P328" s="24">
        <v>251</v>
      </c>
      <c r="Q328" s="25">
        <v>2296</v>
      </c>
      <c r="R328" s="75">
        <v>346</v>
      </c>
      <c r="S328" s="77">
        <v>1712</v>
      </c>
    </row>
    <row r="329" spans="1:20" x14ac:dyDescent="0.3">
      <c r="A329" s="296" t="s">
        <v>1828</v>
      </c>
      <c r="B329" s="71" t="s">
        <v>1830</v>
      </c>
    </row>
    <row r="330" spans="1:20" x14ac:dyDescent="0.3">
      <c r="A330" s="297"/>
      <c r="B330" s="72" t="s">
        <v>1836</v>
      </c>
    </row>
    <row r="331" spans="1:20" x14ac:dyDescent="0.3">
      <c r="A331" s="297"/>
      <c r="B331" s="72">
        <v>25.1</v>
      </c>
    </row>
    <row r="332" spans="1:20" ht="15" thickBot="1" x14ac:dyDescent="0.35">
      <c r="A332" s="298"/>
      <c r="B332" s="72">
        <v>1887</v>
      </c>
    </row>
    <row r="333" spans="1:20" x14ac:dyDescent="0.3">
      <c r="A333" s="296" t="s">
        <v>1829</v>
      </c>
      <c r="B333" s="82" t="s">
        <v>935</v>
      </c>
      <c r="C333" s="269" t="s">
        <v>945</v>
      </c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0"/>
    </row>
    <row r="334" spans="1:20" x14ac:dyDescent="0.3">
      <c r="A334" s="297"/>
      <c r="B334" s="83" t="s">
        <v>1849</v>
      </c>
      <c r="C334" s="7" t="s">
        <v>1850</v>
      </c>
      <c r="D334" s="7" t="s">
        <v>1851</v>
      </c>
      <c r="E334" s="7" t="s">
        <v>1852</v>
      </c>
      <c r="F334" s="7" t="s">
        <v>1853</v>
      </c>
      <c r="G334" s="7" t="s">
        <v>1854</v>
      </c>
      <c r="H334" s="7" t="s">
        <v>936</v>
      </c>
      <c r="I334" s="7" t="s">
        <v>1027</v>
      </c>
      <c r="J334" s="7" t="s">
        <v>1855</v>
      </c>
      <c r="K334" s="7" t="s">
        <v>1364</v>
      </c>
      <c r="L334" s="7" t="s">
        <v>1363</v>
      </c>
      <c r="M334" s="7" t="s">
        <v>1365</v>
      </c>
      <c r="N334" s="7" t="s">
        <v>1856</v>
      </c>
      <c r="O334" s="7" t="s">
        <v>1857</v>
      </c>
      <c r="P334" s="7" t="s">
        <v>1858</v>
      </c>
      <c r="Q334" s="7" t="s">
        <v>1859</v>
      </c>
      <c r="R334" s="7" t="s">
        <v>1860</v>
      </c>
      <c r="S334" s="7" t="s">
        <v>1861</v>
      </c>
      <c r="T334" s="68" t="s">
        <v>1035</v>
      </c>
    </row>
    <row r="335" spans="1:20" x14ac:dyDescent="0.3">
      <c r="A335" s="297"/>
      <c r="B335" s="83">
        <v>19.07</v>
      </c>
      <c r="C335" s="7">
        <v>17.11</v>
      </c>
      <c r="D335" s="7">
        <v>21.27</v>
      </c>
      <c r="E335" s="7">
        <v>18.79</v>
      </c>
      <c r="F335" s="7">
        <v>18.89</v>
      </c>
      <c r="G335" s="7">
        <v>19.46</v>
      </c>
      <c r="H335" s="7">
        <v>18.75</v>
      </c>
      <c r="I335" s="7">
        <v>21.33</v>
      </c>
      <c r="J335" s="7">
        <v>20.54</v>
      </c>
      <c r="K335" s="7">
        <v>19.38</v>
      </c>
      <c r="L335" s="7">
        <v>18.329999999999998</v>
      </c>
      <c r="M335" s="7">
        <v>19.22</v>
      </c>
      <c r="N335" s="7">
        <v>19.14</v>
      </c>
      <c r="O335" s="7">
        <v>20.9</v>
      </c>
      <c r="P335" s="7">
        <v>20.34</v>
      </c>
      <c r="Q335" s="7">
        <v>19.66</v>
      </c>
      <c r="R335" s="7">
        <v>19.68</v>
      </c>
      <c r="S335" s="7">
        <v>19.5</v>
      </c>
      <c r="T335" s="68">
        <v>20.02</v>
      </c>
    </row>
    <row r="336" spans="1:20" ht="15" thickBot="1" x14ac:dyDescent="0.35">
      <c r="A336" s="298"/>
      <c r="B336" s="129">
        <v>696</v>
      </c>
      <c r="C336" s="24">
        <v>408</v>
      </c>
      <c r="D336" s="24">
        <v>236</v>
      </c>
      <c r="E336" s="24">
        <v>363</v>
      </c>
      <c r="F336" s="24">
        <v>382</v>
      </c>
      <c r="G336" s="24">
        <v>487</v>
      </c>
      <c r="H336" s="24">
        <v>576</v>
      </c>
      <c r="I336" s="24">
        <v>529</v>
      </c>
      <c r="J336" s="24">
        <v>617</v>
      </c>
      <c r="K336" s="24">
        <v>703</v>
      </c>
      <c r="L336" s="24">
        <v>661</v>
      </c>
      <c r="M336" s="24">
        <v>921</v>
      </c>
      <c r="N336" s="24">
        <v>953</v>
      </c>
      <c r="O336" s="24">
        <v>822</v>
      </c>
      <c r="P336" s="24">
        <v>928</v>
      </c>
      <c r="Q336" s="24">
        <v>907</v>
      </c>
      <c r="R336" s="24">
        <v>839</v>
      </c>
      <c r="S336" s="24">
        <v>942</v>
      </c>
      <c r="T336" s="77">
        <v>917</v>
      </c>
    </row>
    <row r="337" spans="1:22" x14ac:dyDescent="0.3">
      <c r="A337" s="296" t="s">
        <v>1822</v>
      </c>
      <c r="B337" s="259" t="s">
        <v>1862</v>
      </c>
      <c r="C337" s="261"/>
      <c r="D337" s="261"/>
      <c r="E337" s="261"/>
      <c r="F337" s="268"/>
      <c r="G337" s="34" t="s">
        <v>1868</v>
      </c>
      <c r="H337" s="269" t="s">
        <v>1871</v>
      </c>
      <c r="I337" s="261"/>
      <c r="J337" s="268"/>
      <c r="K337" s="269" t="s">
        <v>1875</v>
      </c>
      <c r="L337" s="261"/>
      <c r="M337" s="260"/>
    </row>
    <row r="338" spans="1:22" x14ac:dyDescent="0.3">
      <c r="A338" s="297"/>
      <c r="B338" s="66" t="s">
        <v>1863</v>
      </c>
      <c r="C338" s="7" t="s">
        <v>1864</v>
      </c>
      <c r="D338" s="7" t="s">
        <v>1865</v>
      </c>
      <c r="E338" s="7" t="s">
        <v>1866</v>
      </c>
      <c r="F338" s="8" t="s">
        <v>1867</v>
      </c>
      <c r="G338" s="67" t="s">
        <v>1869</v>
      </c>
      <c r="H338" s="14" t="s">
        <v>1872</v>
      </c>
      <c r="I338" s="7" t="s">
        <v>1873</v>
      </c>
      <c r="J338" s="8" t="s">
        <v>1874</v>
      </c>
      <c r="K338" s="7" t="s">
        <v>1876</v>
      </c>
      <c r="L338" s="7" t="s">
        <v>1877</v>
      </c>
      <c r="M338" s="68" t="s">
        <v>1878</v>
      </c>
      <c r="V338" s="97"/>
    </row>
    <row r="339" spans="1:22" x14ac:dyDescent="0.3">
      <c r="A339" s="297"/>
      <c r="B339" s="66">
        <v>26.74</v>
      </c>
      <c r="C339" s="7">
        <v>26.87</v>
      </c>
      <c r="D339" s="7">
        <v>26.86</v>
      </c>
      <c r="E339" s="7">
        <v>26.87</v>
      </c>
      <c r="F339" s="8">
        <v>26.87</v>
      </c>
      <c r="G339" s="67">
        <v>26.53</v>
      </c>
      <c r="H339" s="14">
        <v>28.67</v>
      </c>
      <c r="I339" s="7">
        <v>29.27</v>
      </c>
      <c r="J339" s="8">
        <v>28.2</v>
      </c>
      <c r="K339" s="7">
        <v>27.99</v>
      </c>
      <c r="L339" s="7">
        <v>27.42</v>
      </c>
      <c r="M339" s="68">
        <v>27.16</v>
      </c>
    </row>
    <row r="340" spans="1:22" ht="15" thickBot="1" x14ac:dyDescent="0.35">
      <c r="A340" s="298"/>
      <c r="B340" s="76">
        <v>2296</v>
      </c>
      <c r="C340" s="24">
        <v>2141</v>
      </c>
      <c r="D340" s="24">
        <v>2147</v>
      </c>
      <c r="E340" s="24">
        <v>2141</v>
      </c>
      <c r="F340" s="25">
        <v>2141</v>
      </c>
      <c r="G340" s="75">
        <v>1917</v>
      </c>
      <c r="H340" s="23">
        <v>959</v>
      </c>
      <c r="I340" s="24">
        <v>979</v>
      </c>
      <c r="J340" s="25">
        <v>943</v>
      </c>
      <c r="K340" s="24">
        <v>1387</v>
      </c>
      <c r="L340" s="24">
        <v>1358</v>
      </c>
      <c r="M340" s="77">
        <v>1346</v>
      </c>
    </row>
    <row r="341" spans="1:22" x14ac:dyDescent="0.3">
      <c r="A341" s="296" t="s">
        <v>1821</v>
      </c>
      <c r="B341" s="259" t="s">
        <v>1830</v>
      </c>
      <c r="C341" s="261"/>
      <c r="D341" s="260"/>
      <c r="E341"/>
      <c r="F341"/>
    </row>
    <row r="342" spans="1:22" x14ac:dyDescent="0.3">
      <c r="A342" s="297"/>
      <c r="B342" s="66" t="s">
        <v>1832</v>
      </c>
      <c r="C342" s="7" t="s">
        <v>1835</v>
      </c>
      <c r="D342" s="68" t="s">
        <v>1838</v>
      </c>
      <c r="E342"/>
      <c r="F342"/>
    </row>
    <row r="343" spans="1:22" x14ac:dyDescent="0.3">
      <c r="A343" s="297"/>
      <c r="B343" s="66">
        <v>24.99</v>
      </c>
      <c r="C343" s="7">
        <v>24.89</v>
      </c>
      <c r="D343" s="68">
        <v>25.76</v>
      </c>
      <c r="E343"/>
      <c r="F343"/>
    </row>
    <row r="344" spans="1:22" ht="15" thickBot="1" x14ac:dyDescent="0.35">
      <c r="A344" s="298"/>
      <c r="B344" s="66">
        <v>2045</v>
      </c>
      <c r="C344" s="7">
        <v>2058</v>
      </c>
      <c r="D344" s="68">
        <v>2355</v>
      </c>
      <c r="E344"/>
      <c r="F344"/>
    </row>
    <row r="345" spans="1:22" x14ac:dyDescent="0.3">
      <c r="A345" s="296" t="s">
        <v>1820</v>
      </c>
      <c r="B345" s="259" t="s">
        <v>1830</v>
      </c>
      <c r="C345" s="261"/>
      <c r="D345" s="261"/>
      <c r="E345" s="260"/>
      <c r="F345"/>
    </row>
    <row r="346" spans="1:22" x14ac:dyDescent="0.3">
      <c r="A346" s="297"/>
      <c r="B346" s="66" t="s">
        <v>1831</v>
      </c>
      <c r="C346" s="7" t="s">
        <v>1834</v>
      </c>
      <c r="D346" s="7" t="s">
        <v>1836</v>
      </c>
      <c r="E346" s="68" t="s">
        <v>1838</v>
      </c>
      <c r="F346"/>
    </row>
    <row r="347" spans="1:22" x14ac:dyDescent="0.3">
      <c r="A347" s="297"/>
      <c r="B347" s="66">
        <v>25.31</v>
      </c>
      <c r="C347" s="7">
        <v>24.74</v>
      </c>
      <c r="D347" s="7">
        <v>25.1</v>
      </c>
      <c r="E347" s="68">
        <v>25.76</v>
      </c>
      <c r="F347"/>
    </row>
    <row r="348" spans="1:22" ht="15" thickBot="1" x14ac:dyDescent="0.35">
      <c r="A348" s="298"/>
      <c r="B348" s="76">
        <v>1858</v>
      </c>
      <c r="C348" s="24">
        <v>1905</v>
      </c>
      <c r="D348" s="24">
        <v>1887</v>
      </c>
      <c r="E348" s="77">
        <v>2355</v>
      </c>
      <c r="F348"/>
    </row>
    <row r="349" spans="1:22" x14ac:dyDescent="0.3">
      <c r="A349" s="296" t="s">
        <v>1819</v>
      </c>
      <c r="B349" s="71" t="s">
        <v>430</v>
      </c>
      <c r="E349"/>
      <c r="F349"/>
    </row>
    <row r="350" spans="1:22" x14ac:dyDescent="0.3">
      <c r="A350" s="297"/>
      <c r="B350" s="72" t="s">
        <v>1128</v>
      </c>
      <c r="E350"/>
      <c r="F350"/>
    </row>
    <row r="351" spans="1:22" x14ac:dyDescent="0.3">
      <c r="A351" s="297"/>
      <c r="B351" s="72">
        <v>26.75</v>
      </c>
    </row>
    <row r="352" spans="1:22" ht="15" thickBot="1" x14ac:dyDescent="0.35">
      <c r="A352" s="298"/>
      <c r="B352" s="72">
        <v>735</v>
      </c>
    </row>
    <row r="353" spans="1:10" x14ac:dyDescent="0.3">
      <c r="A353" s="256" t="s">
        <v>1823</v>
      </c>
      <c r="B353" s="259" t="s">
        <v>430</v>
      </c>
      <c r="C353" s="260"/>
    </row>
    <row r="354" spans="1:10" x14ac:dyDescent="0.3">
      <c r="A354" s="257"/>
      <c r="B354" s="66" t="s">
        <v>1879</v>
      </c>
      <c r="C354" s="68" t="s">
        <v>639</v>
      </c>
    </row>
    <row r="355" spans="1:10" x14ac:dyDescent="0.3">
      <c r="A355" s="257"/>
      <c r="B355" s="66">
        <v>18.079999999999998</v>
      </c>
      <c r="C355" s="68">
        <v>22.25</v>
      </c>
    </row>
    <row r="356" spans="1:10" ht="15" thickBot="1" x14ac:dyDescent="0.35">
      <c r="A356" s="258"/>
      <c r="B356" s="66">
        <v>1818</v>
      </c>
      <c r="C356" s="68">
        <v>1359</v>
      </c>
    </row>
    <row r="357" spans="1:10" x14ac:dyDescent="0.3">
      <c r="A357" s="256" t="s">
        <v>1824</v>
      </c>
      <c r="B357" s="259" t="s">
        <v>1058</v>
      </c>
      <c r="C357" s="268"/>
      <c r="D357" s="64" t="s">
        <v>1049</v>
      </c>
    </row>
    <row r="358" spans="1:10" x14ac:dyDescent="0.3">
      <c r="A358" s="257"/>
      <c r="B358" s="66" t="s">
        <v>1561</v>
      </c>
      <c r="C358" s="8" t="s">
        <v>1550</v>
      </c>
      <c r="D358" s="68" t="s">
        <v>1245</v>
      </c>
    </row>
    <row r="359" spans="1:10" x14ac:dyDescent="0.3">
      <c r="A359" s="257"/>
      <c r="B359" s="66">
        <v>26.1</v>
      </c>
      <c r="C359" s="8">
        <v>26.46</v>
      </c>
      <c r="D359" s="68">
        <v>15.75</v>
      </c>
    </row>
    <row r="360" spans="1:10" ht="15" thickBot="1" x14ac:dyDescent="0.35">
      <c r="A360" s="258"/>
      <c r="B360" s="66">
        <v>1851</v>
      </c>
      <c r="C360" s="8">
        <v>2006</v>
      </c>
      <c r="D360" s="68">
        <v>2040</v>
      </c>
    </row>
    <row r="361" spans="1:10" x14ac:dyDescent="0.3">
      <c r="A361" s="256" t="s">
        <v>1825</v>
      </c>
      <c r="B361" s="259" t="s">
        <v>1049</v>
      </c>
      <c r="C361" s="261"/>
      <c r="D361" s="261"/>
      <c r="E361" s="261"/>
      <c r="F361" s="261"/>
      <c r="G361" s="261"/>
      <c r="H361" s="261"/>
      <c r="I361" s="261"/>
      <c r="J361" s="260"/>
    </row>
    <row r="362" spans="1:10" x14ac:dyDescent="0.3">
      <c r="A362" s="257"/>
      <c r="B362" s="66" t="s">
        <v>1245</v>
      </c>
      <c r="C362" s="7" t="s">
        <v>1244</v>
      </c>
      <c r="D362" s="7" t="s">
        <v>1237</v>
      </c>
      <c r="E362" s="7" t="s">
        <v>1051</v>
      </c>
      <c r="F362" s="7" t="s">
        <v>1263</v>
      </c>
      <c r="G362" s="7" t="s">
        <v>1880</v>
      </c>
      <c r="H362" s="7" t="s">
        <v>1881</v>
      </c>
      <c r="I362" s="7" t="s">
        <v>1882</v>
      </c>
      <c r="J362" s="68" t="s">
        <v>1883</v>
      </c>
    </row>
    <row r="363" spans="1:10" x14ac:dyDescent="0.3">
      <c r="A363" s="257"/>
      <c r="B363" s="66">
        <v>15.75</v>
      </c>
      <c r="C363" s="7">
        <v>16.21</v>
      </c>
      <c r="D363" s="7">
        <v>15.89</v>
      </c>
      <c r="E363" s="7">
        <v>24.98</v>
      </c>
      <c r="F363" s="7">
        <v>17.010000000000002</v>
      </c>
      <c r="G363" s="7">
        <v>14.62</v>
      </c>
      <c r="H363" s="7">
        <v>12.03</v>
      </c>
      <c r="I363" s="7">
        <v>12.18</v>
      </c>
      <c r="J363" s="68">
        <v>19.059999999999999</v>
      </c>
    </row>
    <row r="364" spans="1:10" ht="15" thickBot="1" x14ac:dyDescent="0.35">
      <c r="A364" s="258"/>
      <c r="B364" s="76">
        <v>2040</v>
      </c>
      <c r="C364" s="24">
        <v>1766</v>
      </c>
      <c r="D364" s="24">
        <v>1846</v>
      </c>
      <c r="E364" s="24">
        <v>3725</v>
      </c>
      <c r="F364" s="24">
        <v>2213</v>
      </c>
      <c r="G364" s="24">
        <v>1564</v>
      </c>
      <c r="H364" s="24">
        <v>936</v>
      </c>
      <c r="I364" s="24">
        <v>859</v>
      </c>
      <c r="J364" s="77">
        <v>1893</v>
      </c>
    </row>
    <row r="365" spans="1:10" x14ac:dyDescent="0.3">
      <c r="A365" s="256" t="s">
        <v>1826</v>
      </c>
      <c r="B365" s="82" t="s">
        <v>1049</v>
      </c>
      <c r="C365" s="34" t="s">
        <v>1047</v>
      </c>
      <c r="D365" s="64" t="s">
        <v>1124</v>
      </c>
    </row>
    <row r="366" spans="1:10" x14ac:dyDescent="0.3">
      <c r="A366" s="257"/>
      <c r="B366" s="83" t="s">
        <v>1052</v>
      </c>
      <c r="C366" s="67" t="s">
        <v>1048</v>
      </c>
      <c r="D366" s="68" t="s">
        <v>932</v>
      </c>
    </row>
    <row r="367" spans="1:10" x14ac:dyDescent="0.3">
      <c r="A367" s="257"/>
      <c r="B367" s="83">
        <v>23.25</v>
      </c>
      <c r="C367" s="67">
        <v>26.69</v>
      </c>
      <c r="D367" s="68">
        <v>26.59</v>
      </c>
    </row>
    <row r="368" spans="1:10" ht="15" thickBot="1" x14ac:dyDescent="0.35">
      <c r="A368" s="258"/>
      <c r="B368" s="129">
        <v>3045</v>
      </c>
      <c r="C368" s="75">
        <v>2646</v>
      </c>
      <c r="D368" s="77">
        <v>2953</v>
      </c>
    </row>
    <row r="369" spans="1:94" x14ac:dyDescent="0.3">
      <c r="A369" s="256" t="s">
        <v>1886</v>
      </c>
      <c r="B369" s="82" t="s">
        <v>596</v>
      </c>
      <c r="C369" s="64" t="s">
        <v>502</v>
      </c>
    </row>
    <row r="370" spans="1:94" x14ac:dyDescent="0.3">
      <c r="A370" s="257"/>
      <c r="B370" s="83" t="s">
        <v>597</v>
      </c>
      <c r="C370" s="68" t="s">
        <v>503</v>
      </c>
    </row>
    <row r="371" spans="1:94" x14ac:dyDescent="0.3">
      <c r="A371" s="257"/>
      <c r="B371" s="83">
        <v>22.37</v>
      </c>
      <c r="C371" s="68">
        <v>18.59</v>
      </c>
    </row>
    <row r="372" spans="1:94" ht="15" thickBot="1" x14ac:dyDescent="0.35">
      <c r="A372" s="258"/>
      <c r="B372" s="83">
        <v>667</v>
      </c>
      <c r="C372" s="68">
        <v>867</v>
      </c>
    </row>
    <row r="373" spans="1:94" x14ac:dyDescent="0.3">
      <c r="A373" s="256" t="s">
        <v>1887</v>
      </c>
      <c r="B373" s="259" t="s">
        <v>502</v>
      </c>
      <c r="C373" s="261"/>
      <c r="D373" s="268"/>
      <c r="E373" s="269" t="s">
        <v>1888</v>
      </c>
      <c r="F373" s="261"/>
      <c r="G373" s="268"/>
      <c r="H373" s="269" t="s">
        <v>505</v>
      </c>
      <c r="I373" s="261"/>
      <c r="J373" s="261"/>
      <c r="K373" s="261"/>
      <c r="L373" s="261"/>
      <c r="M373" s="268"/>
      <c r="N373" s="269" t="s">
        <v>509</v>
      </c>
      <c r="O373" s="261"/>
      <c r="P373" s="261"/>
      <c r="Q373" s="268"/>
      <c r="R373" s="269" t="s">
        <v>1895</v>
      </c>
      <c r="S373" s="261"/>
      <c r="T373" s="268"/>
      <c r="U373" s="269" t="s">
        <v>515</v>
      </c>
      <c r="V373" s="261"/>
      <c r="W373" s="261"/>
      <c r="X373" s="268"/>
      <c r="Y373" s="269" t="s">
        <v>522</v>
      </c>
      <c r="Z373" s="261"/>
      <c r="AA373" s="268"/>
      <c r="AB373" s="269" t="s">
        <v>531</v>
      </c>
      <c r="AC373" s="261"/>
      <c r="AD373" s="261"/>
      <c r="AE373" s="261"/>
      <c r="AF373" s="261"/>
      <c r="AG373" s="261"/>
      <c r="AH373" s="268"/>
      <c r="AI373" s="34" t="s">
        <v>1668</v>
      </c>
      <c r="AJ373" s="269" t="s">
        <v>1904</v>
      </c>
      <c r="AK373" s="268"/>
      <c r="AL373" s="64" t="s">
        <v>1686</v>
      </c>
    </row>
    <row r="374" spans="1:94" x14ac:dyDescent="0.3">
      <c r="A374" s="257"/>
      <c r="B374" s="66" t="s">
        <v>503</v>
      </c>
      <c r="C374" s="7" t="s">
        <v>595</v>
      </c>
      <c r="D374" s="8" t="s">
        <v>504</v>
      </c>
      <c r="E374" s="14" t="s">
        <v>495</v>
      </c>
      <c r="F374" s="7" t="s">
        <v>1889</v>
      </c>
      <c r="G374" s="8" t="s">
        <v>1890</v>
      </c>
      <c r="H374" s="14" t="s">
        <v>599</v>
      </c>
      <c r="I374" s="16" t="s">
        <v>1891</v>
      </c>
      <c r="J374" s="7" t="s">
        <v>507</v>
      </c>
      <c r="K374" s="16" t="s">
        <v>1892</v>
      </c>
      <c r="L374" s="7" t="s">
        <v>506</v>
      </c>
      <c r="M374" s="81" t="s">
        <v>1893</v>
      </c>
      <c r="N374" s="14" t="s">
        <v>511</v>
      </c>
      <c r="O374" s="7" t="s">
        <v>512</v>
      </c>
      <c r="P374" s="7" t="s">
        <v>513</v>
      </c>
      <c r="Q374" s="8" t="s">
        <v>1894</v>
      </c>
      <c r="R374" s="14" t="s">
        <v>1896</v>
      </c>
      <c r="S374" s="7" t="s">
        <v>1897</v>
      </c>
      <c r="T374" s="8" t="s">
        <v>1898</v>
      </c>
      <c r="U374" s="14" t="s">
        <v>518</v>
      </c>
      <c r="V374" s="7" t="s">
        <v>495</v>
      </c>
      <c r="W374" s="7" t="s">
        <v>516</v>
      </c>
      <c r="X374" s="8" t="s">
        <v>1682</v>
      </c>
      <c r="Y374" s="14" t="s">
        <v>525</v>
      </c>
      <c r="Z374" s="7" t="s">
        <v>1635</v>
      </c>
      <c r="AA374" s="8" t="s">
        <v>528</v>
      </c>
      <c r="AB374" s="14" t="s">
        <v>530</v>
      </c>
      <c r="AC374" s="7" t="s">
        <v>1899</v>
      </c>
      <c r="AD374" s="7" t="s">
        <v>1900</v>
      </c>
      <c r="AE374" s="7" t="s">
        <v>1901</v>
      </c>
      <c r="AF374" s="7" t="s">
        <v>1902</v>
      </c>
      <c r="AG374" s="7" t="s">
        <v>1636</v>
      </c>
      <c r="AH374" s="8" t="s">
        <v>1638</v>
      </c>
      <c r="AI374" s="67" t="s">
        <v>1903</v>
      </c>
      <c r="AJ374" s="14" t="s">
        <v>1905</v>
      </c>
      <c r="AK374" s="8" t="s">
        <v>1679</v>
      </c>
      <c r="AL374" s="68" t="s">
        <v>1687</v>
      </c>
    </row>
    <row r="375" spans="1:94" x14ac:dyDescent="0.3">
      <c r="A375" s="257"/>
      <c r="B375" s="66">
        <v>18.59</v>
      </c>
      <c r="C375" s="7">
        <v>18.04</v>
      </c>
      <c r="D375" s="8">
        <v>21</v>
      </c>
      <c r="E375" s="14">
        <v>22.18</v>
      </c>
      <c r="F375" s="7">
        <v>23.24</v>
      </c>
      <c r="G375" s="8">
        <v>23.29</v>
      </c>
      <c r="H375" s="14">
        <v>22.34</v>
      </c>
      <c r="I375" s="7">
        <v>22.48</v>
      </c>
      <c r="J375" s="7">
        <v>19.55</v>
      </c>
      <c r="K375" s="7">
        <v>20.65</v>
      </c>
      <c r="L375" s="7">
        <v>20.55</v>
      </c>
      <c r="M375" s="8">
        <v>22.64</v>
      </c>
      <c r="N375" s="14">
        <v>23.71</v>
      </c>
      <c r="O375" s="7">
        <v>25.04</v>
      </c>
      <c r="P375" s="7">
        <v>25.06</v>
      </c>
      <c r="Q375" s="8">
        <v>23.61</v>
      </c>
      <c r="R375" s="14">
        <v>23.74</v>
      </c>
      <c r="S375" s="7">
        <v>21.88</v>
      </c>
      <c r="T375" s="8">
        <v>21.25</v>
      </c>
      <c r="U375" s="14">
        <v>21.74</v>
      </c>
      <c r="V375" s="7">
        <v>21.95</v>
      </c>
      <c r="W375" s="7">
        <v>23.41</v>
      </c>
      <c r="X375" s="8">
        <v>22.59</v>
      </c>
      <c r="Y375" s="14">
        <v>24.74</v>
      </c>
      <c r="Z375" s="7">
        <v>21.03</v>
      </c>
      <c r="AA375" s="8">
        <v>21.53</v>
      </c>
      <c r="AB375" s="14">
        <v>25.9</v>
      </c>
      <c r="AC375" s="7">
        <v>24.02</v>
      </c>
      <c r="AD375" s="7">
        <v>21.71</v>
      </c>
      <c r="AE375" s="7">
        <v>21.18</v>
      </c>
      <c r="AF375" s="7">
        <v>17.98</v>
      </c>
      <c r="AG375" s="7">
        <v>17.96</v>
      </c>
      <c r="AH375" s="8">
        <v>21.13</v>
      </c>
      <c r="AI375" s="67">
        <v>27.92</v>
      </c>
      <c r="AJ375" s="14">
        <v>27.5</v>
      </c>
      <c r="AK375" s="8">
        <v>25.53</v>
      </c>
      <c r="AL375" s="68">
        <v>26.6</v>
      </c>
    </row>
    <row r="376" spans="1:94" ht="15" thickBot="1" x14ac:dyDescent="0.35">
      <c r="A376" s="258"/>
      <c r="B376" s="66">
        <v>867</v>
      </c>
      <c r="C376" s="7">
        <v>736</v>
      </c>
      <c r="D376" s="8">
        <v>516</v>
      </c>
      <c r="E376" s="14">
        <v>403</v>
      </c>
      <c r="F376" s="7">
        <v>590</v>
      </c>
      <c r="G376" s="8">
        <v>462</v>
      </c>
      <c r="H376" s="14">
        <v>566</v>
      </c>
      <c r="I376" s="7">
        <v>610</v>
      </c>
      <c r="J376" s="7">
        <v>833</v>
      </c>
      <c r="K376" s="7">
        <v>800</v>
      </c>
      <c r="L376" s="7">
        <v>930</v>
      </c>
      <c r="M376" s="8">
        <v>737</v>
      </c>
      <c r="N376" s="14">
        <v>989</v>
      </c>
      <c r="O376" s="7">
        <v>1023</v>
      </c>
      <c r="P376" s="7">
        <v>1106</v>
      </c>
      <c r="Q376" s="8">
        <v>1127</v>
      </c>
      <c r="R376" s="14">
        <v>1005</v>
      </c>
      <c r="S376" s="7">
        <v>958</v>
      </c>
      <c r="T376" s="8">
        <v>1053</v>
      </c>
      <c r="U376" s="14">
        <v>989</v>
      </c>
      <c r="V376" s="7">
        <v>923</v>
      </c>
      <c r="W376" s="7">
        <v>767</v>
      </c>
      <c r="X376" s="8">
        <v>707</v>
      </c>
      <c r="Y376" s="14">
        <v>1155</v>
      </c>
      <c r="Z376" s="7">
        <v>695</v>
      </c>
      <c r="AA376" s="8">
        <v>875</v>
      </c>
      <c r="AB376" s="14">
        <v>870</v>
      </c>
      <c r="AC376" s="7">
        <v>758</v>
      </c>
      <c r="AD376" s="7">
        <v>634</v>
      </c>
      <c r="AE376" s="7">
        <v>1261</v>
      </c>
      <c r="AF376" s="7">
        <v>1037</v>
      </c>
      <c r="AG376" s="7">
        <v>1077</v>
      </c>
      <c r="AH376" s="8">
        <v>1757</v>
      </c>
      <c r="AI376" s="67">
        <v>1048</v>
      </c>
      <c r="AJ376" s="14">
        <v>1088</v>
      </c>
      <c r="AK376" s="8">
        <v>1654</v>
      </c>
      <c r="AL376" s="68">
        <v>2513</v>
      </c>
    </row>
    <row r="377" spans="1:94" x14ac:dyDescent="0.3">
      <c r="A377" s="256" t="s">
        <v>3714</v>
      </c>
      <c r="B377" s="82" t="s">
        <v>3715</v>
      </c>
      <c r="C377" s="269" t="s">
        <v>3717</v>
      </c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8"/>
      <c r="O377" s="269" t="s">
        <v>1847</v>
      </c>
      <c r="P377" s="268"/>
      <c r="Q377" s="269" t="s">
        <v>3732</v>
      </c>
      <c r="R377" s="261"/>
      <c r="S377" s="261"/>
      <c r="T377" s="261"/>
      <c r="U377" s="261"/>
      <c r="V377" s="261"/>
      <c r="W377" s="261"/>
      <c r="X377" s="268"/>
      <c r="Y377" s="269" t="s">
        <v>3741</v>
      </c>
      <c r="Z377" s="261"/>
      <c r="AA377" s="261"/>
      <c r="AB377" s="261"/>
      <c r="AC377" s="261"/>
      <c r="AD377" s="261"/>
      <c r="AE377" s="261"/>
      <c r="AF377" s="261"/>
      <c r="AG377" s="261"/>
      <c r="AH377" s="261"/>
      <c r="AI377" s="261"/>
      <c r="AJ377" s="261"/>
      <c r="AK377" s="261"/>
      <c r="AL377" s="261"/>
      <c r="AM377" s="268"/>
      <c r="AN377" s="269" t="s">
        <v>3757</v>
      </c>
      <c r="AO377" s="261"/>
      <c r="AP377" s="261"/>
      <c r="AQ377" s="261"/>
      <c r="AR377" s="261"/>
      <c r="AS377" s="261"/>
      <c r="AT377" s="261"/>
      <c r="AU377" s="268"/>
      <c r="AV377" s="269" t="s">
        <v>3765</v>
      </c>
      <c r="AW377" s="261"/>
      <c r="AX377" s="261"/>
      <c r="AY377" s="261"/>
      <c r="AZ377" s="261"/>
      <c r="BA377" s="268"/>
      <c r="BB377" s="269" t="s">
        <v>3772</v>
      </c>
      <c r="BC377" s="261"/>
      <c r="BD377" s="261"/>
      <c r="BE377" s="261"/>
      <c r="BF377" s="261"/>
      <c r="BG377" s="261"/>
      <c r="BH377" s="261"/>
      <c r="BI377" s="261"/>
      <c r="BJ377" s="261"/>
      <c r="BK377" s="261"/>
      <c r="BL377" s="261"/>
      <c r="BM377" s="261"/>
      <c r="BN377" s="261"/>
      <c r="BO377" s="261"/>
      <c r="BP377" s="261"/>
      <c r="BQ377" s="261"/>
      <c r="BR377" s="268"/>
      <c r="BS377" s="269" t="s">
        <v>3786</v>
      </c>
      <c r="BT377" s="261"/>
      <c r="BU377" s="261"/>
      <c r="BV377" s="261"/>
      <c r="BW377" s="261"/>
      <c r="BX377" s="261"/>
      <c r="BY377" s="261"/>
      <c r="BZ377" s="261"/>
      <c r="CA377" s="261"/>
      <c r="CB377" s="261"/>
      <c r="CC377" s="261"/>
      <c r="CD377" s="261"/>
      <c r="CE377" s="261"/>
      <c r="CF377" s="268"/>
      <c r="CG377" s="269" t="s">
        <v>3801</v>
      </c>
      <c r="CH377" s="261"/>
      <c r="CI377" s="261"/>
      <c r="CJ377" s="268"/>
      <c r="CK377" s="269" t="s">
        <v>3805</v>
      </c>
      <c r="CL377" s="261"/>
      <c r="CM377" s="268"/>
      <c r="CN377" s="269" t="s">
        <v>3809</v>
      </c>
      <c r="CO377" s="261"/>
      <c r="CP377" s="260"/>
    </row>
    <row r="378" spans="1:94" x14ac:dyDescent="0.3">
      <c r="A378" s="257"/>
      <c r="B378" s="83" t="s">
        <v>3716</v>
      </c>
      <c r="C378" s="14" t="s">
        <v>3718</v>
      </c>
      <c r="D378" s="7" t="s">
        <v>3719</v>
      </c>
      <c r="E378" s="7" t="s">
        <v>3720</v>
      </c>
      <c r="F378" s="7" t="s">
        <v>3721</v>
      </c>
      <c r="G378" s="7" t="s">
        <v>3722</v>
      </c>
      <c r="H378" s="7" t="s">
        <v>3723</v>
      </c>
      <c r="I378" s="7" t="s">
        <v>3724</v>
      </c>
      <c r="J378" s="7" t="s">
        <v>3725</v>
      </c>
      <c r="K378" s="7" t="s">
        <v>3726</v>
      </c>
      <c r="L378" s="7" t="s">
        <v>3727</v>
      </c>
      <c r="M378" s="7" t="s">
        <v>3728</v>
      </c>
      <c r="N378" s="8" t="s">
        <v>3729</v>
      </c>
      <c r="O378" s="14" t="s">
        <v>3730</v>
      </c>
      <c r="P378" s="8" t="s">
        <v>3731</v>
      </c>
      <c r="Q378" s="14" t="s">
        <v>3733</v>
      </c>
      <c r="R378" s="7" t="s">
        <v>3734</v>
      </c>
      <c r="S378" s="7" t="s">
        <v>3735</v>
      </c>
      <c r="T378" s="7" t="s">
        <v>3736</v>
      </c>
      <c r="U378" s="7" t="s">
        <v>3737</v>
      </c>
      <c r="V378" s="7" t="s">
        <v>3738</v>
      </c>
      <c r="W378" s="7" t="s">
        <v>3739</v>
      </c>
      <c r="X378" s="8" t="s">
        <v>3740</v>
      </c>
      <c r="Y378" s="14" t="s">
        <v>3742</v>
      </c>
      <c r="Z378" s="7" t="s">
        <v>3743</v>
      </c>
      <c r="AA378" s="7" t="s">
        <v>3744</v>
      </c>
      <c r="AB378" s="7" t="s">
        <v>3745</v>
      </c>
      <c r="AC378" s="7" t="s">
        <v>3747</v>
      </c>
      <c r="AD378" s="7" t="s">
        <v>1124</v>
      </c>
      <c r="AE378" s="7" t="s">
        <v>3748</v>
      </c>
      <c r="AF378" s="7" t="s">
        <v>3749</v>
      </c>
      <c r="AG378" s="7" t="s">
        <v>3750</v>
      </c>
      <c r="AH378" s="7" t="s">
        <v>3751</v>
      </c>
      <c r="AI378" s="7" t="s">
        <v>3752</v>
      </c>
      <c r="AJ378" s="7" t="s">
        <v>3753</v>
      </c>
      <c r="AK378" s="7" t="s">
        <v>3754</v>
      </c>
      <c r="AL378" s="7" t="s">
        <v>3755</v>
      </c>
      <c r="AM378" s="8" t="s">
        <v>3756</v>
      </c>
      <c r="AN378" s="14" t="s">
        <v>3758</v>
      </c>
      <c r="AO378" s="7" t="s">
        <v>3759</v>
      </c>
      <c r="AP378" s="7" t="s">
        <v>3746</v>
      </c>
      <c r="AQ378" s="7" t="s">
        <v>3760</v>
      </c>
      <c r="AR378" s="7" t="s">
        <v>3761</v>
      </c>
      <c r="AS378" s="7" t="s">
        <v>3762</v>
      </c>
      <c r="AT378" s="7" t="s">
        <v>3763</v>
      </c>
      <c r="AU378" s="8" t="s">
        <v>3764</v>
      </c>
      <c r="AV378" s="14" t="s">
        <v>3766</v>
      </c>
      <c r="AW378" s="7" t="s">
        <v>3767</v>
      </c>
      <c r="AX378" s="7" t="s">
        <v>3768</v>
      </c>
      <c r="AY378" s="7" t="s">
        <v>3769</v>
      </c>
      <c r="AZ378" s="7" t="s">
        <v>3770</v>
      </c>
      <c r="BA378" s="8" t="s">
        <v>3771</v>
      </c>
      <c r="BB378" s="14" t="s">
        <v>3773</v>
      </c>
      <c r="BC378" s="7" t="s">
        <v>3774</v>
      </c>
      <c r="BD378" s="7" t="s">
        <v>3775</v>
      </c>
      <c r="BE378" s="7" t="s">
        <v>3776</v>
      </c>
      <c r="BF378" s="7" t="s">
        <v>3777</v>
      </c>
      <c r="BG378" s="7" t="s">
        <v>3778</v>
      </c>
      <c r="BH378" s="7" t="s">
        <v>3779</v>
      </c>
      <c r="BI378" s="7" t="s">
        <v>3764</v>
      </c>
      <c r="BJ378" s="7" t="s">
        <v>3780</v>
      </c>
      <c r="BK378" s="7" t="s">
        <v>3781</v>
      </c>
      <c r="BL378" s="7" t="s">
        <v>991</v>
      </c>
      <c r="BM378" s="7" t="s">
        <v>3748</v>
      </c>
      <c r="BN378" s="7" t="s">
        <v>3782</v>
      </c>
      <c r="BO378" s="7" t="s">
        <v>3783</v>
      </c>
      <c r="BP378" s="7" t="s">
        <v>3746</v>
      </c>
      <c r="BQ378" s="7" t="s">
        <v>3784</v>
      </c>
      <c r="BR378" s="8" t="s">
        <v>3785</v>
      </c>
      <c r="BS378" s="14" t="s">
        <v>3787</v>
      </c>
      <c r="BT378" s="7" t="s">
        <v>3788</v>
      </c>
      <c r="BU378" s="7" t="s">
        <v>3789</v>
      </c>
      <c r="BV378" s="7" t="s">
        <v>3790</v>
      </c>
      <c r="BW378" s="7" t="s">
        <v>3791</v>
      </c>
      <c r="BX378" s="7" t="s">
        <v>3792</v>
      </c>
      <c r="BY378" s="7" t="s">
        <v>3793</v>
      </c>
      <c r="BZ378" s="7" t="s">
        <v>3794</v>
      </c>
      <c r="CA378" s="7" t="s">
        <v>3795</v>
      </c>
      <c r="CB378" s="7" t="s">
        <v>3796</v>
      </c>
      <c r="CC378" s="7" t="s">
        <v>3797</v>
      </c>
      <c r="CD378" s="7" t="s">
        <v>3798</v>
      </c>
      <c r="CE378" s="7" t="s">
        <v>3799</v>
      </c>
      <c r="CF378" s="81" t="s">
        <v>3800</v>
      </c>
      <c r="CG378" s="14" t="s">
        <v>3802</v>
      </c>
      <c r="CH378" s="7" t="s">
        <v>3803</v>
      </c>
      <c r="CI378" s="7" t="s">
        <v>1002</v>
      </c>
      <c r="CJ378" s="8" t="s">
        <v>3804</v>
      </c>
      <c r="CK378" s="14" t="s">
        <v>3806</v>
      </c>
      <c r="CL378" s="7" t="s">
        <v>3807</v>
      </c>
      <c r="CM378" s="8" t="s">
        <v>3808</v>
      </c>
      <c r="CN378" s="7" t="s">
        <v>3810</v>
      </c>
      <c r="CO378" s="7" t="s">
        <v>3811</v>
      </c>
      <c r="CP378" s="68" t="s">
        <v>3812</v>
      </c>
    </row>
    <row r="379" spans="1:94" x14ac:dyDescent="0.3">
      <c r="A379" s="257"/>
      <c r="B379" s="83">
        <v>18.98</v>
      </c>
      <c r="C379" s="14">
        <v>17.18</v>
      </c>
      <c r="D379" s="7">
        <v>15.44</v>
      </c>
      <c r="E379" s="7">
        <v>16.78</v>
      </c>
      <c r="F379" s="7">
        <v>17.13</v>
      </c>
      <c r="G379" s="7">
        <v>18</v>
      </c>
      <c r="H379" s="7">
        <v>18.82</v>
      </c>
      <c r="I379" s="7">
        <v>17.75</v>
      </c>
      <c r="J379" s="7">
        <v>18.239999999999998</v>
      </c>
      <c r="K379" s="7">
        <v>18.45</v>
      </c>
      <c r="L379" s="7">
        <v>17.54</v>
      </c>
      <c r="M379" s="7">
        <v>19.11</v>
      </c>
      <c r="N379" s="8">
        <v>18.510000000000002</v>
      </c>
      <c r="O379" s="14">
        <v>19.45</v>
      </c>
      <c r="P379" s="8">
        <v>19.670000000000002</v>
      </c>
      <c r="Q379" s="14">
        <v>17.309999999999999</v>
      </c>
      <c r="R379" s="7">
        <v>17.2</v>
      </c>
      <c r="S379" s="7">
        <v>17.71</v>
      </c>
      <c r="T379" s="7">
        <v>18.3</v>
      </c>
      <c r="U379" s="7">
        <v>18.55</v>
      </c>
      <c r="V379" s="7">
        <v>15.77</v>
      </c>
      <c r="W379" s="7">
        <v>16.239999999999998</v>
      </c>
      <c r="X379" s="8">
        <v>14.6</v>
      </c>
      <c r="Y379" s="14">
        <v>14.42</v>
      </c>
      <c r="Z379" s="7">
        <v>15.37</v>
      </c>
      <c r="AA379" s="7">
        <v>14.49</v>
      </c>
      <c r="AB379" s="7">
        <v>14.67</v>
      </c>
      <c r="AC379" s="7">
        <v>15.37</v>
      </c>
      <c r="AD379" s="7">
        <v>14.46</v>
      </c>
      <c r="AE379" s="7">
        <v>15.55</v>
      </c>
      <c r="AF379" s="7">
        <v>13.7</v>
      </c>
      <c r="AG379" s="7">
        <v>14.96</v>
      </c>
      <c r="AH379" s="7">
        <v>15.03</v>
      </c>
      <c r="AI379" s="7">
        <v>14.1</v>
      </c>
      <c r="AJ379" s="7">
        <v>14.46</v>
      </c>
      <c r="AK379" s="7">
        <v>14.66</v>
      </c>
      <c r="AL379" s="7">
        <v>12.06</v>
      </c>
      <c r="AM379" s="8">
        <v>13.75</v>
      </c>
      <c r="AN379" s="14">
        <v>14.89</v>
      </c>
      <c r="AO379" s="7">
        <v>14.61</v>
      </c>
      <c r="AP379" s="7">
        <v>13.96</v>
      </c>
      <c r="AQ379" s="7">
        <v>13.81</v>
      </c>
      <c r="AR379" s="7">
        <v>13.06</v>
      </c>
      <c r="AS379" s="7">
        <v>15.27</v>
      </c>
      <c r="AT379" s="7">
        <v>13.53</v>
      </c>
      <c r="AU379" s="8">
        <v>13.49</v>
      </c>
      <c r="AV379" s="14">
        <v>16.32</v>
      </c>
      <c r="AW379" s="7">
        <v>16.62</v>
      </c>
      <c r="AX379" s="7">
        <v>17.36</v>
      </c>
      <c r="AY379" s="7">
        <v>16.23</v>
      </c>
      <c r="AZ379" s="7">
        <v>16.100000000000001</v>
      </c>
      <c r="BA379" s="8">
        <v>17.93</v>
      </c>
      <c r="BB379" s="14">
        <v>16.55</v>
      </c>
      <c r="BC379" s="7">
        <v>16.32</v>
      </c>
      <c r="BD379" s="7">
        <v>15.94</v>
      </c>
      <c r="BE379" s="7">
        <v>14.11</v>
      </c>
      <c r="BF379" s="7">
        <v>15.16</v>
      </c>
      <c r="BG379" s="7">
        <v>16.52</v>
      </c>
      <c r="BH379" s="7">
        <v>15.73</v>
      </c>
      <c r="BI379" s="7">
        <v>15.17</v>
      </c>
      <c r="BJ379" s="7">
        <v>16.14</v>
      </c>
      <c r="BK379" s="7">
        <v>15.44</v>
      </c>
      <c r="BL379" s="7">
        <v>15.95</v>
      </c>
      <c r="BM379" s="7">
        <v>17.239999999999998</v>
      </c>
      <c r="BN379" s="7">
        <v>15.93</v>
      </c>
      <c r="BO379" s="7">
        <v>16.55</v>
      </c>
      <c r="BP379" s="7">
        <v>14.55</v>
      </c>
      <c r="BQ379" s="7">
        <v>16.850000000000001</v>
      </c>
      <c r="BR379" s="8">
        <v>16.37</v>
      </c>
      <c r="BS379" s="14">
        <v>14.73</v>
      </c>
      <c r="BT379" s="7">
        <v>15.38</v>
      </c>
      <c r="BU379" s="7">
        <v>15.41</v>
      </c>
      <c r="BV379" s="7">
        <v>14.88</v>
      </c>
      <c r="BW379" s="7">
        <v>14.97</v>
      </c>
      <c r="BX379" s="7">
        <v>13.08</v>
      </c>
      <c r="BY379" s="7">
        <v>14.77</v>
      </c>
      <c r="BZ379" s="7">
        <v>12.91</v>
      </c>
      <c r="CA379" s="7">
        <v>13.98</v>
      </c>
      <c r="CB379" s="7">
        <v>13.52</v>
      </c>
      <c r="CC379" s="7">
        <v>12.27</v>
      </c>
      <c r="CD379" s="7">
        <v>13.78</v>
      </c>
      <c r="CE379" s="7">
        <v>13.06</v>
      </c>
      <c r="CF379" s="8">
        <v>15.19</v>
      </c>
      <c r="CG379" s="14">
        <v>12.89</v>
      </c>
      <c r="CH379" s="7">
        <v>13.31</v>
      </c>
      <c r="CI379" s="7">
        <v>12.89</v>
      </c>
      <c r="CJ379" s="8">
        <v>13.31</v>
      </c>
      <c r="CK379" s="14">
        <v>14.75</v>
      </c>
      <c r="CL379" s="7">
        <v>13.92</v>
      </c>
      <c r="CM379" s="8">
        <v>13.16</v>
      </c>
      <c r="CN379" s="7">
        <v>13.47</v>
      </c>
      <c r="CO379" s="7">
        <v>12.36</v>
      </c>
      <c r="CP379" s="68">
        <v>12.54</v>
      </c>
    </row>
    <row r="380" spans="1:94" ht="15" thickBot="1" x14ac:dyDescent="0.35">
      <c r="A380" s="258"/>
      <c r="B380" s="129">
        <v>1539</v>
      </c>
      <c r="C380" s="23">
        <v>1379</v>
      </c>
      <c r="D380" s="24">
        <v>1516</v>
      </c>
      <c r="E380" s="24">
        <v>1474</v>
      </c>
      <c r="F380" s="24">
        <v>1464</v>
      </c>
      <c r="G380" s="24">
        <v>1427</v>
      </c>
      <c r="H380" s="24">
        <v>1385</v>
      </c>
      <c r="I380" s="24">
        <v>1523</v>
      </c>
      <c r="J380" s="24">
        <v>1496</v>
      </c>
      <c r="K380" s="24">
        <v>1529</v>
      </c>
      <c r="L380" s="24">
        <v>1435</v>
      </c>
      <c r="M380" s="24">
        <v>1299</v>
      </c>
      <c r="N380" s="25">
        <v>1341</v>
      </c>
      <c r="O380" s="23">
        <v>1615</v>
      </c>
      <c r="P380" s="25">
        <v>1519</v>
      </c>
      <c r="Q380" s="23">
        <v>1252</v>
      </c>
      <c r="R380" s="24">
        <v>1243</v>
      </c>
      <c r="S380" s="24">
        <v>1224</v>
      </c>
      <c r="T380" s="24">
        <v>1201</v>
      </c>
      <c r="U380" s="24">
        <v>1120</v>
      </c>
      <c r="V380" s="24">
        <v>1399</v>
      </c>
      <c r="W380" s="24">
        <v>1448</v>
      </c>
      <c r="X380" s="25">
        <v>1490</v>
      </c>
      <c r="Y380" s="23">
        <v>1366</v>
      </c>
      <c r="Z380" s="24">
        <v>1427</v>
      </c>
      <c r="AA380" s="24">
        <v>1373</v>
      </c>
      <c r="AB380" s="24">
        <v>1199</v>
      </c>
      <c r="AC380" s="24">
        <v>1366</v>
      </c>
      <c r="AD380" s="24">
        <v>1442</v>
      </c>
      <c r="AE380" s="24">
        <v>1519</v>
      </c>
      <c r="AF380" s="24">
        <v>1505</v>
      </c>
      <c r="AG380" s="24">
        <v>1420</v>
      </c>
      <c r="AH380" s="24">
        <v>1383</v>
      </c>
      <c r="AI380" s="24">
        <v>1525</v>
      </c>
      <c r="AJ380" s="24">
        <v>1491</v>
      </c>
      <c r="AK380" s="24">
        <v>1492</v>
      </c>
      <c r="AL380" s="24">
        <v>1589</v>
      </c>
      <c r="AM380" s="25">
        <v>1178</v>
      </c>
      <c r="AN380" s="23">
        <v>1475</v>
      </c>
      <c r="AO380" s="24">
        <v>1315</v>
      </c>
      <c r="AP380" s="24">
        <v>1169</v>
      </c>
      <c r="AQ380" s="24">
        <v>1320</v>
      </c>
      <c r="AR380" s="24">
        <v>1381</v>
      </c>
      <c r="AS380" s="24">
        <v>1394</v>
      </c>
      <c r="AT380" s="24">
        <v>1332</v>
      </c>
      <c r="AU380" s="25">
        <v>1266</v>
      </c>
      <c r="AV380" s="23">
        <v>1244</v>
      </c>
      <c r="AW380" s="24">
        <v>1207</v>
      </c>
      <c r="AX380" s="24">
        <v>1195</v>
      </c>
      <c r="AY380" s="24">
        <v>1276</v>
      </c>
      <c r="AZ380" s="24">
        <v>1076</v>
      </c>
      <c r="BA380" s="25">
        <v>1149</v>
      </c>
      <c r="BB380" s="23">
        <v>1116</v>
      </c>
      <c r="BC380" s="24">
        <v>1107</v>
      </c>
      <c r="BD380" s="24">
        <v>1216</v>
      </c>
      <c r="BE380" s="24">
        <v>1185</v>
      </c>
      <c r="BF380" s="24">
        <v>1109</v>
      </c>
      <c r="BG380" s="24">
        <v>1214</v>
      </c>
      <c r="BH380" s="24">
        <v>1226</v>
      </c>
      <c r="BI380" s="24">
        <v>1155</v>
      </c>
      <c r="BJ380" s="24">
        <v>1226</v>
      </c>
      <c r="BK380" s="24">
        <v>1166</v>
      </c>
      <c r="BL380" s="24">
        <v>1100</v>
      </c>
      <c r="BM380" s="24">
        <v>1132</v>
      </c>
      <c r="BN380" s="24">
        <v>1267</v>
      </c>
      <c r="BO380" s="24">
        <v>1282</v>
      </c>
      <c r="BP380" s="24">
        <v>1235</v>
      </c>
      <c r="BQ380" s="24">
        <v>1273</v>
      </c>
      <c r="BR380" s="25">
        <v>1351</v>
      </c>
      <c r="BS380" s="23">
        <v>1129</v>
      </c>
      <c r="BT380" s="24">
        <v>1301</v>
      </c>
      <c r="BU380" s="24">
        <v>1173</v>
      </c>
      <c r="BV380" s="24">
        <v>1194</v>
      </c>
      <c r="BW380" s="24">
        <v>1156</v>
      </c>
      <c r="BX380" s="24">
        <v>1161</v>
      </c>
      <c r="BY380" s="24">
        <v>1197</v>
      </c>
      <c r="BZ380" s="24">
        <v>1108</v>
      </c>
      <c r="CA380" s="24">
        <v>1130</v>
      </c>
      <c r="CB380" s="24">
        <v>1224</v>
      </c>
      <c r="CC380" s="24">
        <v>1151</v>
      </c>
      <c r="CD380" s="24">
        <v>1102</v>
      </c>
      <c r="CE380" s="24">
        <v>1210</v>
      </c>
      <c r="CF380" s="25">
        <v>1062</v>
      </c>
      <c r="CG380" s="23">
        <v>1197</v>
      </c>
      <c r="CH380" s="24">
        <v>1143</v>
      </c>
      <c r="CI380" s="24">
        <v>1197</v>
      </c>
      <c r="CJ380" s="25">
        <v>1167</v>
      </c>
      <c r="CK380" s="23">
        <v>1201</v>
      </c>
      <c r="CL380" s="24">
        <v>1209</v>
      </c>
      <c r="CM380" s="25">
        <v>1193</v>
      </c>
      <c r="CN380" s="24">
        <v>1114</v>
      </c>
      <c r="CO380" s="24">
        <v>1102</v>
      </c>
      <c r="CP380" s="77">
        <v>1207</v>
      </c>
    </row>
    <row r="381" spans="1:94" x14ac:dyDescent="0.3">
      <c r="A381" s="256" t="s">
        <v>3813</v>
      </c>
      <c r="B381" s="259" t="s">
        <v>430</v>
      </c>
      <c r="C381" s="260"/>
    </row>
    <row r="382" spans="1:94" x14ac:dyDescent="0.3">
      <c r="A382" s="257"/>
      <c r="B382" s="66" t="s">
        <v>639</v>
      </c>
      <c r="C382" s="68" t="s">
        <v>1134</v>
      </c>
    </row>
    <row r="383" spans="1:94" x14ac:dyDescent="0.3">
      <c r="A383" s="257"/>
      <c r="B383" s="66">
        <v>22.25</v>
      </c>
      <c r="C383" s="68">
        <v>22.67</v>
      </c>
      <c r="U383" s="141"/>
    </row>
    <row r="384" spans="1:94" ht="15" thickBot="1" x14ac:dyDescent="0.35">
      <c r="A384" s="258"/>
      <c r="B384" s="66">
        <v>1359</v>
      </c>
      <c r="C384" s="68">
        <v>1260</v>
      </c>
    </row>
    <row r="385" spans="1:44" x14ac:dyDescent="0.3">
      <c r="A385" s="256" t="s">
        <v>3814</v>
      </c>
      <c r="B385" s="259" t="s">
        <v>430</v>
      </c>
      <c r="C385" s="261"/>
      <c r="D385" s="261"/>
      <c r="E385" s="261"/>
      <c r="F385" s="268"/>
      <c r="G385" s="34" t="s">
        <v>1055</v>
      </c>
      <c r="H385" s="269" t="s">
        <v>1053</v>
      </c>
      <c r="I385" s="261"/>
      <c r="J385" s="261"/>
      <c r="K385" s="268"/>
      <c r="L385" s="269" t="s">
        <v>1547</v>
      </c>
      <c r="M385" s="268"/>
      <c r="N385" s="34" t="s">
        <v>1536</v>
      </c>
      <c r="O385" s="34" t="s">
        <v>1318</v>
      </c>
      <c r="P385" s="269" t="s">
        <v>3818</v>
      </c>
      <c r="Q385" s="261"/>
      <c r="R385" s="261"/>
      <c r="S385" s="261"/>
      <c r="T385" s="261"/>
      <c r="U385" s="268"/>
      <c r="V385" s="269" t="s">
        <v>1047</v>
      </c>
      <c r="W385" s="261"/>
      <c r="X385" s="261"/>
      <c r="Y385" s="268"/>
      <c r="Z385" s="269" t="s">
        <v>1049</v>
      </c>
      <c r="AA385" s="261"/>
      <c r="AB385" s="261"/>
      <c r="AC385" s="261"/>
      <c r="AD385" s="261"/>
      <c r="AE385" s="261"/>
      <c r="AF385" s="261"/>
      <c r="AG385" s="268"/>
      <c r="AH385" s="269" t="s">
        <v>1124</v>
      </c>
      <c r="AI385" s="261"/>
      <c r="AJ385" s="261"/>
      <c r="AK385" s="261"/>
      <c r="AL385" s="261"/>
      <c r="AM385" s="261"/>
      <c r="AN385" s="261"/>
      <c r="AO385" s="261"/>
      <c r="AP385" s="268"/>
      <c r="AQ385" s="269" t="s">
        <v>1058</v>
      </c>
      <c r="AR385" s="260"/>
    </row>
    <row r="386" spans="1:44" x14ac:dyDescent="0.3">
      <c r="A386" s="257"/>
      <c r="B386" s="79" t="s">
        <v>1320</v>
      </c>
      <c r="C386" s="7" t="s">
        <v>1269</v>
      </c>
      <c r="D386" s="7" t="s">
        <v>1264</v>
      </c>
      <c r="E386" s="7" t="s">
        <v>932</v>
      </c>
      <c r="F386" s="8" t="s">
        <v>1545</v>
      </c>
      <c r="G386" s="67" t="s">
        <v>1056</v>
      </c>
      <c r="H386" s="14" t="s">
        <v>1126</v>
      </c>
      <c r="I386" s="7" t="s">
        <v>1054</v>
      </c>
      <c r="J386" s="7" t="s">
        <v>1545</v>
      </c>
      <c r="K386" s="8" t="s">
        <v>3815</v>
      </c>
      <c r="L386" s="14" t="s">
        <v>1548</v>
      </c>
      <c r="M386" s="8" t="s">
        <v>3816</v>
      </c>
      <c r="N386" s="67" t="s">
        <v>1883</v>
      </c>
      <c r="O386" s="67" t="s">
        <v>3817</v>
      </c>
      <c r="P386" s="14" t="s">
        <v>3819</v>
      </c>
      <c r="Q386" s="7" t="s">
        <v>3820</v>
      </c>
      <c r="R386" s="7" t="s">
        <v>3821</v>
      </c>
      <c r="S386" s="7" t="s">
        <v>1837</v>
      </c>
      <c r="T386" s="7" t="s">
        <v>3822</v>
      </c>
      <c r="U386" s="8" t="s">
        <v>3823</v>
      </c>
      <c r="V386" s="14" t="s">
        <v>1540</v>
      </c>
      <c r="W386" s="7" t="s">
        <v>1541</v>
      </c>
      <c r="X386" s="7" t="s">
        <v>1542</v>
      </c>
      <c r="Y386" s="8" t="s">
        <v>1048</v>
      </c>
      <c r="Z386" s="14" t="s">
        <v>1242</v>
      </c>
      <c r="AA386" s="7" t="s">
        <v>1051</v>
      </c>
      <c r="AB386" s="7" t="s">
        <v>1263</v>
      </c>
      <c r="AC386" s="7" t="s">
        <v>1246</v>
      </c>
      <c r="AD386" s="7" t="s">
        <v>423</v>
      </c>
      <c r="AE386" s="16" t="s">
        <v>1243</v>
      </c>
      <c r="AF386" s="7" t="s">
        <v>1237</v>
      </c>
      <c r="AG386" s="8" t="s">
        <v>1240</v>
      </c>
      <c r="AH386" s="14" t="s">
        <v>1534</v>
      </c>
      <c r="AI386" s="7" t="s">
        <v>1535</v>
      </c>
      <c r="AJ386" s="7" t="s">
        <v>1125</v>
      </c>
      <c r="AK386" s="7" t="s">
        <v>1570</v>
      </c>
      <c r="AL386" s="7" t="s">
        <v>1568</v>
      </c>
      <c r="AM386" s="7" t="s">
        <v>1559</v>
      </c>
      <c r="AN386" s="7" t="s">
        <v>1250</v>
      </c>
      <c r="AO386" s="7" t="s">
        <v>3824</v>
      </c>
      <c r="AP386" s="8" t="s">
        <v>3825</v>
      </c>
      <c r="AQ386" s="7" t="s">
        <v>1550</v>
      </c>
      <c r="AR386" s="68" t="s">
        <v>1551</v>
      </c>
    </row>
    <row r="387" spans="1:44" x14ac:dyDescent="0.3">
      <c r="A387" s="257"/>
      <c r="B387" s="66">
        <v>24.87</v>
      </c>
      <c r="C387" s="7">
        <v>25.86</v>
      </c>
      <c r="D387" s="7">
        <v>25.79</v>
      </c>
      <c r="E387" s="7">
        <v>26.79</v>
      </c>
      <c r="F387" s="8">
        <v>26.92</v>
      </c>
      <c r="G387" s="67">
        <v>28.98</v>
      </c>
      <c r="H387" s="14">
        <v>26.41</v>
      </c>
      <c r="I387" s="7">
        <v>27.05</v>
      </c>
      <c r="J387" s="7">
        <v>27.2</v>
      </c>
      <c r="K387" s="8">
        <v>27.27</v>
      </c>
      <c r="L387" s="14">
        <v>26.82</v>
      </c>
      <c r="M387" s="8">
        <v>24.39</v>
      </c>
      <c r="N387" s="67">
        <v>24.42</v>
      </c>
      <c r="O387" s="67">
        <v>17.18</v>
      </c>
      <c r="P387" s="14">
        <v>26.34</v>
      </c>
      <c r="Q387" s="7">
        <v>26.31</v>
      </c>
      <c r="R387" s="7">
        <v>26.31</v>
      </c>
      <c r="S387" s="7">
        <v>26.32</v>
      </c>
      <c r="T387" s="7">
        <v>26.52</v>
      </c>
      <c r="U387" s="8">
        <v>26.5</v>
      </c>
      <c r="V387" s="14">
        <v>24.25</v>
      </c>
      <c r="W387" s="7">
        <v>14.08</v>
      </c>
      <c r="X387" s="7">
        <v>25.57</v>
      </c>
      <c r="Y387" s="8">
        <v>26.69</v>
      </c>
      <c r="Z387" s="14">
        <v>22.44</v>
      </c>
      <c r="AA387" s="7">
        <v>24.98</v>
      </c>
      <c r="AB387" s="7">
        <v>17.010000000000002</v>
      </c>
      <c r="AC387" s="7">
        <v>25.32</v>
      </c>
      <c r="AD387" s="7">
        <v>23.2</v>
      </c>
      <c r="AE387" s="7">
        <v>21.53</v>
      </c>
      <c r="AF387" s="7">
        <v>15.89</v>
      </c>
      <c r="AG387" s="8">
        <v>24.41</v>
      </c>
      <c r="AH387" s="14">
        <v>28.05</v>
      </c>
      <c r="AI387" s="7">
        <v>25.46</v>
      </c>
      <c r="AJ387" s="7">
        <v>26.69</v>
      </c>
      <c r="AK387" s="7">
        <v>25.46</v>
      </c>
      <c r="AL387" s="7">
        <v>21.78</v>
      </c>
      <c r="AM387" s="7">
        <v>25.37</v>
      </c>
      <c r="AN387" s="7">
        <v>23.37</v>
      </c>
      <c r="AO387" s="7">
        <v>22.74</v>
      </c>
      <c r="AP387" s="8">
        <v>17.04</v>
      </c>
      <c r="AQ387" s="7">
        <v>26.46</v>
      </c>
      <c r="AR387" s="68">
        <v>26.18</v>
      </c>
    </row>
    <row r="388" spans="1:44" ht="15" thickBot="1" x14ac:dyDescent="0.35">
      <c r="A388" s="258"/>
      <c r="B388" s="76">
        <v>1437</v>
      </c>
      <c r="C388" s="24">
        <v>1918</v>
      </c>
      <c r="D388" s="24">
        <v>2102</v>
      </c>
      <c r="E388" s="24">
        <v>2466</v>
      </c>
      <c r="F388" s="25">
        <v>2217</v>
      </c>
      <c r="G388" s="75">
        <v>960</v>
      </c>
      <c r="H388" s="23">
        <v>2315</v>
      </c>
      <c r="I388" s="24">
        <v>2301</v>
      </c>
      <c r="J388" s="24">
        <v>2188</v>
      </c>
      <c r="K388" s="25">
        <v>2109</v>
      </c>
      <c r="L388" s="23">
        <v>2082</v>
      </c>
      <c r="M388" s="25">
        <v>2935</v>
      </c>
      <c r="N388" s="75">
        <v>3051</v>
      </c>
      <c r="O388" s="75">
        <v>1199</v>
      </c>
      <c r="P388" s="23">
        <v>2043</v>
      </c>
      <c r="Q388" s="24">
        <v>2039</v>
      </c>
      <c r="R388" s="24">
        <v>2039</v>
      </c>
      <c r="S388" s="24">
        <v>2016</v>
      </c>
      <c r="T388" s="24">
        <v>1398</v>
      </c>
      <c r="U388" s="25">
        <v>1447</v>
      </c>
      <c r="V388" s="23">
        <v>2587</v>
      </c>
      <c r="W388" s="24">
        <v>1136</v>
      </c>
      <c r="X388" s="24">
        <v>2215</v>
      </c>
      <c r="Y388" s="25">
        <v>2646</v>
      </c>
      <c r="Z388" s="23">
        <v>795</v>
      </c>
      <c r="AA388" s="24">
        <v>3725</v>
      </c>
      <c r="AB388" s="24">
        <v>2213</v>
      </c>
      <c r="AC388" s="24">
        <v>3404</v>
      </c>
      <c r="AD388" s="24">
        <v>2135</v>
      </c>
      <c r="AE388" s="24">
        <v>2900</v>
      </c>
      <c r="AF388" s="24">
        <v>1846</v>
      </c>
      <c r="AG388" s="25">
        <v>2561</v>
      </c>
      <c r="AH388" s="23">
        <v>2514</v>
      </c>
      <c r="AI388" s="24">
        <v>2603</v>
      </c>
      <c r="AJ388" s="24">
        <v>2444</v>
      </c>
      <c r="AK388" s="24">
        <v>2659</v>
      </c>
      <c r="AL388" s="24">
        <v>2871</v>
      </c>
      <c r="AM388" s="24">
        <v>4892</v>
      </c>
      <c r="AN388" s="24">
        <v>2688</v>
      </c>
      <c r="AO388" s="24">
        <v>2173</v>
      </c>
      <c r="AP388" s="25">
        <v>1607</v>
      </c>
      <c r="AQ388" s="24">
        <v>2006</v>
      </c>
      <c r="AR388" s="77">
        <v>2576</v>
      </c>
    </row>
    <row r="389" spans="1:44" x14ac:dyDescent="0.3">
      <c r="A389" s="256" t="s">
        <v>3826</v>
      </c>
      <c r="B389" s="259" t="s">
        <v>430</v>
      </c>
      <c r="C389" s="261"/>
      <c r="D389" s="261"/>
      <c r="E389" s="261"/>
      <c r="F389" s="261"/>
      <c r="G389" s="268"/>
      <c r="H389" s="34" t="s">
        <v>1055</v>
      </c>
      <c r="I389" s="34" t="s">
        <v>1053</v>
      </c>
      <c r="J389" s="269" t="s">
        <v>1547</v>
      </c>
      <c r="K389" s="261"/>
      <c r="L389" s="268"/>
      <c r="M389" s="34" t="s">
        <v>1318</v>
      </c>
      <c r="N389" s="269" t="s">
        <v>1047</v>
      </c>
      <c r="O389" s="261"/>
      <c r="P389" s="268"/>
      <c r="Q389" s="269" t="s">
        <v>1049</v>
      </c>
      <c r="R389" s="261"/>
      <c r="S389" s="261"/>
      <c r="T389" s="261"/>
      <c r="U389" s="261"/>
      <c r="V389" s="268"/>
      <c r="W389" s="269" t="s">
        <v>1124</v>
      </c>
      <c r="X389" s="261"/>
      <c r="Y389" s="261"/>
      <c r="Z389" s="260"/>
    </row>
    <row r="390" spans="1:44" x14ac:dyDescent="0.3">
      <c r="A390" s="257"/>
      <c r="B390" s="66" t="s">
        <v>1269</v>
      </c>
      <c r="C390" s="7" t="s">
        <v>3827</v>
      </c>
      <c r="D390" s="7" t="s">
        <v>1264</v>
      </c>
      <c r="E390" s="7" t="s">
        <v>932</v>
      </c>
      <c r="F390" s="7" t="s">
        <v>3828</v>
      </c>
      <c r="G390" s="8" t="s">
        <v>1545</v>
      </c>
      <c r="H390" s="67" t="s">
        <v>1056</v>
      </c>
      <c r="I390" s="67" t="s">
        <v>1126</v>
      </c>
      <c r="J390" s="14" t="s">
        <v>3829</v>
      </c>
      <c r="K390" s="7" t="s">
        <v>3816</v>
      </c>
      <c r="L390" s="8" t="s">
        <v>3830</v>
      </c>
      <c r="M390" s="67" t="s">
        <v>1546</v>
      </c>
      <c r="N390" s="14" t="s">
        <v>1540</v>
      </c>
      <c r="O390" s="7" t="s">
        <v>1539</v>
      </c>
      <c r="P390" s="8" t="s">
        <v>1048</v>
      </c>
      <c r="Q390" s="80" t="s">
        <v>3831</v>
      </c>
      <c r="R390" s="7" t="s">
        <v>3832</v>
      </c>
      <c r="S390" s="7" t="s">
        <v>1051</v>
      </c>
      <c r="T390" s="7" t="s">
        <v>1881</v>
      </c>
      <c r="U390" s="7" t="s">
        <v>1246</v>
      </c>
      <c r="V390" s="8" t="s">
        <v>1052</v>
      </c>
      <c r="W390" s="7" t="s">
        <v>932</v>
      </c>
      <c r="X390" s="7" t="s">
        <v>1570</v>
      </c>
      <c r="Y390" s="7" t="s">
        <v>1262</v>
      </c>
      <c r="Z390" s="68" t="s">
        <v>1125</v>
      </c>
    </row>
    <row r="391" spans="1:44" x14ac:dyDescent="0.3">
      <c r="A391" s="257"/>
      <c r="B391" s="66">
        <v>25.86</v>
      </c>
      <c r="C391" s="7">
        <v>26.25</v>
      </c>
      <c r="D391" s="7">
        <v>25.79</v>
      </c>
      <c r="E391" s="7">
        <v>26.79</v>
      </c>
      <c r="F391" s="7">
        <v>26.58</v>
      </c>
      <c r="G391" s="8">
        <v>26.92</v>
      </c>
      <c r="H391" s="67">
        <v>28.98</v>
      </c>
      <c r="I391" s="67">
        <v>26.41</v>
      </c>
      <c r="J391" s="14">
        <v>26.82</v>
      </c>
      <c r="K391" s="7">
        <v>24.39</v>
      </c>
      <c r="L391" s="8">
        <v>26.4</v>
      </c>
      <c r="M391" s="67">
        <v>26.55</v>
      </c>
      <c r="N391" s="14">
        <v>24.25</v>
      </c>
      <c r="O391" s="7">
        <v>23.28</v>
      </c>
      <c r="P391" s="8">
        <v>26.69</v>
      </c>
      <c r="Q391" s="14">
        <v>18.86</v>
      </c>
      <c r="R391" s="7">
        <v>20.72</v>
      </c>
      <c r="S391" s="7">
        <v>24.98</v>
      </c>
      <c r="T391" s="7">
        <v>12.03</v>
      </c>
      <c r="U391" s="7">
        <v>25.32</v>
      </c>
      <c r="V391" s="8">
        <v>23.25</v>
      </c>
      <c r="W391" s="7">
        <v>26.59</v>
      </c>
      <c r="X391" s="7">
        <v>25.46</v>
      </c>
      <c r="Y391" s="7">
        <v>24.24</v>
      </c>
      <c r="Z391" s="68">
        <v>26.69</v>
      </c>
    </row>
    <row r="392" spans="1:44" ht="15" thickBot="1" x14ac:dyDescent="0.35">
      <c r="A392" s="258"/>
      <c r="B392" s="76">
        <v>1918</v>
      </c>
      <c r="C392" s="24">
        <v>1889</v>
      </c>
      <c r="D392" s="24">
        <v>2102</v>
      </c>
      <c r="E392" s="24">
        <v>2466</v>
      </c>
      <c r="F392" s="24">
        <v>2352</v>
      </c>
      <c r="G392" s="25">
        <v>2217</v>
      </c>
      <c r="H392" s="75">
        <v>960</v>
      </c>
      <c r="I392" s="75">
        <v>2315</v>
      </c>
      <c r="J392" s="23">
        <v>2082</v>
      </c>
      <c r="K392" s="24">
        <v>2935</v>
      </c>
      <c r="L392" s="25">
        <v>2492</v>
      </c>
      <c r="M392" s="75">
        <v>1910</v>
      </c>
      <c r="N392" s="23">
        <v>2587</v>
      </c>
      <c r="O392" s="24">
        <v>1525</v>
      </c>
      <c r="P392" s="25">
        <v>2646</v>
      </c>
      <c r="Q392" s="23">
        <v>1406</v>
      </c>
      <c r="R392" s="24">
        <v>2431</v>
      </c>
      <c r="S392" s="24">
        <v>3725</v>
      </c>
      <c r="T392" s="24">
        <v>936</v>
      </c>
      <c r="U392" s="24">
        <v>3404</v>
      </c>
      <c r="V392" s="25">
        <v>3045</v>
      </c>
      <c r="W392" s="24">
        <v>2953</v>
      </c>
      <c r="X392" s="24">
        <v>2659</v>
      </c>
      <c r="Y392" s="24">
        <v>3127</v>
      </c>
      <c r="Z392" s="77">
        <v>2444</v>
      </c>
    </row>
    <row r="393" spans="1:44" x14ac:dyDescent="0.3">
      <c r="A393" s="256" t="s">
        <v>3833</v>
      </c>
      <c r="B393" s="82" t="s">
        <v>430</v>
      </c>
      <c r="C393" s="34" t="s">
        <v>1055</v>
      </c>
      <c r="D393" s="34" t="s">
        <v>1053</v>
      </c>
      <c r="E393" s="34" t="s">
        <v>1318</v>
      </c>
      <c r="F393" s="269" t="s">
        <v>1047</v>
      </c>
      <c r="G393" s="268"/>
      <c r="H393" s="269" t="s">
        <v>1049</v>
      </c>
      <c r="I393" s="261"/>
      <c r="J393" s="261"/>
      <c r="K393" s="261"/>
      <c r="L393" s="260"/>
    </row>
    <row r="394" spans="1:44" x14ac:dyDescent="0.3">
      <c r="A394" s="257"/>
      <c r="B394" s="83" t="s">
        <v>1264</v>
      </c>
      <c r="C394" s="67" t="s">
        <v>1056</v>
      </c>
      <c r="D394" s="67" t="s">
        <v>1126</v>
      </c>
      <c r="E394" s="67" t="s">
        <v>3834</v>
      </c>
      <c r="F394" s="14" t="s">
        <v>1543</v>
      </c>
      <c r="G394" s="8" t="s">
        <v>1048</v>
      </c>
      <c r="H394" s="80" t="s">
        <v>3831</v>
      </c>
      <c r="I394" s="7" t="s">
        <v>1051</v>
      </c>
      <c r="J394" s="7" t="s">
        <v>1263</v>
      </c>
      <c r="K394" s="7" t="s">
        <v>1246</v>
      </c>
      <c r="L394" s="68" t="s">
        <v>1052</v>
      </c>
    </row>
    <row r="395" spans="1:44" x14ac:dyDescent="0.3">
      <c r="A395" s="257"/>
      <c r="B395" s="83">
        <v>25.79</v>
      </c>
      <c r="C395" s="67">
        <v>28.98</v>
      </c>
      <c r="D395" s="67">
        <v>26.41</v>
      </c>
      <c r="E395" s="67">
        <v>26.13</v>
      </c>
      <c r="F395" s="14">
        <v>18.239999999999998</v>
      </c>
      <c r="G395" s="8">
        <v>26.69</v>
      </c>
      <c r="H395" s="14">
        <v>18.86</v>
      </c>
      <c r="I395" s="7">
        <v>24.98</v>
      </c>
      <c r="J395" s="7">
        <v>17.010000000000002</v>
      </c>
      <c r="K395" s="7">
        <v>25.32</v>
      </c>
      <c r="L395" s="68">
        <v>23.25</v>
      </c>
    </row>
    <row r="396" spans="1:44" ht="15" thickBot="1" x14ac:dyDescent="0.35">
      <c r="A396" s="258"/>
      <c r="B396" s="129">
        <v>2102</v>
      </c>
      <c r="C396" s="75">
        <v>960</v>
      </c>
      <c r="D396" s="75">
        <v>2315</v>
      </c>
      <c r="E396" s="75">
        <v>1755</v>
      </c>
      <c r="F396" s="23">
        <v>1697</v>
      </c>
      <c r="G396" s="25">
        <v>2646</v>
      </c>
      <c r="H396" s="23">
        <v>1406</v>
      </c>
      <c r="I396" s="24">
        <v>3725</v>
      </c>
      <c r="J396" s="24">
        <v>2213</v>
      </c>
      <c r="K396" s="24">
        <v>3404</v>
      </c>
      <c r="L396" s="77">
        <v>3045</v>
      </c>
    </row>
    <row r="397" spans="1:44" x14ac:dyDescent="0.3">
      <c r="A397" s="256" t="s">
        <v>3835</v>
      </c>
      <c r="B397" s="259" t="s">
        <v>430</v>
      </c>
      <c r="C397" s="261"/>
      <c r="D397" s="261"/>
      <c r="E397" s="261"/>
      <c r="F397" s="268"/>
      <c r="G397" s="34" t="s">
        <v>1055</v>
      </c>
      <c r="H397" s="269" t="s">
        <v>1053</v>
      </c>
      <c r="I397" s="261"/>
      <c r="J397" s="261"/>
      <c r="K397" s="268"/>
      <c r="L397" s="34" t="s">
        <v>1547</v>
      </c>
      <c r="M397" s="269" t="s">
        <v>1047</v>
      </c>
      <c r="N397" s="261"/>
      <c r="O397" s="261"/>
      <c r="P397" s="268"/>
      <c r="Q397" s="34" t="s">
        <v>1049</v>
      </c>
      <c r="R397" s="64" t="s">
        <v>1082</v>
      </c>
    </row>
    <row r="398" spans="1:44" x14ac:dyDescent="0.3">
      <c r="A398" s="257"/>
      <c r="B398" s="66" t="s">
        <v>1269</v>
      </c>
      <c r="C398" s="7" t="s">
        <v>1545</v>
      </c>
      <c r="D398" s="7" t="s">
        <v>932</v>
      </c>
      <c r="E398" s="7" t="s">
        <v>1264</v>
      </c>
      <c r="F398" s="8" t="s">
        <v>933</v>
      </c>
      <c r="G398" s="67" t="s">
        <v>1056</v>
      </c>
      <c r="H398" s="14" t="s">
        <v>1054</v>
      </c>
      <c r="I398" s="7" t="s">
        <v>1126</v>
      </c>
      <c r="J398" s="7" t="s">
        <v>1545</v>
      </c>
      <c r="K398" s="8" t="s">
        <v>3815</v>
      </c>
      <c r="L398" s="67" t="s">
        <v>3836</v>
      </c>
      <c r="M398" s="14" t="s">
        <v>1540</v>
      </c>
      <c r="N398" s="7" t="s">
        <v>1541</v>
      </c>
      <c r="O398" s="7" t="s">
        <v>1542</v>
      </c>
      <c r="P398" s="8" t="s">
        <v>1048</v>
      </c>
      <c r="Q398" s="67" t="s">
        <v>1246</v>
      </c>
      <c r="R398" s="68" t="s">
        <v>1084</v>
      </c>
    </row>
    <row r="399" spans="1:44" x14ac:dyDescent="0.3">
      <c r="A399" s="257"/>
      <c r="B399" s="66">
        <v>25.86</v>
      </c>
      <c r="C399" s="7">
        <v>26.92</v>
      </c>
      <c r="D399" s="7">
        <v>26.79</v>
      </c>
      <c r="E399" s="7">
        <v>25.79</v>
      </c>
      <c r="F399" s="8">
        <v>26.55</v>
      </c>
      <c r="G399" s="67">
        <v>28.98</v>
      </c>
      <c r="H399" s="14">
        <v>27.05</v>
      </c>
      <c r="I399" s="7">
        <v>26.41</v>
      </c>
      <c r="J399" s="7">
        <v>27.2</v>
      </c>
      <c r="K399" s="8">
        <v>27.27</v>
      </c>
      <c r="L399" s="67">
        <v>26.56</v>
      </c>
      <c r="M399" s="14">
        <v>24.25</v>
      </c>
      <c r="N399" s="7">
        <v>14.08</v>
      </c>
      <c r="O399" s="7">
        <v>25.57</v>
      </c>
      <c r="P399" s="8">
        <v>26.69</v>
      </c>
      <c r="Q399" s="67">
        <v>25.32</v>
      </c>
      <c r="R399" s="68">
        <v>24.62</v>
      </c>
    </row>
    <row r="400" spans="1:44" ht="15" thickBot="1" x14ac:dyDescent="0.35">
      <c r="A400" s="258"/>
      <c r="B400" s="76">
        <v>1918</v>
      </c>
      <c r="C400" s="24">
        <v>2217</v>
      </c>
      <c r="D400" s="24">
        <v>2466</v>
      </c>
      <c r="E400" s="24">
        <v>2102</v>
      </c>
      <c r="F400" s="25">
        <v>2537</v>
      </c>
      <c r="G400" s="75">
        <v>960</v>
      </c>
      <c r="H400" s="23">
        <v>2301</v>
      </c>
      <c r="I400" s="24">
        <v>2315</v>
      </c>
      <c r="J400" s="24">
        <v>2188</v>
      </c>
      <c r="K400" s="25">
        <v>2109</v>
      </c>
      <c r="L400" s="75">
        <v>2707</v>
      </c>
      <c r="M400" s="23">
        <v>2587</v>
      </c>
      <c r="N400" s="24">
        <v>1136</v>
      </c>
      <c r="O400" s="24">
        <v>2215</v>
      </c>
      <c r="P400" s="25">
        <v>2646</v>
      </c>
      <c r="Q400" s="75">
        <v>3404</v>
      </c>
      <c r="R400" s="77">
        <v>3088</v>
      </c>
    </row>
    <row r="401" spans="1:7" x14ac:dyDescent="0.3">
      <c r="A401" s="256" t="s">
        <v>3837</v>
      </c>
      <c r="B401" s="259" t="s">
        <v>430</v>
      </c>
      <c r="C401" s="261"/>
      <c r="D401" s="260"/>
    </row>
    <row r="402" spans="1:7" x14ac:dyDescent="0.3">
      <c r="A402" s="257"/>
      <c r="B402" s="66" t="s">
        <v>1128</v>
      </c>
      <c r="C402" s="7" t="s">
        <v>3838</v>
      </c>
      <c r="D402" s="68" t="s">
        <v>1134</v>
      </c>
    </row>
    <row r="403" spans="1:7" x14ac:dyDescent="0.3">
      <c r="A403" s="257"/>
      <c r="B403" s="66">
        <v>26.75</v>
      </c>
      <c r="C403" s="7">
        <v>25.08</v>
      </c>
      <c r="D403" s="68">
        <v>22.67</v>
      </c>
    </row>
    <row r="404" spans="1:7" ht="15" thickBot="1" x14ac:dyDescent="0.35">
      <c r="A404" s="258"/>
      <c r="B404" s="76">
        <v>735</v>
      </c>
      <c r="C404" s="24">
        <v>1564</v>
      </c>
      <c r="D404" s="77">
        <v>1260</v>
      </c>
    </row>
    <row r="405" spans="1:7" x14ac:dyDescent="0.3">
      <c r="A405" s="256" t="s">
        <v>3839</v>
      </c>
      <c r="B405" s="82" t="s">
        <v>1082</v>
      </c>
      <c r="C405" s="269" t="s">
        <v>1058</v>
      </c>
      <c r="D405" s="260"/>
    </row>
    <row r="406" spans="1:7" x14ac:dyDescent="0.3">
      <c r="A406" s="257"/>
      <c r="B406" s="83" t="s">
        <v>1084</v>
      </c>
      <c r="C406" s="7" t="s">
        <v>1085</v>
      </c>
      <c r="D406" s="68" t="s">
        <v>1564</v>
      </c>
    </row>
    <row r="407" spans="1:7" x14ac:dyDescent="0.3">
      <c r="A407" s="257"/>
      <c r="B407" s="83">
        <v>24.62</v>
      </c>
      <c r="C407" s="7">
        <v>22.69</v>
      </c>
      <c r="D407" s="68">
        <v>24.28</v>
      </c>
    </row>
    <row r="408" spans="1:7" ht="15" thickBot="1" x14ac:dyDescent="0.35">
      <c r="A408" s="258"/>
      <c r="B408" s="83">
        <v>3088</v>
      </c>
      <c r="C408" s="7">
        <v>2923</v>
      </c>
      <c r="D408" s="68">
        <v>3113</v>
      </c>
    </row>
    <row r="409" spans="1:7" x14ac:dyDescent="0.3">
      <c r="A409" s="256" t="s">
        <v>3840</v>
      </c>
      <c r="B409" s="82" t="s">
        <v>430</v>
      </c>
      <c r="C409" s="34" t="s">
        <v>1055</v>
      </c>
      <c r="D409" s="269" t="s">
        <v>1047</v>
      </c>
      <c r="E409" s="268"/>
      <c r="F409" s="269" t="s">
        <v>1049</v>
      </c>
      <c r="G409" s="260"/>
    </row>
    <row r="410" spans="1:7" x14ac:dyDescent="0.3">
      <c r="A410" s="257"/>
      <c r="B410" s="83" t="s">
        <v>933</v>
      </c>
      <c r="C410" s="67" t="s">
        <v>1056</v>
      </c>
      <c r="D410" s="14" t="s">
        <v>1048</v>
      </c>
      <c r="E410" s="8" t="s">
        <v>1539</v>
      </c>
      <c r="F410" s="7" t="s">
        <v>1246</v>
      </c>
      <c r="G410" s="68" t="s">
        <v>1263</v>
      </c>
    </row>
    <row r="411" spans="1:7" x14ac:dyDescent="0.3">
      <c r="A411" s="257"/>
      <c r="B411" s="83">
        <v>26.55</v>
      </c>
      <c r="C411" s="67">
        <v>28.98</v>
      </c>
      <c r="D411" s="14">
        <v>26.69</v>
      </c>
      <c r="E411" s="8">
        <v>23.28</v>
      </c>
      <c r="F411" s="7">
        <v>25.32</v>
      </c>
      <c r="G411" s="68">
        <v>17.010000000000002</v>
      </c>
    </row>
    <row r="412" spans="1:7" ht="15" thickBot="1" x14ac:dyDescent="0.35">
      <c r="A412" s="258"/>
      <c r="B412" s="129">
        <v>25.37</v>
      </c>
      <c r="C412" s="75">
        <v>960</v>
      </c>
      <c r="D412" s="23">
        <v>2646</v>
      </c>
      <c r="E412" s="25">
        <v>1525</v>
      </c>
      <c r="F412" s="24">
        <v>3404</v>
      </c>
      <c r="G412" s="77">
        <v>2213</v>
      </c>
    </row>
    <row r="413" spans="1:7" x14ac:dyDescent="0.3">
      <c r="A413" s="256" t="s">
        <v>3841</v>
      </c>
      <c r="B413" s="71" t="s">
        <v>3842</v>
      </c>
    </row>
    <row r="414" spans="1:7" x14ac:dyDescent="0.3">
      <c r="A414" s="257"/>
      <c r="B414" s="72" t="s">
        <v>3843</v>
      </c>
    </row>
    <row r="415" spans="1:7" x14ac:dyDescent="0.3">
      <c r="A415" s="257"/>
      <c r="B415" s="72">
        <v>26.01</v>
      </c>
    </row>
    <row r="416" spans="1:7" ht="15" thickBot="1" x14ac:dyDescent="0.35">
      <c r="A416" s="258"/>
      <c r="B416" s="72">
        <v>2092</v>
      </c>
    </row>
    <row r="417" spans="1:22" x14ac:dyDescent="0.3">
      <c r="A417" s="256" t="s">
        <v>3844</v>
      </c>
      <c r="B417" s="259" t="s">
        <v>430</v>
      </c>
      <c r="C417" s="261"/>
      <c r="D417" s="268"/>
      <c r="E417" s="34" t="s">
        <v>1055</v>
      </c>
      <c r="F417" s="34" t="s">
        <v>1547</v>
      </c>
      <c r="G417" s="269" t="s">
        <v>3818</v>
      </c>
      <c r="H417" s="261"/>
      <c r="I417" s="261"/>
      <c r="J417" s="268"/>
      <c r="K417" s="269" t="s">
        <v>1536</v>
      </c>
      <c r="L417" s="268"/>
      <c r="M417" s="269" t="s">
        <v>1124</v>
      </c>
      <c r="N417" s="261"/>
      <c r="O417" s="261"/>
      <c r="P417" s="261"/>
      <c r="Q417" s="261"/>
      <c r="R417" s="261"/>
      <c r="S417" s="261"/>
      <c r="T417" s="268"/>
      <c r="U417" s="269" t="s">
        <v>1318</v>
      </c>
      <c r="V417" s="260"/>
    </row>
    <row r="418" spans="1:22" x14ac:dyDescent="0.3">
      <c r="A418" s="257"/>
      <c r="B418" s="66" t="s">
        <v>1269</v>
      </c>
      <c r="C418" s="7" t="s">
        <v>3827</v>
      </c>
      <c r="D418" s="8" t="s">
        <v>932</v>
      </c>
      <c r="E418" s="67" t="s">
        <v>1056</v>
      </c>
      <c r="F418" s="67" t="s">
        <v>1548</v>
      </c>
      <c r="G418" s="14" t="s">
        <v>3845</v>
      </c>
      <c r="H418" s="7" t="s">
        <v>3846</v>
      </c>
      <c r="I418" s="7" t="s">
        <v>3819</v>
      </c>
      <c r="J418" s="8" t="s">
        <v>3847</v>
      </c>
      <c r="K418" s="14" t="s">
        <v>3848</v>
      </c>
      <c r="L418" s="8" t="s">
        <v>3849</v>
      </c>
      <c r="M418" s="14" t="s">
        <v>3850</v>
      </c>
      <c r="N418" s="7" t="s">
        <v>3851</v>
      </c>
      <c r="O418" s="7" t="s">
        <v>3852</v>
      </c>
      <c r="P418" s="7" t="s">
        <v>3853</v>
      </c>
      <c r="Q418" s="7" t="s">
        <v>1313</v>
      </c>
      <c r="R418" s="7" t="s">
        <v>3824</v>
      </c>
      <c r="S418" s="7" t="s">
        <v>1125</v>
      </c>
      <c r="T418" s="8" t="s">
        <v>1535</v>
      </c>
      <c r="U418" s="7" t="s">
        <v>1546</v>
      </c>
      <c r="V418" s="68" t="s">
        <v>3834</v>
      </c>
    </row>
    <row r="419" spans="1:22" x14ac:dyDescent="0.3">
      <c r="A419" s="257"/>
      <c r="B419" s="66">
        <v>25.86</v>
      </c>
      <c r="C419" s="7">
        <v>26.25</v>
      </c>
      <c r="D419" s="8">
        <v>26.79</v>
      </c>
      <c r="E419" s="67">
        <v>28.98</v>
      </c>
      <c r="F419" s="67">
        <v>26.82</v>
      </c>
      <c r="G419" s="14">
        <v>26.95</v>
      </c>
      <c r="H419" s="7">
        <v>26.63</v>
      </c>
      <c r="I419" s="7">
        <v>26.34</v>
      </c>
      <c r="J419" s="8">
        <v>26.32</v>
      </c>
      <c r="K419" s="14">
        <v>25.54</v>
      </c>
      <c r="L419" s="8">
        <v>27.1</v>
      </c>
      <c r="M419" s="14">
        <v>27.24</v>
      </c>
      <c r="N419" s="7">
        <v>26.56</v>
      </c>
      <c r="O419" s="7">
        <v>28.49</v>
      </c>
      <c r="P419" s="7">
        <v>28.21</v>
      </c>
      <c r="Q419" s="7">
        <v>26.94</v>
      </c>
      <c r="R419" s="7">
        <v>22.74</v>
      </c>
      <c r="S419" s="7">
        <v>26.69</v>
      </c>
      <c r="T419" s="8">
        <v>25.46</v>
      </c>
      <c r="U419" s="7">
        <v>26.55</v>
      </c>
      <c r="V419" s="68">
        <v>26.13</v>
      </c>
    </row>
    <row r="420" spans="1:22" ht="15" thickBot="1" x14ac:dyDescent="0.35">
      <c r="A420" s="258"/>
      <c r="B420" s="76">
        <v>1918</v>
      </c>
      <c r="C420" s="24">
        <v>1889</v>
      </c>
      <c r="D420" s="25">
        <v>2466</v>
      </c>
      <c r="E420" s="75">
        <v>960</v>
      </c>
      <c r="F420" s="75">
        <v>2082</v>
      </c>
      <c r="G420" s="23">
        <v>1716</v>
      </c>
      <c r="H420" s="24">
        <v>2087</v>
      </c>
      <c r="I420" s="24">
        <v>2043</v>
      </c>
      <c r="J420" s="25">
        <v>2040</v>
      </c>
      <c r="K420" s="23">
        <v>1198</v>
      </c>
      <c r="L420" s="25">
        <v>1569</v>
      </c>
      <c r="M420" s="23">
        <v>1057</v>
      </c>
      <c r="N420" s="24">
        <v>1408</v>
      </c>
      <c r="O420" s="24">
        <v>1011</v>
      </c>
      <c r="P420" s="24">
        <v>1677</v>
      </c>
      <c r="Q420" s="24">
        <v>1906</v>
      </c>
      <c r="R420" s="24">
        <v>2173</v>
      </c>
      <c r="S420" s="24">
        <v>2444</v>
      </c>
      <c r="T420" s="25">
        <v>2603</v>
      </c>
      <c r="U420" s="24">
        <v>1910</v>
      </c>
      <c r="V420" s="77">
        <v>1755</v>
      </c>
    </row>
    <row r="421" spans="1:22" x14ac:dyDescent="0.3">
      <c r="A421" s="256" t="s">
        <v>3854</v>
      </c>
      <c r="B421" s="82" t="s">
        <v>1124</v>
      </c>
      <c r="C421" s="269" t="s">
        <v>1058</v>
      </c>
      <c r="D421" s="261"/>
      <c r="E421" s="268"/>
      <c r="F421" s="269" t="s">
        <v>1082</v>
      </c>
      <c r="G421" s="261"/>
      <c r="H421" s="261"/>
      <c r="I421" s="261"/>
      <c r="J421" s="261"/>
      <c r="K421" s="268"/>
      <c r="L421" s="269" t="s">
        <v>1371</v>
      </c>
      <c r="M421" s="260"/>
    </row>
    <row r="422" spans="1:22" x14ac:dyDescent="0.3">
      <c r="A422" s="257"/>
      <c r="B422" s="83" t="s">
        <v>1262</v>
      </c>
      <c r="C422" s="14" t="s">
        <v>1561</v>
      </c>
      <c r="D422" s="7" t="s">
        <v>1550</v>
      </c>
      <c r="E422" s="8" t="s">
        <v>1058</v>
      </c>
      <c r="F422" s="14" t="s">
        <v>1084</v>
      </c>
      <c r="G422" s="7" t="s">
        <v>1083</v>
      </c>
      <c r="H422" s="7" t="s">
        <v>1258</v>
      </c>
      <c r="I422" s="7" t="s">
        <v>1256</v>
      </c>
      <c r="J422" s="7" t="s">
        <v>1259</v>
      </c>
      <c r="K422" s="8" t="s">
        <v>1270</v>
      </c>
      <c r="L422" s="16" t="s">
        <v>1565</v>
      </c>
      <c r="M422" s="78" t="s">
        <v>3855</v>
      </c>
      <c r="N422" s="7" t="s">
        <v>307</v>
      </c>
    </row>
    <row r="423" spans="1:22" x14ac:dyDescent="0.3">
      <c r="A423" s="257"/>
      <c r="B423" s="83">
        <v>24.24</v>
      </c>
      <c r="C423" s="14">
        <v>26.1</v>
      </c>
      <c r="D423" s="7">
        <v>26.46</v>
      </c>
      <c r="E423" s="8">
        <v>26.34</v>
      </c>
      <c r="F423" s="14">
        <v>24.62</v>
      </c>
      <c r="G423" s="7">
        <v>24.12</v>
      </c>
      <c r="H423" s="7">
        <v>25.02</v>
      </c>
      <c r="I423" s="7">
        <v>23</v>
      </c>
      <c r="J423" s="7">
        <v>25.7</v>
      </c>
      <c r="K423" s="8">
        <v>27.26</v>
      </c>
      <c r="L423" s="7">
        <v>26.05</v>
      </c>
      <c r="M423" s="68">
        <v>26.37</v>
      </c>
    </row>
    <row r="424" spans="1:22" ht="15" thickBot="1" x14ac:dyDescent="0.35">
      <c r="A424" s="257"/>
      <c r="B424" s="83">
        <v>3127</v>
      </c>
      <c r="C424" s="14">
        <v>1851</v>
      </c>
      <c r="D424" s="7">
        <v>2006</v>
      </c>
      <c r="E424" s="8">
        <v>2433</v>
      </c>
      <c r="F424" s="14">
        <v>3088</v>
      </c>
      <c r="G424" s="7">
        <v>3673</v>
      </c>
      <c r="H424" s="7">
        <v>3721</v>
      </c>
      <c r="I424" s="7">
        <v>2790</v>
      </c>
      <c r="J424" s="7">
        <v>2888</v>
      </c>
      <c r="K424" s="8">
        <v>1955</v>
      </c>
      <c r="L424" s="7">
        <v>2942</v>
      </c>
      <c r="M424" s="68">
        <v>2655</v>
      </c>
    </row>
    <row r="425" spans="1:22" x14ac:dyDescent="0.3">
      <c r="A425" s="256" t="s">
        <v>3856</v>
      </c>
      <c r="B425" s="259" t="s">
        <v>1371</v>
      </c>
      <c r="C425" s="268"/>
      <c r="D425" s="269" t="s">
        <v>1367</v>
      </c>
      <c r="E425" s="268"/>
      <c r="F425" s="269" t="s">
        <v>1082</v>
      </c>
      <c r="G425" s="261"/>
      <c r="H425" s="261"/>
      <c r="I425" s="261"/>
      <c r="J425" s="261"/>
      <c r="K425" s="261"/>
      <c r="L425" s="268"/>
      <c r="M425" s="269" t="s">
        <v>1058</v>
      </c>
      <c r="N425" s="261"/>
      <c r="O425" s="261"/>
      <c r="P425" s="260"/>
    </row>
    <row r="426" spans="1:22" x14ac:dyDescent="0.3">
      <c r="A426" s="257"/>
      <c r="B426" s="79" t="s">
        <v>1565</v>
      </c>
      <c r="C426" s="8" t="s">
        <v>1376</v>
      </c>
      <c r="D426" s="14" t="s">
        <v>1368</v>
      </c>
      <c r="E426" s="8" t="s">
        <v>1370</v>
      </c>
      <c r="F426" s="14" t="s">
        <v>1084</v>
      </c>
      <c r="G426" s="7" t="s">
        <v>1083</v>
      </c>
      <c r="H426" s="7" t="s">
        <v>1257</v>
      </c>
      <c r="I426" s="7" t="s">
        <v>1256</v>
      </c>
      <c r="J426" s="7" t="s">
        <v>1258</v>
      </c>
      <c r="K426" s="7" t="s">
        <v>1259</v>
      </c>
      <c r="L426" s="8" t="s">
        <v>1270</v>
      </c>
      <c r="M426" s="7" t="s">
        <v>1564</v>
      </c>
      <c r="N426" s="7" t="s">
        <v>1378</v>
      </c>
      <c r="O426" s="7" t="s">
        <v>1561</v>
      </c>
      <c r="P426" s="68" t="s">
        <v>1550</v>
      </c>
    </row>
    <row r="427" spans="1:22" x14ac:dyDescent="0.3">
      <c r="A427" s="257"/>
      <c r="B427" s="66">
        <v>26.05</v>
      </c>
      <c r="C427" s="8">
        <v>26.68</v>
      </c>
      <c r="D427" s="14">
        <v>26.14</v>
      </c>
      <c r="E427" s="8">
        <v>27.14</v>
      </c>
      <c r="F427" s="14">
        <v>24.62</v>
      </c>
      <c r="G427" s="7">
        <v>24.12</v>
      </c>
      <c r="H427" s="7">
        <v>19.63</v>
      </c>
      <c r="I427" s="7">
        <v>23</v>
      </c>
      <c r="J427" s="7">
        <v>25.02</v>
      </c>
      <c r="K427" s="7">
        <v>25.7</v>
      </c>
      <c r="L427" s="8">
        <v>27.26</v>
      </c>
      <c r="M427" s="7">
        <v>24.28</v>
      </c>
      <c r="N427" s="7">
        <v>25.81</v>
      </c>
      <c r="O427" s="7">
        <v>26.1</v>
      </c>
      <c r="P427" s="68">
        <v>26.46</v>
      </c>
    </row>
    <row r="428" spans="1:22" ht="15" thickBot="1" x14ac:dyDescent="0.35">
      <c r="A428" s="258"/>
      <c r="B428" s="76">
        <v>2942</v>
      </c>
      <c r="C428" s="25">
        <v>3181</v>
      </c>
      <c r="D428" s="23">
        <v>2080</v>
      </c>
      <c r="E428" s="25">
        <v>2827</v>
      </c>
      <c r="F428" s="23">
        <v>3088</v>
      </c>
      <c r="G428" s="24">
        <v>3673</v>
      </c>
      <c r="H428" s="24">
        <v>3553</v>
      </c>
      <c r="I428" s="24">
        <v>2790</v>
      </c>
      <c r="J428" s="24">
        <v>3721</v>
      </c>
      <c r="K428" s="24">
        <v>2888</v>
      </c>
      <c r="L428" s="25">
        <v>1955</v>
      </c>
      <c r="M428" s="24">
        <v>2923</v>
      </c>
      <c r="N428" s="24">
        <v>2145</v>
      </c>
      <c r="O428" s="24">
        <v>1851</v>
      </c>
      <c r="P428" s="77">
        <v>2006</v>
      </c>
    </row>
    <row r="429" spans="1:22" x14ac:dyDescent="0.3">
      <c r="A429" s="299" t="s">
        <v>3857</v>
      </c>
      <c r="B429" s="259" t="s">
        <v>1082</v>
      </c>
      <c r="C429" s="260"/>
    </row>
    <row r="430" spans="1:22" x14ac:dyDescent="0.3">
      <c r="A430" s="257"/>
      <c r="B430" s="66" t="s">
        <v>1270</v>
      </c>
      <c r="C430" s="68" t="s">
        <v>1259</v>
      </c>
    </row>
    <row r="431" spans="1:22" x14ac:dyDescent="0.3">
      <c r="A431" s="257"/>
      <c r="B431" s="66">
        <v>27.26</v>
      </c>
      <c r="C431" s="68">
        <v>25.7</v>
      </c>
    </row>
    <row r="432" spans="1:22" ht="15" thickBot="1" x14ac:dyDescent="0.35">
      <c r="A432" s="258"/>
      <c r="B432" s="76">
        <v>1955</v>
      </c>
      <c r="C432" s="77">
        <v>2888</v>
      </c>
    </row>
    <row r="433" spans="1:13" x14ac:dyDescent="0.3">
      <c r="A433" s="256" t="s">
        <v>3858</v>
      </c>
      <c r="B433" s="259" t="s">
        <v>3861</v>
      </c>
      <c r="C433" s="260"/>
    </row>
    <row r="434" spans="1:13" x14ac:dyDescent="0.3">
      <c r="A434" s="257"/>
      <c r="B434" s="79" t="s">
        <v>3863</v>
      </c>
      <c r="C434" s="68" t="s">
        <v>3862</v>
      </c>
    </row>
    <row r="435" spans="1:13" x14ac:dyDescent="0.3">
      <c r="A435" s="257"/>
      <c r="B435" s="66">
        <v>20.8</v>
      </c>
      <c r="C435" s="68">
        <v>21.39</v>
      </c>
    </row>
    <row r="436" spans="1:13" ht="15" thickBot="1" x14ac:dyDescent="0.35">
      <c r="A436" s="258"/>
      <c r="B436" s="76">
        <v>2734</v>
      </c>
      <c r="C436" s="77">
        <v>3364</v>
      </c>
    </row>
    <row r="437" spans="1:13" x14ac:dyDescent="0.3">
      <c r="A437" s="256" t="s">
        <v>3859</v>
      </c>
      <c r="B437" s="259" t="s">
        <v>430</v>
      </c>
      <c r="C437" s="260"/>
    </row>
    <row r="438" spans="1:13" x14ac:dyDescent="0.3">
      <c r="A438" s="257"/>
      <c r="B438" s="66" t="s">
        <v>637</v>
      </c>
      <c r="C438" s="68" t="s">
        <v>1879</v>
      </c>
    </row>
    <row r="439" spans="1:13" x14ac:dyDescent="0.3">
      <c r="A439" s="257"/>
      <c r="B439" s="66">
        <v>22.15</v>
      </c>
      <c r="C439" s="68">
        <v>18.079999999999998</v>
      </c>
    </row>
    <row r="440" spans="1:13" ht="15" thickBot="1" x14ac:dyDescent="0.35">
      <c r="A440" s="258"/>
      <c r="B440" s="66">
        <v>1362</v>
      </c>
      <c r="C440" s="68">
        <v>1818</v>
      </c>
    </row>
    <row r="441" spans="1:13" x14ac:dyDescent="0.3">
      <c r="A441" s="256" t="s">
        <v>3860</v>
      </c>
      <c r="B441" s="259" t="s">
        <v>430</v>
      </c>
      <c r="C441" s="261"/>
      <c r="D441" s="261"/>
      <c r="E441" s="268"/>
      <c r="F441" s="34" t="s">
        <v>1055</v>
      </c>
      <c r="G441" s="34" t="s">
        <v>1053</v>
      </c>
      <c r="H441" s="269" t="s">
        <v>1547</v>
      </c>
      <c r="I441" s="268"/>
      <c r="J441" s="34" t="s">
        <v>1124</v>
      </c>
      <c r="K441" s="269" t="s">
        <v>1047</v>
      </c>
      <c r="L441" s="268"/>
      <c r="M441" s="64" t="s">
        <v>1318</v>
      </c>
    </row>
    <row r="442" spans="1:13" x14ac:dyDescent="0.3">
      <c r="A442" s="257"/>
      <c r="B442" s="66" t="s">
        <v>1264</v>
      </c>
      <c r="C442" s="7" t="s">
        <v>932</v>
      </c>
      <c r="D442" s="7" t="s">
        <v>1545</v>
      </c>
      <c r="E442" s="8" t="s">
        <v>933</v>
      </c>
      <c r="F442" s="67" t="s">
        <v>1056</v>
      </c>
      <c r="G442" s="67" t="s">
        <v>1126</v>
      </c>
      <c r="H442" s="14" t="s">
        <v>1548</v>
      </c>
      <c r="I442" s="8" t="s">
        <v>3836</v>
      </c>
      <c r="J442" s="67" t="s">
        <v>932</v>
      </c>
      <c r="K442" s="14" t="s">
        <v>1048</v>
      </c>
      <c r="L442" s="8" t="s">
        <v>3864</v>
      </c>
      <c r="M442" s="68" t="s">
        <v>1546</v>
      </c>
    </row>
    <row r="443" spans="1:13" x14ac:dyDescent="0.3">
      <c r="A443" s="257"/>
      <c r="B443" s="66">
        <v>25.79</v>
      </c>
      <c r="C443" s="7">
        <v>26.79</v>
      </c>
      <c r="D443" s="7">
        <v>26.92</v>
      </c>
      <c r="E443" s="8">
        <v>26.55</v>
      </c>
      <c r="F443" s="67">
        <v>28.98</v>
      </c>
      <c r="G443" s="67">
        <v>26.41</v>
      </c>
      <c r="H443" s="14">
        <v>26.82</v>
      </c>
      <c r="I443" s="8">
        <v>26.56</v>
      </c>
      <c r="J443" s="67">
        <v>26.59</v>
      </c>
      <c r="K443" s="14">
        <v>26.69</v>
      </c>
      <c r="L443" s="8">
        <v>9.49</v>
      </c>
      <c r="M443" s="68">
        <v>26.55</v>
      </c>
    </row>
    <row r="444" spans="1:13" ht="15" thickBot="1" x14ac:dyDescent="0.35">
      <c r="A444" s="258"/>
      <c r="B444" s="76">
        <v>2102</v>
      </c>
      <c r="C444" s="24">
        <v>2466</v>
      </c>
      <c r="D444" s="24">
        <v>2217</v>
      </c>
      <c r="E444" s="25">
        <v>2537</v>
      </c>
      <c r="F444" s="75">
        <v>960</v>
      </c>
      <c r="G444" s="75">
        <v>2315</v>
      </c>
      <c r="H444" s="23">
        <v>2082</v>
      </c>
      <c r="I444" s="25">
        <v>2707</v>
      </c>
      <c r="J444" s="75">
        <v>2953</v>
      </c>
      <c r="K444" s="23">
        <v>2646</v>
      </c>
      <c r="L444" s="25">
        <v>1075</v>
      </c>
      <c r="M444" s="77">
        <v>1910</v>
      </c>
    </row>
    <row r="445" spans="1:13" x14ac:dyDescent="0.3">
      <c r="A445" s="256" t="s">
        <v>3865</v>
      </c>
      <c r="B445" s="82" t="s">
        <v>430</v>
      </c>
      <c r="C445" s="269" t="s">
        <v>1049</v>
      </c>
      <c r="D445" s="261"/>
      <c r="E445" s="261"/>
      <c r="F445" s="268"/>
      <c r="G445" s="34" t="s">
        <v>1047</v>
      </c>
      <c r="H445" s="64" t="s">
        <v>1318</v>
      </c>
    </row>
    <row r="446" spans="1:13" x14ac:dyDescent="0.3">
      <c r="A446" s="257"/>
      <c r="B446" s="83" t="s">
        <v>932</v>
      </c>
      <c r="C446" s="14" t="s">
        <v>1052</v>
      </c>
      <c r="D446" s="7" t="s">
        <v>1246</v>
      </c>
      <c r="E446" s="7" t="s">
        <v>1263</v>
      </c>
      <c r="F446" s="8" t="s">
        <v>1051</v>
      </c>
      <c r="G446" s="67" t="s">
        <v>1540</v>
      </c>
      <c r="H446" s="68" t="s">
        <v>3834</v>
      </c>
    </row>
    <row r="447" spans="1:13" x14ac:dyDescent="0.3">
      <c r="A447" s="257"/>
      <c r="B447" s="83">
        <v>26.79</v>
      </c>
      <c r="C447" s="14">
        <v>23.25</v>
      </c>
      <c r="D447" s="7">
        <v>25.32</v>
      </c>
      <c r="E447" s="7">
        <v>17.010000000000002</v>
      </c>
      <c r="F447" s="8">
        <v>24.98</v>
      </c>
      <c r="G447" s="67">
        <v>24.25</v>
      </c>
      <c r="H447" s="68">
        <v>26.13</v>
      </c>
    </row>
    <row r="448" spans="1:13" ht="15" thickBot="1" x14ac:dyDescent="0.35">
      <c r="A448" s="258"/>
      <c r="B448" s="83">
        <v>2217</v>
      </c>
      <c r="C448" s="14">
        <v>3045</v>
      </c>
      <c r="D448" s="7">
        <v>3404</v>
      </c>
      <c r="E448" s="7">
        <v>2213</v>
      </c>
      <c r="F448" s="8">
        <v>3725</v>
      </c>
      <c r="G448" s="67">
        <v>2587</v>
      </c>
      <c r="H448" s="68">
        <v>1755</v>
      </c>
    </row>
    <row r="449" spans="1:13" x14ac:dyDescent="0.3">
      <c r="A449" s="256" t="s">
        <v>3866</v>
      </c>
      <c r="B449" s="82" t="s">
        <v>502</v>
      </c>
      <c r="C449" s="269" t="s">
        <v>509</v>
      </c>
      <c r="D449" s="261"/>
      <c r="E449" s="268"/>
      <c r="F449" s="269" t="s">
        <v>1895</v>
      </c>
      <c r="G449" s="261"/>
      <c r="H449" s="268"/>
      <c r="I449" s="269" t="s">
        <v>522</v>
      </c>
      <c r="J449" s="261"/>
      <c r="K449" s="261"/>
      <c r="L449" s="268"/>
      <c r="M449" s="64" t="s">
        <v>531</v>
      </c>
    </row>
    <row r="450" spans="1:13" x14ac:dyDescent="0.3">
      <c r="A450" s="257"/>
      <c r="B450" s="83" t="s">
        <v>503</v>
      </c>
      <c r="C450" s="14" t="s">
        <v>512</v>
      </c>
      <c r="D450" s="7" t="s">
        <v>513</v>
      </c>
      <c r="E450" s="8" t="s">
        <v>598</v>
      </c>
      <c r="F450" s="14" t="s">
        <v>1896</v>
      </c>
      <c r="G450" s="7" t="s">
        <v>1897</v>
      </c>
      <c r="H450" s="8" t="s">
        <v>1898</v>
      </c>
      <c r="I450" s="14" t="s">
        <v>3875</v>
      </c>
      <c r="J450" s="7" t="s">
        <v>3876</v>
      </c>
      <c r="K450" s="7" t="s">
        <v>3877</v>
      </c>
      <c r="L450" s="8" t="s">
        <v>528</v>
      </c>
      <c r="M450" s="68" t="s">
        <v>532</v>
      </c>
    </row>
    <row r="451" spans="1:13" x14ac:dyDescent="0.3">
      <c r="A451" s="257"/>
      <c r="B451" s="83">
        <v>18.59</v>
      </c>
      <c r="C451" s="14">
        <v>25.04</v>
      </c>
      <c r="D451" s="7">
        <v>25.06</v>
      </c>
      <c r="E451" s="8">
        <v>25.5</v>
      </c>
      <c r="F451" s="14">
        <v>23.74</v>
      </c>
      <c r="G451" s="7">
        <v>21.88</v>
      </c>
      <c r="H451" s="8">
        <v>21.25</v>
      </c>
      <c r="I451" s="14">
        <v>26.35</v>
      </c>
      <c r="J451" s="7">
        <v>26.55</v>
      </c>
      <c r="K451" s="7">
        <v>24.24</v>
      </c>
      <c r="L451" s="8">
        <v>21.53</v>
      </c>
      <c r="M451" s="68">
        <v>26.56</v>
      </c>
    </row>
    <row r="452" spans="1:13" ht="15" thickBot="1" x14ac:dyDescent="0.35">
      <c r="A452" s="258"/>
      <c r="B452" s="129">
        <v>867</v>
      </c>
      <c r="C452" s="23">
        <v>1023</v>
      </c>
      <c r="D452" s="24">
        <v>1106</v>
      </c>
      <c r="E452" s="25">
        <v>1022</v>
      </c>
      <c r="F452" s="23">
        <v>1005</v>
      </c>
      <c r="G452" s="24">
        <v>958</v>
      </c>
      <c r="H452" s="25">
        <v>1053</v>
      </c>
      <c r="I452" s="23">
        <v>1076</v>
      </c>
      <c r="J452" s="24">
        <v>1427</v>
      </c>
      <c r="K452" s="24">
        <v>950</v>
      </c>
      <c r="L452" s="25">
        <v>875</v>
      </c>
      <c r="M452" s="77">
        <v>880</v>
      </c>
    </row>
    <row r="453" spans="1:13" x14ac:dyDescent="0.3">
      <c r="A453" s="256" t="s">
        <v>3867</v>
      </c>
      <c r="B453" s="259" t="s">
        <v>459</v>
      </c>
      <c r="C453" s="268"/>
      <c r="D453" s="269" t="s">
        <v>491</v>
      </c>
      <c r="E453" s="268"/>
      <c r="F453" s="34" t="s">
        <v>493</v>
      </c>
      <c r="G453" s="269" t="s">
        <v>497</v>
      </c>
      <c r="H453" s="261"/>
      <c r="I453" s="268"/>
      <c r="J453" s="34" t="s">
        <v>499</v>
      </c>
      <c r="K453" s="64" t="s">
        <v>501</v>
      </c>
    </row>
    <row r="454" spans="1:13" x14ac:dyDescent="0.3">
      <c r="A454" s="257"/>
      <c r="B454" s="66" t="s">
        <v>490</v>
      </c>
      <c r="C454" s="8" t="s">
        <v>457</v>
      </c>
      <c r="D454" s="14" t="s">
        <v>1661</v>
      </c>
      <c r="E454" s="8" t="s">
        <v>3878</v>
      </c>
      <c r="F454" s="67" t="s">
        <v>494</v>
      </c>
      <c r="G454" s="14" t="s">
        <v>3879</v>
      </c>
      <c r="H454" s="7" t="s">
        <v>3880</v>
      </c>
      <c r="I454" s="8" t="s">
        <v>1679</v>
      </c>
      <c r="J454" s="67" t="s">
        <v>500</v>
      </c>
      <c r="K454" s="68" t="s">
        <v>494</v>
      </c>
    </row>
    <row r="455" spans="1:13" x14ac:dyDescent="0.3">
      <c r="A455" s="257"/>
      <c r="B455" s="66">
        <v>24.85</v>
      </c>
      <c r="C455" s="8">
        <v>26.22</v>
      </c>
      <c r="D455" s="14">
        <v>26.37</v>
      </c>
      <c r="E455" s="8">
        <v>27.12</v>
      </c>
      <c r="F455" s="67">
        <v>27.01</v>
      </c>
      <c r="G455" s="14">
        <v>26.9</v>
      </c>
      <c r="H455" s="7">
        <v>27.13</v>
      </c>
      <c r="I455" s="8">
        <v>25.33</v>
      </c>
      <c r="J455" s="67">
        <v>25.44</v>
      </c>
      <c r="K455" s="68">
        <v>25.96</v>
      </c>
    </row>
    <row r="456" spans="1:13" ht="15" thickBot="1" x14ac:dyDescent="0.35">
      <c r="A456" s="258"/>
      <c r="B456" s="76">
        <v>1637</v>
      </c>
      <c r="C456" s="25">
        <v>2585</v>
      </c>
      <c r="D456" s="23">
        <v>2366</v>
      </c>
      <c r="E456" s="25">
        <v>2366</v>
      </c>
      <c r="F456" s="75">
        <v>1237</v>
      </c>
      <c r="G456" s="23">
        <v>1529</v>
      </c>
      <c r="H456" s="24">
        <v>1399</v>
      </c>
      <c r="I456" s="25">
        <v>1654</v>
      </c>
      <c r="J456" s="75">
        <v>2012</v>
      </c>
      <c r="K456" s="77">
        <v>2485</v>
      </c>
    </row>
    <row r="457" spans="1:13" x14ac:dyDescent="0.3">
      <c r="A457" s="256" t="s">
        <v>3868</v>
      </c>
      <c r="B457" s="259" t="s">
        <v>3881</v>
      </c>
      <c r="C457" s="261"/>
      <c r="D457" s="261"/>
      <c r="E457" s="260"/>
    </row>
    <row r="458" spans="1:13" x14ac:dyDescent="0.3">
      <c r="A458" s="257"/>
      <c r="B458" s="66" t="s">
        <v>3882</v>
      </c>
      <c r="C458" s="7" t="s">
        <v>3883</v>
      </c>
      <c r="D458" s="7" t="s">
        <v>3884</v>
      </c>
      <c r="E458" s="78" t="s">
        <v>3885</v>
      </c>
      <c r="F458" s="7" t="s">
        <v>307</v>
      </c>
    </row>
    <row r="459" spans="1:13" x14ac:dyDescent="0.3">
      <c r="A459" s="257"/>
      <c r="B459" s="66">
        <v>20.03</v>
      </c>
      <c r="C459" s="7">
        <v>18.72</v>
      </c>
      <c r="D459" s="7">
        <v>19.600000000000001</v>
      </c>
      <c r="E459" s="68">
        <v>20.81</v>
      </c>
    </row>
    <row r="460" spans="1:13" ht="15" thickBot="1" x14ac:dyDescent="0.35">
      <c r="A460" s="258"/>
      <c r="B460" s="76">
        <v>1155</v>
      </c>
      <c r="C460" s="24">
        <v>1307</v>
      </c>
      <c r="D460" s="24">
        <v>1566</v>
      </c>
      <c r="E460" s="77">
        <v>2109</v>
      </c>
    </row>
    <row r="461" spans="1:13" x14ac:dyDescent="0.3">
      <c r="A461" s="256" t="s">
        <v>3869</v>
      </c>
      <c r="B461" s="82" t="s">
        <v>515</v>
      </c>
      <c r="C461" s="269" t="s">
        <v>520</v>
      </c>
      <c r="D461" s="260"/>
    </row>
    <row r="462" spans="1:13" x14ac:dyDescent="0.3">
      <c r="A462" s="257"/>
      <c r="B462" s="83" t="s">
        <v>519</v>
      </c>
      <c r="C462" s="7" t="s">
        <v>1642</v>
      </c>
      <c r="D462" s="68" t="s">
        <v>3886</v>
      </c>
    </row>
    <row r="463" spans="1:13" x14ac:dyDescent="0.3">
      <c r="A463" s="257"/>
      <c r="B463" s="83">
        <v>22.15</v>
      </c>
      <c r="C463" s="7">
        <v>21.4</v>
      </c>
      <c r="D463" s="68">
        <v>21.75</v>
      </c>
    </row>
    <row r="464" spans="1:13" ht="15" thickBot="1" x14ac:dyDescent="0.35">
      <c r="A464" s="258"/>
      <c r="B464" s="129">
        <v>1241</v>
      </c>
      <c r="C464" s="24">
        <v>1431</v>
      </c>
      <c r="D464" s="77">
        <v>1275</v>
      </c>
    </row>
    <row r="465" spans="1:4" x14ac:dyDescent="0.3">
      <c r="A465" s="256" t="s">
        <v>3870</v>
      </c>
      <c r="B465" s="259" t="s">
        <v>459</v>
      </c>
      <c r="C465" s="260"/>
    </row>
    <row r="466" spans="1:4" x14ac:dyDescent="0.3">
      <c r="A466" s="257"/>
      <c r="B466" s="66" t="s">
        <v>456</v>
      </c>
      <c r="C466" s="68" t="s">
        <v>489</v>
      </c>
    </row>
    <row r="467" spans="1:4" x14ac:dyDescent="0.3">
      <c r="A467" s="257"/>
      <c r="B467" s="66">
        <v>24.95</v>
      </c>
      <c r="C467" s="68">
        <v>24.23</v>
      </c>
    </row>
    <row r="468" spans="1:4" ht="15" thickBot="1" x14ac:dyDescent="0.35">
      <c r="A468" s="258"/>
      <c r="B468" s="66">
        <v>1919</v>
      </c>
      <c r="C468" s="68">
        <v>1575</v>
      </c>
    </row>
    <row r="469" spans="1:4" x14ac:dyDescent="0.3">
      <c r="A469" s="256" t="s">
        <v>3871</v>
      </c>
      <c r="B469" s="82" t="s">
        <v>1895</v>
      </c>
      <c r="C469" s="269" t="s">
        <v>522</v>
      </c>
      <c r="D469" s="260"/>
    </row>
    <row r="470" spans="1:4" x14ac:dyDescent="0.3">
      <c r="A470" s="257"/>
      <c r="B470" s="83" t="s">
        <v>1898</v>
      </c>
      <c r="C470" s="7" t="s">
        <v>1631</v>
      </c>
      <c r="D470" s="68" t="s">
        <v>3887</v>
      </c>
    </row>
    <row r="471" spans="1:4" x14ac:dyDescent="0.3">
      <c r="A471" s="257"/>
      <c r="B471" s="83">
        <v>21.25</v>
      </c>
      <c r="C471" s="7">
        <v>21.59</v>
      </c>
      <c r="D471" s="68">
        <v>21.61</v>
      </c>
    </row>
    <row r="472" spans="1:4" ht="15" thickBot="1" x14ac:dyDescent="0.35">
      <c r="A472" s="258"/>
      <c r="B472" s="129">
        <v>1053</v>
      </c>
      <c r="C472" s="24">
        <v>918</v>
      </c>
      <c r="D472" s="77">
        <v>815</v>
      </c>
    </row>
    <row r="473" spans="1:4" x14ac:dyDescent="0.3">
      <c r="A473" s="256" t="s">
        <v>3872</v>
      </c>
      <c r="B473" s="71" t="s">
        <v>509</v>
      </c>
    </row>
    <row r="474" spans="1:4" x14ac:dyDescent="0.3">
      <c r="A474" s="257"/>
      <c r="B474" s="72" t="s">
        <v>3888</v>
      </c>
    </row>
    <row r="475" spans="1:4" x14ac:dyDescent="0.3">
      <c r="A475" s="257"/>
      <c r="B475" s="72">
        <v>24.69</v>
      </c>
    </row>
    <row r="476" spans="1:4" ht="15" thickBot="1" x14ac:dyDescent="0.35">
      <c r="A476" s="258"/>
      <c r="B476" s="74">
        <v>1203</v>
      </c>
    </row>
    <row r="477" spans="1:4" x14ac:dyDescent="0.3">
      <c r="A477" s="256" t="s">
        <v>3873</v>
      </c>
      <c r="B477" s="71" t="s">
        <v>497</v>
      </c>
    </row>
    <row r="478" spans="1:4" x14ac:dyDescent="0.3">
      <c r="A478" s="257"/>
      <c r="B478" s="72" t="s">
        <v>3879</v>
      </c>
    </row>
    <row r="479" spans="1:4" x14ac:dyDescent="0.3">
      <c r="A479" s="257"/>
      <c r="B479" s="72">
        <v>26.9</v>
      </c>
    </row>
    <row r="480" spans="1:4" ht="15" thickBot="1" x14ac:dyDescent="0.35">
      <c r="A480" s="258"/>
      <c r="B480" s="72">
        <v>1529</v>
      </c>
    </row>
    <row r="481" spans="1:8" x14ac:dyDescent="0.3">
      <c r="A481" s="256" t="s">
        <v>3874</v>
      </c>
      <c r="B481" s="82" t="s">
        <v>453</v>
      </c>
      <c r="C481" s="64" t="s">
        <v>459</v>
      </c>
    </row>
    <row r="482" spans="1:8" x14ac:dyDescent="0.3">
      <c r="A482" s="257"/>
      <c r="B482" s="143" t="s">
        <v>1646</v>
      </c>
      <c r="C482" s="68" t="s">
        <v>489</v>
      </c>
    </row>
    <row r="483" spans="1:8" x14ac:dyDescent="0.3">
      <c r="A483" s="257"/>
      <c r="B483" s="83">
        <v>26.29</v>
      </c>
      <c r="C483" s="68">
        <v>24.23</v>
      </c>
    </row>
    <row r="484" spans="1:8" ht="15" thickBot="1" x14ac:dyDescent="0.35">
      <c r="A484" s="258"/>
      <c r="B484" s="83">
        <v>2002</v>
      </c>
      <c r="C484" s="68">
        <v>1575</v>
      </c>
    </row>
    <row r="485" spans="1:8" x14ac:dyDescent="0.3">
      <c r="A485" s="256" t="s">
        <v>3889</v>
      </c>
      <c r="B485" s="259" t="s">
        <v>430</v>
      </c>
      <c r="C485" s="261"/>
      <c r="D485" s="268"/>
      <c r="E485" s="64" t="s">
        <v>1318</v>
      </c>
    </row>
    <row r="486" spans="1:8" x14ac:dyDescent="0.3">
      <c r="A486" s="257"/>
      <c r="B486" s="66" t="s">
        <v>1134</v>
      </c>
      <c r="C486" s="7" t="s">
        <v>3838</v>
      </c>
      <c r="D486" s="8" t="s">
        <v>1269</v>
      </c>
      <c r="E486" s="68" t="s">
        <v>3834</v>
      </c>
    </row>
    <row r="487" spans="1:8" x14ac:dyDescent="0.3">
      <c r="A487" s="257"/>
      <c r="B487" s="66">
        <v>22.67</v>
      </c>
      <c r="C487" s="7">
        <v>25.08</v>
      </c>
      <c r="D487" s="8">
        <v>25.86</v>
      </c>
      <c r="E487" s="68">
        <v>26.13</v>
      </c>
    </row>
    <row r="488" spans="1:8" ht="15" thickBot="1" x14ac:dyDescent="0.35">
      <c r="A488" s="258"/>
      <c r="B488" s="66">
        <v>1260</v>
      </c>
      <c r="C488" s="7">
        <v>1564</v>
      </c>
      <c r="D488" s="8">
        <v>1918</v>
      </c>
      <c r="E488" s="68">
        <v>1755</v>
      </c>
    </row>
    <row r="489" spans="1:8" x14ac:dyDescent="0.3">
      <c r="A489" s="279" t="s">
        <v>3890</v>
      </c>
      <c r="B489" s="259" t="s">
        <v>430</v>
      </c>
      <c r="C489" s="261"/>
      <c r="D489" s="261"/>
      <c r="E489" s="261"/>
      <c r="F489" s="261"/>
      <c r="G489" s="261"/>
      <c r="H489" s="260"/>
    </row>
    <row r="490" spans="1:8" x14ac:dyDescent="0.3">
      <c r="A490" s="280"/>
      <c r="B490" s="66" t="s">
        <v>1269</v>
      </c>
      <c r="C490" s="16" t="s">
        <v>1320</v>
      </c>
      <c r="D490" s="7" t="s">
        <v>639</v>
      </c>
      <c r="E490" s="7" t="s">
        <v>3903</v>
      </c>
      <c r="F490" s="7" t="s">
        <v>1134</v>
      </c>
      <c r="G490" s="7" t="s">
        <v>1133</v>
      </c>
      <c r="H490" s="68" t="s">
        <v>1537</v>
      </c>
    </row>
    <row r="491" spans="1:8" x14ac:dyDescent="0.3">
      <c r="A491" s="280"/>
      <c r="B491" s="66">
        <v>25.86</v>
      </c>
      <c r="C491" s="7">
        <v>24.87</v>
      </c>
      <c r="D491" s="7">
        <v>22.25</v>
      </c>
      <c r="E491" s="7">
        <v>22.15</v>
      </c>
      <c r="F491" s="7">
        <v>22.67</v>
      </c>
      <c r="G491" s="7">
        <v>24.82</v>
      </c>
      <c r="H491" s="68">
        <v>27.21</v>
      </c>
    </row>
    <row r="492" spans="1:8" ht="15" thickBot="1" x14ac:dyDescent="0.35">
      <c r="A492" s="281"/>
      <c r="B492" s="76">
        <v>1918</v>
      </c>
      <c r="C492" s="24">
        <v>1437</v>
      </c>
      <c r="D492" s="24">
        <v>1359</v>
      </c>
      <c r="E492" s="24">
        <v>1362</v>
      </c>
      <c r="F492" s="24">
        <v>1260</v>
      </c>
      <c r="G492" s="24">
        <v>791</v>
      </c>
      <c r="H492" s="77">
        <v>897</v>
      </c>
    </row>
    <row r="493" spans="1:8" x14ac:dyDescent="0.3">
      <c r="A493" s="256" t="s">
        <v>3891</v>
      </c>
      <c r="B493" s="71" t="s">
        <v>430</v>
      </c>
    </row>
    <row r="494" spans="1:8" x14ac:dyDescent="0.3">
      <c r="A494" s="257"/>
      <c r="B494" s="72" t="s">
        <v>639</v>
      </c>
    </row>
    <row r="495" spans="1:8" x14ac:dyDescent="0.3">
      <c r="A495" s="257"/>
      <c r="B495" s="72">
        <v>22.25</v>
      </c>
    </row>
    <row r="496" spans="1:8" ht="15" thickBot="1" x14ac:dyDescent="0.35">
      <c r="A496" s="258"/>
      <c r="B496" s="72">
        <v>1359</v>
      </c>
    </row>
    <row r="497" spans="1:8" x14ac:dyDescent="0.3">
      <c r="A497" s="256" t="s">
        <v>3892</v>
      </c>
      <c r="B497" s="259" t="s">
        <v>3881</v>
      </c>
      <c r="C497" s="261"/>
      <c r="D497" s="260"/>
    </row>
    <row r="498" spans="1:8" x14ac:dyDescent="0.3">
      <c r="A498" s="257"/>
      <c r="B498" s="66" t="s">
        <v>3904</v>
      </c>
      <c r="C498" s="7" t="s">
        <v>3884</v>
      </c>
      <c r="D498" s="68" t="s">
        <v>3885</v>
      </c>
      <c r="E498" s="7" t="s">
        <v>307</v>
      </c>
    </row>
    <row r="499" spans="1:8" x14ac:dyDescent="0.3">
      <c r="A499" s="257"/>
      <c r="B499" s="66">
        <v>23.65</v>
      </c>
      <c r="C499" s="7">
        <v>19.600000000000001</v>
      </c>
      <c r="D499" s="68">
        <v>20.81</v>
      </c>
    </row>
    <row r="500" spans="1:8" ht="15" thickBot="1" x14ac:dyDescent="0.35">
      <c r="A500" s="258"/>
      <c r="B500" s="76">
        <v>1931</v>
      </c>
      <c r="C500" s="24">
        <v>1566</v>
      </c>
      <c r="D500" s="77">
        <v>2109</v>
      </c>
    </row>
    <row r="501" spans="1:8" x14ac:dyDescent="0.3">
      <c r="A501" s="256" t="s">
        <v>3893</v>
      </c>
      <c r="B501" s="71" t="s">
        <v>3881</v>
      </c>
    </row>
    <row r="502" spans="1:8" x14ac:dyDescent="0.3">
      <c r="A502" s="257"/>
      <c r="B502" s="72" t="s">
        <v>3885</v>
      </c>
      <c r="C502" s="7" t="s">
        <v>307</v>
      </c>
    </row>
    <row r="503" spans="1:8" x14ac:dyDescent="0.3">
      <c r="A503" s="257"/>
      <c r="B503" s="72">
        <v>20.81</v>
      </c>
    </row>
    <row r="504" spans="1:8" ht="15" thickBot="1" x14ac:dyDescent="0.35">
      <c r="A504" s="258"/>
      <c r="B504" s="72">
        <v>2109</v>
      </c>
    </row>
    <row r="505" spans="1:8" x14ac:dyDescent="0.3">
      <c r="A505" s="279" t="s">
        <v>3894</v>
      </c>
      <c r="B505" s="259" t="s">
        <v>3881</v>
      </c>
      <c r="C505" s="261"/>
      <c r="D505" s="261"/>
      <c r="E505" s="261"/>
      <c r="F505" s="261"/>
      <c r="G505" s="260"/>
    </row>
    <row r="506" spans="1:8" x14ac:dyDescent="0.3">
      <c r="A506" s="280"/>
      <c r="B506" s="66" t="s">
        <v>3904</v>
      </c>
      <c r="C506" s="7" t="s">
        <v>3885</v>
      </c>
      <c r="D506" s="7" t="s">
        <v>3884</v>
      </c>
      <c r="E506" s="16" t="s">
        <v>3905</v>
      </c>
      <c r="F506" s="7" t="s">
        <v>3882</v>
      </c>
      <c r="G506" s="68" t="s">
        <v>3906</v>
      </c>
    </row>
    <row r="507" spans="1:8" x14ac:dyDescent="0.3">
      <c r="A507" s="280"/>
      <c r="B507" s="66">
        <v>23.65</v>
      </c>
      <c r="C507" s="7">
        <v>20.81</v>
      </c>
      <c r="D507" s="7">
        <v>19.600000000000001</v>
      </c>
      <c r="E507" s="7">
        <v>22.34</v>
      </c>
      <c r="F507" s="7">
        <v>20.03</v>
      </c>
      <c r="G507" s="68">
        <v>21.09</v>
      </c>
    </row>
    <row r="508" spans="1:8" ht="15" thickBot="1" x14ac:dyDescent="0.35">
      <c r="A508" s="281"/>
      <c r="B508" s="66">
        <v>1931</v>
      </c>
      <c r="C508" s="7">
        <v>2109</v>
      </c>
      <c r="D508" s="7">
        <v>1566</v>
      </c>
      <c r="E508" s="7">
        <v>1937</v>
      </c>
      <c r="F508" s="7">
        <v>1155</v>
      </c>
      <c r="G508" s="68">
        <v>1328</v>
      </c>
    </row>
    <row r="509" spans="1:8" x14ac:dyDescent="0.3">
      <c r="A509" s="256" t="s">
        <v>3895</v>
      </c>
      <c r="B509" s="259" t="s">
        <v>3881</v>
      </c>
      <c r="C509" s="261"/>
      <c r="D509" s="261"/>
      <c r="E509" s="261"/>
      <c r="F509" s="261"/>
      <c r="G509" s="261"/>
      <c r="H509" s="260"/>
    </row>
    <row r="510" spans="1:8" x14ac:dyDescent="0.3">
      <c r="A510" s="257"/>
      <c r="B510" s="66" t="s">
        <v>3907</v>
      </c>
      <c r="C510" s="7" t="s">
        <v>3908</v>
      </c>
      <c r="D510" s="7" t="s">
        <v>3909</v>
      </c>
      <c r="E510" s="7" t="s">
        <v>3885</v>
      </c>
      <c r="F510" s="7" t="s">
        <v>3910</v>
      </c>
      <c r="G510" s="7" t="s">
        <v>3905</v>
      </c>
      <c r="H510" s="68" t="s">
        <v>3882</v>
      </c>
    </row>
    <row r="511" spans="1:8" x14ac:dyDescent="0.3">
      <c r="A511" s="257"/>
      <c r="B511" s="66">
        <v>24.19</v>
      </c>
      <c r="C511" s="7">
        <v>23.4</v>
      </c>
      <c r="D511" s="7">
        <v>22.48</v>
      </c>
      <c r="E511" s="7">
        <v>20.81</v>
      </c>
      <c r="F511" s="7">
        <v>22.33</v>
      </c>
      <c r="G511" s="7">
        <v>22.34</v>
      </c>
      <c r="H511" s="68">
        <v>20.03</v>
      </c>
    </row>
    <row r="512" spans="1:8" ht="15" thickBot="1" x14ac:dyDescent="0.35">
      <c r="A512" s="258"/>
      <c r="B512" s="76">
        <v>1745</v>
      </c>
      <c r="C512" s="24">
        <v>2193</v>
      </c>
      <c r="D512" s="24">
        <v>2410</v>
      </c>
      <c r="E512" s="24">
        <v>2109</v>
      </c>
      <c r="F512" s="24">
        <v>2387</v>
      </c>
      <c r="G512" s="24">
        <v>1937</v>
      </c>
      <c r="H512" s="77">
        <v>1155</v>
      </c>
    </row>
    <row r="513" spans="1:8" x14ac:dyDescent="0.3">
      <c r="A513" s="279" t="s">
        <v>3896</v>
      </c>
      <c r="B513" s="259" t="s">
        <v>3881</v>
      </c>
      <c r="C513" s="261"/>
      <c r="D513" s="261"/>
      <c r="E513" s="261"/>
      <c r="F513" s="261"/>
      <c r="G513" s="261"/>
      <c r="H513" s="260"/>
    </row>
    <row r="514" spans="1:8" x14ac:dyDescent="0.3">
      <c r="A514" s="280"/>
      <c r="B514" s="66" t="s">
        <v>3907</v>
      </c>
      <c r="C514" s="7" t="s">
        <v>3908</v>
      </c>
      <c r="D514" s="7" t="s">
        <v>3904</v>
      </c>
      <c r="E514" s="7" t="s">
        <v>3909</v>
      </c>
      <c r="F514" s="7" t="s">
        <v>3885</v>
      </c>
      <c r="G514" s="7" t="s">
        <v>3884</v>
      </c>
      <c r="H514" s="68" t="s">
        <v>3882</v>
      </c>
    </row>
    <row r="515" spans="1:8" x14ac:dyDescent="0.3">
      <c r="A515" s="280"/>
      <c r="B515" s="66">
        <v>24.19</v>
      </c>
      <c r="C515" s="7">
        <v>23.4</v>
      </c>
      <c r="D515" s="7">
        <v>23.65</v>
      </c>
      <c r="E515" s="7">
        <v>22.48</v>
      </c>
      <c r="F515" s="7">
        <v>20.81</v>
      </c>
      <c r="G515" s="7">
        <v>19.600000000000001</v>
      </c>
      <c r="H515" s="68">
        <v>20.03</v>
      </c>
    </row>
    <row r="516" spans="1:8" ht="15" thickBot="1" x14ac:dyDescent="0.35">
      <c r="A516" s="281"/>
      <c r="B516" s="76">
        <v>1745</v>
      </c>
      <c r="C516" s="24">
        <v>2193</v>
      </c>
      <c r="D516" s="24">
        <v>1931</v>
      </c>
      <c r="E516" s="24">
        <v>2410</v>
      </c>
      <c r="F516" s="24">
        <v>2109</v>
      </c>
      <c r="G516" s="24">
        <v>1566</v>
      </c>
      <c r="H516" s="77">
        <v>1155</v>
      </c>
    </row>
    <row r="517" spans="1:8" x14ac:dyDescent="0.3">
      <c r="A517" s="256" t="s">
        <v>3897</v>
      </c>
      <c r="B517" s="71" t="s">
        <v>3881</v>
      </c>
    </row>
    <row r="518" spans="1:8" x14ac:dyDescent="0.3">
      <c r="A518" s="257"/>
      <c r="B518" s="72" t="s">
        <v>3910</v>
      </c>
    </row>
    <row r="519" spans="1:8" x14ac:dyDescent="0.3">
      <c r="A519" s="257"/>
      <c r="B519" s="72">
        <v>22.33</v>
      </c>
    </row>
    <row r="520" spans="1:8" ht="15" thickBot="1" x14ac:dyDescent="0.35">
      <c r="A520" s="258"/>
      <c r="B520" s="72">
        <v>2387</v>
      </c>
    </row>
    <row r="521" spans="1:8" x14ac:dyDescent="0.3">
      <c r="A521" s="256" t="s">
        <v>3898</v>
      </c>
      <c r="B521" s="259" t="s">
        <v>3881</v>
      </c>
      <c r="C521" s="260"/>
    </row>
    <row r="522" spans="1:8" x14ac:dyDescent="0.3">
      <c r="A522" s="257"/>
      <c r="B522" s="66" t="s">
        <v>3885</v>
      </c>
      <c r="C522" s="68" t="s">
        <v>3882</v>
      </c>
    </row>
    <row r="523" spans="1:8" x14ac:dyDescent="0.3">
      <c r="A523" s="257"/>
      <c r="B523" s="66">
        <v>20.81</v>
      </c>
      <c r="C523" s="68">
        <v>20.03</v>
      </c>
    </row>
    <row r="524" spans="1:8" ht="15" thickBot="1" x14ac:dyDescent="0.35">
      <c r="A524" s="258"/>
      <c r="B524" s="76">
        <v>2109</v>
      </c>
      <c r="C524" s="77">
        <v>1155</v>
      </c>
    </row>
    <row r="525" spans="1:8" x14ac:dyDescent="0.3">
      <c r="A525" s="256" t="s">
        <v>3899</v>
      </c>
      <c r="B525" s="71" t="s">
        <v>3881</v>
      </c>
    </row>
    <row r="526" spans="1:8" x14ac:dyDescent="0.3">
      <c r="A526" s="257"/>
      <c r="B526" s="72" t="s">
        <v>3906</v>
      </c>
    </row>
    <row r="527" spans="1:8" x14ac:dyDescent="0.3">
      <c r="A527" s="257"/>
      <c r="B527" s="72">
        <v>21.09</v>
      </c>
    </row>
    <row r="528" spans="1:8" ht="15" thickBot="1" x14ac:dyDescent="0.35">
      <c r="A528" s="258"/>
      <c r="B528" s="72">
        <v>1328</v>
      </c>
    </row>
    <row r="529" spans="1:7" x14ac:dyDescent="0.3">
      <c r="A529" s="256" t="s">
        <v>3900</v>
      </c>
      <c r="B529" s="259" t="s">
        <v>3881</v>
      </c>
      <c r="C529" s="261"/>
      <c r="D529" s="261"/>
      <c r="E529" s="261"/>
      <c r="F529" s="261"/>
      <c r="G529" s="260"/>
    </row>
    <row r="530" spans="1:7" x14ac:dyDescent="0.3">
      <c r="A530" s="257"/>
      <c r="B530" s="66" t="s">
        <v>3907</v>
      </c>
      <c r="C530" s="7" t="s">
        <v>3904</v>
      </c>
      <c r="D530" s="7" t="s">
        <v>3908</v>
      </c>
      <c r="E530" s="16" t="s">
        <v>3885</v>
      </c>
      <c r="F530" s="7" t="s">
        <v>3884</v>
      </c>
      <c r="G530" s="68" t="s">
        <v>3882</v>
      </c>
    </row>
    <row r="531" spans="1:7" x14ac:dyDescent="0.3">
      <c r="A531" s="257"/>
      <c r="B531" s="66">
        <v>24.19</v>
      </c>
      <c r="C531" s="7">
        <v>23.65</v>
      </c>
      <c r="D531" s="7">
        <v>23.4</v>
      </c>
      <c r="E531" s="7">
        <v>20.81</v>
      </c>
      <c r="F531" s="7">
        <v>19.600000000000001</v>
      </c>
      <c r="G531" s="68">
        <v>20.03</v>
      </c>
    </row>
    <row r="532" spans="1:7" ht="15" thickBot="1" x14ac:dyDescent="0.35">
      <c r="A532" s="258"/>
      <c r="B532" s="76">
        <v>1745</v>
      </c>
      <c r="C532" s="24">
        <v>1931</v>
      </c>
      <c r="D532" s="24">
        <v>2193</v>
      </c>
      <c r="E532" s="24">
        <v>2109</v>
      </c>
      <c r="F532" s="24">
        <v>1566</v>
      </c>
      <c r="G532" s="77">
        <v>1155</v>
      </c>
    </row>
    <row r="533" spans="1:7" x14ac:dyDescent="0.3">
      <c r="A533" s="256" t="s">
        <v>3901</v>
      </c>
      <c r="B533" s="259" t="s">
        <v>3881</v>
      </c>
      <c r="C533" s="260"/>
    </row>
    <row r="534" spans="1:7" x14ac:dyDescent="0.3">
      <c r="A534" s="257"/>
      <c r="B534" s="79" t="s">
        <v>3885</v>
      </c>
      <c r="C534" s="68" t="s">
        <v>3882</v>
      </c>
    </row>
    <row r="535" spans="1:7" x14ac:dyDescent="0.3">
      <c r="A535" s="257"/>
      <c r="B535" s="66">
        <v>20.81</v>
      </c>
      <c r="C535" s="68">
        <v>20.03</v>
      </c>
    </row>
    <row r="536" spans="1:7" ht="15" thickBot="1" x14ac:dyDescent="0.35">
      <c r="A536" s="258"/>
      <c r="B536" s="76">
        <v>2109</v>
      </c>
      <c r="C536" s="77">
        <v>1155</v>
      </c>
    </row>
    <row r="537" spans="1:7" x14ac:dyDescent="0.3">
      <c r="A537" s="256" t="s">
        <v>3902</v>
      </c>
      <c r="B537" s="71" t="s">
        <v>3881</v>
      </c>
    </row>
    <row r="538" spans="1:7" x14ac:dyDescent="0.3">
      <c r="A538" s="257"/>
      <c r="B538" s="72" t="s">
        <v>3906</v>
      </c>
    </row>
    <row r="539" spans="1:7" x14ac:dyDescent="0.3">
      <c r="A539" s="257"/>
      <c r="B539" s="72">
        <v>21.09</v>
      </c>
    </row>
    <row r="540" spans="1:7" ht="15" thickBot="1" x14ac:dyDescent="0.35">
      <c r="A540" s="258"/>
      <c r="B540" s="72">
        <v>1328</v>
      </c>
    </row>
    <row r="541" spans="1:7" x14ac:dyDescent="0.3">
      <c r="A541" s="256" t="s">
        <v>3911</v>
      </c>
      <c r="B541" s="259" t="s">
        <v>3881</v>
      </c>
      <c r="C541" s="260"/>
    </row>
    <row r="542" spans="1:7" x14ac:dyDescent="0.3">
      <c r="A542" s="257"/>
      <c r="B542" s="79" t="s">
        <v>3885</v>
      </c>
      <c r="C542" s="68" t="s">
        <v>3884</v>
      </c>
    </row>
    <row r="543" spans="1:7" x14ac:dyDescent="0.3">
      <c r="A543" s="257"/>
      <c r="B543" s="66">
        <v>20.81</v>
      </c>
      <c r="C543" s="68">
        <v>19.600000000000001</v>
      </c>
    </row>
    <row r="544" spans="1:7" ht="15" thickBot="1" x14ac:dyDescent="0.35">
      <c r="A544" s="258"/>
      <c r="B544" s="66">
        <v>2109</v>
      </c>
      <c r="C544" s="68">
        <v>1566</v>
      </c>
    </row>
    <row r="545" spans="1:7" x14ac:dyDescent="0.3">
      <c r="A545" s="256" t="s">
        <v>3912</v>
      </c>
      <c r="B545" s="259" t="s">
        <v>3881</v>
      </c>
      <c r="C545" s="261"/>
      <c r="D545" s="261"/>
      <c r="E545" s="261"/>
      <c r="F545" s="260"/>
    </row>
    <row r="546" spans="1:7" x14ac:dyDescent="0.3">
      <c r="A546" s="257"/>
      <c r="B546" s="66" t="s">
        <v>3907</v>
      </c>
      <c r="C546" s="7" t="s">
        <v>3925</v>
      </c>
      <c r="D546" s="7" t="s">
        <v>3926</v>
      </c>
      <c r="E546" s="7" t="s">
        <v>3927</v>
      </c>
      <c r="F546" s="68" t="s">
        <v>3928</v>
      </c>
    </row>
    <row r="547" spans="1:7" x14ac:dyDescent="0.3">
      <c r="A547" s="257"/>
      <c r="B547" s="66">
        <v>24.19</v>
      </c>
      <c r="C547" s="7">
        <v>26.26</v>
      </c>
      <c r="D547" s="7">
        <v>25.32</v>
      </c>
      <c r="E547" s="7">
        <v>24.35</v>
      </c>
      <c r="F547" s="68">
        <v>19.47</v>
      </c>
    </row>
    <row r="548" spans="1:7" ht="15" thickBot="1" x14ac:dyDescent="0.35">
      <c r="A548" s="258"/>
      <c r="B548" s="76">
        <v>1745</v>
      </c>
      <c r="C548" s="24">
        <v>1453</v>
      </c>
      <c r="D548" s="24">
        <v>1203</v>
      </c>
      <c r="E548" s="24">
        <v>913</v>
      </c>
      <c r="F548" s="77">
        <v>1242</v>
      </c>
    </row>
    <row r="549" spans="1:7" x14ac:dyDescent="0.3">
      <c r="A549" s="256" t="s">
        <v>3913</v>
      </c>
      <c r="B549" s="71" t="s">
        <v>3881</v>
      </c>
    </row>
    <row r="550" spans="1:7" x14ac:dyDescent="0.3">
      <c r="A550" s="257"/>
      <c r="B550" s="72" t="s">
        <v>3906</v>
      </c>
    </row>
    <row r="551" spans="1:7" x14ac:dyDescent="0.3">
      <c r="A551" s="257"/>
      <c r="B551" s="72">
        <v>21.09</v>
      </c>
    </row>
    <row r="552" spans="1:7" ht="15" thickBot="1" x14ac:dyDescent="0.35">
      <c r="A552" s="258"/>
      <c r="B552" s="74">
        <v>1328</v>
      </c>
    </row>
    <row r="553" spans="1:7" x14ac:dyDescent="0.3">
      <c r="A553" s="256" t="s">
        <v>3914</v>
      </c>
      <c r="B553" s="71" t="s">
        <v>3881</v>
      </c>
      <c r="G553" s="97"/>
    </row>
    <row r="554" spans="1:7" x14ac:dyDescent="0.3">
      <c r="A554" s="257"/>
      <c r="B554" s="144" t="s">
        <v>3885</v>
      </c>
      <c r="C554" s="7" t="s">
        <v>3929</v>
      </c>
    </row>
    <row r="555" spans="1:7" x14ac:dyDescent="0.3">
      <c r="A555" s="257"/>
      <c r="B555" s="72">
        <v>20.81</v>
      </c>
    </row>
    <row r="556" spans="1:7" ht="15" thickBot="1" x14ac:dyDescent="0.35">
      <c r="A556" s="258"/>
      <c r="B556" s="72">
        <v>2109</v>
      </c>
    </row>
    <row r="557" spans="1:7" x14ac:dyDescent="0.3">
      <c r="A557" s="256" t="s">
        <v>3915</v>
      </c>
      <c r="B557" s="259" t="s">
        <v>3881</v>
      </c>
      <c r="C557" s="260"/>
    </row>
    <row r="558" spans="1:7" x14ac:dyDescent="0.3">
      <c r="A558" s="257"/>
      <c r="B558" s="66" t="s">
        <v>3907</v>
      </c>
      <c r="C558" s="68" t="s">
        <v>3930</v>
      </c>
    </row>
    <row r="559" spans="1:7" x14ac:dyDescent="0.3">
      <c r="A559" s="257"/>
      <c r="B559" s="66">
        <v>24.19</v>
      </c>
      <c r="C559" s="68">
        <v>20.59</v>
      </c>
    </row>
    <row r="560" spans="1:7" ht="15" thickBot="1" x14ac:dyDescent="0.35">
      <c r="A560" s="258"/>
      <c r="B560" s="66">
        <v>1745</v>
      </c>
      <c r="C560" s="68">
        <v>1139</v>
      </c>
    </row>
    <row r="561" spans="1:5" x14ac:dyDescent="0.3">
      <c r="A561" s="256" t="s">
        <v>3916</v>
      </c>
      <c r="B561" s="259" t="s">
        <v>3881</v>
      </c>
      <c r="C561" s="261"/>
      <c r="D561" s="260"/>
    </row>
    <row r="562" spans="1:5" x14ac:dyDescent="0.3">
      <c r="A562" s="257"/>
      <c r="B562" s="79" t="s">
        <v>3885</v>
      </c>
      <c r="C562" s="7" t="s">
        <v>3884</v>
      </c>
      <c r="D562" s="68" t="s">
        <v>3882</v>
      </c>
    </row>
    <row r="563" spans="1:5" x14ac:dyDescent="0.3">
      <c r="A563" s="257"/>
      <c r="B563" s="66">
        <v>20.81</v>
      </c>
      <c r="C563" s="7">
        <v>19.600000000000001</v>
      </c>
      <c r="D563" s="68">
        <v>20.03</v>
      </c>
    </row>
    <row r="564" spans="1:5" ht="15" thickBot="1" x14ac:dyDescent="0.35">
      <c r="A564" s="258"/>
      <c r="B564" s="76">
        <v>2109</v>
      </c>
      <c r="C564" s="24">
        <v>1566</v>
      </c>
      <c r="D564" s="77">
        <v>1155</v>
      </c>
    </row>
    <row r="565" spans="1:5" x14ac:dyDescent="0.3">
      <c r="A565" s="256" t="s">
        <v>3917</v>
      </c>
      <c r="B565" s="71" t="s">
        <v>3931</v>
      </c>
    </row>
    <row r="566" spans="1:5" x14ac:dyDescent="0.3">
      <c r="A566" s="257"/>
      <c r="B566" s="72" t="s">
        <v>3933</v>
      </c>
    </row>
    <row r="567" spans="1:5" x14ac:dyDescent="0.3">
      <c r="A567" s="257"/>
      <c r="B567" s="72">
        <v>14.04</v>
      </c>
    </row>
    <row r="568" spans="1:5" ht="15" thickBot="1" x14ac:dyDescent="0.35">
      <c r="A568" s="258"/>
      <c r="B568" s="72">
        <v>1316</v>
      </c>
    </row>
    <row r="569" spans="1:5" x14ac:dyDescent="0.3">
      <c r="A569" s="256" t="s">
        <v>3918</v>
      </c>
      <c r="B569" s="259" t="s">
        <v>3931</v>
      </c>
      <c r="C569" s="261"/>
      <c r="D569" s="261"/>
      <c r="E569" s="260"/>
    </row>
    <row r="570" spans="1:5" x14ac:dyDescent="0.3">
      <c r="A570" s="257"/>
      <c r="B570" s="66" t="s">
        <v>3934</v>
      </c>
      <c r="C570" s="7" t="s">
        <v>3935</v>
      </c>
      <c r="D570" s="7" t="s">
        <v>3936</v>
      </c>
      <c r="E570" s="68" t="s">
        <v>3937</v>
      </c>
    </row>
    <row r="571" spans="1:5" x14ac:dyDescent="0.3">
      <c r="A571" s="257"/>
      <c r="B571" s="66">
        <v>14.04</v>
      </c>
      <c r="C571" s="7">
        <v>17.03</v>
      </c>
      <c r="D571" s="7">
        <v>14.04</v>
      </c>
      <c r="E571" s="68">
        <v>14.04</v>
      </c>
    </row>
    <row r="572" spans="1:5" ht="15" thickBot="1" x14ac:dyDescent="0.35">
      <c r="A572" s="258"/>
      <c r="B572" s="76">
        <v>1316</v>
      </c>
      <c r="C572" s="24">
        <v>954</v>
      </c>
      <c r="D572" s="24">
        <v>1316</v>
      </c>
      <c r="E572" s="77">
        <v>1316</v>
      </c>
    </row>
    <row r="573" spans="1:5" x14ac:dyDescent="0.3">
      <c r="A573" s="256" t="s">
        <v>3919</v>
      </c>
      <c r="B573" s="71" t="s">
        <v>3931</v>
      </c>
    </row>
    <row r="574" spans="1:5" x14ac:dyDescent="0.3">
      <c r="A574" s="257"/>
      <c r="B574" s="72" t="s">
        <v>3938</v>
      </c>
    </row>
    <row r="575" spans="1:5" x14ac:dyDescent="0.3">
      <c r="A575" s="257"/>
      <c r="B575" s="72">
        <v>14.04</v>
      </c>
    </row>
    <row r="576" spans="1:5" ht="15" thickBot="1" x14ac:dyDescent="0.35">
      <c r="A576" s="258"/>
      <c r="B576" s="72">
        <v>1316</v>
      </c>
    </row>
    <row r="577" spans="1:20" x14ac:dyDescent="0.3">
      <c r="A577" s="256" t="s">
        <v>3920</v>
      </c>
      <c r="B577" s="259" t="s">
        <v>3931</v>
      </c>
      <c r="C577" s="260"/>
    </row>
    <row r="578" spans="1:20" x14ac:dyDescent="0.3">
      <c r="A578" s="257"/>
      <c r="B578" s="66" t="s">
        <v>3938</v>
      </c>
      <c r="C578" s="68" t="s">
        <v>3935</v>
      </c>
    </row>
    <row r="579" spans="1:20" x14ac:dyDescent="0.3">
      <c r="A579" s="257"/>
      <c r="B579" s="66">
        <v>14.04</v>
      </c>
      <c r="C579" s="68">
        <v>17.03</v>
      </c>
    </row>
    <row r="580" spans="1:20" ht="15" thickBot="1" x14ac:dyDescent="0.35">
      <c r="A580" s="258"/>
      <c r="B580" s="66">
        <v>1316</v>
      </c>
      <c r="C580" s="68">
        <v>954</v>
      </c>
    </row>
    <row r="581" spans="1:20" x14ac:dyDescent="0.3">
      <c r="A581" s="256" t="s">
        <v>3921</v>
      </c>
      <c r="B581" s="259" t="s">
        <v>430</v>
      </c>
      <c r="C581" s="261"/>
      <c r="D581" s="261"/>
      <c r="E581" s="261"/>
      <c r="F581" s="261"/>
      <c r="G581" s="261"/>
      <c r="H581" s="261"/>
      <c r="I581" s="261"/>
      <c r="J581" s="261"/>
      <c r="K581" s="261"/>
      <c r="L581" s="261"/>
      <c r="M581" s="261"/>
      <c r="N581" s="261"/>
      <c r="O581" s="268"/>
      <c r="P581" s="269" t="s">
        <v>1318</v>
      </c>
      <c r="Q581" s="268"/>
      <c r="R581" s="34" t="s">
        <v>3942</v>
      </c>
      <c r="S581" s="269" t="s">
        <v>429</v>
      </c>
      <c r="T581" s="260"/>
    </row>
    <row r="582" spans="1:20" x14ac:dyDescent="0.3">
      <c r="A582" s="257"/>
      <c r="B582" s="66" t="s">
        <v>1269</v>
      </c>
      <c r="C582" s="16" t="s">
        <v>1320</v>
      </c>
      <c r="D582" s="7" t="s">
        <v>639</v>
      </c>
      <c r="E582" s="7" t="s">
        <v>1134</v>
      </c>
      <c r="F582" s="7" t="s">
        <v>1135</v>
      </c>
      <c r="G582" s="7" t="s">
        <v>3838</v>
      </c>
      <c r="H582" s="7" t="s">
        <v>3939</v>
      </c>
      <c r="I582" s="7" t="s">
        <v>1537</v>
      </c>
      <c r="J582" s="7" t="s">
        <v>1133</v>
      </c>
      <c r="K582" s="7" t="s">
        <v>1132</v>
      </c>
      <c r="L582" s="7" t="s">
        <v>3940</v>
      </c>
      <c r="M582" s="7" t="s">
        <v>1130</v>
      </c>
      <c r="N582" s="7" t="s">
        <v>1128</v>
      </c>
      <c r="O582" s="81" t="s">
        <v>1129</v>
      </c>
      <c r="P582" s="14" t="s">
        <v>1319</v>
      </c>
      <c r="Q582" s="8" t="s">
        <v>3941</v>
      </c>
      <c r="R582" s="67" t="s">
        <v>3943</v>
      </c>
      <c r="S582" s="16" t="s">
        <v>1315</v>
      </c>
      <c r="T582" s="68" t="s">
        <v>1316</v>
      </c>
    </row>
    <row r="583" spans="1:20" x14ac:dyDescent="0.3">
      <c r="A583" s="257"/>
      <c r="B583" s="66">
        <v>25.86</v>
      </c>
      <c r="C583" s="7">
        <v>24.87</v>
      </c>
      <c r="D583" s="7">
        <v>22.25</v>
      </c>
      <c r="E583" s="7">
        <v>22.67</v>
      </c>
      <c r="F583" s="7">
        <v>23.62</v>
      </c>
      <c r="G583" s="7">
        <v>25.08</v>
      </c>
      <c r="H583" s="7">
        <v>27.36</v>
      </c>
      <c r="I583" s="7">
        <v>27.21</v>
      </c>
      <c r="J583" s="7">
        <v>24.82</v>
      </c>
      <c r="K583" s="7">
        <v>25.11</v>
      </c>
      <c r="L583" s="7">
        <v>25.11</v>
      </c>
      <c r="M583" s="7">
        <v>25.37</v>
      </c>
      <c r="N583" s="7">
        <v>26.75</v>
      </c>
      <c r="O583" s="8">
        <v>26.93</v>
      </c>
      <c r="P583" s="14">
        <v>24.93</v>
      </c>
      <c r="Q583" s="8">
        <v>19.96</v>
      </c>
      <c r="R583" s="67">
        <v>24.58</v>
      </c>
      <c r="S583" s="7">
        <v>21.31</v>
      </c>
      <c r="T583" s="68">
        <v>22.32</v>
      </c>
    </row>
    <row r="584" spans="1:20" ht="15" thickBot="1" x14ac:dyDescent="0.35">
      <c r="A584" s="258"/>
      <c r="B584" s="76">
        <v>1918</v>
      </c>
      <c r="C584" s="24">
        <v>1427</v>
      </c>
      <c r="D584" s="24">
        <v>1359</v>
      </c>
      <c r="E584" s="24">
        <v>1260</v>
      </c>
      <c r="F584" s="24">
        <v>1238</v>
      </c>
      <c r="G584" s="24">
        <v>1918</v>
      </c>
      <c r="H584" s="24">
        <v>1485</v>
      </c>
      <c r="I584" s="24">
        <v>897</v>
      </c>
      <c r="J584" s="24">
        <v>791</v>
      </c>
      <c r="K584" s="24">
        <v>946</v>
      </c>
      <c r="L584" s="24">
        <v>645</v>
      </c>
      <c r="M584" s="24">
        <v>655</v>
      </c>
      <c r="N584" s="24">
        <v>735</v>
      </c>
      <c r="O584" s="25">
        <v>614</v>
      </c>
      <c r="P584" s="23">
        <v>1068</v>
      </c>
      <c r="Q584" s="25">
        <v>719</v>
      </c>
      <c r="R584" s="75">
        <v>592</v>
      </c>
      <c r="S584" s="24">
        <v>748</v>
      </c>
      <c r="T584" s="77">
        <v>996</v>
      </c>
    </row>
    <row r="585" spans="1:20" x14ac:dyDescent="0.3">
      <c r="A585" s="256" t="s">
        <v>3922</v>
      </c>
      <c r="B585" s="259" t="s">
        <v>3944</v>
      </c>
      <c r="C585" s="261"/>
      <c r="D585" s="260"/>
    </row>
    <row r="586" spans="1:20" x14ac:dyDescent="0.3">
      <c r="A586" s="257"/>
      <c r="B586" s="66" t="s">
        <v>1297</v>
      </c>
      <c r="C586" s="7" t="s">
        <v>3945</v>
      </c>
      <c r="D586" s="68" t="s">
        <v>3946</v>
      </c>
    </row>
    <row r="587" spans="1:20" x14ac:dyDescent="0.3">
      <c r="A587" s="257"/>
      <c r="B587" s="66">
        <v>28.53</v>
      </c>
      <c r="C587" s="7">
        <v>27.86</v>
      </c>
      <c r="D587" s="68">
        <v>26.15</v>
      </c>
    </row>
    <row r="588" spans="1:20" ht="15" thickBot="1" x14ac:dyDescent="0.35">
      <c r="A588" s="258"/>
      <c r="B588" s="66">
        <v>1238</v>
      </c>
      <c r="C588" s="7">
        <v>1651</v>
      </c>
      <c r="D588" s="68">
        <v>1759</v>
      </c>
    </row>
    <row r="589" spans="1:20" x14ac:dyDescent="0.3">
      <c r="A589" s="256" t="s">
        <v>3923</v>
      </c>
      <c r="B589" s="82" t="s">
        <v>1650</v>
      </c>
      <c r="C589" s="34" t="s">
        <v>1656</v>
      </c>
      <c r="D589" s="34" t="s">
        <v>491</v>
      </c>
      <c r="E589" s="34" t="s">
        <v>1668</v>
      </c>
      <c r="F589" s="34" t="s">
        <v>493</v>
      </c>
      <c r="G589" s="64" t="s">
        <v>497</v>
      </c>
    </row>
    <row r="590" spans="1:20" x14ac:dyDescent="0.3">
      <c r="A590" s="257"/>
      <c r="B590" s="83" t="s">
        <v>1653</v>
      </c>
      <c r="C590" s="67" t="s">
        <v>1657</v>
      </c>
      <c r="D590" s="67" t="s">
        <v>1660</v>
      </c>
      <c r="E590" s="67" t="s">
        <v>1669</v>
      </c>
      <c r="F590" s="67" t="s">
        <v>494</v>
      </c>
      <c r="G590" s="68" t="s">
        <v>1905</v>
      </c>
    </row>
    <row r="591" spans="1:20" x14ac:dyDescent="0.3">
      <c r="A591" s="257"/>
      <c r="B591" s="83">
        <v>23.79</v>
      </c>
      <c r="C591" s="67">
        <v>28.49</v>
      </c>
      <c r="D591" s="67">
        <v>26.71</v>
      </c>
      <c r="E591" s="67">
        <v>28.35</v>
      </c>
      <c r="F591" s="67">
        <v>27.01</v>
      </c>
      <c r="G591" s="68">
        <v>27.5</v>
      </c>
    </row>
    <row r="592" spans="1:20" ht="15" thickBot="1" x14ac:dyDescent="0.35">
      <c r="A592" s="258"/>
      <c r="B592" s="129">
        <v>1270</v>
      </c>
      <c r="C592" s="75">
        <v>809</v>
      </c>
      <c r="D592" s="75">
        <v>951</v>
      </c>
      <c r="E592" s="75">
        <v>1034</v>
      </c>
      <c r="F592" s="75">
        <v>1237</v>
      </c>
      <c r="G592" s="77">
        <v>1088</v>
      </c>
    </row>
    <row r="593" spans="1:9" x14ac:dyDescent="0.3">
      <c r="A593" s="256" t="s">
        <v>3924</v>
      </c>
      <c r="B593" s="259" t="s">
        <v>3881</v>
      </c>
      <c r="C593" s="260"/>
    </row>
    <row r="594" spans="1:9" x14ac:dyDescent="0.3">
      <c r="A594" s="257"/>
      <c r="B594" s="79" t="s">
        <v>3947</v>
      </c>
      <c r="C594" s="68" t="s">
        <v>3927</v>
      </c>
    </row>
    <row r="595" spans="1:9" x14ac:dyDescent="0.3">
      <c r="A595" s="257"/>
      <c r="B595" s="66">
        <v>23.15</v>
      </c>
      <c r="C595" s="68">
        <v>24.35</v>
      </c>
    </row>
    <row r="596" spans="1:9" ht="15" thickBot="1" x14ac:dyDescent="0.35">
      <c r="A596" s="258"/>
      <c r="B596" s="76">
        <v>723</v>
      </c>
      <c r="C596" s="77">
        <v>913</v>
      </c>
    </row>
    <row r="597" spans="1:9" x14ac:dyDescent="0.3">
      <c r="A597" s="256" t="s">
        <v>3948</v>
      </c>
      <c r="B597" s="259" t="s">
        <v>3963</v>
      </c>
      <c r="C597" s="260"/>
      <c r="I597" s="97"/>
    </row>
    <row r="598" spans="1:9" x14ac:dyDescent="0.3">
      <c r="A598" s="257"/>
      <c r="B598" s="66" t="s">
        <v>3964</v>
      </c>
      <c r="C598" s="68" t="s">
        <v>3965</v>
      </c>
    </row>
    <row r="599" spans="1:9" x14ac:dyDescent="0.3">
      <c r="A599" s="257"/>
      <c r="B599" s="66">
        <v>27.8</v>
      </c>
      <c r="C599" s="68">
        <v>27.1</v>
      </c>
    </row>
    <row r="600" spans="1:9" ht="15" thickBot="1" x14ac:dyDescent="0.35">
      <c r="A600" s="258"/>
      <c r="B600" s="76">
        <v>338</v>
      </c>
      <c r="C600" s="77">
        <v>229</v>
      </c>
    </row>
    <row r="601" spans="1:9" x14ac:dyDescent="0.3">
      <c r="A601" s="256" t="s">
        <v>3949</v>
      </c>
      <c r="B601" s="71" t="s">
        <v>3963</v>
      </c>
    </row>
    <row r="602" spans="1:9" x14ac:dyDescent="0.3">
      <c r="A602" s="257"/>
      <c r="B602" s="72" t="s">
        <v>3966</v>
      </c>
    </row>
    <row r="603" spans="1:9" x14ac:dyDescent="0.3">
      <c r="A603" s="257"/>
      <c r="B603" s="72">
        <v>25.8</v>
      </c>
    </row>
    <row r="604" spans="1:9" ht="15" thickBot="1" x14ac:dyDescent="0.35">
      <c r="A604" s="258"/>
      <c r="B604" s="72">
        <v>1579</v>
      </c>
    </row>
    <row r="605" spans="1:9" x14ac:dyDescent="0.3">
      <c r="A605" s="256" t="s">
        <v>3950</v>
      </c>
      <c r="B605" s="259" t="s">
        <v>3963</v>
      </c>
      <c r="C605" s="261"/>
      <c r="D605" s="260"/>
    </row>
    <row r="606" spans="1:9" x14ac:dyDescent="0.3">
      <c r="A606" s="257"/>
      <c r="B606" s="66" t="s">
        <v>3967</v>
      </c>
      <c r="C606" s="7" t="s">
        <v>3968</v>
      </c>
      <c r="D606" s="68" t="s">
        <v>3969</v>
      </c>
    </row>
    <row r="607" spans="1:9" x14ac:dyDescent="0.3">
      <c r="A607" s="257"/>
      <c r="B607" s="66">
        <v>25.3</v>
      </c>
      <c r="C607" s="7">
        <v>24.3</v>
      </c>
      <c r="D607" s="68">
        <v>25.8</v>
      </c>
    </row>
    <row r="608" spans="1:9" ht="15" thickBot="1" x14ac:dyDescent="0.35">
      <c r="A608" s="258"/>
      <c r="B608" s="76">
        <v>304</v>
      </c>
      <c r="C608" s="24">
        <v>229</v>
      </c>
      <c r="D608" s="77">
        <v>255</v>
      </c>
    </row>
    <row r="609" spans="1:5" x14ac:dyDescent="0.3">
      <c r="A609" s="256" t="s">
        <v>3951</v>
      </c>
      <c r="B609" s="259" t="s">
        <v>3963</v>
      </c>
      <c r="C609" s="260"/>
    </row>
    <row r="610" spans="1:5" x14ac:dyDescent="0.3">
      <c r="A610" s="257"/>
      <c r="B610" s="66" t="s">
        <v>3970</v>
      </c>
      <c r="C610" s="68" t="s">
        <v>3971</v>
      </c>
    </row>
    <row r="611" spans="1:5" x14ac:dyDescent="0.3">
      <c r="A611" s="257"/>
      <c r="B611" s="66">
        <v>24.7</v>
      </c>
      <c r="C611" s="68">
        <v>27</v>
      </c>
    </row>
    <row r="612" spans="1:5" ht="15" thickBot="1" x14ac:dyDescent="0.35">
      <c r="A612" s="258"/>
      <c r="B612" s="66">
        <v>266</v>
      </c>
      <c r="C612" s="68">
        <v>520</v>
      </c>
    </row>
    <row r="613" spans="1:5" x14ac:dyDescent="0.3">
      <c r="A613" s="282" t="s">
        <v>3952</v>
      </c>
      <c r="B613" s="259" t="s">
        <v>1062</v>
      </c>
      <c r="C613" s="261"/>
      <c r="D613" s="260"/>
    </row>
    <row r="614" spans="1:5" x14ac:dyDescent="0.3">
      <c r="A614" s="283"/>
      <c r="B614" s="66" t="s">
        <v>3972</v>
      </c>
      <c r="C614" s="7" t="s">
        <v>3973</v>
      </c>
      <c r="D614" s="68" t="s">
        <v>3974</v>
      </c>
    </row>
    <row r="615" spans="1:5" x14ac:dyDescent="0.3">
      <c r="A615" s="283"/>
      <c r="B615" s="66">
        <v>28.39</v>
      </c>
      <c r="C615" s="7">
        <v>27.41</v>
      </c>
      <c r="D615" s="68">
        <v>28.81</v>
      </c>
    </row>
    <row r="616" spans="1:5" ht="15" thickBot="1" x14ac:dyDescent="0.35">
      <c r="A616" s="284"/>
      <c r="B616" s="66">
        <v>4642</v>
      </c>
      <c r="C616" s="7">
        <v>1735</v>
      </c>
      <c r="D616" s="68">
        <v>2649</v>
      </c>
    </row>
    <row r="617" spans="1:5" x14ac:dyDescent="0.3">
      <c r="A617" s="279" t="s">
        <v>3953</v>
      </c>
      <c r="B617" s="259" t="s">
        <v>1062</v>
      </c>
      <c r="C617" s="261"/>
      <c r="D617" s="261"/>
      <c r="E617" s="260"/>
    </row>
    <row r="618" spans="1:5" x14ac:dyDescent="0.3">
      <c r="A618" s="280"/>
      <c r="B618" s="66" t="s">
        <v>3975</v>
      </c>
      <c r="C618" s="7" t="s">
        <v>3976</v>
      </c>
      <c r="D618" s="7" t="s">
        <v>3977</v>
      </c>
      <c r="E618" s="68" t="s">
        <v>3978</v>
      </c>
    </row>
    <row r="619" spans="1:5" x14ac:dyDescent="0.3">
      <c r="A619" s="280"/>
      <c r="B619" s="66">
        <v>29.81</v>
      </c>
      <c r="C619" s="7">
        <v>27.88</v>
      </c>
      <c r="D619" s="7">
        <v>26.49</v>
      </c>
      <c r="E619" s="68">
        <v>28.64</v>
      </c>
    </row>
    <row r="620" spans="1:5" ht="15" thickBot="1" x14ac:dyDescent="0.35">
      <c r="A620" s="281"/>
      <c r="B620" s="76">
        <v>3132</v>
      </c>
      <c r="C620" s="24">
        <v>1491</v>
      </c>
      <c r="D620" s="24">
        <v>1408</v>
      </c>
      <c r="E620" s="77">
        <v>1071</v>
      </c>
    </row>
    <row r="621" spans="1:5" x14ac:dyDescent="0.3">
      <c r="A621" s="279" t="s">
        <v>3954</v>
      </c>
      <c r="B621" s="71" t="s">
        <v>1062</v>
      </c>
    </row>
    <row r="622" spans="1:5" x14ac:dyDescent="0.3">
      <c r="A622" s="280"/>
      <c r="B622" s="72" t="s">
        <v>3979</v>
      </c>
    </row>
    <row r="623" spans="1:5" x14ac:dyDescent="0.3">
      <c r="A623" s="280"/>
      <c r="B623" s="72">
        <v>29.15</v>
      </c>
    </row>
    <row r="624" spans="1:5" ht="15" thickBot="1" x14ac:dyDescent="0.35">
      <c r="A624" s="281"/>
      <c r="B624" s="72">
        <v>4619</v>
      </c>
    </row>
    <row r="625" spans="1:65" x14ac:dyDescent="0.3">
      <c r="A625" s="279" t="s">
        <v>3955</v>
      </c>
      <c r="B625" s="259" t="s">
        <v>1062</v>
      </c>
      <c r="C625" s="260"/>
    </row>
    <row r="626" spans="1:65" x14ac:dyDescent="0.3">
      <c r="A626" s="280"/>
      <c r="B626" s="66" t="s">
        <v>3980</v>
      </c>
      <c r="C626" s="68" t="s">
        <v>3981</v>
      </c>
    </row>
    <row r="627" spans="1:65" x14ac:dyDescent="0.3">
      <c r="A627" s="280"/>
      <c r="B627" s="66">
        <v>28.06</v>
      </c>
      <c r="C627" s="68">
        <v>28.86</v>
      </c>
    </row>
    <row r="628" spans="1:65" ht="15" thickBot="1" x14ac:dyDescent="0.35">
      <c r="A628" s="281"/>
      <c r="B628" s="66">
        <v>689</v>
      </c>
      <c r="C628" s="68">
        <v>1027</v>
      </c>
    </row>
    <row r="629" spans="1:65" x14ac:dyDescent="0.3">
      <c r="A629" s="256" t="s">
        <v>3956</v>
      </c>
      <c r="B629" s="259" t="s">
        <v>430</v>
      </c>
      <c r="C629" s="261"/>
      <c r="D629" s="261"/>
      <c r="E629" s="261"/>
      <c r="F629" s="261"/>
      <c r="G629" s="260"/>
    </row>
    <row r="630" spans="1:65" x14ac:dyDescent="0.3">
      <c r="A630" s="257"/>
      <c r="B630" s="66" t="s">
        <v>3982</v>
      </c>
      <c r="C630" s="7" t="s">
        <v>1538</v>
      </c>
      <c r="D630" s="7" t="s">
        <v>639</v>
      </c>
      <c r="E630" s="7" t="s">
        <v>1134</v>
      </c>
      <c r="F630" s="7" t="s">
        <v>1135</v>
      </c>
      <c r="G630" s="68" t="s">
        <v>637</v>
      </c>
    </row>
    <row r="631" spans="1:65" x14ac:dyDescent="0.3">
      <c r="A631" s="257"/>
      <c r="B631" s="66">
        <v>18.079999999999998</v>
      </c>
      <c r="C631" s="7">
        <v>19.98</v>
      </c>
      <c r="D631" s="7">
        <v>2.2250000000000001</v>
      </c>
      <c r="E631" s="7">
        <v>22.67</v>
      </c>
      <c r="F631" s="7">
        <v>23.62</v>
      </c>
      <c r="G631" s="68">
        <v>22.15</v>
      </c>
    </row>
    <row r="632" spans="1:65" ht="15" thickBot="1" x14ac:dyDescent="0.35">
      <c r="A632" s="258"/>
      <c r="B632" s="76">
        <v>1818</v>
      </c>
      <c r="C632" s="24">
        <v>1638</v>
      </c>
      <c r="D632" s="24">
        <v>1359</v>
      </c>
      <c r="E632" s="24">
        <v>1260</v>
      </c>
      <c r="F632" s="24">
        <v>1238</v>
      </c>
      <c r="G632" s="77">
        <v>1362</v>
      </c>
    </row>
    <row r="633" spans="1:65" x14ac:dyDescent="0.3">
      <c r="A633" s="256" t="s">
        <v>3957</v>
      </c>
      <c r="B633" s="259" t="s">
        <v>430</v>
      </c>
      <c r="C633" s="261"/>
      <c r="D633" s="261"/>
      <c r="E633" s="261"/>
      <c r="F633" s="260"/>
    </row>
    <row r="634" spans="1:65" x14ac:dyDescent="0.3">
      <c r="A634" s="257"/>
      <c r="B634" s="66" t="s">
        <v>1133</v>
      </c>
      <c r="C634" s="7" t="s">
        <v>1537</v>
      </c>
      <c r="D634" s="7" t="s">
        <v>1128</v>
      </c>
      <c r="E634" s="16" t="s">
        <v>428</v>
      </c>
      <c r="F634" s="68" t="s">
        <v>1130</v>
      </c>
    </row>
    <row r="635" spans="1:65" x14ac:dyDescent="0.3">
      <c r="A635" s="257"/>
      <c r="B635" s="66">
        <v>24.82</v>
      </c>
      <c r="C635" s="7">
        <v>27.21</v>
      </c>
      <c r="D635" s="7">
        <v>26.75</v>
      </c>
      <c r="E635" s="7">
        <v>26.93</v>
      </c>
      <c r="F635" s="68">
        <v>25.37</v>
      </c>
    </row>
    <row r="636" spans="1:65" ht="15" thickBot="1" x14ac:dyDescent="0.35">
      <c r="A636" s="258"/>
      <c r="B636" s="66">
        <v>791</v>
      </c>
      <c r="C636" s="7">
        <v>897</v>
      </c>
      <c r="D636" s="7">
        <v>735</v>
      </c>
      <c r="E636" s="7">
        <v>614</v>
      </c>
      <c r="F636" s="68">
        <v>655</v>
      </c>
    </row>
    <row r="637" spans="1:65" x14ac:dyDescent="0.3">
      <c r="A637" s="256" t="s">
        <v>3958</v>
      </c>
      <c r="B637" s="259" t="s">
        <v>364</v>
      </c>
      <c r="C637" s="261"/>
      <c r="D637" s="261"/>
      <c r="E637" s="268"/>
      <c r="F637" s="269" t="s">
        <v>393</v>
      </c>
      <c r="G637" s="261"/>
      <c r="H637" s="261"/>
      <c r="I637" s="261"/>
      <c r="J637" s="261"/>
      <c r="K637" s="268"/>
      <c r="L637" s="269" t="s">
        <v>394</v>
      </c>
      <c r="M637" s="261"/>
      <c r="N637" s="261"/>
      <c r="O637" s="261"/>
      <c r="P637" s="261"/>
      <c r="Q637" s="261"/>
      <c r="R637" s="261"/>
      <c r="S637" s="261"/>
      <c r="T637" s="261"/>
      <c r="U637" s="261"/>
      <c r="V637" s="268"/>
      <c r="W637" s="269" t="s">
        <v>3997</v>
      </c>
      <c r="X637" s="261"/>
      <c r="Y637" s="261"/>
      <c r="Z637" s="268"/>
      <c r="AA637" s="34" t="s">
        <v>4002</v>
      </c>
      <c r="AB637" s="269" t="s">
        <v>4005</v>
      </c>
      <c r="AC637" s="268"/>
      <c r="AD637" s="269" t="s">
        <v>395</v>
      </c>
      <c r="AE637" s="268"/>
      <c r="AF637" s="269" t="s">
        <v>4010</v>
      </c>
      <c r="AG637" s="261"/>
      <c r="AH637" s="261"/>
      <c r="AI637" s="261"/>
      <c r="AJ637" s="261"/>
      <c r="AK637" s="268"/>
      <c r="AL637" s="269" t="s">
        <v>400</v>
      </c>
      <c r="AM637" s="268"/>
      <c r="AN637" s="269" t="s">
        <v>398</v>
      </c>
      <c r="AO637" s="261"/>
      <c r="AP637" s="261"/>
      <c r="AQ637" s="261"/>
      <c r="AR637" s="268"/>
      <c r="AS637" s="269" t="s">
        <v>4024</v>
      </c>
      <c r="AT637" s="261"/>
      <c r="AU637" s="268"/>
      <c r="AV637" s="34" t="s">
        <v>4028</v>
      </c>
      <c r="AW637" s="269" t="s">
        <v>4030</v>
      </c>
      <c r="AX637" s="261"/>
      <c r="AY637" s="261"/>
      <c r="AZ637" s="261"/>
      <c r="BA637" s="261"/>
      <c r="BB637" s="261"/>
      <c r="BC637" s="268"/>
      <c r="BD637" s="269" t="s">
        <v>4038</v>
      </c>
      <c r="BE637" s="261"/>
      <c r="BF637" s="261"/>
      <c r="BG637" s="261"/>
      <c r="BH637" s="261"/>
      <c r="BI637" s="261"/>
      <c r="BJ637" s="261"/>
      <c r="BK637" s="261"/>
      <c r="BL637" s="260"/>
    </row>
    <row r="638" spans="1:65" x14ac:dyDescent="0.3">
      <c r="A638" s="257"/>
      <c r="B638" s="66" t="s">
        <v>490</v>
      </c>
      <c r="C638" s="7" t="s">
        <v>368</v>
      </c>
      <c r="D638" s="7" t="s">
        <v>369</v>
      </c>
      <c r="E638" s="8" t="s">
        <v>3983</v>
      </c>
      <c r="F638" s="14" t="s">
        <v>451</v>
      </c>
      <c r="G638" s="7" t="s">
        <v>3984</v>
      </c>
      <c r="H638" s="7" t="s">
        <v>3985</v>
      </c>
      <c r="I638" s="7" t="s">
        <v>3986</v>
      </c>
      <c r="J638" s="7" t="s">
        <v>3987</v>
      </c>
      <c r="K638" s="8" t="s">
        <v>370</v>
      </c>
      <c r="L638" s="14" t="s">
        <v>3988</v>
      </c>
      <c r="M638" s="16" t="s">
        <v>371</v>
      </c>
      <c r="N638" s="16" t="s">
        <v>3989</v>
      </c>
      <c r="O638" s="7" t="s">
        <v>374</v>
      </c>
      <c r="P638" s="7" t="s">
        <v>3990</v>
      </c>
      <c r="Q638" s="7" t="s">
        <v>3991</v>
      </c>
      <c r="R638" s="7" t="s">
        <v>3992</v>
      </c>
      <c r="S638" s="7" t="s">
        <v>3993</v>
      </c>
      <c r="T638" s="7" t="s">
        <v>3994</v>
      </c>
      <c r="U638" s="16" t="s">
        <v>3995</v>
      </c>
      <c r="V638" s="81" t="s">
        <v>3996</v>
      </c>
      <c r="W638" s="14" t="s">
        <v>3998</v>
      </c>
      <c r="X638" s="7" t="s">
        <v>3999</v>
      </c>
      <c r="Y638" s="7" t="s">
        <v>4000</v>
      </c>
      <c r="Z638" s="8" t="s">
        <v>4001</v>
      </c>
      <c r="AA638" s="67" t="s">
        <v>4003</v>
      </c>
      <c r="AB638" s="14" t="s">
        <v>4006</v>
      </c>
      <c r="AC638" s="8" t="s">
        <v>4007</v>
      </c>
      <c r="AD638" s="14" t="s">
        <v>4008</v>
      </c>
      <c r="AE638" s="8" t="s">
        <v>4009</v>
      </c>
      <c r="AF638" s="14" t="s">
        <v>4011</v>
      </c>
      <c r="AG638" s="7" t="s">
        <v>4012</v>
      </c>
      <c r="AH638" s="7" t="s">
        <v>4013</v>
      </c>
      <c r="AI638" s="16" t="s">
        <v>4014</v>
      </c>
      <c r="AJ638" s="7" t="s">
        <v>4015</v>
      </c>
      <c r="AK638" s="81" t="s">
        <v>4016</v>
      </c>
      <c r="AL638" s="14" t="s">
        <v>4017</v>
      </c>
      <c r="AM638" s="8" t="s">
        <v>4018</v>
      </c>
      <c r="AN638" s="14" t="s">
        <v>4019</v>
      </c>
      <c r="AO638" s="7" t="s">
        <v>4020</v>
      </c>
      <c r="AP638" s="7" t="s">
        <v>4021</v>
      </c>
      <c r="AQ638" s="7" t="s">
        <v>4022</v>
      </c>
      <c r="AR638" s="8" t="s">
        <v>4023</v>
      </c>
      <c r="AS638" s="14" t="s">
        <v>4025</v>
      </c>
      <c r="AT638" s="7" t="s">
        <v>4026</v>
      </c>
      <c r="AU638" s="8" t="s">
        <v>4027</v>
      </c>
      <c r="AV638" s="67" t="s">
        <v>4029</v>
      </c>
      <c r="AW638" s="14" t="s">
        <v>4031</v>
      </c>
      <c r="AX638" s="7" t="s">
        <v>4032</v>
      </c>
      <c r="AY638" s="7" t="s">
        <v>4033</v>
      </c>
      <c r="AZ638" s="7" t="s">
        <v>4034</v>
      </c>
      <c r="BA638" s="7" t="s">
        <v>4035</v>
      </c>
      <c r="BB638" s="16" t="s">
        <v>4036</v>
      </c>
      <c r="BC638" s="8" t="s">
        <v>4037</v>
      </c>
      <c r="BD638" s="80" t="s">
        <v>4039</v>
      </c>
      <c r="BE638" s="16" t="s">
        <v>4040</v>
      </c>
      <c r="BF638" s="16" t="s">
        <v>4041</v>
      </c>
      <c r="BG638" s="16" t="s">
        <v>4042</v>
      </c>
      <c r="BH638" s="16" t="s">
        <v>4043</v>
      </c>
      <c r="BI638" s="16" t="s">
        <v>4044</v>
      </c>
      <c r="BJ638" s="16" t="s">
        <v>4045</v>
      </c>
      <c r="BK638" s="16" t="s">
        <v>4046</v>
      </c>
      <c r="BL638" s="78" t="s">
        <v>4047</v>
      </c>
      <c r="BM638" s="16" t="s">
        <v>307</v>
      </c>
    </row>
    <row r="639" spans="1:65" x14ac:dyDescent="0.3">
      <c r="A639" s="257"/>
      <c r="B639" s="66">
        <v>12.01</v>
      </c>
      <c r="C639" s="7">
        <v>11.25</v>
      </c>
      <c r="D639" s="7">
        <v>10.39</v>
      </c>
      <c r="E639" s="8">
        <v>10.29</v>
      </c>
      <c r="F639" s="14">
        <v>10.48</v>
      </c>
      <c r="G639" s="7">
        <v>10.029999999999999</v>
      </c>
      <c r="H639" s="7">
        <v>10.24</v>
      </c>
      <c r="I639" s="7">
        <v>10.52</v>
      </c>
      <c r="J639" s="7">
        <v>10.86</v>
      </c>
      <c r="K639" s="8">
        <v>10.86</v>
      </c>
      <c r="L639" s="14">
        <v>9.91</v>
      </c>
      <c r="M639" s="7">
        <v>10.23</v>
      </c>
      <c r="N639" s="7">
        <v>9.61</v>
      </c>
      <c r="O639" s="7">
        <v>8.93</v>
      </c>
      <c r="P639" s="7">
        <v>9.1999999999999993</v>
      </c>
      <c r="Q639" s="7">
        <v>8.84</v>
      </c>
      <c r="R639" s="7">
        <v>9.7899999999999991</v>
      </c>
      <c r="S639" s="7">
        <v>9.99</v>
      </c>
      <c r="T639" s="7">
        <v>10.18</v>
      </c>
      <c r="U639" s="7">
        <v>9.52</v>
      </c>
      <c r="V639" s="8">
        <v>9.5399999999999991</v>
      </c>
      <c r="W639" s="14">
        <v>8.9600000000000009</v>
      </c>
      <c r="X639" s="7">
        <v>8.68</v>
      </c>
      <c r="Y639" s="7">
        <v>8.6300000000000008</v>
      </c>
      <c r="Z639" s="8">
        <v>9.36</v>
      </c>
      <c r="AA639" s="67">
        <v>8.35</v>
      </c>
      <c r="AB639" s="14">
        <v>9.4</v>
      </c>
      <c r="AC639" s="8">
        <v>8.27</v>
      </c>
      <c r="AD639" s="14">
        <v>9.33</v>
      </c>
      <c r="AE639" s="8">
        <v>10.76</v>
      </c>
      <c r="AF639" s="14">
        <v>11.7</v>
      </c>
      <c r="AG639" s="7">
        <v>12.14</v>
      </c>
      <c r="AH639" s="7">
        <v>12.15</v>
      </c>
      <c r="AI639" s="7">
        <v>11.75</v>
      </c>
      <c r="AJ639" s="7">
        <v>11.3</v>
      </c>
      <c r="AK639" s="8">
        <v>10.42</v>
      </c>
      <c r="AL639" s="14">
        <v>12.34</v>
      </c>
      <c r="AM639" s="8">
        <v>11.64</v>
      </c>
      <c r="AN639" s="14">
        <v>10.039999999999999</v>
      </c>
      <c r="AO639" s="7">
        <v>9.49</v>
      </c>
      <c r="AP639" s="7">
        <v>8.83</v>
      </c>
      <c r="AQ639" s="7">
        <v>8.56</v>
      </c>
      <c r="AR639" s="8">
        <v>7.87</v>
      </c>
      <c r="AS639" s="14">
        <v>7.86</v>
      </c>
      <c r="AT639" s="7">
        <v>7.59</v>
      </c>
      <c r="AU639" s="8">
        <v>7.29</v>
      </c>
      <c r="AV639" s="67">
        <v>7.42</v>
      </c>
      <c r="AW639" s="14">
        <v>8.3800000000000008</v>
      </c>
      <c r="AX639" s="7">
        <v>8.4700000000000006</v>
      </c>
      <c r="AY639" s="7">
        <v>8.9600000000000009</v>
      </c>
      <c r="AZ639" s="7">
        <v>8.1300000000000008</v>
      </c>
      <c r="BA639" s="7">
        <v>10.31</v>
      </c>
      <c r="BB639" s="7">
        <v>9.99</v>
      </c>
      <c r="BC639" s="8">
        <v>7.84</v>
      </c>
      <c r="BD639" s="14">
        <v>6.13</v>
      </c>
      <c r="BE639" s="7">
        <v>5.86</v>
      </c>
      <c r="BF639" s="7">
        <v>5.52</v>
      </c>
      <c r="BG639" s="7">
        <v>5.04</v>
      </c>
      <c r="BH639" s="7">
        <v>4.9000000000000004</v>
      </c>
      <c r="BI639" s="7">
        <v>6.8</v>
      </c>
      <c r="BJ639" s="7">
        <v>7.26</v>
      </c>
      <c r="BK639" s="7">
        <v>7.63</v>
      </c>
      <c r="BL639" s="68">
        <v>6.65</v>
      </c>
    </row>
    <row r="640" spans="1:65" ht="15" thickBot="1" x14ac:dyDescent="0.35">
      <c r="A640" s="258"/>
      <c r="B640" s="76">
        <v>692</v>
      </c>
      <c r="C640" s="24">
        <v>708</v>
      </c>
      <c r="D640" s="24">
        <v>871</v>
      </c>
      <c r="E640" s="25">
        <v>764</v>
      </c>
      <c r="F640" s="23">
        <v>827</v>
      </c>
      <c r="G640" s="24">
        <v>781</v>
      </c>
      <c r="H640" s="24">
        <v>774</v>
      </c>
      <c r="I640" s="24">
        <v>787</v>
      </c>
      <c r="J640" s="24">
        <v>801</v>
      </c>
      <c r="K640" s="25">
        <v>797</v>
      </c>
      <c r="L640" s="23">
        <v>750</v>
      </c>
      <c r="M640" s="24">
        <v>802</v>
      </c>
      <c r="N640" s="24">
        <v>830</v>
      </c>
      <c r="O640" s="24">
        <v>805</v>
      </c>
      <c r="P640" s="24">
        <v>645</v>
      </c>
      <c r="Q640" s="24">
        <v>683</v>
      </c>
      <c r="R640" s="24">
        <v>578</v>
      </c>
      <c r="S640" s="24">
        <v>582</v>
      </c>
      <c r="T640" s="24">
        <v>585</v>
      </c>
      <c r="U640" s="24">
        <v>598</v>
      </c>
      <c r="V640" s="25">
        <v>781</v>
      </c>
      <c r="W640" s="23">
        <v>775</v>
      </c>
      <c r="X640" s="24">
        <v>758</v>
      </c>
      <c r="Y640" s="24">
        <v>745</v>
      </c>
      <c r="Z640" s="25">
        <v>603</v>
      </c>
      <c r="AA640" s="75">
        <v>731</v>
      </c>
      <c r="AB640" s="23">
        <v>564</v>
      </c>
      <c r="AC640" s="25">
        <v>720</v>
      </c>
      <c r="AD640" s="23">
        <v>788</v>
      </c>
      <c r="AE640" s="25">
        <v>702</v>
      </c>
      <c r="AF640" s="23">
        <v>585</v>
      </c>
      <c r="AG640" s="24">
        <v>573</v>
      </c>
      <c r="AH640" s="24">
        <v>555</v>
      </c>
      <c r="AI640" s="24">
        <v>562</v>
      </c>
      <c r="AJ640" s="24">
        <v>598</v>
      </c>
      <c r="AK640" s="25">
        <v>638</v>
      </c>
      <c r="AL640" s="23">
        <v>710</v>
      </c>
      <c r="AM640" s="25">
        <v>1089</v>
      </c>
      <c r="AN640" s="23">
        <v>555</v>
      </c>
      <c r="AO640" s="24">
        <v>535</v>
      </c>
      <c r="AP640" s="24">
        <v>557</v>
      </c>
      <c r="AQ640" s="24">
        <v>555</v>
      </c>
      <c r="AR640" s="25">
        <v>585</v>
      </c>
      <c r="AS640" s="23">
        <v>779</v>
      </c>
      <c r="AT640" s="24">
        <v>749</v>
      </c>
      <c r="AU640" s="25">
        <v>662</v>
      </c>
      <c r="AV640" s="75">
        <v>648</v>
      </c>
      <c r="AW640" s="23">
        <v>606</v>
      </c>
      <c r="AX640" s="24">
        <v>622</v>
      </c>
      <c r="AY640" s="24">
        <v>577</v>
      </c>
      <c r="AZ640" s="24">
        <v>575</v>
      </c>
      <c r="BA640" s="24">
        <v>465</v>
      </c>
      <c r="BB640" s="24">
        <v>508</v>
      </c>
      <c r="BC640" s="25">
        <v>583</v>
      </c>
      <c r="BD640" s="23">
        <v>667</v>
      </c>
      <c r="BE640" s="24">
        <v>647</v>
      </c>
      <c r="BF640" s="24">
        <v>608</v>
      </c>
      <c r="BG640" s="24">
        <v>608</v>
      </c>
      <c r="BH640" s="24">
        <v>598</v>
      </c>
      <c r="BI640" s="24">
        <v>597</v>
      </c>
      <c r="BJ640" s="24">
        <v>594</v>
      </c>
      <c r="BK640" s="24">
        <v>523</v>
      </c>
      <c r="BL640" s="77">
        <v>572</v>
      </c>
    </row>
    <row r="641" spans="1:18" x14ac:dyDescent="0.3">
      <c r="A641" s="256" t="s">
        <v>3959</v>
      </c>
      <c r="B641" s="259" t="s">
        <v>399</v>
      </c>
      <c r="C641" s="268"/>
      <c r="D641" s="269" t="s">
        <v>404</v>
      </c>
      <c r="E641" s="261"/>
      <c r="F641" s="268"/>
      <c r="G641" s="269" t="s">
        <v>403</v>
      </c>
      <c r="H641" s="261"/>
      <c r="I641" s="261"/>
      <c r="J641" s="261"/>
      <c r="K641" s="268"/>
      <c r="L641" s="269" t="s">
        <v>978</v>
      </c>
      <c r="M641" s="268"/>
      <c r="N641" s="269" t="s">
        <v>4056</v>
      </c>
      <c r="O641" s="268"/>
      <c r="P641" s="269" t="s">
        <v>4059</v>
      </c>
      <c r="Q641" s="261"/>
      <c r="R641" s="260"/>
    </row>
    <row r="642" spans="1:18" x14ac:dyDescent="0.3">
      <c r="A642" s="257"/>
      <c r="B642" s="66" t="s">
        <v>4048</v>
      </c>
      <c r="C642" s="8" t="s">
        <v>4049</v>
      </c>
      <c r="D642" s="14" t="s">
        <v>4050</v>
      </c>
      <c r="E642" s="7" t="s">
        <v>4051</v>
      </c>
      <c r="F642" s="8" t="s">
        <v>390</v>
      </c>
      <c r="G642" s="14" t="s">
        <v>4052</v>
      </c>
      <c r="H642" s="16" t="s">
        <v>388</v>
      </c>
      <c r="I642" s="16" t="s">
        <v>389</v>
      </c>
      <c r="J642" s="16" t="s">
        <v>391</v>
      </c>
      <c r="K642" s="8" t="s">
        <v>4053</v>
      </c>
      <c r="L642" s="14" t="s">
        <v>4054</v>
      </c>
      <c r="M642" s="8" t="s">
        <v>4055</v>
      </c>
      <c r="N642" s="14" t="s">
        <v>4057</v>
      </c>
      <c r="O642" s="8" t="s">
        <v>4058</v>
      </c>
      <c r="P642" s="7" t="s">
        <v>1297</v>
      </c>
      <c r="Q642" s="7" t="s">
        <v>4060</v>
      </c>
      <c r="R642" s="68" t="s">
        <v>4061</v>
      </c>
    </row>
    <row r="643" spans="1:18" x14ac:dyDescent="0.3">
      <c r="A643" s="257"/>
      <c r="B643" s="66">
        <v>12.14</v>
      </c>
      <c r="C643" s="8">
        <v>12.42</v>
      </c>
      <c r="D643" s="14">
        <v>12.23</v>
      </c>
      <c r="E643" s="7">
        <v>13</v>
      </c>
      <c r="F643" s="8">
        <v>9.5399999999999991</v>
      </c>
      <c r="G643" s="14">
        <v>15.15</v>
      </c>
      <c r="H643" s="7">
        <v>11.29</v>
      </c>
      <c r="I643" s="7">
        <v>13.76</v>
      </c>
      <c r="J643" s="7">
        <v>12.97</v>
      </c>
      <c r="K643" s="8">
        <v>12.97</v>
      </c>
      <c r="L643" s="14">
        <v>11.64</v>
      </c>
      <c r="M643" s="8">
        <v>8.5</v>
      </c>
      <c r="N643" s="14">
        <v>10.29</v>
      </c>
      <c r="O643" s="8">
        <v>9.5500000000000007</v>
      </c>
      <c r="P643" s="7">
        <v>19.89</v>
      </c>
      <c r="Q643" s="7">
        <v>20.37</v>
      </c>
      <c r="R643" s="68">
        <v>19.95</v>
      </c>
    </row>
    <row r="644" spans="1:18" ht="15" thickBot="1" x14ac:dyDescent="0.35">
      <c r="A644" s="258"/>
      <c r="B644" s="76">
        <v>462</v>
      </c>
      <c r="C644" s="25">
        <v>408</v>
      </c>
      <c r="D644" s="23">
        <v>535</v>
      </c>
      <c r="E644" s="24">
        <v>632</v>
      </c>
      <c r="F644" s="25">
        <v>679</v>
      </c>
      <c r="G644" s="23">
        <v>852</v>
      </c>
      <c r="H644" s="24">
        <v>706</v>
      </c>
      <c r="I644" s="24">
        <v>539</v>
      </c>
      <c r="J644" s="24">
        <v>652</v>
      </c>
      <c r="K644" s="25">
        <v>637</v>
      </c>
      <c r="L644" s="23">
        <v>684</v>
      </c>
      <c r="M644" s="25">
        <v>415</v>
      </c>
      <c r="N644" s="23">
        <v>369</v>
      </c>
      <c r="O644" s="25">
        <v>588</v>
      </c>
      <c r="P644" s="24">
        <v>557</v>
      </c>
      <c r="Q644" s="24">
        <v>499</v>
      </c>
      <c r="R644" s="77">
        <v>147</v>
      </c>
    </row>
    <row r="645" spans="1:18" x14ac:dyDescent="0.3">
      <c r="A645" s="256" t="s">
        <v>3960</v>
      </c>
      <c r="B645" s="259" t="s">
        <v>431</v>
      </c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8"/>
      <c r="O645" s="269" t="s">
        <v>439</v>
      </c>
      <c r="P645" s="261"/>
      <c r="Q645" s="260"/>
    </row>
    <row r="646" spans="1:18" x14ac:dyDescent="0.3">
      <c r="A646" s="257"/>
      <c r="B646" s="66" t="s">
        <v>4076</v>
      </c>
      <c r="C646" s="7" t="s">
        <v>4077</v>
      </c>
      <c r="D646" s="7" t="s">
        <v>4078</v>
      </c>
      <c r="E646" s="7" t="s">
        <v>4079</v>
      </c>
      <c r="F646" s="7" t="s">
        <v>4080</v>
      </c>
      <c r="G646" s="7" t="s">
        <v>4081</v>
      </c>
      <c r="H646" s="7" t="s">
        <v>4082</v>
      </c>
      <c r="I646" s="7" t="s">
        <v>4083</v>
      </c>
      <c r="J646" s="7" t="s">
        <v>4084</v>
      </c>
      <c r="K646" s="7" t="s">
        <v>4085</v>
      </c>
      <c r="L646" s="7" t="s">
        <v>433</v>
      </c>
      <c r="M646" s="7" t="s">
        <v>434</v>
      </c>
      <c r="N646" s="8" t="s">
        <v>4086</v>
      </c>
      <c r="O646" s="7" t="s">
        <v>4087</v>
      </c>
      <c r="P646" s="7" t="s">
        <v>4088</v>
      </c>
      <c r="Q646" s="78" t="s">
        <v>4089</v>
      </c>
      <c r="R646" s="7" t="s">
        <v>307</v>
      </c>
    </row>
    <row r="647" spans="1:18" x14ac:dyDescent="0.3">
      <c r="A647" s="257"/>
      <c r="B647" s="66">
        <v>14.58</v>
      </c>
      <c r="C647" s="7">
        <v>15.25</v>
      </c>
      <c r="D647" s="7">
        <v>15.78</v>
      </c>
      <c r="E647" s="7">
        <v>16.649999999999999</v>
      </c>
      <c r="F647" s="7">
        <v>17.350000000000001</v>
      </c>
      <c r="G647" s="7">
        <v>17.13</v>
      </c>
      <c r="H647" s="7">
        <v>15.69</v>
      </c>
      <c r="I647" s="7">
        <v>13.95</v>
      </c>
      <c r="J647" s="7">
        <v>16.95</v>
      </c>
      <c r="K647" s="7">
        <v>17.260000000000002</v>
      </c>
      <c r="L647" s="7">
        <v>17.59</v>
      </c>
      <c r="M647" s="7">
        <v>17.37</v>
      </c>
      <c r="N647" s="8">
        <v>17.190000000000001</v>
      </c>
      <c r="O647" s="7">
        <v>16.440000000000001</v>
      </c>
      <c r="P647" s="7">
        <v>16.23</v>
      </c>
      <c r="Q647" s="68">
        <v>13.97</v>
      </c>
    </row>
    <row r="648" spans="1:18" ht="15" thickBot="1" x14ac:dyDescent="0.35">
      <c r="A648" s="258"/>
      <c r="B648" s="76">
        <v>1261</v>
      </c>
      <c r="C648" s="24">
        <v>1171</v>
      </c>
      <c r="D648" s="24">
        <v>1060</v>
      </c>
      <c r="E648" s="24">
        <v>945</v>
      </c>
      <c r="F648" s="24">
        <v>808</v>
      </c>
      <c r="G648" s="24">
        <v>802</v>
      </c>
      <c r="H648" s="24">
        <v>883</v>
      </c>
      <c r="I648" s="24">
        <v>963</v>
      </c>
      <c r="J648" s="24">
        <v>703</v>
      </c>
      <c r="K648" s="24">
        <v>609</v>
      </c>
      <c r="L648" s="24">
        <v>628</v>
      </c>
      <c r="M648" s="24">
        <v>556</v>
      </c>
      <c r="N648" s="25">
        <v>573</v>
      </c>
      <c r="O648" s="24">
        <v>538</v>
      </c>
      <c r="P648" s="24">
        <v>521</v>
      </c>
      <c r="Q648" s="77">
        <v>472</v>
      </c>
    </row>
    <row r="649" spans="1:18" x14ac:dyDescent="0.3">
      <c r="A649" s="299" t="s">
        <v>4062</v>
      </c>
      <c r="B649" s="71" t="s">
        <v>1124</v>
      </c>
    </row>
    <row r="650" spans="1:18" x14ac:dyDescent="0.3">
      <c r="A650" s="257"/>
      <c r="B650" s="72" t="s">
        <v>1250</v>
      </c>
    </row>
    <row r="651" spans="1:18" x14ac:dyDescent="0.3">
      <c r="A651" s="257"/>
      <c r="B651" s="72">
        <v>23.37</v>
      </c>
    </row>
    <row r="652" spans="1:18" ht="15" thickBot="1" x14ac:dyDescent="0.35">
      <c r="A652" s="258"/>
      <c r="B652" s="74">
        <v>2688</v>
      </c>
    </row>
    <row r="653" spans="1:18" x14ac:dyDescent="0.3">
      <c r="A653" s="256" t="s">
        <v>4063</v>
      </c>
      <c r="B653" s="71" t="s">
        <v>1124</v>
      </c>
    </row>
    <row r="654" spans="1:18" x14ac:dyDescent="0.3">
      <c r="A654" s="257"/>
      <c r="B654" s="72" t="s">
        <v>3850</v>
      </c>
    </row>
    <row r="655" spans="1:18" x14ac:dyDescent="0.3">
      <c r="A655" s="257"/>
      <c r="B655" s="72">
        <v>27.24</v>
      </c>
    </row>
    <row r="656" spans="1:18" ht="15" thickBot="1" x14ac:dyDescent="0.35">
      <c r="A656" s="258"/>
      <c r="B656" s="72">
        <v>1057</v>
      </c>
    </row>
    <row r="657" spans="1:22" x14ac:dyDescent="0.3">
      <c r="A657" s="256" t="s">
        <v>4064</v>
      </c>
      <c r="B657" s="82" t="s">
        <v>493</v>
      </c>
      <c r="C657" s="64" t="s">
        <v>491</v>
      </c>
    </row>
    <row r="658" spans="1:22" x14ac:dyDescent="0.3">
      <c r="A658" s="257"/>
      <c r="B658" s="83" t="s">
        <v>1670</v>
      </c>
      <c r="C658" s="68" t="s">
        <v>1664</v>
      </c>
    </row>
    <row r="659" spans="1:22" x14ac:dyDescent="0.3">
      <c r="A659" s="257"/>
      <c r="B659" s="83">
        <v>26.84</v>
      </c>
      <c r="C659" s="68">
        <v>27.39</v>
      </c>
    </row>
    <row r="660" spans="1:22" ht="15" thickBot="1" x14ac:dyDescent="0.35">
      <c r="A660" s="258"/>
      <c r="B660" s="83">
        <v>1524</v>
      </c>
      <c r="C660" s="68">
        <v>1630</v>
      </c>
    </row>
    <row r="661" spans="1:22" x14ac:dyDescent="0.3">
      <c r="A661" s="256" t="s">
        <v>4065</v>
      </c>
      <c r="B661" s="82" t="s">
        <v>493</v>
      </c>
      <c r="C661" s="34" t="s">
        <v>499</v>
      </c>
      <c r="D661" s="269" t="s">
        <v>1691</v>
      </c>
      <c r="E661" s="261"/>
      <c r="F661" s="260"/>
    </row>
    <row r="662" spans="1:22" x14ac:dyDescent="0.3">
      <c r="A662" s="257"/>
      <c r="B662" s="83" t="s">
        <v>494</v>
      </c>
      <c r="C662" s="67" t="s">
        <v>4090</v>
      </c>
      <c r="D662" s="7" t="s">
        <v>1693</v>
      </c>
      <c r="E662" s="7" t="s">
        <v>4091</v>
      </c>
      <c r="F662" s="68" t="s">
        <v>1694</v>
      </c>
    </row>
    <row r="663" spans="1:22" x14ac:dyDescent="0.3">
      <c r="A663" s="257"/>
      <c r="B663" s="83">
        <v>27.01</v>
      </c>
      <c r="C663" s="67">
        <v>24.77</v>
      </c>
      <c r="D663" s="7">
        <v>27.29</v>
      </c>
      <c r="E663" s="7">
        <v>28.15</v>
      </c>
      <c r="F663" s="68">
        <v>29.03</v>
      </c>
    </row>
    <row r="664" spans="1:22" ht="15" thickBot="1" x14ac:dyDescent="0.35">
      <c r="A664" s="258"/>
      <c r="B664" s="129">
        <v>1237</v>
      </c>
      <c r="C664" s="75">
        <v>2418</v>
      </c>
      <c r="D664" s="24">
        <v>1115</v>
      </c>
      <c r="E664" s="24">
        <v>1085</v>
      </c>
      <c r="F664" s="77">
        <v>883</v>
      </c>
    </row>
    <row r="665" spans="1:22" x14ac:dyDescent="0.3">
      <c r="A665" s="256" t="s">
        <v>4066</v>
      </c>
      <c r="B665" s="71" t="s">
        <v>515</v>
      </c>
    </row>
    <row r="666" spans="1:22" x14ac:dyDescent="0.3">
      <c r="A666" s="257"/>
      <c r="B666" s="72" t="s">
        <v>518</v>
      </c>
    </row>
    <row r="667" spans="1:22" x14ac:dyDescent="0.3">
      <c r="A667" s="257"/>
      <c r="B667" s="72">
        <v>21.74</v>
      </c>
    </row>
    <row r="668" spans="1:22" ht="15" thickBot="1" x14ac:dyDescent="0.35">
      <c r="A668" s="258"/>
      <c r="B668" s="72">
        <v>989</v>
      </c>
    </row>
    <row r="669" spans="1:22" x14ac:dyDescent="0.3">
      <c r="A669" s="256" t="s">
        <v>4067</v>
      </c>
      <c r="B669" s="82" t="s">
        <v>1691</v>
      </c>
      <c r="C669" s="269" t="s">
        <v>1650</v>
      </c>
      <c r="D669" s="268"/>
      <c r="E669" s="269" t="s">
        <v>522</v>
      </c>
      <c r="F669" s="268"/>
      <c r="G669" s="269" t="s">
        <v>515</v>
      </c>
      <c r="H669" s="261"/>
      <c r="I669" s="268"/>
      <c r="J669" s="269" t="s">
        <v>509</v>
      </c>
      <c r="K669" s="261"/>
      <c r="L669" s="261"/>
      <c r="M669" s="261"/>
      <c r="N669" s="268"/>
      <c r="O669" s="269" t="s">
        <v>505</v>
      </c>
      <c r="P669" s="261"/>
      <c r="Q669" s="268"/>
      <c r="R669" s="34" t="s">
        <v>596</v>
      </c>
      <c r="S669" s="269" t="s">
        <v>502</v>
      </c>
      <c r="T669" s="261"/>
      <c r="U669" s="261"/>
      <c r="V669" s="260"/>
    </row>
    <row r="670" spans="1:22" x14ac:dyDescent="0.3">
      <c r="A670" s="257"/>
      <c r="B670" s="83" t="s">
        <v>1693</v>
      </c>
      <c r="C670" s="14" t="s">
        <v>4092</v>
      </c>
      <c r="D670" s="8" t="s">
        <v>1651</v>
      </c>
      <c r="E670" s="14" t="s">
        <v>1635</v>
      </c>
      <c r="F670" s="8" t="s">
        <v>3877</v>
      </c>
      <c r="G670" s="14" t="s">
        <v>1670</v>
      </c>
      <c r="H670" s="7" t="s">
        <v>516</v>
      </c>
      <c r="I670" s="8" t="s">
        <v>518</v>
      </c>
      <c r="J670" s="14" t="s">
        <v>1894</v>
      </c>
      <c r="K670" s="7" t="s">
        <v>513</v>
      </c>
      <c r="L670" s="7" t="s">
        <v>514</v>
      </c>
      <c r="M670" s="7" t="s">
        <v>512</v>
      </c>
      <c r="N670" s="8" t="s">
        <v>510</v>
      </c>
      <c r="O670" s="80" t="s">
        <v>1893</v>
      </c>
      <c r="P670" s="16" t="s">
        <v>4093</v>
      </c>
      <c r="Q670" s="8" t="s">
        <v>599</v>
      </c>
      <c r="R670" s="67" t="s">
        <v>597</v>
      </c>
      <c r="S670" s="7" t="s">
        <v>504</v>
      </c>
      <c r="T670" s="7" t="s">
        <v>595</v>
      </c>
      <c r="U670" s="7" t="s">
        <v>503</v>
      </c>
      <c r="V670" s="68" t="s">
        <v>534</v>
      </c>
    </row>
    <row r="671" spans="1:22" x14ac:dyDescent="0.3">
      <c r="A671" s="257"/>
      <c r="B671" s="83">
        <v>27.29</v>
      </c>
      <c r="C671" s="14">
        <v>24.58</v>
      </c>
      <c r="D671" s="8">
        <v>22.53</v>
      </c>
      <c r="E671" s="14">
        <v>21.03</v>
      </c>
      <c r="F671" s="8">
        <v>24.24</v>
      </c>
      <c r="G671" s="14">
        <v>23.04</v>
      </c>
      <c r="H671" s="7">
        <v>23.41</v>
      </c>
      <c r="I671" s="8">
        <v>21.74</v>
      </c>
      <c r="J671" s="14">
        <v>23.61</v>
      </c>
      <c r="K671" s="7">
        <v>25.06</v>
      </c>
      <c r="L671" s="7">
        <v>24.4</v>
      </c>
      <c r="M671" s="7">
        <v>25.04</v>
      </c>
      <c r="N671" s="8">
        <v>24.15</v>
      </c>
      <c r="O671" s="14">
        <v>22.64</v>
      </c>
      <c r="P671" s="7">
        <v>21.53</v>
      </c>
      <c r="Q671" s="8">
        <v>22.34</v>
      </c>
      <c r="R671" s="67">
        <v>22.37</v>
      </c>
      <c r="S671" s="7">
        <v>21</v>
      </c>
      <c r="T671" s="7">
        <v>18.04</v>
      </c>
      <c r="U671" s="7">
        <v>18.59</v>
      </c>
      <c r="V671" s="68">
        <v>16.579999999999998</v>
      </c>
    </row>
    <row r="672" spans="1:22" ht="15" thickBot="1" x14ac:dyDescent="0.35">
      <c r="A672" s="258"/>
      <c r="B672" s="129">
        <v>1115</v>
      </c>
      <c r="C672" s="23">
        <v>1413</v>
      </c>
      <c r="D672" s="25">
        <v>1549</v>
      </c>
      <c r="E672" s="23">
        <v>695</v>
      </c>
      <c r="F672" s="25">
        <v>950</v>
      </c>
      <c r="G672" s="23">
        <v>834</v>
      </c>
      <c r="H672" s="24">
        <v>767</v>
      </c>
      <c r="I672" s="25">
        <v>989</v>
      </c>
      <c r="J672" s="23">
        <v>1127</v>
      </c>
      <c r="K672" s="24">
        <v>1106</v>
      </c>
      <c r="L672" s="24">
        <v>868</v>
      </c>
      <c r="M672" s="24">
        <v>1023</v>
      </c>
      <c r="N672" s="25">
        <v>736</v>
      </c>
      <c r="O672" s="23">
        <v>737</v>
      </c>
      <c r="P672" s="24">
        <v>467</v>
      </c>
      <c r="Q672" s="25">
        <v>566</v>
      </c>
      <c r="R672" s="75">
        <v>667</v>
      </c>
      <c r="S672" s="24">
        <v>516</v>
      </c>
      <c r="T672" s="24">
        <v>736</v>
      </c>
      <c r="U672" s="24">
        <v>867</v>
      </c>
      <c r="V672" s="77">
        <v>568</v>
      </c>
    </row>
    <row r="673" spans="1:6" x14ac:dyDescent="0.3">
      <c r="A673" s="256" t="s">
        <v>4068</v>
      </c>
      <c r="B673" s="71" t="s">
        <v>502</v>
      </c>
      <c r="D673"/>
      <c r="E673"/>
    </row>
    <row r="674" spans="1:6" x14ac:dyDescent="0.3">
      <c r="A674" s="257"/>
      <c r="B674" s="72" t="s">
        <v>664</v>
      </c>
      <c r="D674"/>
      <c r="E674"/>
    </row>
    <row r="675" spans="1:6" x14ac:dyDescent="0.3">
      <c r="A675" s="257"/>
      <c r="B675" s="72">
        <v>17.059999999999999</v>
      </c>
      <c r="D675"/>
      <c r="E675"/>
    </row>
    <row r="676" spans="1:6" ht="15" thickBot="1" x14ac:dyDescent="0.35">
      <c r="A676" s="258"/>
      <c r="B676" s="74">
        <v>360</v>
      </c>
      <c r="D676"/>
      <c r="E676"/>
    </row>
    <row r="677" spans="1:6" x14ac:dyDescent="0.3">
      <c r="A677" s="256" t="s">
        <v>4069</v>
      </c>
      <c r="B677" s="71" t="s">
        <v>502</v>
      </c>
      <c r="D677"/>
      <c r="E677"/>
    </row>
    <row r="678" spans="1:6" x14ac:dyDescent="0.3">
      <c r="A678" s="257"/>
      <c r="B678" s="72" t="s">
        <v>664</v>
      </c>
      <c r="D678"/>
      <c r="E678"/>
    </row>
    <row r="679" spans="1:6" x14ac:dyDescent="0.3">
      <c r="A679" s="257"/>
      <c r="B679" s="72">
        <v>17.059999999999999</v>
      </c>
      <c r="D679"/>
      <c r="E679"/>
    </row>
    <row r="680" spans="1:6" ht="15" thickBot="1" x14ac:dyDescent="0.35">
      <c r="A680" s="258"/>
      <c r="B680" s="72">
        <v>360</v>
      </c>
      <c r="D680"/>
      <c r="E680"/>
    </row>
    <row r="681" spans="1:6" x14ac:dyDescent="0.3">
      <c r="A681" s="256" t="s">
        <v>4070</v>
      </c>
      <c r="B681" s="82" t="s">
        <v>509</v>
      </c>
      <c r="C681" s="34" t="s">
        <v>522</v>
      </c>
      <c r="D681" s="269" t="s">
        <v>531</v>
      </c>
      <c r="E681" s="261"/>
      <c r="F681" s="260"/>
    </row>
    <row r="682" spans="1:6" x14ac:dyDescent="0.3">
      <c r="A682" s="257"/>
      <c r="B682" s="83" t="s">
        <v>1894</v>
      </c>
      <c r="C682" s="67" t="s">
        <v>1635</v>
      </c>
      <c r="D682" s="7" t="s">
        <v>1900</v>
      </c>
      <c r="E682" s="7" t="s">
        <v>4094</v>
      </c>
      <c r="F682" s="68" t="s">
        <v>4095</v>
      </c>
    </row>
    <row r="683" spans="1:6" x14ac:dyDescent="0.3">
      <c r="A683" s="257"/>
      <c r="B683" s="83">
        <v>23.61</v>
      </c>
      <c r="C683" s="67">
        <v>21.03</v>
      </c>
      <c r="D683" s="7">
        <v>21.71</v>
      </c>
      <c r="E683" s="7">
        <v>17.760000000000002</v>
      </c>
      <c r="F683" s="68">
        <v>26.89</v>
      </c>
    </row>
    <row r="684" spans="1:6" ht="15" thickBot="1" x14ac:dyDescent="0.35">
      <c r="A684" s="258"/>
      <c r="B684" s="129">
        <v>1127</v>
      </c>
      <c r="C684" s="75">
        <v>695</v>
      </c>
      <c r="D684" s="24">
        <v>634</v>
      </c>
      <c r="E684" s="24">
        <v>1059</v>
      </c>
      <c r="F684" s="77">
        <v>435</v>
      </c>
    </row>
    <row r="685" spans="1:6" x14ac:dyDescent="0.3">
      <c r="A685" s="256" t="s">
        <v>4071</v>
      </c>
      <c r="B685" s="82" t="s">
        <v>4282</v>
      </c>
      <c r="C685" s="269" t="s">
        <v>1102</v>
      </c>
      <c r="D685" s="260"/>
    </row>
    <row r="686" spans="1:6" x14ac:dyDescent="0.3">
      <c r="A686" s="257"/>
      <c r="B686" s="83" t="s">
        <v>4097</v>
      </c>
      <c r="C686" s="7" t="s">
        <v>1713</v>
      </c>
      <c r="D686" s="68" t="s">
        <v>4098</v>
      </c>
    </row>
    <row r="687" spans="1:6" x14ac:dyDescent="0.3">
      <c r="A687" s="257"/>
      <c r="B687" s="83">
        <v>25.73</v>
      </c>
      <c r="C687" s="7">
        <v>23.87</v>
      </c>
      <c r="D687" s="68">
        <v>27.31</v>
      </c>
    </row>
    <row r="688" spans="1:6" ht="15" thickBot="1" x14ac:dyDescent="0.35">
      <c r="A688" s="257"/>
      <c r="B688" s="129">
        <v>2486</v>
      </c>
      <c r="C688" s="24">
        <v>1355</v>
      </c>
      <c r="D688" s="77">
        <v>1191</v>
      </c>
    </row>
    <row r="689" spans="1:49" x14ac:dyDescent="0.3">
      <c r="A689" s="256" t="s">
        <v>4072</v>
      </c>
      <c r="B689" s="71" t="s">
        <v>4099</v>
      </c>
    </row>
    <row r="690" spans="1:49" x14ac:dyDescent="0.3">
      <c r="A690" s="257"/>
      <c r="B690" s="72" t="s">
        <v>4100</v>
      </c>
    </row>
    <row r="691" spans="1:49" x14ac:dyDescent="0.3">
      <c r="A691" s="257"/>
      <c r="B691" s="72">
        <v>23.39</v>
      </c>
    </row>
    <row r="692" spans="1:49" ht="15" thickBot="1" x14ac:dyDescent="0.35">
      <c r="A692" s="257"/>
      <c r="B692" s="72">
        <v>2175</v>
      </c>
    </row>
    <row r="693" spans="1:49" x14ac:dyDescent="0.3">
      <c r="A693" s="256" t="s">
        <v>4073</v>
      </c>
      <c r="B693" s="142" t="s">
        <v>364</v>
      </c>
      <c r="C693" s="34" t="s">
        <v>4102</v>
      </c>
      <c r="D693" s="34" t="s">
        <v>4104</v>
      </c>
      <c r="E693" s="34" t="s">
        <v>404</v>
      </c>
      <c r="F693" s="34" t="s">
        <v>403</v>
      </c>
      <c r="G693" s="269" t="s">
        <v>978</v>
      </c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8"/>
      <c r="W693" s="65" t="s">
        <v>4123</v>
      </c>
      <c r="X693" s="142"/>
      <c r="Y693" s="65" t="s">
        <v>4059</v>
      </c>
      <c r="Z693" s="142"/>
      <c r="AA693" s="65" t="s">
        <v>4126</v>
      </c>
      <c r="AB693" s="133"/>
      <c r="AC693" s="64"/>
    </row>
    <row r="694" spans="1:49" x14ac:dyDescent="0.3">
      <c r="A694" s="257"/>
      <c r="B694" s="8" t="s">
        <v>4101</v>
      </c>
      <c r="C694" s="67" t="s">
        <v>4103</v>
      </c>
      <c r="D694" s="67" t="s">
        <v>4105</v>
      </c>
      <c r="E694" s="67" t="s">
        <v>4106</v>
      </c>
      <c r="F694" s="145" t="s">
        <v>391</v>
      </c>
      <c r="G694" s="14" t="s">
        <v>4107</v>
      </c>
      <c r="H694" s="7" t="s">
        <v>4108</v>
      </c>
      <c r="I694" s="7" t="s">
        <v>4109</v>
      </c>
      <c r="J694" s="7" t="s">
        <v>4110</v>
      </c>
      <c r="K694" s="7" t="s">
        <v>4111</v>
      </c>
      <c r="L694" s="7" t="s">
        <v>4112</v>
      </c>
      <c r="M694" s="7" t="s">
        <v>4113</v>
      </c>
      <c r="N694" s="7" t="s">
        <v>4114</v>
      </c>
      <c r="O694" s="7" t="s">
        <v>4115</v>
      </c>
      <c r="P694" s="7" t="s">
        <v>4116</v>
      </c>
      <c r="Q694" s="7" t="s">
        <v>4117</v>
      </c>
      <c r="R694" s="7" t="s">
        <v>4118</v>
      </c>
      <c r="S694" s="7" t="s">
        <v>4119</v>
      </c>
      <c r="T694" s="7" t="s">
        <v>4120</v>
      </c>
      <c r="U694" s="7" t="s">
        <v>4121</v>
      </c>
      <c r="V694" s="8" t="s">
        <v>4122</v>
      </c>
      <c r="W694" s="14" t="s">
        <v>4124</v>
      </c>
      <c r="X694" s="8" t="s">
        <v>4125</v>
      </c>
      <c r="Y694" s="14" t="s">
        <v>1297</v>
      </c>
      <c r="Z694" s="8" t="s">
        <v>4061</v>
      </c>
      <c r="AA694" s="7" t="s">
        <v>4127</v>
      </c>
      <c r="AB694" s="7" t="s">
        <v>4128</v>
      </c>
      <c r="AC694" s="68" t="s">
        <v>4129</v>
      </c>
    </row>
    <row r="695" spans="1:49" x14ac:dyDescent="0.3">
      <c r="A695" s="257"/>
      <c r="B695" s="8">
        <v>12.46</v>
      </c>
      <c r="C695" s="67">
        <v>11.1</v>
      </c>
      <c r="D695" s="67">
        <v>19.46</v>
      </c>
      <c r="E695" s="67">
        <v>9.26</v>
      </c>
      <c r="F695" s="67">
        <v>12.97</v>
      </c>
      <c r="G695" s="14">
        <v>14.45</v>
      </c>
      <c r="H695" s="7">
        <v>14.77</v>
      </c>
      <c r="I695" s="7">
        <v>16.079999999999998</v>
      </c>
      <c r="J695" s="7">
        <v>14.86</v>
      </c>
      <c r="K695" s="7">
        <v>13.38</v>
      </c>
      <c r="L695" s="7">
        <v>15.79</v>
      </c>
      <c r="M695" s="7">
        <v>13.75</v>
      </c>
      <c r="N695" s="7">
        <v>11.21</v>
      </c>
      <c r="O695" s="7">
        <v>13.69</v>
      </c>
      <c r="P695" s="7">
        <v>15.38</v>
      </c>
      <c r="Q695" s="7">
        <v>16.84</v>
      </c>
      <c r="R695" s="7">
        <v>15.5</v>
      </c>
      <c r="S695" s="7">
        <v>15.45</v>
      </c>
      <c r="T695" s="7">
        <v>17.89</v>
      </c>
      <c r="U695" s="7">
        <v>14.84</v>
      </c>
      <c r="V695" s="8">
        <v>9.26</v>
      </c>
      <c r="W695" s="14">
        <v>18.34</v>
      </c>
      <c r="X695" s="8">
        <v>18.57</v>
      </c>
      <c r="Y695" s="14">
        <v>19.89</v>
      </c>
      <c r="Z695" s="8">
        <v>19.95</v>
      </c>
      <c r="AA695" s="7">
        <v>10.86</v>
      </c>
      <c r="AB695" s="7">
        <v>15.4</v>
      </c>
      <c r="AC695" s="68">
        <v>14.83</v>
      </c>
    </row>
    <row r="696" spans="1:49" ht="15" thickBot="1" x14ac:dyDescent="0.35">
      <c r="A696" s="258"/>
      <c r="B696" s="8">
        <v>784</v>
      </c>
      <c r="C696" s="67">
        <v>818</v>
      </c>
      <c r="D696" s="67">
        <v>460</v>
      </c>
      <c r="E696" s="67">
        <v>679</v>
      </c>
      <c r="F696" s="67">
        <v>652</v>
      </c>
      <c r="G696" s="14">
        <v>783</v>
      </c>
      <c r="H696" s="7">
        <v>709</v>
      </c>
      <c r="I696" s="7">
        <v>713</v>
      </c>
      <c r="J696" s="7">
        <v>689</v>
      </c>
      <c r="K696" s="7">
        <v>637</v>
      </c>
      <c r="L696" s="7">
        <v>853</v>
      </c>
      <c r="M696" s="7">
        <v>724</v>
      </c>
      <c r="N696" s="7">
        <v>438</v>
      </c>
      <c r="O696" s="7">
        <v>593</v>
      </c>
      <c r="P696" s="7">
        <v>706</v>
      </c>
      <c r="Q696" s="7">
        <v>540</v>
      </c>
      <c r="R696" s="7">
        <v>538</v>
      </c>
      <c r="S696" s="7">
        <v>608</v>
      </c>
      <c r="T696" s="7">
        <v>559</v>
      </c>
      <c r="U696" s="7">
        <v>694</v>
      </c>
      <c r="V696" s="8">
        <v>537</v>
      </c>
      <c r="W696" s="14">
        <v>777</v>
      </c>
      <c r="X696" s="8">
        <v>697</v>
      </c>
      <c r="Y696" s="14">
        <v>557</v>
      </c>
      <c r="Z696" s="8">
        <v>147</v>
      </c>
      <c r="AA696" s="7">
        <v>372</v>
      </c>
      <c r="AB696" s="7">
        <v>358</v>
      </c>
      <c r="AC696" s="68">
        <v>386</v>
      </c>
    </row>
    <row r="697" spans="1:49" x14ac:dyDescent="0.3">
      <c r="A697" s="256" t="s">
        <v>4074</v>
      </c>
      <c r="B697" s="142" t="s">
        <v>4130</v>
      </c>
      <c r="C697" s="269" t="s">
        <v>364</v>
      </c>
      <c r="D697" s="261"/>
      <c r="E697" s="261"/>
      <c r="F697" s="261"/>
      <c r="G697" s="261"/>
      <c r="H697" s="261"/>
      <c r="I697" s="268"/>
      <c r="J697" s="34" t="s">
        <v>396</v>
      </c>
      <c r="K697" s="65" t="s">
        <v>394</v>
      </c>
      <c r="L697" s="133"/>
      <c r="M697" s="133"/>
      <c r="N697" s="133"/>
      <c r="O697" s="142"/>
      <c r="P697" s="65" t="s">
        <v>393</v>
      </c>
      <c r="Q697" s="133"/>
      <c r="R697" s="133"/>
      <c r="S697" s="133"/>
      <c r="T697" s="133"/>
      <c r="U697" s="133"/>
      <c r="V697" s="133"/>
      <c r="W697" s="142"/>
      <c r="X697" s="65" t="s">
        <v>395</v>
      </c>
      <c r="Y697" s="142"/>
      <c r="Z697" s="34" t="s">
        <v>4143</v>
      </c>
      <c r="AA697" s="34" t="s">
        <v>401</v>
      </c>
      <c r="AB697" s="65" t="s">
        <v>4028</v>
      </c>
      <c r="AC697" s="142"/>
      <c r="AD697" s="34" t="s">
        <v>4024</v>
      </c>
      <c r="AE697" s="65" t="s">
        <v>4038</v>
      </c>
      <c r="AF697" s="133"/>
      <c r="AG697" s="133"/>
      <c r="AH697" s="133"/>
      <c r="AI697" s="133"/>
      <c r="AJ697" s="64"/>
    </row>
    <row r="698" spans="1:49" x14ac:dyDescent="0.3">
      <c r="A698" s="257"/>
      <c r="B698" s="8" t="s">
        <v>4131</v>
      </c>
      <c r="C698" s="14" t="s">
        <v>4101</v>
      </c>
      <c r="D698" s="7" t="s">
        <v>4132</v>
      </c>
      <c r="E698" s="7" t="s">
        <v>4133</v>
      </c>
      <c r="F698" s="7" t="s">
        <v>367</v>
      </c>
      <c r="G698" s="7" t="s">
        <v>369</v>
      </c>
      <c r="H698" s="16" t="s">
        <v>4134</v>
      </c>
      <c r="I698" s="81" t="s">
        <v>4135</v>
      </c>
      <c r="J698" s="67" t="s">
        <v>4136</v>
      </c>
      <c r="K698" s="16" t="s">
        <v>371</v>
      </c>
      <c r="L698" s="7" t="s">
        <v>372</v>
      </c>
      <c r="M698" s="7" t="s">
        <v>374</v>
      </c>
      <c r="N698" s="7" t="s">
        <v>3991</v>
      </c>
      <c r="O698" s="8" t="s">
        <v>3993</v>
      </c>
      <c r="P698" s="14" t="s">
        <v>451</v>
      </c>
      <c r="Q698" s="7" t="s">
        <v>4137</v>
      </c>
      <c r="R698" s="7" t="s">
        <v>4138</v>
      </c>
      <c r="S698" s="7" t="s">
        <v>3986</v>
      </c>
      <c r="T698" s="7" t="s">
        <v>3985</v>
      </c>
      <c r="U698" s="7" t="s">
        <v>3984</v>
      </c>
      <c r="V698" s="7" t="s">
        <v>4139</v>
      </c>
      <c r="W698" s="8" t="s">
        <v>4140</v>
      </c>
      <c r="X698" s="14" t="s">
        <v>4141</v>
      </c>
      <c r="Y698" s="8" t="s">
        <v>4142</v>
      </c>
      <c r="Z698" s="67" t="s">
        <v>4144</v>
      </c>
      <c r="AA698" s="145" t="s">
        <v>4145</v>
      </c>
      <c r="AB698" s="14" t="s">
        <v>4146</v>
      </c>
      <c r="AC698" s="8" t="s">
        <v>4147</v>
      </c>
      <c r="AD698" s="67" t="s">
        <v>4027</v>
      </c>
      <c r="AE698" s="16" t="s">
        <v>4148</v>
      </c>
      <c r="AF698" s="16" t="s">
        <v>4149</v>
      </c>
      <c r="AG698" s="16" t="s">
        <v>4040</v>
      </c>
      <c r="AH698" s="16" t="s">
        <v>4150</v>
      </c>
      <c r="AI698" s="7" t="s">
        <v>4151</v>
      </c>
      <c r="AJ698" s="68" t="s">
        <v>4152</v>
      </c>
    </row>
    <row r="699" spans="1:49" x14ac:dyDescent="0.3">
      <c r="A699" s="257"/>
      <c r="B699" s="8">
        <v>10.02</v>
      </c>
      <c r="C699" s="14">
        <v>12.46</v>
      </c>
      <c r="D699" s="7">
        <v>11.86</v>
      </c>
      <c r="E699" s="7">
        <v>10.130000000000001</v>
      </c>
      <c r="F699" s="7">
        <v>11.5</v>
      </c>
      <c r="G699" s="7">
        <v>10.39</v>
      </c>
      <c r="H699" s="7">
        <v>11.15</v>
      </c>
      <c r="I699" s="8">
        <v>11.01</v>
      </c>
      <c r="J699" s="67">
        <v>10.32</v>
      </c>
      <c r="K699" s="7">
        <v>10.23</v>
      </c>
      <c r="L699" s="7">
        <v>9.65</v>
      </c>
      <c r="M699" s="7">
        <v>8.93</v>
      </c>
      <c r="N699" s="7">
        <v>8.84</v>
      </c>
      <c r="O699" s="8">
        <v>9.99</v>
      </c>
      <c r="P699" s="14">
        <v>10.48</v>
      </c>
      <c r="Q699" s="7">
        <v>10.78</v>
      </c>
      <c r="R699" s="7">
        <v>10.86</v>
      </c>
      <c r="S699" s="7">
        <v>10.52</v>
      </c>
      <c r="T699" s="7">
        <v>10.24</v>
      </c>
      <c r="U699" s="7">
        <v>10.029999999999999</v>
      </c>
      <c r="V699" s="7">
        <v>10.039999999999999</v>
      </c>
      <c r="W699" s="8">
        <v>9.9499999999999993</v>
      </c>
      <c r="X699" s="14">
        <v>5.23</v>
      </c>
      <c r="Y699" s="8">
        <v>6.69</v>
      </c>
      <c r="Z699" s="67">
        <v>7.12</v>
      </c>
      <c r="AA699" s="67">
        <v>12.68</v>
      </c>
      <c r="AB699" s="14">
        <v>8.1</v>
      </c>
      <c r="AC699" s="8">
        <v>6.7</v>
      </c>
      <c r="AD699" s="67">
        <v>7.29</v>
      </c>
      <c r="AE699" s="7">
        <v>5.32</v>
      </c>
      <c r="AF699" s="7">
        <v>5.22</v>
      </c>
      <c r="AG699" s="7">
        <v>5.86</v>
      </c>
      <c r="AH699" s="7">
        <v>4.9000000000000004</v>
      </c>
      <c r="AI699" s="7">
        <v>5.01</v>
      </c>
      <c r="AJ699" s="68">
        <v>4.5599999999999996</v>
      </c>
    </row>
    <row r="700" spans="1:49" ht="15" thickBot="1" x14ac:dyDescent="0.35">
      <c r="A700" s="258"/>
      <c r="B700" s="8">
        <v>899</v>
      </c>
      <c r="C700" s="14">
        <v>784</v>
      </c>
      <c r="D700" s="7">
        <v>645</v>
      </c>
      <c r="E700" s="7">
        <v>824</v>
      </c>
      <c r="F700" s="7">
        <v>775</v>
      </c>
      <c r="G700" s="7">
        <v>871</v>
      </c>
      <c r="H700" s="7">
        <v>801</v>
      </c>
      <c r="I700" s="8">
        <v>770</v>
      </c>
      <c r="J700" s="67">
        <v>970</v>
      </c>
      <c r="K700" s="7">
        <v>802</v>
      </c>
      <c r="L700" s="7">
        <v>706</v>
      </c>
      <c r="M700" s="7">
        <v>805</v>
      </c>
      <c r="N700" s="7">
        <v>683</v>
      </c>
      <c r="O700" s="8">
        <v>582</v>
      </c>
      <c r="P700" s="14">
        <v>827</v>
      </c>
      <c r="Q700" s="7">
        <v>831</v>
      </c>
      <c r="R700" s="7">
        <v>801</v>
      </c>
      <c r="S700" s="7">
        <v>787</v>
      </c>
      <c r="T700" s="7">
        <v>774</v>
      </c>
      <c r="U700" s="7">
        <v>781</v>
      </c>
      <c r="V700" s="7">
        <v>813</v>
      </c>
      <c r="W700" s="8">
        <v>803</v>
      </c>
      <c r="X700" s="14">
        <v>1444</v>
      </c>
      <c r="Y700" s="8">
        <v>1495</v>
      </c>
      <c r="Z700" s="67">
        <v>1010</v>
      </c>
      <c r="AA700" s="67">
        <v>608</v>
      </c>
      <c r="AB700" s="14">
        <v>612</v>
      </c>
      <c r="AC700" s="8">
        <v>671</v>
      </c>
      <c r="AD700" s="67">
        <v>662</v>
      </c>
      <c r="AE700" s="7">
        <v>681</v>
      </c>
      <c r="AF700" s="7">
        <v>639</v>
      </c>
      <c r="AG700" s="7">
        <v>647</v>
      </c>
      <c r="AH700" s="7">
        <v>592</v>
      </c>
      <c r="AI700" s="7">
        <v>543</v>
      </c>
      <c r="AJ700" s="68">
        <v>578</v>
      </c>
    </row>
    <row r="701" spans="1:49" x14ac:dyDescent="0.3">
      <c r="A701" s="256" t="s">
        <v>4075</v>
      </c>
      <c r="B701" s="142" t="s">
        <v>4130</v>
      </c>
      <c r="C701" s="269" t="s">
        <v>364</v>
      </c>
      <c r="D701" s="261"/>
      <c r="E701" s="261"/>
      <c r="F701" s="261"/>
      <c r="G701" s="261"/>
      <c r="H701" s="261"/>
      <c r="I701" s="268"/>
      <c r="J701" s="34" t="s">
        <v>396</v>
      </c>
      <c r="K701" s="65" t="s">
        <v>394</v>
      </c>
      <c r="L701" s="133"/>
      <c r="M701" s="133"/>
      <c r="N701" s="133"/>
      <c r="O701" s="142"/>
      <c r="P701" s="65" t="s">
        <v>393</v>
      </c>
      <c r="Q701" s="133"/>
      <c r="R701" s="133"/>
      <c r="S701" s="133"/>
      <c r="T701" s="133"/>
      <c r="U701" s="133"/>
      <c r="V701" s="133"/>
      <c r="W701" s="142"/>
      <c r="X701" s="65" t="s">
        <v>395</v>
      </c>
      <c r="Y701" s="142"/>
      <c r="Z701" s="65" t="s">
        <v>4010</v>
      </c>
      <c r="AA701" s="142"/>
      <c r="AB701" s="65" t="s">
        <v>4005</v>
      </c>
      <c r="AC701" s="133"/>
      <c r="AD701" s="133"/>
      <c r="AE701" s="142"/>
      <c r="AF701" s="34" t="s">
        <v>401</v>
      </c>
      <c r="AG701" s="65" t="s">
        <v>978</v>
      </c>
      <c r="AH701" s="133"/>
      <c r="AI701" s="133"/>
      <c r="AJ701" s="133"/>
      <c r="AK701" s="142"/>
      <c r="AL701" s="65" t="s">
        <v>4156</v>
      </c>
      <c r="AM701" s="142"/>
      <c r="AN701" s="65" t="s">
        <v>4038</v>
      </c>
      <c r="AO701" s="133"/>
      <c r="AP701" s="133"/>
      <c r="AQ701" s="133"/>
      <c r="AR701" s="133"/>
      <c r="AS701" s="133"/>
      <c r="AT701" s="133"/>
      <c r="AU701" s="133"/>
      <c r="AV701" s="133"/>
      <c r="AW701" s="64"/>
    </row>
    <row r="702" spans="1:49" x14ac:dyDescent="0.3">
      <c r="A702" s="257"/>
      <c r="B702" s="8" t="s">
        <v>4131</v>
      </c>
      <c r="C702" s="14" t="s">
        <v>4101</v>
      </c>
      <c r="D702" s="7" t="s">
        <v>4132</v>
      </c>
      <c r="E702" s="7" t="s">
        <v>4133</v>
      </c>
      <c r="F702" s="7" t="s">
        <v>367</v>
      </c>
      <c r="G702" s="7" t="s">
        <v>369</v>
      </c>
      <c r="H702" s="16" t="s">
        <v>4134</v>
      </c>
      <c r="I702" s="81" t="s">
        <v>4135</v>
      </c>
      <c r="J702" s="67" t="s">
        <v>376</v>
      </c>
      <c r="K702" s="16" t="s">
        <v>371</v>
      </c>
      <c r="L702" s="7" t="s">
        <v>372</v>
      </c>
      <c r="M702" s="7" t="s">
        <v>374</v>
      </c>
      <c r="N702" s="7" t="s">
        <v>3991</v>
      </c>
      <c r="O702" s="8" t="s">
        <v>3993</v>
      </c>
      <c r="P702" s="14" t="s">
        <v>451</v>
      </c>
      <c r="Q702" s="7" t="s">
        <v>4137</v>
      </c>
      <c r="R702" s="7" t="s">
        <v>4138</v>
      </c>
      <c r="S702" s="7" t="s">
        <v>3986</v>
      </c>
      <c r="T702" s="7" t="s">
        <v>3985</v>
      </c>
      <c r="U702" s="7" t="s">
        <v>3984</v>
      </c>
      <c r="V702" s="7" t="s">
        <v>4139</v>
      </c>
      <c r="W702" s="8" t="s">
        <v>4140</v>
      </c>
      <c r="X702" s="14" t="s">
        <v>4141</v>
      </c>
      <c r="Y702" s="8" t="s">
        <v>375</v>
      </c>
      <c r="Z702" s="80" t="s">
        <v>4153</v>
      </c>
      <c r="AA702" s="8" t="s">
        <v>4012</v>
      </c>
      <c r="AB702" s="14" t="s">
        <v>4006</v>
      </c>
      <c r="AC702" s="7" t="s">
        <v>4007</v>
      </c>
      <c r="AD702" s="7" t="s">
        <v>4154</v>
      </c>
      <c r="AE702" s="8" t="s">
        <v>4155</v>
      </c>
      <c r="AF702" s="145" t="s">
        <v>4145</v>
      </c>
      <c r="AG702" s="14" t="s">
        <v>4107</v>
      </c>
      <c r="AH702" s="7" t="s">
        <v>4108</v>
      </c>
      <c r="AI702" s="7" t="s">
        <v>4109</v>
      </c>
      <c r="AJ702" s="7" t="s">
        <v>4110</v>
      </c>
      <c r="AK702" s="8" t="s">
        <v>4111</v>
      </c>
      <c r="AL702" s="14" t="s">
        <v>4157</v>
      </c>
      <c r="AM702" s="81" t="s">
        <v>4158</v>
      </c>
      <c r="AN702" s="16" t="s">
        <v>4148</v>
      </c>
      <c r="AO702" s="16" t="s">
        <v>4149</v>
      </c>
      <c r="AP702" s="16" t="s">
        <v>4040</v>
      </c>
      <c r="AQ702" s="16" t="s">
        <v>4150</v>
      </c>
      <c r="AR702" s="7" t="s">
        <v>4151</v>
      </c>
      <c r="AS702" s="7" t="s">
        <v>4152</v>
      </c>
      <c r="AT702" s="16" t="s">
        <v>4159</v>
      </c>
      <c r="AU702" s="16" t="s">
        <v>4160</v>
      </c>
      <c r="AV702" s="7" t="s">
        <v>4161</v>
      </c>
      <c r="AW702" s="68" t="s">
        <v>4162</v>
      </c>
    </row>
    <row r="703" spans="1:49" x14ac:dyDescent="0.3">
      <c r="A703" s="257"/>
      <c r="B703" s="8">
        <v>10.02</v>
      </c>
      <c r="C703" s="14">
        <v>12.46</v>
      </c>
      <c r="D703" s="7">
        <v>11.86</v>
      </c>
      <c r="E703" s="7">
        <v>10.130000000000001</v>
      </c>
      <c r="F703" s="7">
        <v>11.5</v>
      </c>
      <c r="G703" s="7">
        <v>10.39</v>
      </c>
      <c r="H703" s="7">
        <v>11.15</v>
      </c>
      <c r="I703" s="8">
        <v>11.01</v>
      </c>
      <c r="J703" s="67">
        <v>11.89</v>
      </c>
      <c r="K703" s="7">
        <v>10.23</v>
      </c>
      <c r="L703" s="7">
        <v>9.65</v>
      </c>
      <c r="M703" s="7">
        <v>8.93</v>
      </c>
      <c r="N703" s="7">
        <v>8.84</v>
      </c>
      <c r="O703" s="8">
        <v>9.99</v>
      </c>
      <c r="P703" s="14">
        <v>10.48</v>
      </c>
      <c r="Q703" s="7">
        <v>10.78</v>
      </c>
      <c r="R703" s="7">
        <v>10.86</v>
      </c>
      <c r="S703" s="7">
        <v>10.52</v>
      </c>
      <c r="T703" s="7">
        <v>10.24</v>
      </c>
      <c r="U703" s="7">
        <v>10.029999999999999</v>
      </c>
      <c r="V703" s="7">
        <v>10.039999999999999</v>
      </c>
      <c r="W703" s="8">
        <v>9.9499999999999993</v>
      </c>
      <c r="X703" s="14">
        <v>5.23</v>
      </c>
      <c r="Y703" s="8">
        <v>8.5299999999999994</v>
      </c>
      <c r="Z703" s="14">
        <v>11.36</v>
      </c>
      <c r="AA703" s="8">
        <v>12.14</v>
      </c>
      <c r="AB703" s="14">
        <v>9.4</v>
      </c>
      <c r="AC703" s="7">
        <v>8.27</v>
      </c>
      <c r="AD703" s="7">
        <v>9.0399999999999991</v>
      </c>
      <c r="AE703" s="8">
        <v>8.4</v>
      </c>
      <c r="AF703" s="67">
        <v>12.68</v>
      </c>
      <c r="AG703" s="14">
        <v>14.45</v>
      </c>
      <c r="AH703" s="7">
        <v>14.77</v>
      </c>
      <c r="AI703" s="7">
        <v>16.079999999999998</v>
      </c>
      <c r="AJ703" s="7">
        <v>14.86</v>
      </c>
      <c r="AK703" s="8">
        <v>13.38</v>
      </c>
      <c r="AL703" s="14">
        <v>11.73</v>
      </c>
      <c r="AM703" s="8">
        <v>8.98</v>
      </c>
      <c r="AN703" s="7">
        <v>5.32</v>
      </c>
      <c r="AO703" s="7">
        <v>5.22</v>
      </c>
      <c r="AP703" s="7">
        <v>5.86</v>
      </c>
      <c r="AQ703" s="7">
        <v>4.9000000000000004</v>
      </c>
      <c r="AR703" s="7">
        <v>5.01</v>
      </c>
      <c r="AS703" s="7">
        <v>4.5599999999999996</v>
      </c>
      <c r="AT703" s="7">
        <v>5.0599999999999996</v>
      </c>
      <c r="AU703" s="7">
        <v>3.13</v>
      </c>
      <c r="AV703" s="7">
        <v>1.64</v>
      </c>
      <c r="AW703" s="68">
        <v>0.55000000000000004</v>
      </c>
    </row>
    <row r="704" spans="1:49" ht="15" thickBot="1" x14ac:dyDescent="0.35">
      <c r="A704" s="258"/>
      <c r="B704" s="25">
        <v>899</v>
      </c>
      <c r="C704" s="23">
        <v>784</v>
      </c>
      <c r="D704" s="24">
        <v>645</v>
      </c>
      <c r="E704" s="24">
        <v>824</v>
      </c>
      <c r="F704" s="24">
        <v>775</v>
      </c>
      <c r="G704" s="24">
        <v>871</v>
      </c>
      <c r="H704" s="24">
        <v>801</v>
      </c>
      <c r="I704" s="25">
        <v>770</v>
      </c>
      <c r="J704" s="75">
        <v>947</v>
      </c>
      <c r="K704" s="24">
        <v>802</v>
      </c>
      <c r="L704" s="24">
        <v>706</v>
      </c>
      <c r="M704" s="24">
        <v>805</v>
      </c>
      <c r="N704" s="24">
        <v>683</v>
      </c>
      <c r="O704" s="25">
        <v>582</v>
      </c>
      <c r="P704" s="23">
        <v>827</v>
      </c>
      <c r="Q704" s="24">
        <v>831</v>
      </c>
      <c r="R704" s="24">
        <v>801</v>
      </c>
      <c r="S704" s="24">
        <v>787</v>
      </c>
      <c r="T704" s="24">
        <v>774</v>
      </c>
      <c r="U704" s="24">
        <v>781</v>
      </c>
      <c r="V704" s="24">
        <v>813</v>
      </c>
      <c r="W704" s="25">
        <v>803</v>
      </c>
      <c r="X704" s="23">
        <v>1444</v>
      </c>
      <c r="Y704" s="25">
        <v>1170</v>
      </c>
      <c r="Z704" s="23">
        <v>599</v>
      </c>
      <c r="AA704" s="25">
        <v>585</v>
      </c>
      <c r="AB704" s="23">
        <v>564</v>
      </c>
      <c r="AC704" s="24">
        <v>720</v>
      </c>
      <c r="AD704" s="24">
        <v>612</v>
      </c>
      <c r="AE704" s="25">
        <v>751</v>
      </c>
      <c r="AF704" s="75">
        <v>608</v>
      </c>
      <c r="AG704" s="23">
        <v>783</v>
      </c>
      <c r="AH704" s="24">
        <v>709</v>
      </c>
      <c r="AI704" s="24">
        <v>713</v>
      </c>
      <c r="AJ704" s="24">
        <v>689</v>
      </c>
      <c r="AK704" s="25">
        <v>637</v>
      </c>
      <c r="AL704" s="23">
        <v>1471</v>
      </c>
      <c r="AM704" s="25">
        <v>1396</v>
      </c>
      <c r="AN704" s="24">
        <v>681</v>
      </c>
      <c r="AO704" s="24">
        <v>639</v>
      </c>
      <c r="AP704" s="24">
        <v>647</v>
      </c>
      <c r="AQ704" s="24">
        <v>592</v>
      </c>
      <c r="AR704" s="24">
        <v>543</v>
      </c>
      <c r="AS704" s="24">
        <v>578</v>
      </c>
      <c r="AT704" s="24">
        <v>400</v>
      </c>
      <c r="AU704" s="24">
        <v>471</v>
      </c>
      <c r="AV704" s="24">
        <v>450</v>
      </c>
      <c r="AW704" s="77">
        <v>645</v>
      </c>
    </row>
    <row r="705" spans="1:38" x14ac:dyDescent="0.3">
      <c r="A705" s="256" t="s">
        <v>4179</v>
      </c>
      <c r="B705" s="261" t="s">
        <v>394</v>
      </c>
      <c r="C705" s="261"/>
      <c r="D705" s="261"/>
      <c r="E705" s="261"/>
      <c r="F705" s="268"/>
      <c r="G705" s="269" t="s">
        <v>393</v>
      </c>
      <c r="H705" s="261"/>
      <c r="I705" s="261"/>
      <c r="J705" s="261"/>
      <c r="K705" s="261"/>
      <c r="L705" s="261"/>
      <c r="M705" s="261"/>
      <c r="N705" s="268"/>
      <c r="O705" s="34" t="s">
        <v>395</v>
      </c>
      <c r="P705" s="34" t="s">
        <v>4004</v>
      </c>
      <c r="Q705" s="65" t="s">
        <v>3997</v>
      </c>
      <c r="R705" s="133"/>
      <c r="S705" s="133"/>
      <c r="T705" s="142"/>
      <c r="U705" s="65" t="s">
        <v>4002</v>
      </c>
      <c r="V705" s="133"/>
      <c r="W705" s="133"/>
      <c r="X705" s="133"/>
      <c r="Y705" s="133"/>
      <c r="Z705" s="133"/>
      <c r="AA705" s="133"/>
      <c r="AB705" s="133"/>
      <c r="AC705" s="142"/>
      <c r="AD705" s="65" t="s">
        <v>4038</v>
      </c>
      <c r="AE705" s="133"/>
      <c r="AF705" s="133"/>
      <c r="AG705" s="133"/>
      <c r="AH705" s="133"/>
      <c r="AI705" s="133"/>
      <c r="AJ705" s="133"/>
      <c r="AK705" s="133"/>
      <c r="AL705" s="64"/>
    </row>
    <row r="706" spans="1:38" x14ac:dyDescent="0.3">
      <c r="A706" s="257"/>
      <c r="B706" s="16" t="s">
        <v>371</v>
      </c>
      <c r="C706" s="7" t="s">
        <v>372</v>
      </c>
      <c r="D706" s="7" t="s">
        <v>374</v>
      </c>
      <c r="E706" s="7" t="s">
        <v>3991</v>
      </c>
      <c r="F706" s="8" t="s">
        <v>3993</v>
      </c>
      <c r="G706" s="14" t="s">
        <v>451</v>
      </c>
      <c r="H706" s="7" t="s">
        <v>4137</v>
      </c>
      <c r="I706" s="7" t="s">
        <v>4138</v>
      </c>
      <c r="J706" s="7" t="s">
        <v>3986</v>
      </c>
      <c r="K706" s="7" t="s">
        <v>3985</v>
      </c>
      <c r="L706" s="7" t="s">
        <v>3984</v>
      </c>
      <c r="M706" s="7" t="s">
        <v>4139</v>
      </c>
      <c r="N706" s="8" t="s">
        <v>4140</v>
      </c>
      <c r="O706" s="67" t="s">
        <v>4163</v>
      </c>
      <c r="P706" s="67" t="s">
        <v>4164</v>
      </c>
      <c r="Q706" s="14" t="s">
        <v>3998</v>
      </c>
      <c r="R706" s="7" t="s">
        <v>3999</v>
      </c>
      <c r="S706" s="7" t="s">
        <v>4000</v>
      </c>
      <c r="T706" s="8" t="s">
        <v>4001</v>
      </c>
      <c r="U706" s="14" t="s">
        <v>4165</v>
      </c>
      <c r="V706" s="16" t="s">
        <v>4167</v>
      </c>
      <c r="W706" s="7" t="s">
        <v>4168</v>
      </c>
      <c r="X706" s="7" t="s">
        <v>4169</v>
      </c>
      <c r="Y706" s="7" t="s">
        <v>4170</v>
      </c>
      <c r="Z706" s="16" t="s">
        <v>4171</v>
      </c>
      <c r="AA706" s="16" t="s">
        <v>4172</v>
      </c>
      <c r="AB706" s="16" t="s">
        <v>4173</v>
      </c>
      <c r="AC706" s="81" t="s">
        <v>4174</v>
      </c>
      <c r="AD706" s="16" t="s">
        <v>4148</v>
      </c>
      <c r="AE706" s="16" t="s">
        <v>4149</v>
      </c>
      <c r="AF706" s="16" t="s">
        <v>4040</v>
      </c>
      <c r="AG706" s="16" t="s">
        <v>4150</v>
      </c>
      <c r="AH706" s="7" t="s">
        <v>4151</v>
      </c>
      <c r="AI706" s="7" t="s">
        <v>4152</v>
      </c>
      <c r="AJ706" s="7" t="s">
        <v>4175</v>
      </c>
      <c r="AK706" s="7" t="s">
        <v>4176</v>
      </c>
      <c r="AL706" s="68" t="s">
        <v>4177</v>
      </c>
    </row>
    <row r="707" spans="1:38" x14ac:dyDescent="0.3">
      <c r="A707" s="257"/>
      <c r="B707" s="7">
        <v>10.23</v>
      </c>
      <c r="C707" s="7">
        <v>9.65</v>
      </c>
      <c r="D707" s="7">
        <v>8.93</v>
      </c>
      <c r="E707" s="7">
        <v>8.84</v>
      </c>
      <c r="F707" s="8">
        <v>9.99</v>
      </c>
      <c r="G707" s="14">
        <v>10.48</v>
      </c>
      <c r="H707" s="7">
        <v>10.78</v>
      </c>
      <c r="I707" s="7">
        <v>10.86</v>
      </c>
      <c r="J707" s="7">
        <v>10.52</v>
      </c>
      <c r="K707" s="7">
        <v>10.24</v>
      </c>
      <c r="L707" s="7">
        <v>10.029999999999999</v>
      </c>
      <c r="M707" s="7">
        <v>10.039999999999999</v>
      </c>
      <c r="N707" s="8">
        <v>9.9499999999999993</v>
      </c>
      <c r="O707" s="67">
        <v>7.4</v>
      </c>
      <c r="P707" s="67">
        <v>8.4700000000000006</v>
      </c>
      <c r="Q707" s="14">
        <v>8.9600000000000009</v>
      </c>
      <c r="R707" s="7">
        <v>8.68</v>
      </c>
      <c r="S707" s="7">
        <v>8.6300000000000008</v>
      </c>
      <c r="T707" s="8">
        <v>9.36</v>
      </c>
      <c r="U707" s="14" t="s">
        <v>4166</v>
      </c>
      <c r="V707" s="7">
        <v>7.04</v>
      </c>
      <c r="W707" s="7">
        <v>7.54</v>
      </c>
      <c r="X707" s="7">
        <v>7.44</v>
      </c>
      <c r="Y707" s="7">
        <v>6.67</v>
      </c>
      <c r="Z707" s="7">
        <v>4.1900000000000004</v>
      </c>
      <c r="AA707" s="7">
        <v>2.06</v>
      </c>
      <c r="AB707" s="7">
        <v>1.1399999999999999</v>
      </c>
      <c r="AC707" s="8">
        <v>-0.57999999999999996</v>
      </c>
      <c r="AD707" s="7">
        <v>5.32</v>
      </c>
      <c r="AE707" s="7">
        <v>5.22</v>
      </c>
      <c r="AF707" s="7">
        <v>5.86</v>
      </c>
      <c r="AG707" s="7">
        <v>4.9000000000000004</v>
      </c>
      <c r="AH707" s="7">
        <v>5.01</v>
      </c>
      <c r="AI707" s="7">
        <v>4.5599999999999996</v>
      </c>
      <c r="AJ707" s="7">
        <v>0.55000000000000004</v>
      </c>
      <c r="AK707" s="7">
        <v>-3.85</v>
      </c>
      <c r="AL707" s="68">
        <v>-11.22</v>
      </c>
    </row>
    <row r="708" spans="1:38" ht="15" thickBot="1" x14ac:dyDescent="0.35">
      <c r="A708" s="258"/>
      <c r="B708" s="24">
        <v>802</v>
      </c>
      <c r="C708" s="24">
        <v>706</v>
      </c>
      <c r="D708" s="24">
        <v>805</v>
      </c>
      <c r="E708" s="24">
        <v>683</v>
      </c>
      <c r="F708" s="25">
        <v>582</v>
      </c>
      <c r="G708" s="23">
        <v>827</v>
      </c>
      <c r="H708" s="24">
        <v>831</v>
      </c>
      <c r="I708" s="24">
        <v>801</v>
      </c>
      <c r="J708" s="24">
        <v>787</v>
      </c>
      <c r="K708" s="24">
        <v>774</v>
      </c>
      <c r="L708" s="24">
        <v>781</v>
      </c>
      <c r="M708" s="24">
        <v>813</v>
      </c>
      <c r="N708" s="25">
        <v>803</v>
      </c>
      <c r="O708" s="75">
        <v>1275</v>
      </c>
      <c r="P708" s="75">
        <v>698</v>
      </c>
      <c r="Q708" s="23">
        <v>775</v>
      </c>
      <c r="R708" s="24">
        <v>758</v>
      </c>
      <c r="S708" s="24">
        <v>745</v>
      </c>
      <c r="T708" s="25">
        <v>603</v>
      </c>
      <c r="U708" s="23">
        <v>8.35</v>
      </c>
      <c r="V708" s="24">
        <v>827</v>
      </c>
      <c r="W708" s="24">
        <v>589</v>
      </c>
      <c r="X708" s="24">
        <v>508</v>
      </c>
      <c r="Y708" s="24">
        <v>545</v>
      </c>
      <c r="Z708" s="24">
        <v>641</v>
      </c>
      <c r="AA708" s="24">
        <v>658</v>
      </c>
      <c r="AB708" s="24">
        <v>635</v>
      </c>
      <c r="AC708" s="25">
        <v>577</v>
      </c>
      <c r="AD708" s="24">
        <v>681</v>
      </c>
      <c r="AE708" s="24">
        <v>639</v>
      </c>
      <c r="AF708" s="24">
        <v>647</v>
      </c>
      <c r="AG708" s="24">
        <v>592</v>
      </c>
      <c r="AH708" s="24">
        <v>543</v>
      </c>
      <c r="AI708" s="24">
        <v>578</v>
      </c>
      <c r="AJ708" s="24">
        <v>645</v>
      </c>
      <c r="AK708" s="24">
        <v>441</v>
      </c>
      <c r="AL708" s="77">
        <v>317</v>
      </c>
    </row>
    <row r="709" spans="1:38" x14ac:dyDescent="0.3">
      <c r="A709" s="299" t="s">
        <v>4178</v>
      </c>
      <c r="B709" s="259" t="s">
        <v>460</v>
      </c>
      <c r="C709" s="261"/>
      <c r="D709" s="261"/>
      <c r="E709" s="268"/>
      <c r="F709" s="269" t="s">
        <v>467</v>
      </c>
      <c r="G709" s="261"/>
      <c r="H709" s="261"/>
      <c r="I709" s="261"/>
      <c r="J709" s="261"/>
      <c r="K709" s="268"/>
      <c r="L709" s="269" t="s">
        <v>472</v>
      </c>
      <c r="M709" s="261"/>
      <c r="N709" s="261"/>
      <c r="O709" s="261"/>
      <c r="P709" s="268"/>
      <c r="Q709" s="269" t="s">
        <v>4199</v>
      </c>
      <c r="R709" s="261"/>
      <c r="S709" s="261"/>
      <c r="T709" s="261"/>
      <c r="U709" s="260"/>
    </row>
    <row r="710" spans="1:38" x14ac:dyDescent="0.3">
      <c r="A710" s="257"/>
      <c r="B710" s="66" t="s">
        <v>4185</v>
      </c>
      <c r="C710" s="7" t="s">
        <v>463</v>
      </c>
      <c r="D710" s="7" t="s">
        <v>4186</v>
      </c>
      <c r="E710" s="8" t="s">
        <v>4187</v>
      </c>
      <c r="F710" s="14" t="s">
        <v>4188</v>
      </c>
      <c r="G710" s="7" t="s">
        <v>4189</v>
      </c>
      <c r="H710" s="7" t="s">
        <v>4190</v>
      </c>
      <c r="I710" s="7" t="s">
        <v>4191</v>
      </c>
      <c r="J710" s="7" t="s">
        <v>4192</v>
      </c>
      <c r="K710" s="8" t="s">
        <v>4193</v>
      </c>
      <c r="L710" s="14" t="s">
        <v>4194</v>
      </c>
      <c r="M710" s="7" t="s">
        <v>4195</v>
      </c>
      <c r="N710" s="7" t="s">
        <v>4196</v>
      </c>
      <c r="O710" s="7" t="s">
        <v>4197</v>
      </c>
      <c r="P710" s="8" t="s">
        <v>4198</v>
      </c>
      <c r="Q710" s="7" t="s">
        <v>4200</v>
      </c>
      <c r="R710" s="7" t="s">
        <v>4201</v>
      </c>
      <c r="S710" s="7" t="s">
        <v>4202</v>
      </c>
      <c r="T710" s="7" t="s">
        <v>4203</v>
      </c>
      <c r="U710" s="68" t="s">
        <v>4204</v>
      </c>
    </row>
    <row r="711" spans="1:38" x14ac:dyDescent="0.3">
      <c r="A711" s="257"/>
      <c r="B711" s="66">
        <v>10.86</v>
      </c>
      <c r="C711" s="7">
        <v>11.46</v>
      </c>
      <c r="D711" s="7">
        <v>11.31</v>
      </c>
      <c r="E711" s="8">
        <v>11.6</v>
      </c>
      <c r="F711" s="14">
        <v>12.23</v>
      </c>
      <c r="G711" s="7">
        <v>10.25</v>
      </c>
      <c r="H711" s="7">
        <v>10.15</v>
      </c>
      <c r="I711" s="7">
        <v>11.73</v>
      </c>
      <c r="J711" s="7">
        <v>12.3</v>
      </c>
      <c r="K711" s="8">
        <v>12.83</v>
      </c>
      <c r="L711" s="14">
        <v>11.75</v>
      </c>
      <c r="M711" s="7">
        <v>10.28</v>
      </c>
      <c r="N711" s="7">
        <v>9.98</v>
      </c>
      <c r="O711" s="7">
        <v>12.12</v>
      </c>
      <c r="P711" s="8">
        <v>10.65</v>
      </c>
      <c r="Q711" s="7">
        <v>0.5</v>
      </c>
      <c r="R711" s="7">
        <v>10.199999999999999</v>
      </c>
      <c r="S711" s="7">
        <v>8.1</v>
      </c>
      <c r="T711" s="7">
        <v>10.6</v>
      </c>
      <c r="U711" s="68">
        <v>10.1</v>
      </c>
    </row>
    <row r="712" spans="1:38" ht="15" thickBot="1" x14ac:dyDescent="0.35">
      <c r="A712" s="258"/>
      <c r="B712" s="76">
        <v>1096</v>
      </c>
      <c r="C712" s="24">
        <v>1026</v>
      </c>
      <c r="D712" s="24">
        <v>2004</v>
      </c>
      <c r="E712" s="25">
        <v>1472</v>
      </c>
      <c r="F712" s="23">
        <v>1910</v>
      </c>
      <c r="G712" s="24">
        <v>1660</v>
      </c>
      <c r="H712" s="24">
        <v>1918</v>
      </c>
      <c r="I712" s="24">
        <v>1037</v>
      </c>
      <c r="J712" s="24">
        <v>1018</v>
      </c>
      <c r="K712" s="25">
        <v>938</v>
      </c>
      <c r="L712" s="23">
        <v>1222</v>
      </c>
      <c r="M712" s="24">
        <v>1286</v>
      </c>
      <c r="N712" s="24">
        <v>674</v>
      </c>
      <c r="O712" s="24">
        <v>927</v>
      </c>
      <c r="P712" s="25">
        <v>882</v>
      </c>
      <c r="Q712" s="24">
        <v>803</v>
      </c>
      <c r="R712" s="24">
        <v>1656</v>
      </c>
      <c r="S712" s="24">
        <v>1927</v>
      </c>
      <c r="T712" s="24">
        <v>3269</v>
      </c>
      <c r="U712" s="77">
        <v>1463</v>
      </c>
    </row>
    <row r="713" spans="1:38" x14ac:dyDescent="0.3">
      <c r="A713" s="287" t="s">
        <v>4180</v>
      </c>
      <c r="B713" s="259" t="s">
        <v>460</v>
      </c>
      <c r="C713" s="261"/>
      <c r="D713" s="261"/>
      <c r="E713" s="268"/>
      <c r="F713" s="269" t="s">
        <v>467</v>
      </c>
      <c r="G713" s="261"/>
      <c r="H713" s="261"/>
      <c r="I713" s="261"/>
      <c r="J713" s="261"/>
      <c r="K713" s="261"/>
      <c r="L713" s="268"/>
      <c r="M713" s="269" t="s">
        <v>472</v>
      </c>
      <c r="N713" s="261"/>
      <c r="O713" s="261"/>
      <c r="P713" s="261"/>
      <c r="Q713" s="261"/>
      <c r="R713" s="260"/>
    </row>
    <row r="714" spans="1:38" x14ac:dyDescent="0.3">
      <c r="A714" s="300"/>
      <c r="B714" s="66" t="s">
        <v>4206</v>
      </c>
      <c r="C714" s="7" t="s">
        <v>4207</v>
      </c>
      <c r="D714" s="7" t="s">
        <v>4208</v>
      </c>
      <c r="E714" s="8" t="s">
        <v>4209</v>
      </c>
      <c r="F714" s="14" t="s">
        <v>4210</v>
      </c>
      <c r="G714" s="7" t="s">
        <v>4211</v>
      </c>
      <c r="H714" s="7" t="s">
        <v>4212</v>
      </c>
      <c r="I714" s="7" t="s">
        <v>4213</v>
      </c>
      <c r="J714" s="7" t="s">
        <v>4214</v>
      </c>
      <c r="K714" s="7" t="s">
        <v>4215</v>
      </c>
      <c r="L714" s="8" t="s">
        <v>4216</v>
      </c>
      <c r="M714" s="7" t="s">
        <v>4217</v>
      </c>
      <c r="N714" s="7" t="s">
        <v>4218</v>
      </c>
      <c r="O714" s="7" t="s">
        <v>4219</v>
      </c>
      <c r="P714" s="7" t="s">
        <v>4220</v>
      </c>
      <c r="Q714" s="7" t="s">
        <v>4221</v>
      </c>
      <c r="R714" s="68" t="s">
        <v>4222</v>
      </c>
    </row>
    <row r="715" spans="1:38" x14ac:dyDescent="0.3">
      <c r="A715" s="300"/>
      <c r="B715" s="146">
        <v>7.9</v>
      </c>
      <c r="C715" s="7">
        <v>8.6999999999999993</v>
      </c>
      <c r="D715" s="7">
        <v>12.79</v>
      </c>
      <c r="E715" s="8">
        <v>12.15</v>
      </c>
      <c r="F715" s="14">
        <v>8.4</v>
      </c>
      <c r="G715" s="7">
        <v>7.24</v>
      </c>
      <c r="H715" s="7">
        <v>5.38</v>
      </c>
      <c r="I715" s="7">
        <v>10.29</v>
      </c>
      <c r="J715" s="7">
        <v>6.76</v>
      </c>
      <c r="K715" s="7">
        <v>7.5</v>
      </c>
      <c r="L715" s="8">
        <v>10.63</v>
      </c>
      <c r="M715" s="7">
        <v>8.91</v>
      </c>
      <c r="N715" s="7">
        <v>12.08</v>
      </c>
      <c r="O715" s="7">
        <v>11.39</v>
      </c>
      <c r="P715" s="7">
        <v>12</v>
      </c>
      <c r="Q715" s="7">
        <v>9.51</v>
      </c>
      <c r="R715" s="68">
        <v>7.43</v>
      </c>
    </row>
    <row r="716" spans="1:38" ht="15" thickBot="1" x14ac:dyDescent="0.35">
      <c r="A716" s="301"/>
      <c r="B716" s="76">
        <v>1272</v>
      </c>
      <c r="C716" s="24">
        <v>872</v>
      </c>
      <c r="D716" s="24">
        <v>954</v>
      </c>
      <c r="E716" s="25">
        <v>1609</v>
      </c>
      <c r="F716" s="23">
        <v>283</v>
      </c>
      <c r="G716" s="24">
        <v>535</v>
      </c>
      <c r="H716" s="24">
        <v>674</v>
      </c>
      <c r="I716" s="24">
        <v>1162</v>
      </c>
      <c r="J716" s="24">
        <v>486</v>
      </c>
      <c r="K716" s="24">
        <v>386</v>
      </c>
      <c r="L716" s="25">
        <v>773</v>
      </c>
      <c r="M716" s="24">
        <v>419</v>
      </c>
      <c r="N716" s="24">
        <v>1018</v>
      </c>
      <c r="O716" s="24">
        <v>229</v>
      </c>
      <c r="P716" s="24">
        <v>881</v>
      </c>
      <c r="Q716" s="24">
        <v>1244</v>
      </c>
      <c r="R716" s="77">
        <v>586</v>
      </c>
    </row>
    <row r="717" spans="1:38" x14ac:dyDescent="0.3">
      <c r="A717" s="256" t="s">
        <v>4181</v>
      </c>
      <c r="B717" s="72" t="s">
        <v>3931</v>
      </c>
    </row>
    <row r="718" spans="1:38" x14ac:dyDescent="0.3">
      <c r="A718" s="257"/>
      <c r="B718" s="72" t="s">
        <v>4205</v>
      </c>
      <c r="U718"/>
      <c r="V718" s="18"/>
      <c r="W718" s="18"/>
      <c r="X718" s="18"/>
      <c r="Y718" s="63"/>
    </row>
    <row r="719" spans="1:38" x14ac:dyDescent="0.3">
      <c r="A719" s="257"/>
      <c r="B719" s="72">
        <v>14.04</v>
      </c>
      <c r="T719" s="147"/>
      <c r="U719" s="148"/>
      <c r="V719" s="148"/>
      <c r="W719" s="148"/>
      <c r="X719" s="148"/>
      <c r="Y719" s="148"/>
    </row>
    <row r="720" spans="1:38" ht="15" thickBot="1" x14ac:dyDescent="0.35">
      <c r="A720" s="258"/>
      <c r="B720" s="72">
        <v>1316</v>
      </c>
      <c r="T720" s="147"/>
      <c r="U720" s="148"/>
      <c r="V720" s="148"/>
      <c r="W720" s="148"/>
      <c r="X720" s="148"/>
      <c r="Y720" s="148"/>
    </row>
    <row r="721" spans="1:26" x14ac:dyDescent="0.3">
      <c r="A721" s="256" t="s">
        <v>4182</v>
      </c>
      <c r="B721" s="259" t="s">
        <v>460</v>
      </c>
      <c r="C721" s="261"/>
      <c r="D721" s="261"/>
      <c r="E721" s="261"/>
      <c r="F721" s="261"/>
      <c r="G721" s="261"/>
      <c r="H721" s="261"/>
      <c r="I721" s="261"/>
      <c r="J721" s="261"/>
      <c r="K721" s="261"/>
      <c r="L721" s="261"/>
      <c r="M721" s="261"/>
      <c r="N721" s="261"/>
      <c r="O721" s="261"/>
      <c r="P721" s="261"/>
      <c r="Q721" s="268"/>
      <c r="R721" s="64" t="s">
        <v>935</v>
      </c>
      <c r="T721" s="147"/>
      <c r="U721" s="148"/>
      <c r="V721" s="148"/>
      <c r="W721" s="148"/>
      <c r="X721" s="148"/>
      <c r="Y721" s="148"/>
    </row>
    <row r="722" spans="1:26" x14ac:dyDescent="0.3">
      <c r="A722" s="257"/>
      <c r="B722" s="66" t="s">
        <v>4223</v>
      </c>
      <c r="C722" s="7" t="s">
        <v>4224</v>
      </c>
      <c r="D722" s="7" t="s">
        <v>4225</v>
      </c>
      <c r="E722" s="7" t="s">
        <v>4226</v>
      </c>
      <c r="F722" s="7" t="s">
        <v>4227</v>
      </c>
      <c r="G722" s="7" t="s">
        <v>3775</v>
      </c>
      <c r="H722" s="7" t="s">
        <v>4228</v>
      </c>
      <c r="I722" s="7" t="s">
        <v>1256</v>
      </c>
      <c r="J722" s="7" t="s">
        <v>4229</v>
      </c>
      <c r="K722" s="7" t="s">
        <v>1319</v>
      </c>
      <c r="L722" s="7" t="s">
        <v>4230</v>
      </c>
      <c r="M722" s="7" t="s">
        <v>4231</v>
      </c>
      <c r="N722" s="7" t="s">
        <v>4232</v>
      </c>
      <c r="O722" s="7" t="s">
        <v>4233</v>
      </c>
      <c r="P722" s="7" t="s">
        <v>4234</v>
      </c>
      <c r="Q722" s="8" t="s">
        <v>957</v>
      </c>
      <c r="R722" s="78" t="s">
        <v>4235</v>
      </c>
      <c r="S722" s="7" t="s">
        <v>307</v>
      </c>
      <c r="T722" s="147"/>
      <c r="U722" s="148"/>
      <c r="V722" s="148"/>
      <c r="W722" s="148"/>
      <c r="X722" s="148"/>
      <c r="Y722" s="148"/>
    </row>
    <row r="723" spans="1:26" x14ac:dyDescent="0.3">
      <c r="A723" s="257"/>
      <c r="B723" s="66">
        <v>11.96</v>
      </c>
      <c r="C723" s="7">
        <v>13.4</v>
      </c>
      <c r="D723" s="7">
        <v>17.579999999999998</v>
      </c>
      <c r="E723" s="7">
        <v>14.3</v>
      </c>
      <c r="F723" s="7">
        <v>15</v>
      </c>
      <c r="G723" s="7">
        <v>16.87</v>
      </c>
      <c r="H723" s="7">
        <v>14.86</v>
      </c>
      <c r="I723" s="7">
        <v>16.36</v>
      </c>
      <c r="J723" s="7">
        <v>15.3</v>
      </c>
      <c r="K723" s="7">
        <v>14.81</v>
      </c>
      <c r="L723" s="7">
        <v>15.68</v>
      </c>
      <c r="M723" s="7">
        <v>13.76</v>
      </c>
      <c r="N723" s="7">
        <v>15.38</v>
      </c>
      <c r="O723" s="7">
        <v>16.96</v>
      </c>
      <c r="P723" s="7">
        <v>17.13</v>
      </c>
      <c r="Q723" s="8">
        <v>23.98</v>
      </c>
      <c r="R723" s="68">
        <v>22.77</v>
      </c>
      <c r="T723" s="147"/>
      <c r="U723" s="148"/>
      <c r="V723" s="148"/>
      <c r="W723" s="148"/>
      <c r="X723" s="148"/>
      <c r="Y723" s="148"/>
    </row>
    <row r="724" spans="1:26" ht="15" thickBot="1" x14ac:dyDescent="0.35">
      <c r="A724" s="258"/>
      <c r="B724" s="76">
        <v>734</v>
      </c>
      <c r="C724" s="24">
        <v>1351</v>
      </c>
      <c r="D724" s="24">
        <v>650</v>
      </c>
      <c r="E724" s="24">
        <v>514</v>
      </c>
      <c r="F724" s="24">
        <v>801</v>
      </c>
      <c r="G724" s="24">
        <v>451</v>
      </c>
      <c r="H724" s="24">
        <v>499</v>
      </c>
      <c r="I724" s="24">
        <v>410</v>
      </c>
      <c r="J724" s="24">
        <v>405</v>
      </c>
      <c r="K724" s="24">
        <v>778</v>
      </c>
      <c r="L724" s="24">
        <v>502</v>
      </c>
      <c r="M724" s="24">
        <v>519</v>
      </c>
      <c r="N724" s="24">
        <v>456</v>
      </c>
      <c r="O724" s="24">
        <v>482</v>
      </c>
      <c r="P724" s="24">
        <v>342</v>
      </c>
      <c r="Q724" s="25">
        <v>130</v>
      </c>
      <c r="R724" s="77">
        <v>172</v>
      </c>
      <c r="T724" s="147"/>
      <c r="U724" s="148"/>
      <c r="V724" s="148"/>
      <c r="W724" s="148"/>
      <c r="X724" s="148"/>
      <c r="Y724" s="148"/>
    </row>
    <row r="725" spans="1:26" x14ac:dyDescent="0.3">
      <c r="A725" s="256" t="s">
        <v>4183</v>
      </c>
      <c r="B725" s="259" t="s">
        <v>467</v>
      </c>
      <c r="C725" s="261"/>
      <c r="D725" s="261"/>
      <c r="E725" s="268"/>
      <c r="F725" s="261" t="s">
        <v>472</v>
      </c>
      <c r="G725" s="261"/>
      <c r="H725" s="268"/>
      <c r="I725" s="269" t="s">
        <v>476</v>
      </c>
      <c r="J725" s="260"/>
      <c r="T725" s="147"/>
      <c r="U725" s="148"/>
      <c r="V725" s="148"/>
      <c r="W725" s="148"/>
      <c r="X725" s="148"/>
      <c r="Y725" s="148"/>
    </row>
    <row r="726" spans="1:26" x14ac:dyDescent="0.3">
      <c r="A726" s="257"/>
      <c r="B726" s="66" t="s">
        <v>4210</v>
      </c>
      <c r="C726" s="7" t="s">
        <v>4214</v>
      </c>
      <c r="D726" s="7" t="s">
        <v>4236</v>
      </c>
      <c r="E726" s="8" t="s">
        <v>4216</v>
      </c>
      <c r="F726" s="7" t="s">
        <v>4237</v>
      </c>
      <c r="G726" s="7" t="s">
        <v>4195</v>
      </c>
      <c r="H726" s="8" t="s">
        <v>4198</v>
      </c>
      <c r="I726" s="7" t="s">
        <v>478</v>
      </c>
      <c r="J726" s="68" t="s">
        <v>4238</v>
      </c>
      <c r="T726" s="147"/>
      <c r="U726" s="148"/>
      <c r="V726" s="148"/>
      <c r="W726" s="148"/>
      <c r="X726" s="148"/>
      <c r="Y726" s="148"/>
    </row>
    <row r="727" spans="1:26" x14ac:dyDescent="0.3">
      <c r="A727" s="257"/>
      <c r="B727" s="66">
        <v>8.4</v>
      </c>
      <c r="C727" s="7">
        <v>6.76</v>
      </c>
      <c r="D727" s="7">
        <v>8.66</v>
      </c>
      <c r="E727" s="8">
        <v>10.63</v>
      </c>
      <c r="F727" s="7">
        <v>10.84</v>
      </c>
      <c r="G727" s="7">
        <v>10.28</v>
      </c>
      <c r="H727" s="8">
        <v>10.65</v>
      </c>
      <c r="I727" s="7">
        <v>11</v>
      </c>
      <c r="J727" s="68">
        <v>11.3</v>
      </c>
      <c r="T727" s="147"/>
      <c r="U727" s="148"/>
      <c r="V727" s="148"/>
      <c r="W727" s="148"/>
      <c r="X727" s="148"/>
      <c r="Y727" s="148"/>
    </row>
    <row r="728" spans="1:26" ht="15" thickBot="1" x14ac:dyDescent="0.35">
      <c r="A728" s="258"/>
      <c r="B728" s="76">
        <v>283</v>
      </c>
      <c r="C728" s="24">
        <v>486</v>
      </c>
      <c r="D728" s="24">
        <v>270</v>
      </c>
      <c r="E728" s="25">
        <v>773</v>
      </c>
      <c r="F728" s="24">
        <v>1056</v>
      </c>
      <c r="G728" s="24">
        <v>1286</v>
      </c>
      <c r="H728" s="25">
        <v>882</v>
      </c>
      <c r="I728" s="24">
        <v>1751</v>
      </c>
      <c r="J728" s="77">
        <v>1810</v>
      </c>
      <c r="T728" s="147"/>
      <c r="U728" s="148"/>
      <c r="V728" s="148"/>
      <c r="W728" s="148"/>
      <c r="X728" s="148"/>
      <c r="Y728" s="148"/>
    </row>
    <row r="729" spans="1:26" x14ac:dyDescent="0.3">
      <c r="A729" s="256" t="s">
        <v>4184</v>
      </c>
      <c r="B729" s="259" t="s">
        <v>1093</v>
      </c>
      <c r="C729" s="268"/>
      <c r="D729" s="269" t="s">
        <v>1087</v>
      </c>
      <c r="E729" s="261"/>
      <c r="F729" s="261"/>
      <c r="G729" s="260"/>
      <c r="T729" s="147"/>
      <c r="U729" s="148"/>
      <c r="V729" s="148"/>
      <c r="W729" s="148"/>
      <c r="X729" s="148"/>
      <c r="Y729" s="148"/>
    </row>
    <row r="730" spans="1:26" x14ac:dyDescent="0.3">
      <c r="A730" s="257"/>
      <c r="B730" s="66" t="s">
        <v>1094</v>
      </c>
      <c r="C730" s="8" t="s">
        <v>1095</v>
      </c>
      <c r="D730" s="7" t="s">
        <v>4239</v>
      </c>
      <c r="E730" s="7" t="s">
        <v>4240</v>
      </c>
      <c r="F730" s="7" t="s">
        <v>4241</v>
      </c>
      <c r="G730" s="68" t="s">
        <v>4242</v>
      </c>
      <c r="T730" s="147"/>
      <c r="U730" s="148"/>
      <c r="V730" s="148"/>
      <c r="W730" s="148"/>
      <c r="X730" s="148"/>
      <c r="Y730" s="148"/>
    </row>
    <row r="731" spans="1:26" x14ac:dyDescent="0.3">
      <c r="A731" s="257"/>
      <c r="B731" s="66">
        <v>26.02</v>
      </c>
      <c r="C731" s="8">
        <v>25.8</v>
      </c>
      <c r="D731" s="7">
        <v>29.9</v>
      </c>
      <c r="E731" s="7">
        <v>29.16</v>
      </c>
      <c r="F731" s="7">
        <v>27.45</v>
      </c>
      <c r="G731" s="68">
        <v>27.7</v>
      </c>
    </row>
    <row r="732" spans="1:26" ht="15" thickBot="1" x14ac:dyDescent="0.35">
      <c r="A732" s="257"/>
      <c r="B732" s="66">
        <v>3542</v>
      </c>
      <c r="C732" s="8">
        <v>2642</v>
      </c>
      <c r="D732" s="7">
        <v>2481</v>
      </c>
      <c r="E732" s="7">
        <v>2420</v>
      </c>
      <c r="F732" s="7">
        <v>1464</v>
      </c>
      <c r="G732" s="68">
        <v>1136</v>
      </c>
    </row>
    <row r="733" spans="1:26" x14ac:dyDescent="0.3">
      <c r="A733" s="256" t="s">
        <v>4243</v>
      </c>
      <c r="B733" s="142" t="s">
        <v>1650</v>
      </c>
      <c r="C733" s="142" t="s">
        <v>520</v>
      </c>
      <c r="D733" s="261" t="s">
        <v>1645</v>
      </c>
      <c r="E733" s="268"/>
      <c r="F733" s="269" t="s">
        <v>453</v>
      </c>
      <c r="G733" s="268"/>
      <c r="H733" s="34" t="s">
        <v>459</v>
      </c>
      <c r="I733" s="34" t="s">
        <v>493</v>
      </c>
      <c r="J733" s="269" t="s">
        <v>497</v>
      </c>
      <c r="K733" s="268"/>
      <c r="L733" s="85" t="s">
        <v>501</v>
      </c>
      <c r="O733" s="147"/>
      <c r="P733" s="148"/>
      <c r="Q733" s="148"/>
      <c r="S733" s="148"/>
    </row>
    <row r="734" spans="1:26" x14ac:dyDescent="0.3">
      <c r="A734" s="257"/>
      <c r="B734" s="8" t="s">
        <v>1653</v>
      </c>
      <c r="C734" s="8" t="s">
        <v>4262</v>
      </c>
      <c r="D734" s="7" t="s">
        <v>4263</v>
      </c>
      <c r="E734" s="8" t="s">
        <v>4264</v>
      </c>
      <c r="F734" s="14" t="s">
        <v>488</v>
      </c>
      <c r="G734" s="8" t="s">
        <v>4265</v>
      </c>
      <c r="H734" s="67" t="s">
        <v>490</v>
      </c>
      <c r="I734" s="67" t="s">
        <v>1670</v>
      </c>
      <c r="J734" s="14" t="s">
        <v>1678</v>
      </c>
      <c r="K734" s="8" t="s">
        <v>1679</v>
      </c>
      <c r="L734" s="86" t="s">
        <v>494</v>
      </c>
      <c r="O734" s="147"/>
      <c r="P734" s="148"/>
      <c r="Q734" s="148"/>
      <c r="S734" s="148"/>
    </row>
    <row r="735" spans="1:26" x14ac:dyDescent="0.3">
      <c r="A735" s="257"/>
      <c r="B735" s="8">
        <v>23.79</v>
      </c>
      <c r="C735" s="8">
        <v>28.15</v>
      </c>
      <c r="D735" s="7">
        <v>25.67</v>
      </c>
      <c r="E735" s="8">
        <v>28.74</v>
      </c>
      <c r="F735" s="14">
        <v>25.09</v>
      </c>
      <c r="G735" s="8">
        <v>26.3</v>
      </c>
      <c r="H735" s="67">
        <v>24.85</v>
      </c>
      <c r="I735" s="67">
        <v>26.84</v>
      </c>
      <c r="J735" s="14">
        <v>26.17</v>
      </c>
      <c r="K735" s="8">
        <v>25.53</v>
      </c>
      <c r="L735" s="86">
        <v>25.96</v>
      </c>
      <c r="O735" s="147"/>
      <c r="P735" s="148"/>
      <c r="Q735" s="148"/>
      <c r="S735" s="148"/>
    </row>
    <row r="736" spans="1:26" ht="15" thickBot="1" x14ac:dyDescent="0.35">
      <c r="A736" s="258"/>
      <c r="B736" s="8">
        <v>1270</v>
      </c>
      <c r="C736" s="8">
        <v>1121</v>
      </c>
      <c r="D736" s="7">
        <v>2857</v>
      </c>
      <c r="E736" s="8">
        <v>2718</v>
      </c>
      <c r="F736" s="14">
        <v>1673</v>
      </c>
      <c r="G736" s="8">
        <v>1409</v>
      </c>
      <c r="H736" s="67">
        <v>1637</v>
      </c>
      <c r="I736" s="67">
        <v>1524</v>
      </c>
      <c r="J736" s="14">
        <v>1663</v>
      </c>
      <c r="K736" s="8">
        <v>1654</v>
      </c>
      <c r="L736" s="86">
        <v>2485</v>
      </c>
      <c r="O736" s="147"/>
      <c r="P736" s="148"/>
      <c r="Q736" s="148"/>
      <c r="S736" s="148"/>
      <c r="Z736" s="7" t="s">
        <v>307</v>
      </c>
    </row>
    <row r="737" spans="1:31" x14ac:dyDescent="0.3">
      <c r="A737" s="256" t="s">
        <v>4244</v>
      </c>
      <c r="B737" s="259" t="s">
        <v>502</v>
      </c>
      <c r="C737" s="261"/>
      <c r="D737" s="261"/>
      <c r="E737" s="268"/>
      <c r="F737" s="34" t="s">
        <v>596</v>
      </c>
      <c r="G737" s="269" t="s">
        <v>509</v>
      </c>
      <c r="H737" s="261"/>
      <c r="I737" s="261"/>
      <c r="J737" s="268"/>
      <c r="K737" s="269" t="s">
        <v>505</v>
      </c>
      <c r="L737" s="261"/>
      <c r="M737" s="261"/>
      <c r="N737" s="261"/>
      <c r="O737" s="268"/>
      <c r="P737" s="276" t="s">
        <v>515</v>
      </c>
      <c r="Q737" s="277"/>
      <c r="R737" s="277"/>
      <c r="S737" s="277"/>
      <c r="T737" s="278"/>
      <c r="U737" s="34" t="s">
        <v>1895</v>
      </c>
      <c r="V737" s="269" t="s">
        <v>522</v>
      </c>
      <c r="W737" s="261"/>
      <c r="X737" s="261"/>
      <c r="Y737" s="261"/>
      <c r="Z737" s="261"/>
      <c r="AA737" s="268"/>
      <c r="AB737" s="269" t="s">
        <v>531</v>
      </c>
      <c r="AC737" s="261"/>
      <c r="AD737" s="260"/>
    </row>
    <row r="738" spans="1:31" x14ac:dyDescent="0.3">
      <c r="A738" s="257"/>
      <c r="B738" s="66" t="s">
        <v>664</v>
      </c>
      <c r="C738" s="7" t="s">
        <v>503</v>
      </c>
      <c r="D738" s="7" t="s">
        <v>504</v>
      </c>
      <c r="E738" s="8" t="s">
        <v>595</v>
      </c>
      <c r="F738" s="67" t="s">
        <v>597</v>
      </c>
      <c r="G738" s="14" t="s">
        <v>512</v>
      </c>
      <c r="H738" s="7" t="s">
        <v>1894</v>
      </c>
      <c r="I738" s="7" t="s">
        <v>598</v>
      </c>
      <c r="J738" s="8" t="s">
        <v>4266</v>
      </c>
      <c r="K738" s="14" t="s">
        <v>599</v>
      </c>
      <c r="L738" s="7" t="s">
        <v>506</v>
      </c>
      <c r="M738" s="16" t="s">
        <v>1893</v>
      </c>
      <c r="N738" s="16" t="s">
        <v>1891</v>
      </c>
      <c r="O738" s="81" t="s">
        <v>4093</v>
      </c>
      <c r="P738" s="14" t="s">
        <v>516</v>
      </c>
      <c r="Q738" s="7" t="s">
        <v>518</v>
      </c>
      <c r="R738" s="7" t="s">
        <v>495</v>
      </c>
      <c r="S738" s="7" t="s">
        <v>1682</v>
      </c>
      <c r="T738" s="8" t="s">
        <v>4267</v>
      </c>
      <c r="U738" s="67" t="s">
        <v>1896</v>
      </c>
      <c r="V738" s="14" t="s">
        <v>4268</v>
      </c>
      <c r="W738" s="7" t="s">
        <v>524</v>
      </c>
      <c r="X738" s="7" t="s">
        <v>526</v>
      </c>
      <c r="Y738" s="7" t="s">
        <v>525</v>
      </c>
      <c r="Z738" s="7" t="s">
        <v>4269</v>
      </c>
      <c r="AA738" s="8" t="s">
        <v>4270</v>
      </c>
      <c r="AB738" s="7" t="s">
        <v>530</v>
      </c>
      <c r="AC738" s="7" t="s">
        <v>1636</v>
      </c>
      <c r="AD738" s="68" t="s">
        <v>4271</v>
      </c>
    </row>
    <row r="739" spans="1:31" x14ac:dyDescent="0.3">
      <c r="A739" s="257"/>
      <c r="B739" s="66">
        <v>17.059999999999999</v>
      </c>
      <c r="C739" s="7">
        <v>18.59</v>
      </c>
      <c r="D739" s="7">
        <v>21</v>
      </c>
      <c r="E739" s="8">
        <v>18.04</v>
      </c>
      <c r="F739" s="67">
        <v>22.37</v>
      </c>
      <c r="G739" s="14">
        <v>25.04</v>
      </c>
      <c r="H739" s="7">
        <v>23.61</v>
      </c>
      <c r="I739" s="116">
        <v>25.5</v>
      </c>
      <c r="J739" s="8">
        <v>25.42</v>
      </c>
      <c r="K739" s="14">
        <v>22.34</v>
      </c>
      <c r="L739" s="7">
        <v>20.55</v>
      </c>
      <c r="M739" s="7">
        <v>22.64</v>
      </c>
      <c r="N739" s="7">
        <v>22.48</v>
      </c>
      <c r="O739" s="8">
        <v>21.53</v>
      </c>
      <c r="P739" s="14">
        <v>23.41</v>
      </c>
      <c r="Q739" s="7">
        <v>21.74</v>
      </c>
      <c r="R739" s="7">
        <v>21.95</v>
      </c>
      <c r="S739" s="7">
        <v>22.59</v>
      </c>
      <c r="T739" s="8">
        <v>25.35</v>
      </c>
      <c r="U739" s="67">
        <v>23.74</v>
      </c>
      <c r="V739" s="14">
        <v>23.2</v>
      </c>
      <c r="W739" s="7">
        <v>25.28</v>
      </c>
      <c r="X739" s="7">
        <v>26.28</v>
      </c>
      <c r="Y739" s="7">
        <v>24.74</v>
      </c>
      <c r="Z739" s="7">
        <v>24.07</v>
      </c>
      <c r="AA739" s="8">
        <v>24.07</v>
      </c>
      <c r="AB739" s="7">
        <v>25.9</v>
      </c>
      <c r="AC739" s="7">
        <v>17.96</v>
      </c>
      <c r="AD739" s="68">
        <v>27.72</v>
      </c>
    </row>
    <row r="740" spans="1:31" ht="15" thickBot="1" x14ac:dyDescent="0.35">
      <c r="A740" s="258"/>
      <c r="B740" s="76">
        <v>360</v>
      </c>
      <c r="C740" s="24">
        <v>867</v>
      </c>
      <c r="D740" s="24">
        <v>516</v>
      </c>
      <c r="E740" s="25">
        <v>736</v>
      </c>
      <c r="F740" s="75">
        <v>667</v>
      </c>
      <c r="G740" s="23">
        <v>1023</v>
      </c>
      <c r="H740" s="24">
        <v>1127</v>
      </c>
      <c r="I740" s="24">
        <v>1022</v>
      </c>
      <c r="J740" s="25">
        <v>812</v>
      </c>
      <c r="K740" s="23">
        <v>566</v>
      </c>
      <c r="L740" s="24">
        <v>930</v>
      </c>
      <c r="M740" s="24">
        <v>737</v>
      </c>
      <c r="N740" s="24">
        <v>610</v>
      </c>
      <c r="O740" s="25">
        <v>467</v>
      </c>
      <c r="P740" s="23">
        <v>767</v>
      </c>
      <c r="Q740" s="24">
        <v>989</v>
      </c>
      <c r="R740" s="24">
        <v>923</v>
      </c>
      <c r="S740" s="24">
        <v>707</v>
      </c>
      <c r="T740" s="25">
        <v>991</v>
      </c>
      <c r="U740" s="75">
        <v>1005</v>
      </c>
      <c r="V740" s="23">
        <v>1092</v>
      </c>
      <c r="W740" s="24">
        <v>991</v>
      </c>
      <c r="X740" s="24">
        <v>1058</v>
      </c>
      <c r="Y740" s="24">
        <v>1155</v>
      </c>
      <c r="Z740" s="24">
        <v>1151</v>
      </c>
      <c r="AA740" s="25">
        <v>1151</v>
      </c>
      <c r="AB740" s="24">
        <v>870</v>
      </c>
      <c r="AC740" s="24">
        <v>1077</v>
      </c>
      <c r="AD740" s="77">
        <v>1355</v>
      </c>
    </row>
    <row r="741" spans="1:31" x14ac:dyDescent="0.3">
      <c r="A741" s="256" t="s">
        <v>4245</v>
      </c>
      <c r="B741" s="259" t="s">
        <v>1062</v>
      </c>
      <c r="C741" s="261"/>
      <c r="D741" s="260"/>
      <c r="O741" s="147"/>
      <c r="P741" s="148"/>
      <c r="Q741" s="148"/>
      <c r="R741" s="148"/>
      <c r="S741" s="148"/>
      <c r="Z741" s="7" t="s">
        <v>307</v>
      </c>
    </row>
    <row r="742" spans="1:31" x14ac:dyDescent="0.3">
      <c r="A742" s="257"/>
      <c r="B742" s="66" t="s">
        <v>3973</v>
      </c>
      <c r="C742" s="7" t="s">
        <v>4272</v>
      </c>
      <c r="D742" s="68" t="s">
        <v>4273</v>
      </c>
      <c r="O742" s="147"/>
      <c r="P742" s="148"/>
      <c r="Q742" s="148"/>
      <c r="R742" s="148"/>
      <c r="S742" s="148"/>
    </row>
    <row r="743" spans="1:31" x14ac:dyDescent="0.3">
      <c r="A743" s="257"/>
      <c r="B743" s="66">
        <v>27.41</v>
      </c>
      <c r="C743" s="7">
        <v>30.08</v>
      </c>
      <c r="D743" s="68">
        <v>31.36</v>
      </c>
      <c r="O743" s="147"/>
      <c r="P743" s="148"/>
      <c r="Q743" s="148"/>
      <c r="R743" s="148"/>
      <c r="S743" s="148"/>
      <c r="AC743" s="7" t="s">
        <v>307</v>
      </c>
    </row>
    <row r="744" spans="1:31" ht="15" thickBot="1" x14ac:dyDescent="0.35">
      <c r="A744" s="258"/>
      <c r="B744" s="66">
        <v>1735</v>
      </c>
      <c r="C744" s="7">
        <v>1692</v>
      </c>
      <c r="D744" s="68">
        <v>1260</v>
      </c>
      <c r="O744" s="147"/>
      <c r="P744" s="148"/>
      <c r="Q744" s="148"/>
      <c r="R744" s="148"/>
      <c r="S744" s="148"/>
    </row>
    <row r="745" spans="1:31" x14ac:dyDescent="0.3">
      <c r="A745" s="256" t="s">
        <v>4246</v>
      </c>
      <c r="B745" s="82" t="s">
        <v>4099</v>
      </c>
      <c r="C745" s="269" t="s">
        <v>4275</v>
      </c>
      <c r="D745" s="261"/>
      <c r="E745" s="261"/>
      <c r="F745" s="261"/>
      <c r="G745" s="260"/>
      <c r="L745" s="7" t="s">
        <v>307</v>
      </c>
    </row>
    <row r="746" spans="1:31" x14ac:dyDescent="0.3">
      <c r="A746" s="257"/>
      <c r="B746" s="83" t="s">
        <v>4274</v>
      </c>
      <c r="C746" s="7" t="s">
        <v>4276</v>
      </c>
      <c r="D746" s="7" t="s">
        <v>4277</v>
      </c>
      <c r="E746" s="7" t="s">
        <v>4278</v>
      </c>
      <c r="F746" s="7" t="s">
        <v>4279</v>
      </c>
      <c r="G746" s="68" t="s">
        <v>4280</v>
      </c>
    </row>
    <row r="747" spans="1:31" x14ac:dyDescent="0.3">
      <c r="A747" s="257"/>
      <c r="B747" s="83">
        <v>23.99</v>
      </c>
      <c r="C747" s="7">
        <v>24.24</v>
      </c>
      <c r="D747" s="7">
        <v>25.29</v>
      </c>
      <c r="E747" s="7">
        <v>25.81</v>
      </c>
      <c r="F747" s="7">
        <v>26.82</v>
      </c>
      <c r="G747" s="68">
        <v>24.4</v>
      </c>
    </row>
    <row r="748" spans="1:31" ht="15" thickBot="1" x14ac:dyDescent="0.35">
      <c r="A748" s="258"/>
      <c r="B748" s="129">
        <v>1420</v>
      </c>
      <c r="C748" s="24">
        <v>2007</v>
      </c>
      <c r="D748" s="24">
        <v>1743</v>
      </c>
      <c r="E748" s="24">
        <v>1914</v>
      </c>
      <c r="F748" s="24">
        <v>1805</v>
      </c>
      <c r="G748" s="77">
        <v>2840</v>
      </c>
      <c r="AE748" s="7" t="s">
        <v>307</v>
      </c>
    </row>
    <row r="749" spans="1:31" x14ac:dyDescent="0.3">
      <c r="A749" s="256" t="s">
        <v>4247</v>
      </c>
      <c r="B749" s="259" t="s">
        <v>4275</v>
      </c>
      <c r="C749" s="261"/>
      <c r="D749" s="261"/>
      <c r="E749" s="261"/>
      <c r="F749" s="260"/>
    </row>
    <row r="750" spans="1:31" x14ac:dyDescent="0.3">
      <c r="A750" s="257"/>
      <c r="B750" s="66" t="s">
        <v>4276</v>
      </c>
      <c r="C750" s="7" t="s">
        <v>4277</v>
      </c>
      <c r="D750" s="7" t="s">
        <v>4278</v>
      </c>
      <c r="E750" s="7" t="s">
        <v>4279</v>
      </c>
      <c r="F750" s="68" t="s">
        <v>4280</v>
      </c>
    </row>
    <row r="751" spans="1:31" x14ac:dyDescent="0.3">
      <c r="A751" s="257"/>
      <c r="B751" s="66">
        <v>24.24</v>
      </c>
      <c r="C751" s="7">
        <v>25.29</v>
      </c>
      <c r="D751" s="7">
        <v>25.81</v>
      </c>
      <c r="E751" s="7">
        <v>26.82</v>
      </c>
      <c r="F751" s="68">
        <v>24.4</v>
      </c>
    </row>
    <row r="752" spans="1:31" ht="15" thickBot="1" x14ac:dyDescent="0.35">
      <c r="A752" s="258"/>
      <c r="B752" s="76">
        <v>2007</v>
      </c>
      <c r="C752" s="24">
        <v>1743</v>
      </c>
      <c r="D752" s="24">
        <v>1914</v>
      </c>
      <c r="E752" s="24">
        <v>1805</v>
      </c>
      <c r="F752" s="77">
        <v>2840</v>
      </c>
    </row>
    <row r="753" spans="1:46" x14ac:dyDescent="0.3">
      <c r="A753" s="256" t="s">
        <v>4248</v>
      </c>
      <c r="B753" s="71" t="s">
        <v>1298</v>
      </c>
    </row>
    <row r="754" spans="1:46" x14ac:dyDescent="0.3">
      <c r="A754" s="257"/>
      <c r="B754" s="144" t="s">
        <v>4281</v>
      </c>
      <c r="C754" s="7" t="s">
        <v>307</v>
      </c>
    </row>
    <row r="755" spans="1:46" x14ac:dyDescent="0.3">
      <c r="A755" s="257"/>
      <c r="B755" s="72">
        <v>27.13</v>
      </c>
      <c r="H755" s="7" t="s">
        <v>307</v>
      </c>
    </row>
    <row r="756" spans="1:46" ht="15" thickBot="1" x14ac:dyDescent="0.35">
      <c r="A756" s="258"/>
      <c r="B756" s="72">
        <v>787</v>
      </c>
      <c r="AJ756" s="7" t="s">
        <v>307</v>
      </c>
    </row>
    <row r="757" spans="1:46" x14ac:dyDescent="0.3">
      <c r="A757" s="256" t="s">
        <v>4249</v>
      </c>
      <c r="B757" s="259" t="s">
        <v>4282</v>
      </c>
      <c r="C757" s="268"/>
      <c r="D757" s="269" t="s">
        <v>1062</v>
      </c>
      <c r="E757" s="261"/>
      <c r="F757" s="34" t="s">
        <v>4099</v>
      </c>
      <c r="G757" s="269" t="s">
        <v>1298</v>
      </c>
      <c r="H757" s="261"/>
      <c r="I757" s="261"/>
      <c r="J757" s="261"/>
      <c r="K757" s="261"/>
      <c r="L757" s="268"/>
      <c r="M757" s="269" t="s">
        <v>1102</v>
      </c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8"/>
      <c r="Y757" s="269" t="s">
        <v>1093</v>
      </c>
      <c r="Z757" s="261"/>
      <c r="AA757" s="261"/>
      <c r="AB757" s="261"/>
      <c r="AC757" s="261"/>
      <c r="AD757" s="268"/>
      <c r="AE757" s="34" t="s">
        <v>4298</v>
      </c>
      <c r="AF757" s="269" t="s">
        <v>1087</v>
      </c>
      <c r="AG757" s="261"/>
      <c r="AH757" s="261"/>
      <c r="AI757" s="261"/>
      <c r="AJ757" s="261"/>
      <c r="AK757" s="261"/>
      <c r="AL757" s="261"/>
      <c r="AM757" s="261"/>
      <c r="AN757" s="261"/>
      <c r="AO757" s="261"/>
      <c r="AP757" s="261"/>
      <c r="AQ757" s="261"/>
      <c r="AR757" s="261"/>
      <c r="AS757" s="261"/>
      <c r="AT757" s="260"/>
    </row>
    <row r="758" spans="1:46" x14ac:dyDescent="0.3">
      <c r="A758" s="257"/>
      <c r="B758" s="66" t="s">
        <v>4283</v>
      </c>
      <c r="C758" s="8" t="s">
        <v>4285</v>
      </c>
      <c r="D758" s="14" t="s">
        <v>4284</v>
      </c>
      <c r="E758" s="7" t="s">
        <v>4286</v>
      </c>
      <c r="F758" s="67" t="s">
        <v>4100</v>
      </c>
      <c r="G758" s="14" t="s">
        <v>4287</v>
      </c>
      <c r="H758" s="7" t="s">
        <v>4288</v>
      </c>
      <c r="I758" s="7" t="s">
        <v>4289</v>
      </c>
      <c r="J758" s="7" t="s">
        <v>4290</v>
      </c>
      <c r="K758" s="7" t="s">
        <v>4291</v>
      </c>
      <c r="L758" s="8" t="s">
        <v>4292</v>
      </c>
      <c r="M758" s="80" t="s">
        <v>4293</v>
      </c>
      <c r="N758" s="7" t="s">
        <v>1107</v>
      </c>
      <c r="O758" s="7" t="s">
        <v>1108</v>
      </c>
      <c r="P758" s="7" t="s">
        <v>1109</v>
      </c>
      <c r="Q758" s="7" t="s">
        <v>1110</v>
      </c>
      <c r="R758" s="16" t="s">
        <v>1111</v>
      </c>
      <c r="S758" s="7" t="s">
        <v>1112</v>
      </c>
      <c r="T758" s="7" t="s">
        <v>1113</v>
      </c>
      <c r="U758" s="7" t="s">
        <v>1114</v>
      </c>
      <c r="V758" s="7" t="s">
        <v>1116</v>
      </c>
      <c r="W758" s="7" t="s">
        <v>4294</v>
      </c>
      <c r="X758" s="8" t="s">
        <v>4295</v>
      </c>
      <c r="Y758" s="14" t="s">
        <v>1094</v>
      </c>
      <c r="Z758" s="7" t="s">
        <v>1095</v>
      </c>
      <c r="AA758" s="7" t="s">
        <v>1118</v>
      </c>
      <c r="AB758" s="7" t="s">
        <v>1119</v>
      </c>
      <c r="AC758" s="7" t="s">
        <v>4296</v>
      </c>
      <c r="AD758" s="8" t="s">
        <v>4297</v>
      </c>
      <c r="AE758" s="67" t="s">
        <v>4299</v>
      </c>
      <c r="AF758" s="7" t="s">
        <v>1088</v>
      </c>
      <c r="AG758" s="16" t="s">
        <v>1089</v>
      </c>
      <c r="AH758" s="16" t="s">
        <v>1090</v>
      </c>
      <c r="AI758" s="16" t="s">
        <v>1091</v>
      </c>
      <c r="AJ758" s="7" t="s">
        <v>1092</v>
      </c>
      <c r="AK758" s="7" t="s">
        <v>1121</v>
      </c>
      <c r="AL758" s="7" t="s">
        <v>1122</v>
      </c>
      <c r="AM758" s="7" t="s">
        <v>4300</v>
      </c>
      <c r="AN758" s="7" t="s">
        <v>4301</v>
      </c>
      <c r="AO758" s="16" t="s">
        <v>4302</v>
      </c>
      <c r="AP758" s="7" t="s">
        <v>4303</v>
      </c>
      <c r="AQ758" s="7" t="s">
        <v>4304</v>
      </c>
      <c r="AR758" s="7" t="s">
        <v>4305</v>
      </c>
      <c r="AS758" s="7" t="s">
        <v>4306</v>
      </c>
      <c r="AT758" s="68" t="s">
        <v>4307</v>
      </c>
    </row>
    <row r="759" spans="1:46" x14ac:dyDescent="0.3">
      <c r="A759" s="257"/>
      <c r="B759" s="66">
        <v>28.03</v>
      </c>
      <c r="C759" s="8">
        <v>28.73</v>
      </c>
      <c r="D759" s="14">
        <v>26.91</v>
      </c>
      <c r="E759" s="7">
        <v>25.64</v>
      </c>
      <c r="F759" s="67">
        <v>23.39</v>
      </c>
      <c r="G759" s="14">
        <v>27.26</v>
      </c>
      <c r="H759" s="7">
        <v>29.81</v>
      </c>
      <c r="I759" s="7">
        <v>27.17</v>
      </c>
      <c r="J759" s="7">
        <v>27.45</v>
      </c>
      <c r="K759" s="7">
        <v>29.46</v>
      </c>
      <c r="L759" s="8">
        <v>28.03</v>
      </c>
      <c r="M759" s="14">
        <v>28.84</v>
      </c>
      <c r="N759" s="7">
        <v>27.26</v>
      </c>
      <c r="O759" s="7">
        <v>26.99</v>
      </c>
      <c r="P759" s="7">
        <v>27.36</v>
      </c>
      <c r="Q759" s="7">
        <v>27.93</v>
      </c>
      <c r="R759" s="7">
        <v>27.77</v>
      </c>
      <c r="S759" s="7">
        <v>27.92</v>
      </c>
      <c r="T759" s="7">
        <v>28.18</v>
      </c>
      <c r="U759" s="7">
        <v>28</v>
      </c>
      <c r="V759" s="7">
        <v>27.37</v>
      </c>
      <c r="W759" s="7">
        <v>28.35</v>
      </c>
      <c r="X759" s="8">
        <v>28.66</v>
      </c>
      <c r="Y759" s="14">
        <v>26.02</v>
      </c>
      <c r="Z759" s="7">
        <v>25.8</v>
      </c>
      <c r="AA759" s="7">
        <v>27.41</v>
      </c>
      <c r="AB759" s="7">
        <v>26.98</v>
      </c>
      <c r="AC759" s="7">
        <v>28.12</v>
      </c>
      <c r="AD759" s="8">
        <v>28.88</v>
      </c>
      <c r="AE759" s="67">
        <v>28.06</v>
      </c>
      <c r="AF759" s="7">
        <v>26.6</v>
      </c>
      <c r="AG759" s="7">
        <v>26.75</v>
      </c>
      <c r="AH759" s="7">
        <v>26.56</v>
      </c>
      <c r="AI759" s="7">
        <v>26.32</v>
      </c>
      <c r="AJ759" s="7">
        <v>27.65</v>
      </c>
      <c r="AK759" s="7">
        <v>26.33</v>
      </c>
      <c r="AL759" s="7">
        <v>27.84</v>
      </c>
      <c r="AM759" s="7">
        <v>28.35</v>
      </c>
      <c r="AN759" s="7">
        <v>27.17</v>
      </c>
      <c r="AO759" s="7">
        <v>28.2</v>
      </c>
      <c r="AP759" s="7">
        <v>28.57</v>
      </c>
      <c r="AQ759" s="7">
        <v>28.89</v>
      </c>
      <c r="AR759" s="7">
        <v>23.23</v>
      </c>
      <c r="AS759" s="7">
        <v>27.2</v>
      </c>
      <c r="AT759" s="68">
        <v>29.4</v>
      </c>
    </row>
    <row r="760" spans="1:46" ht="15" thickBot="1" x14ac:dyDescent="0.35">
      <c r="A760" s="258"/>
      <c r="B760" s="76">
        <v>828</v>
      </c>
      <c r="C760" s="25">
        <v>848</v>
      </c>
      <c r="D760" s="23">
        <v>874</v>
      </c>
      <c r="E760" s="24">
        <v>1396</v>
      </c>
      <c r="F760" s="75">
        <v>2175</v>
      </c>
      <c r="G760" s="23">
        <v>941</v>
      </c>
      <c r="H760" s="24">
        <v>863</v>
      </c>
      <c r="I760" s="24">
        <v>1673</v>
      </c>
      <c r="J760" s="24">
        <v>1792</v>
      </c>
      <c r="K760" s="24">
        <v>890</v>
      </c>
      <c r="L760" s="25">
        <v>589</v>
      </c>
      <c r="M760" s="23">
        <v>853</v>
      </c>
      <c r="N760" s="24">
        <v>2831</v>
      </c>
      <c r="O760" s="24">
        <v>3408</v>
      </c>
      <c r="P760" s="24">
        <v>2488</v>
      </c>
      <c r="Q760" s="24">
        <v>2418</v>
      </c>
      <c r="R760" s="24">
        <v>1942</v>
      </c>
      <c r="S760" s="24">
        <v>2337</v>
      </c>
      <c r="T760" s="24">
        <v>2155</v>
      </c>
      <c r="U760" s="24">
        <v>2052</v>
      </c>
      <c r="V760" s="24">
        <v>2559</v>
      </c>
      <c r="W760" s="24">
        <v>1608</v>
      </c>
      <c r="X760" s="25">
        <v>1133</v>
      </c>
      <c r="Y760" s="23">
        <v>3542</v>
      </c>
      <c r="Z760" s="24">
        <v>2642</v>
      </c>
      <c r="AA760" s="24">
        <v>2495</v>
      </c>
      <c r="AB760" s="24">
        <v>2603</v>
      </c>
      <c r="AC760" s="24">
        <v>1835</v>
      </c>
      <c r="AD760" s="25">
        <v>641</v>
      </c>
      <c r="AE760" s="75">
        <v>700</v>
      </c>
      <c r="AF760" s="24">
        <v>2719</v>
      </c>
      <c r="AG760" s="24">
        <v>3359</v>
      </c>
      <c r="AH760" s="24">
        <v>2884</v>
      </c>
      <c r="AI760" s="24">
        <v>2699</v>
      </c>
      <c r="AJ760" s="24">
        <v>2676</v>
      </c>
      <c r="AK760" s="24">
        <v>2807</v>
      </c>
      <c r="AL760" s="24">
        <v>2502</v>
      </c>
      <c r="AM760" s="24">
        <v>1428</v>
      </c>
      <c r="AN760" s="24">
        <v>979</v>
      </c>
      <c r="AO760" s="24">
        <v>1505</v>
      </c>
      <c r="AP760" s="24">
        <v>1944</v>
      </c>
      <c r="AQ760" s="24">
        <v>1252</v>
      </c>
      <c r="AR760" s="24">
        <v>2885</v>
      </c>
      <c r="AS760" s="24">
        <v>1447</v>
      </c>
      <c r="AT760" s="77">
        <v>1693</v>
      </c>
    </row>
    <row r="761" spans="1:46" x14ac:dyDescent="0.3">
      <c r="A761" s="256" t="s">
        <v>4250</v>
      </c>
      <c r="B761" s="259" t="s">
        <v>1087</v>
      </c>
      <c r="C761" s="261"/>
      <c r="D761" s="261"/>
      <c r="E761" s="268"/>
      <c r="F761" s="269" t="s">
        <v>1093</v>
      </c>
      <c r="G761" s="260"/>
    </row>
    <row r="762" spans="1:46" x14ac:dyDescent="0.3">
      <c r="A762" s="257"/>
      <c r="B762" s="79" t="s">
        <v>1089</v>
      </c>
      <c r="C762" s="16" t="s">
        <v>1090</v>
      </c>
      <c r="D762" s="16" t="s">
        <v>1091</v>
      </c>
      <c r="E762" s="81" t="s">
        <v>4302</v>
      </c>
      <c r="F762" s="14" t="s">
        <v>1094</v>
      </c>
      <c r="G762" s="68" t="s">
        <v>1095</v>
      </c>
    </row>
    <row r="763" spans="1:46" x14ac:dyDescent="0.3">
      <c r="A763" s="257"/>
      <c r="B763" s="66">
        <v>26.75</v>
      </c>
      <c r="C763" s="7">
        <v>26.56</v>
      </c>
      <c r="D763" s="7">
        <v>26.32</v>
      </c>
      <c r="E763" s="8">
        <v>28.2</v>
      </c>
      <c r="F763" s="14">
        <v>26.02</v>
      </c>
      <c r="G763" s="68">
        <v>25.8</v>
      </c>
    </row>
    <row r="764" spans="1:46" ht="15" thickBot="1" x14ac:dyDescent="0.35">
      <c r="A764" s="258"/>
      <c r="B764" s="76">
        <v>3359</v>
      </c>
      <c r="C764" s="24">
        <v>2884</v>
      </c>
      <c r="D764" s="24">
        <v>2699</v>
      </c>
      <c r="E764" s="25">
        <v>1505</v>
      </c>
      <c r="F764" s="23">
        <v>3542</v>
      </c>
      <c r="G764" s="77">
        <v>2642</v>
      </c>
    </row>
    <row r="765" spans="1:46" x14ac:dyDescent="0.3">
      <c r="A765" s="256" t="s">
        <v>4251</v>
      </c>
      <c r="B765" s="71" t="s">
        <v>3944</v>
      </c>
    </row>
    <row r="766" spans="1:46" x14ac:dyDescent="0.3">
      <c r="A766" s="257"/>
      <c r="B766" s="72" t="s">
        <v>4308</v>
      </c>
      <c r="E766" s="97"/>
    </row>
    <row r="767" spans="1:46" x14ac:dyDescent="0.3">
      <c r="A767" s="257"/>
      <c r="B767" s="72">
        <v>26.32</v>
      </c>
    </row>
    <row r="768" spans="1:46" ht="15" thickBot="1" x14ac:dyDescent="0.35">
      <c r="A768" s="258"/>
      <c r="B768" s="72">
        <v>4403</v>
      </c>
    </row>
    <row r="769" spans="1:43" x14ac:dyDescent="0.3">
      <c r="A769" s="256" t="s">
        <v>4252</v>
      </c>
      <c r="B769" s="259" t="s">
        <v>1062</v>
      </c>
      <c r="C769" s="260"/>
    </row>
    <row r="770" spans="1:43" x14ac:dyDescent="0.3">
      <c r="A770" s="257"/>
      <c r="B770" s="79" t="s">
        <v>4309</v>
      </c>
      <c r="C770" s="68" t="s">
        <v>4310</v>
      </c>
    </row>
    <row r="771" spans="1:43" x14ac:dyDescent="0.3">
      <c r="A771" s="257"/>
      <c r="B771" s="66">
        <v>28.97</v>
      </c>
      <c r="C771" s="68">
        <v>28.43</v>
      </c>
    </row>
    <row r="772" spans="1:43" ht="15" thickBot="1" x14ac:dyDescent="0.35">
      <c r="A772" s="258"/>
      <c r="B772" s="76">
        <v>1118</v>
      </c>
      <c r="C772" s="77">
        <v>1996</v>
      </c>
      <c r="H772" s="7" t="s">
        <v>307</v>
      </c>
    </row>
    <row r="773" spans="1:43" x14ac:dyDescent="0.3">
      <c r="A773" s="256" t="s">
        <v>4253</v>
      </c>
      <c r="B773" s="259" t="s">
        <v>1062</v>
      </c>
      <c r="C773" s="260"/>
    </row>
    <row r="774" spans="1:43" x14ac:dyDescent="0.3">
      <c r="A774" s="257"/>
      <c r="B774" s="66" t="s">
        <v>3973</v>
      </c>
      <c r="C774" s="68" t="s">
        <v>4272</v>
      </c>
    </row>
    <row r="775" spans="1:43" x14ac:dyDescent="0.3">
      <c r="A775" s="257"/>
      <c r="B775" s="66">
        <v>27.41</v>
      </c>
      <c r="C775" s="68">
        <v>30.08</v>
      </c>
      <c r="AQ775" s="134"/>
    </row>
    <row r="776" spans="1:43" ht="15" thickBot="1" x14ac:dyDescent="0.35">
      <c r="A776" s="258"/>
      <c r="B776" s="76">
        <v>1735</v>
      </c>
      <c r="C776" s="77">
        <v>1692</v>
      </c>
    </row>
    <row r="777" spans="1:43" x14ac:dyDescent="0.3">
      <c r="A777" s="256" t="s">
        <v>4254</v>
      </c>
      <c r="B777" s="71" t="s">
        <v>4311</v>
      </c>
    </row>
    <row r="778" spans="1:43" x14ac:dyDescent="0.3">
      <c r="A778" s="257"/>
      <c r="B778" s="72" t="s">
        <v>4312</v>
      </c>
    </row>
    <row r="779" spans="1:43" x14ac:dyDescent="0.3">
      <c r="A779" s="257"/>
      <c r="B779" s="72">
        <v>29.75</v>
      </c>
    </row>
    <row r="780" spans="1:43" ht="15" thickBot="1" x14ac:dyDescent="0.35">
      <c r="A780" s="258"/>
      <c r="B780" s="72">
        <v>1784</v>
      </c>
    </row>
    <row r="781" spans="1:43" x14ac:dyDescent="0.3">
      <c r="A781" s="256" t="s">
        <v>4255</v>
      </c>
      <c r="B781" s="259" t="s">
        <v>1102</v>
      </c>
      <c r="C781" s="261"/>
      <c r="D781" s="261"/>
      <c r="E781" s="261"/>
      <c r="F781" s="268"/>
      <c r="G781" s="269" t="s">
        <v>1093</v>
      </c>
      <c r="H781" s="261"/>
      <c r="I781" s="260"/>
    </row>
    <row r="782" spans="1:43" x14ac:dyDescent="0.3">
      <c r="A782" s="257"/>
      <c r="B782" s="66" t="s">
        <v>1108</v>
      </c>
      <c r="C782" s="7" t="s">
        <v>1109</v>
      </c>
      <c r="D782" s="7" t="s">
        <v>1113</v>
      </c>
      <c r="E782" s="7" t="s">
        <v>1114</v>
      </c>
      <c r="F782" s="8" t="s">
        <v>1116</v>
      </c>
      <c r="G782" s="7" t="s">
        <v>1094</v>
      </c>
      <c r="H782" s="7" t="s">
        <v>1095</v>
      </c>
      <c r="I782" s="68" t="s">
        <v>1118</v>
      </c>
    </row>
    <row r="783" spans="1:43" x14ac:dyDescent="0.3">
      <c r="A783" s="257"/>
      <c r="B783" s="66">
        <v>26.99</v>
      </c>
      <c r="C783" s="7">
        <v>27.36</v>
      </c>
      <c r="D783" s="7">
        <v>28.18</v>
      </c>
      <c r="E783" s="7">
        <v>28</v>
      </c>
      <c r="F783" s="8">
        <v>27.37</v>
      </c>
      <c r="G783" s="7">
        <v>26.02</v>
      </c>
      <c r="H783" s="7">
        <v>25.8</v>
      </c>
      <c r="I783" s="68">
        <v>27.41</v>
      </c>
    </row>
    <row r="784" spans="1:43" ht="15" thickBot="1" x14ac:dyDescent="0.35">
      <c r="A784" s="258"/>
      <c r="B784" s="76">
        <v>3408</v>
      </c>
      <c r="C784" s="24">
        <v>2488</v>
      </c>
      <c r="D784" s="24">
        <v>2155</v>
      </c>
      <c r="E784" s="24">
        <v>2052</v>
      </c>
      <c r="F784" s="25">
        <v>2559</v>
      </c>
      <c r="G784" s="24">
        <v>3542</v>
      </c>
      <c r="H784" s="24">
        <v>2642</v>
      </c>
      <c r="I784" s="77">
        <v>2495</v>
      </c>
    </row>
    <row r="785" spans="1:31" x14ac:dyDescent="0.3">
      <c r="A785" s="256" t="s">
        <v>4256</v>
      </c>
      <c r="B785" s="259" t="s">
        <v>4099</v>
      </c>
      <c r="C785" s="261"/>
      <c r="D785" s="261"/>
      <c r="E785" s="261"/>
      <c r="F785" s="261"/>
      <c r="G785" s="260"/>
    </row>
    <row r="786" spans="1:31" x14ac:dyDescent="0.3">
      <c r="A786" s="257"/>
      <c r="B786" s="66" t="s">
        <v>4313</v>
      </c>
      <c r="C786" s="7" t="s">
        <v>4314</v>
      </c>
      <c r="D786" s="7" t="s">
        <v>4315</v>
      </c>
      <c r="E786" s="7" t="s">
        <v>4316</v>
      </c>
      <c r="F786" s="7" t="s">
        <v>4317</v>
      </c>
      <c r="G786" s="68" t="s">
        <v>4318</v>
      </c>
    </row>
    <row r="787" spans="1:31" x14ac:dyDescent="0.3">
      <c r="A787" s="257"/>
      <c r="B787" s="66">
        <v>10.56</v>
      </c>
      <c r="C787" s="7">
        <v>15.67</v>
      </c>
      <c r="D787" s="7">
        <v>17.28</v>
      </c>
      <c r="E787" s="7">
        <v>17.079999999999998</v>
      </c>
      <c r="F787" s="7">
        <v>16.78</v>
      </c>
      <c r="G787" s="68">
        <v>15.99</v>
      </c>
    </row>
    <row r="788" spans="1:31" ht="15" thickBot="1" x14ac:dyDescent="0.35">
      <c r="A788" s="258"/>
      <c r="B788" s="76">
        <v>430</v>
      </c>
      <c r="C788" s="24">
        <v>1383</v>
      </c>
      <c r="D788" s="24">
        <v>438</v>
      </c>
      <c r="E788" s="24">
        <v>1278</v>
      </c>
      <c r="F788" s="24">
        <v>458</v>
      </c>
      <c r="G788" s="77">
        <v>1186</v>
      </c>
    </row>
    <row r="789" spans="1:31" x14ac:dyDescent="0.3">
      <c r="A789" s="279" t="s">
        <v>4324</v>
      </c>
      <c r="B789" s="259" t="s">
        <v>421</v>
      </c>
      <c r="C789" s="261"/>
      <c r="D789" s="261"/>
      <c r="E789" s="260"/>
    </row>
    <row r="790" spans="1:31" x14ac:dyDescent="0.3">
      <c r="A790" s="280"/>
      <c r="B790" s="66" t="s">
        <v>420</v>
      </c>
      <c r="C790" s="7" t="s">
        <v>423</v>
      </c>
      <c r="D790" s="7" t="s">
        <v>1147</v>
      </c>
      <c r="E790" s="68" t="s">
        <v>990</v>
      </c>
    </row>
    <row r="791" spans="1:31" x14ac:dyDescent="0.3">
      <c r="A791" s="280"/>
      <c r="B791" s="66">
        <v>8.86</v>
      </c>
      <c r="C791" s="7">
        <v>9.7899999999999991</v>
      </c>
      <c r="D791" s="7">
        <v>10.8</v>
      </c>
      <c r="E791" s="68">
        <v>9.26</v>
      </c>
    </row>
    <row r="792" spans="1:31" ht="15" thickBot="1" x14ac:dyDescent="0.35">
      <c r="A792" s="281"/>
      <c r="B792" s="76">
        <v>1713</v>
      </c>
      <c r="C792" s="24">
        <v>1877</v>
      </c>
      <c r="D792" s="24">
        <v>1736</v>
      </c>
      <c r="E792" s="77">
        <v>407</v>
      </c>
    </row>
    <row r="793" spans="1:31" x14ac:dyDescent="0.3">
      <c r="A793" s="279" t="s">
        <v>4325</v>
      </c>
      <c r="B793" s="259" t="s">
        <v>421</v>
      </c>
      <c r="C793" s="260"/>
      <c r="D793"/>
    </row>
    <row r="794" spans="1:31" x14ac:dyDescent="0.3">
      <c r="A794" s="280"/>
      <c r="B794" s="66" t="s">
        <v>423</v>
      </c>
      <c r="C794" s="68" t="s">
        <v>484</v>
      </c>
      <c r="D794"/>
    </row>
    <row r="795" spans="1:31" x14ac:dyDescent="0.3">
      <c r="A795" s="280"/>
      <c r="B795" s="66">
        <v>9.7899999999999991</v>
      </c>
      <c r="C795" s="68">
        <v>12.23</v>
      </c>
    </row>
    <row r="796" spans="1:31" ht="15" thickBot="1" x14ac:dyDescent="0.35">
      <c r="A796" s="281"/>
      <c r="B796" s="66">
        <v>1877</v>
      </c>
      <c r="C796" s="68">
        <v>1338</v>
      </c>
    </row>
    <row r="797" spans="1:31" x14ac:dyDescent="0.3">
      <c r="A797" s="256" t="s">
        <v>4326</v>
      </c>
      <c r="B797" s="259" t="s">
        <v>950</v>
      </c>
      <c r="C797" s="268"/>
      <c r="D797" s="34" t="s">
        <v>948</v>
      </c>
      <c r="E797" s="34" t="s">
        <v>943</v>
      </c>
      <c r="F797" s="269" t="s">
        <v>4333</v>
      </c>
      <c r="G797" s="261"/>
      <c r="H797" s="261"/>
      <c r="I797" s="261"/>
      <c r="J797" s="268"/>
      <c r="K797" s="269" t="s">
        <v>4339</v>
      </c>
      <c r="L797" s="268"/>
      <c r="M797" s="269" t="s">
        <v>460</v>
      </c>
      <c r="N797" s="268"/>
      <c r="O797" s="269" t="s">
        <v>467</v>
      </c>
      <c r="P797" s="261"/>
      <c r="Q797" s="261"/>
      <c r="R797" s="268"/>
      <c r="S797" s="269" t="s">
        <v>4347</v>
      </c>
      <c r="T797" s="261"/>
      <c r="U797" s="261"/>
      <c r="V797" s="268"/>
      <c r="W797" s="269" t="s">
        <v>472</v>
      </c>
      <c r="X797" s="261"/>
      <c r="Y797" s="261"/>
      <c r="Z797" s="261"/>
      <c r="AA797" s="268"/>
      <c r="AB797" s="269" t="s">
        <v>476</v>
      </c>
      <c r="AC797" s="261"/>
      <c r="AD797" s="261"/>
      <c r="AE797" s="260"/>
    </row>
    <row r="798" spans="1:31" x14ac:dyDescent="0.3">
      <c r="A798" s="257"/>
      <c r="B798" s="66" t="s">
        <v>4329</v>
      </c>
      <c r="C798" s="8" t="s">
        <v>4330</v>
      </c>
      <c r="D798" s="67" t="s">
        <v>4331</v>
      </c>
      <c r="E798" s="67" t="s">
        <v>4332</v>
      </c>
      <c r="F798" s="14" t="s">
        <v>4334</v>
      </c>
      <c r="G798" s="7" t="s">
        <v>4335</v>
      </c>
      <c r="H798" s="7" t="s">
        <v>4336</v>
      </c>
      <c r="I798" s="7" t="s">
        <v>4337</v>
      </c>
      <c r="J798" s="8" t="s">
        <v>4338</v>
      </c>
      <c r="K798" s="14" t="s">
        <v>4340</v>
      </c>
      <c r="L798" s="8" t="s">
        <v>4341</v>
      </c>
      <c r="M798" s="14" t="s">
        <v>4342</v>
      </c>
      <c r="N798" s="8" t="s">
        <v>4343</v>
      </c>
      <c r="O798" s="14" t="s">
        <v>4344</v>
      </c>
      <c r="P798" s="7" t="s">
        <v>4345</v>
      </c>
      <c r="Q798" s="7" t="s">
        <v>4236</v>
      </c>
      <c r="R798" s="8" t="s">
        <v>4346</v>
      </c>
      <c r="S798" s="14" t="s">
        <v>4348</v>
      </c>
      <c r="T798" s="7" t="s">
        <v>4349</v>
      </c>
      <c r="U798" s="7" t="s">
        <v>4350</v>
      </c>
      <c r="V798" s="8" t="s">
        <v>4351</v>
      </c>
      <c r="W798" s="14" t="s">
        <v>4352</v>
      </c>
      <c r="X798" s="7" t="s">
        <v>4353</v>
      </c>
      <c r="Y798" s="7" t="s">
        <v>4353</v>
      </c>
      <c r="Z798" s="7" t="s">
        <v>4354</v>
      </c>
      <c r="AA798" s="8" t="s">
        <v>4355</v>
      </c>
      <c r="AB798" s="7" t="s">
        <v>4356</v>
      </c>
      <c r="AC798" s="7" t="s">
        <v>4357</v>
      </c>
      <c r="AD798" s="7" t="s">
        <v>4358</v>
      </c>
      <c r="AE798" s="68" t="s">
        <v>4359</v>
      </c>
    </row>
    <row r="799" spans="1:31" x14ac:dyDescent="0.3">
      <c r="A799" s="257"/>
      <c r="B799" s="66">
        <v>6.72</v>
      </c>
      <c r="C799" s="8">
        <v>6.18</v>
      </c>
      <c r="D799" s="67">
        <v>11.79</v>
      </c>
      <c r="E799" s="67">
        <v>16.010000000000002</v>
      </c>
      <c r="F799" s="14">
        <v>17.07</v>
      </c>
      <c r="G799" s="7">
        <v>16.579999999999998</v>
      </c>
      <c r="H799" s="7">
        <v>14.2</v>
      </c>
      <c r="I799" s="7">
        <v>9.83</v>
      </c>
      <c r="J799" s="8">
        <v>12.56</v>
      </c>
      <c r="K799" s="14">
        <v>9.2200000000000006</v>
      </c>
      <c r="L799" s="8">
        <v>12.76</v>
      </c>
      <c r="M799" s="14">
        <v>6.62</v>
      </c>
      <c r="N799" s="8">
        <v>14.05</v>
      </c>
      <c r="O799" s="14">
        <v>10.16</v>
      </c>
      <c r="P799" s="7">
        <v>7.76</v>
      </c>
      <c r="Q799" s="7">
        <v>8.66</v>
      </c>
      <c r="R799" s="8">
        <v>12.17</v>
      </c>
      <c r="S799" s="14">
        <v>11.78</v>
      </c>
      <c r="T799" s="7">
        <v>9.4600000000000009</v>
      </c>
      <c r="U799" s="7">
        <v>8.34</v>
      </c>
      <c r="V799" s="8">
        <v>6.66</v>
      </c>
      <c r="W799" s="14">
        <v>12.41</v>
      </c>
      <c r="X799" s="7">
        <v>11.99</v>
      </c>
      <c r="Y799" s="7">
        <v>10.44</v>
      </c>
      <c r="Z799" s="7">
        <v>9.24</v>
      </c>
      <c r="AA799" s="8">
        <v>9.94</v>
      </c>
      <c r="AB799" s="7">
        <v>10.6</v>
      </c>
      <c r="AC799" s="7">
        <v>11.5</v>
      </c>
      <c r="AD799" s="7">
        <v>7.6</v>
      </c>
      <c r="AE799" s="68">
        <v>8.4</v>
      </c>
    </row>
    <row r="800" spans="1:31" ht="15" thickBot="1" x14ac:dyDescent="0.35">
      <c r="A800" s="258"/>
      <c r="B800" s="76">
        <v>262</v>
      </c>
      <c r="C800" s="25">
        <v>230</v>
      </c>
      <c r="D800" s="75">
        <v>230</v>
      </c>
      <c r="E800" s="75">
        <v>156</v>
      </c>
      <c r="F800" s="23">
        <v>236</v>
      </c>
      <c r="G800" s="24">
        <v>220</v>
      </c>
      <c r="H800" s="24">
        <v>232</v>
      </c>
      <c r="I800" s="24">
        <v>198</v>
      </c>
      <c r="J800" s="25">
        <v>437</v>
      </c>
      <c r="K800" s="23">
        <v>325</v>
      </c>
      <c r="L800" s="25">
        <v>187</v>
      </c>
      <c r="M800" s="23">
        <v>602</v>
      </c>
      <c r="N800" s="25">
        <v>123</v>
      </c>
      <c r="O800" s="23">
        <v>223</v>
      </c>
      <c r="P800" s="24">
        <v>264</v>
      </c>
      <c r="Q800" s="24">
        <v>270</v>
      </c>
      <c r="R800" s="25">
        <v>219</v>
      </c>
      <c r="S800" s="23">
        <v>292</v>
      </c>
      <c r="T800" s="24">
        <v>262</v>
      </c>
      <c r="U800" s="24">
        <v>300</v>
      </c>
      <c r="V800" s="25">
        <v>304</v>
      </c>
      <c r="W800" s="23">
        <v>476</v>
      </c>
      <c r="X800" s="24">
        <v>185</v>
      </c>
      <c r="Y800" s="24">
        <v>203</v>
      </c>
      <c r="Z800" s="24">
        <v>418</v>
      </c>
      <c r="AA800" s="25">
        <v>295</v>
      </c>
      <c r="AB800" s="24">
        <v>437</v>
      </c>
      <c r="AC800" s="24">
        <v>206</v>
      </c>
      <c r="AD800" s="24">
        <v>452.5</v>
      </c>
      <c r="AE800" s="77">
        <v>350</v>
      </c>
    </row>
    <row r="801" spans="1:21" x14ac:dyDescent="0.3">
      <c r="A801" s="256" t="s">
        <v>4327</v>
      </c>
      <c r="B801" s="259" t="s">
        <v>4360</v>
      </c>
      <c r="C801" s="260"/>
      <c r="F801" s="7" t="s">
        <v>307</v>
      </c>
    </row>
    <row r="802" spans="1:21" x14ac:dyDescent="0.3">
      <c r="A802" s="257"/>
      <c r="B802" s="66" t="s">
        <v>4361</v>
      </c>
      <c r="C802" s="68" t="s">
        <v>4362</v>
      </c>
    </row>
    <row r="803" spans="1:21" x14ac:dyDescent="0.3">
      <c r="A803" s="257"/>
      <c r="B803" s="66">
        <v>27.59</v>
      </c>
      <c r="C803" s="68">
        <v>27.59</v>
      </c>
      <c r="R803" s="116"/>
      <c r="S803" s="116"/>
      <c r="T803" s="97"/>
      <c r="U803" s="97"/>
    </row>
    <row r="804" spans="1:21" ht="15" thickBot="1" x14ac:dyDescent="0.35">
      <c r="A804" s="258"/>
      <c r="B804" s="66">
        <v>3015</v>
      </c>
      <c r="C804" s="68">
        <v>3015</v>
      </c>
      <c r="P804" s="147"/>
      <c r="Q804" s="148"/>
      <c r="R804" s="148"/>
      <c r="S804" s="148"/>
      <c r="T804" s="148"/>
      <c r="U804" s="148"/>
    </row>
    <row r="805" spans="1:21" x14ac:dyDescent="0.3">
      <c r="A805" s="256" t="s">
        <v>4328</v>
      </c>
      <c r="B805" s="259" t="s">
        <v>4360</v>
      </c>
      <c r="C805" s="261"/>
      <c r="D805" s="261"/>
      <c r="E805" s="260"/>
      <c r="P805" s="147"/>
      <c r="Q805" s="148"/>
      <c r="R805" s="148"/>
      <c r="S805" s="148"/>
      <c r="T805" s="148"/>
      <c r="U805" s="148"/>
    </row>
    <row r="806" spans="1:21" x14ac:dyDescent="0.3">
      <c r="A806" s="257"/>
      <c r="B806" s="66" t="s">
        <v>4361</v>
      </c>
      <c r="C806" s="7" t="s">
        <v>4362</v>
      </c>
      <c r="D806" s="7" t="s">
        <v>4363</v>
      </c>
      <c r="E806" s="68" t="s">
        <v>4364</v>
      </c>
      <c r="P806" s="147"/>
      <c r="Q806" s="148"/>
      <c r="R806" s="148"/>
      <c r="S806" s="148"/>
      <c r="T806" s="148"/>
      <c r="U806" s="148"/>
    </row>
    <row r="807" spans="1:21" x14ac:dyDescent="0.3">
      <c r="A807" s="257"/>
      <c r="B807" s="66">
        <v>27.59</v>
      </c>
      <c r="C807" s="7">
        <v>27.59</v>
      </c>
      <c r="D807" s="7">
        <v>29.24</v>
      </c>
      <c r="E807" s="68">
        <v>27.59</v>
      </c>
      <c r="P807" s="147"/>
      <c r="Q807" s="148"/>
      <c r="R807" s="148"/>
      <c r="S807" s="148"/>
      <c r="T807" s="148"/>
      <c r="U807" s="148"/>
    </row>
    <row r="808" spans="1:21" ht="15" thickBot="1" x14ac:dyDescent="0.35">
      <c r="A808" s="258"/>
      <c r="B808" s="76">
        <v>3015</v>
      </c>
      <c r="C808" s="24">
        <v>3015</v>
      </c>
      <c r="D808" s="24">
        <v>3196</v>
      </c>
      <c r="E808" s="77">
        <v>3196</v>
      </c>
      <c r="P808" s="147"/>
      <c r="Q808" s="148"/>
      <c r="R808" s="148"/>
      <c r="S808" s="148"/>
      <c r="T808" s="148"/>
      <c r="U808" s="148"/>
    </row>
    <row r="809" spans="1:21" x14ac:dyDescent="0.3">
      <c r="A809" s="256" t="s">
        <v>4257</v>
      </c>
      <c r="B809" s="82" t="s">
        <v>1082</v>
      </c>
      <c r="C809" s="269" t="s">
        <v>1058</v>
      </c>
      <c r="D809" s="261"/>
      <c r="E809" s="261"/>
      <c r="F809" s="260"/>
    </row>
    <row r="810" spans="1:21" x14ac:dyDescent="0.3">
      <c r="A810" s="257"/>
      <c r="B810" s="83" t="s">
        <v>1259</v>
      </c>
      <c r="C810" s="7" t="s">
        <v>1377</v>
      </c>
      <c r="D810" s="7" t="s">
        <v>1378</v>
      </c>
      <c r="E810" s="7" t="s">
        <v>1253</v>
      </c>
      <c r="F810" s="68" t="s">
        <v>1380</v>
      </c>
    </row>
    <row r="811" spans="1:21" x14ac:dyDescent="0.3">
      <c r="A811" s="257"/>
      <c r="B811" s="83">
        <v>25.7</v>
      </c>
      <c r="C811" s="7">
        <v>24</v>
      </c>
      <c r="D811" s="7">
        <v>25.81</v>
      </c>
      <c r="E811" s="7">
        <v>26.34</v>
      </c>
      <c r="F811" s="68">
        <v>26.18</v>
      </c>
    </row>
    <row r="812" spans="1:21" ht="15" thickBot="1" x14ac:dyDescent="0.35">
      <c r="A812" s="258"/>
      <c r="B812" s="83">
        <v>2888</v>
      </c>
      <c r="C812" s="7">
        <v>2672</v>
      </c>
      <c r="D812" s="7">
        <v>2145</v>
      </c>
      <c r="E812" s="7">
        <v>2433</v>
      </c>
      <c r="F812" s="68">
        <v>2576</v>
      </c>
    </row>
    <row r="813" spans="1:21" x14ac:dyDescent="0.3">
      <c r="A813" s="256" t="s">
        <v>4258</v>
      </c>
      <c r="B813" s="259" t="s">
        <v>430</v>
      </c>
      <c r="C813" s="261"/>
      <c r="D813" s="261"/>
      <c r="E813" s="261"/>
      <c r="F813" s="261"/>
      <c r="G813" s="261"/>
      <c r="H813" s="268"/>
      <c r="I813" s="269" t="s">
        <v>1047</v>
      </c>
      <c r="J813" s="268"/>
      <c r="K813" s="269" t="s">
        <v>1318</v>
      </c>
      <c r="L813" s="260"/>
    </row>
    <row r="814" spans="1:21" x14ac:dyDescent="0.3">
      <c r="A814" s="257"/>
      <c r="B814" s="66" t="s">
        <v>1264</v>
      </c>
      <c r="C814" s="7" t="s">
        <v>932</v>
      </c>
      <c r="D814" s="7" t="s">
        <v>1545</v>
      </c>
      <c r="E814" s="7" t="s">
        <v>1269</v>
      </c>
      <c r="F814" s="7" t="s">
        <v>3827</v>
      </c>
      <c r="G814" s="7" t="s">
        <v>1130</v>
      </c>
      <c r="H814" s="8" t="s">
        <v>3939</v>
      </c>
      <c r="I814" s="7" t="s">
        <v>1540</v>
      </c>
      <c r="J814" s="8" t="s">
        <v>1541</v>
      </c>
      <c r="K814" s="14" t="s">
        <v>1546</v>
      </c>
      <c r="L814" s="68" t="s">
        <v>3817</v>
      </c>
      <c r="M814" s="7" t="s">
        <v>307</v>
      </c>
    </row>
    <row r="815" spans="1:21" x14ac:dyDescent="0.3">
      <c r="A815" s="257"/>
      <c r="B815" s="66">
        <v>25.79</v>
      </c>
      <c r="C815" s="7">
        <v>26.79</v>
      </c>
      <c r="D815" s="7">
        <v>26.92</v>
      </c>
      <c r="E815" s="7">
        <v>25.86</v>
      </c>
      <c r="F815" s="7">
        <v>26.25</v>
      </c>
      <c r="G815" s="7">
        <v>25.37</v>
      </c>
      <c r="H815" s="8">
        <v>27.36</v>
      </c>
      <c r="I815" s="7">
        <v>24.25</v>
      </c>
      <c r="J815" s="8">
        <v>14.08</v>
      </c>
      <c r="K815" s="14">
        <v>26.55</v>
      </c>
      <c r="L815" s="68">
        <v>17.18</v>
      </c>
    </row>
    <row r="816" spans="1:21" ht="15" thickBot="1" x14ac:dyDescent="0.35">
      <c r="A816" s="258"/>
      <c r="B816" s="76">
        <v>2102</v>
      </c>
      <c r="C816" s="24">
        <v>2466</v>
      </c>
      <c r="D816" s="24">
        <v>2217</v>
      </c>
      <c r="E816" s="24">
        <v>1918</v>
      </c>
      <c r="F816" s="24">
        <v>1889</v>
      </c>
      <c r="G816" s="24">
        <v>655</v>
      </c>
      <c r="H816" s="25">
        <v>1485</v>
      </c>
      <c r="I816" s="24">
        <v>2587</v>
      </c>
      <c r="J816" s="25">
        <v>1136</v>
      </c>
      <c r="K816" s="23">
        <v>1910</v>
      </c>
      <c r="L816" s="77">
        <v>1199</v>
      </c>
    </row>
    <row r="817" spans="1:20" x14ac:dyDescent="0.3">
      <c r="A817" s="256" t="s">
        <v>4259</v>
      </c>
      <c r="B817" s="71" t="s">
        <v>1124</v>
      </c>
    </row>
    <row r="818" spans="1:20" x14ac:dyDescent="0.3">
      <c r="A818" s="257"/>
      <c r="B818" s="72" t="s">
        <v>1250</v>
      </c>
    </row>
    <row r="819" spans="1:20" x14ac:dyDescent="0.3">
      <c r="A819" s="257"/>
      <c r="B819" s="72">
        <v>23.37</v>
      </c>
    </row>
    <row r="820" spans="1:20" ht="15" thickBot="1" x14ac:dyDescent="0.35">
      <c r="A820" s="258"/>
      <c r="B820" s="74">
        <v>2688</v>
      </c>
    </row>
    <row r="821" spans="1:20" x14ac:dyDescent="0.3">
      <c r="A821" s="256" t="s">
        <v>4260</v>
      </c>
      <c r="B821" s="71" t="s">
        <v>430</v>
      </c>
    </row>
    <row r="822" spans="1:20" x14ac:dyDescent="0.3">
      <c r="A822" s="257"/>
      <c r="B822" s="72" t="s">
        <v>932</v>
      </c>
    </row>
    <row r="823" spans="1:20" x14ac:dyDescent="0.3">
      <c r="A823" s="257"/>
      <c r="B823" s="72">
        <v>26.79</v>
      </c>
    </row>
    <row r="824" spans="1:20" ht="15" thickBot="1" x14ac:dyDescent="0.35">
      <c r="A824" s="258"/>
      <c r="B824" s="74">
        <v>2466</v>
      </c>
    </row>
    <row r="825" spans="1:20" x14ac:dyDescent="0.3">
      <c r="A825" s="256" t="s">
        <v>4261</v>
      </c>
      <c r="B825" s="71" t="s">
        <v>1047</v>
      </c>
    </row>
    <row r="826" spans="1:20" x14ac:dyDescent="0.3">
      <c r="A826" s="257"/>
      <c r="B826" s="72" t="s">
        <v>1541</v>
      </c>
    </row>
    <row r="827" spans="1:20" x14ac:dyDescent="0.3">
      <c r="A827" s="257"/>
      <c r="B827" s="72">
        <v>14.08</v>
      </c>
    </row>
    <row r="828" spans="1:20" ht="15" thickBot="1" x14ac:dyDescent="0.35">
      <c r="A828" s="258"/>
      <c r="B828" s="72">
        <v>1136</v>
      </c>
    </row>
    <row r="829" spans="1:20" x14ac:dyDescent="0.3">
      <c r="A829" s="265" t="s">
        <v>4377</v>
      </c>
      <c r="B829" s="259" t="s">
        <v>430</v>
      </c>
      <c r="C829" s="261"/>
      <c r="D829" s="261"/>
      <c r="E829" s="261"/>
      <c r="F829" s="261"/>
      <c r="G829" s="268"/>
      <c r="H829" s="34" t="s">
        <v>1055</v>
      </c>
      <c r="I829" s="269" t="s">
        <v>1053</v>
      </c>
      <c r="J829" s="268"/>
      <c r="K829" s="269" t="s">
        <v>1547</v>
      </c>
      <c r="L829" s="268"/>
      <c r="M829" s="269" t="s">
        <v>1049</v>
      </c>
      <c r="N829" s="261"/>
      <c r="O829" s="268"/>
      <c r="P829" s="269" t="s">
        <v>1047</v>
      </c>
      <c r="Q829" s="261"/>
      <c r="R829" s="261"/>
      <c r="S829" s="268"/>
      <c r="T829" s="64" t="s">
        <v>1318</v>
      </c>
    </row>
    <row r="830" spans="1:20" x14ac:dyDescent="0.3">
      <c r="A830" s="266"/>
      <c r="B830" s="66" t="s">
        <v>1269</v>
      </c>
      <c r="C830" s="7" t="s">
        <v>1545</v>
      </c>
      <c r="D830" s="7" t="s">
        <v>1264</v>
      </c>
      <c r="E830" s="7" t="s">
        <v>932</v>
      </c>
      <c r="F830" s="7" t="s">
        <v>933</v>
      </c>
      <c r="G830" s="8" t="s">
        <v>3827</v>
      </c>
      <c r="H830" s="67" t="s">
        <v>1056</v>
      </c>
      <c r="I830" s="14" t="s">
        <v>1126</v>
      </c>
      <c r="J830" s="8" t="s">
        <v>1054</v>
      </c>
      <c r="K830" s="14" t="s">
        <v>3816</v>
      </c>
      <c r="L830" s="8" t="s">
        <v>1548</v>
      </c>
      <c r="M830" s="14" t="s">
        <v>1052</v>
      </c>
      <c r="N830" s="7" t="s">
        <v>1246</v>
      </c>
      <c r="O830" s="8" t="s">
        <v>1051</v>
      </c>
      <c r="P830" s="14" t="s">
        <v>1048</v>
      </c>
      <c r="Q830" s="7" t="s">
        <v>1542</v>
      </c>
      <c r="R830" s="7" t="s">
        <v>1540</v>
      </c>
      <c r="S830" s="8" t="s">
        <v>1541</v>
      </c>
      <c r="T830" s="68" t="s">
        <v>1546</v>
      </c>
    </row>
    <row r="831" spans="1:20" x14ac:dyDescent="0.3">
      <c r="A831" s="266"/>
      <c r="B831" s="66">
        <v>25.86</v>
      </c>
      <c r="C831" s="7">
        <v>26.92</v>
      </c>
      <c r="D831" s="7">
        <v>25.79</v>
      </c>
      <c r="E831" s="7">
        <v>26.79</v>
      </c>
      <c r="F831" s="7">
        <v>26.55</v>
      </c>
      <c r="G831" s="8">
        <v>26.25</v>
      </c>
      <c r="H831" s="67">
        <v>28.98</v>
      </c>
      <c r="I831" s="14">
        <v>26.41</v>
      </c>
      <c r="J831" s="8">
        <v>27.05</v>
      </c>
      <c r="K831" s="14">
        <v>24.39</v>
      </c>
      <c r="L831" s="8">
        <v>26.82</v>
      </c>
      <c r="M831" s="14">
        <v>23.25</v>
      </c>
      <c r="N831" s="7">
        <v>25.32</v>
      </c>
      <c r="O831" s="8">
        <v>24.98</v>
      </c>
      <c r="P831" s="14">
        <v>26.69</v>
      </c>
      <c r="Q831" s="7">
        <v>25.57</v>
      </c>
      <c r="R831" s="7">
        <v>24.25</v>
      </c>
      <c r="S831" s="8">
        <v>14.08</v>
      </c>
      <c r="T831" s="68">
        <v>26.55</v>
      </c>
    </row>
    <row r="832" spans="1:20" ht="15" thickBot="1" x14ac:dyDescent="0.35">
      <c r="A832" s="267"/>
      <c r="B832" s="76">
        <v>1918</v>
      </c>
      <c r="C832" s="24">
        <v>2217</v>
      </c>
      <c r="D832" s="24">
        <v>2102</v>
      </c>
      <c r="E832" s="24">
        <v>2466</v>
      </c>
      <c r="F832" s="24">
        <v>2537</v>
      </c>
      <c r="G832" s="25">
        <v>1889</v>
      </c>
      <c r="H832" s="75">
        <v>960</v>
      </c>
      <c r="I832" s="23">
        <v>2315</v>
      </c>
      <c r="J832" s="25">
        <v>2301</v>
      </c>
      <c r="K832" s="23">
        <v>2935</v>
      </c>
      <c r="L832" s="25">
        <v>2082</v>
      </c>
      <c r="M832" s="23">
        <v>3045</v>
      </c>
      <c r="N832" s="24">
        <v>3404</v>
      </c>
      <c r="O832" s="25">
        <v>3725</v>
      </c>
      <c r="P832" s="23">
        <v>2646</v>
      </c>
      <c r="Q832" s="24">
        <v>2215</v>
      </c>
      <c r="R832" s="24">
        <v>2587</v>
      </c>
      <c r="S832" s="25">
        <v>1136</v>
      </c>
      <c r="T832" s="77">
        <v>1910</v>
      </c>
    </row>
    <row r="833" spans="1:72" x14ac:dyDescent="0.3">
      <c r="A833" s="265" t="s">
        <v>4378</v>
      </c>
      <c r="B833" s="71" t="s">
        <v>1124</v>
      </c>
      <c r="P833" s="147"/>
      <c r="Q833" s="148"/>
      <c r="R833" s="148"/>
      <c r="S833" s="148"/>
      <c r="T833" s="148"/>
      <c r="U833" s="148"/>
    </row>
    <row r="834" spans="1:72" x14ac:dyDescent="0.3">
      <c r="A834" s="266"/>
      <c r="B834" s="72" t="s">
        <v>3850</v>
      </c>
      <c r="P834" s="147"/>
      <c r="Q834" s="148"/>
      <c r="R834" s="148"/>
      <c r="S834" s="148"/>
      <c r="T834" s="148"/>
      <c r="U834" s="148"/>
    </row>
    <row r="835" spans="1:72" x14ac:dyDescent="0.3">
      <c r="A835" s="266"/>
      <c r="B835" s="72">
        <v>27.24</v>
      </c>
      <c r="P835" s="147"/>
      <c r="Q835" s="148"/>
      <c r="R835" s="148"/>
      <c r="S835" s="148"/>
      <c r="T835" s="148"/>
      <c r="U835" s="148"/>
    </row>
    <row r="836" spans="1:72" ht="15" thickBot="1" x14ac:dyDescent="0.35">
      <c r="A836" s="267"/>
      <c r="B836" s="72">
        <v>1057</v>
      </c>
      <c r="P836" s="147"/>
      <c r="Q836" s="148"/>
      <c r="R836" s="148"/>
      <c r="S836" s="148"/>
      <c r="T836" s="148"/>
      <c r="U836" s="148"/>
    </row>
    <row r="837" spans="1:72" x14ac:dyDescent="0.3">
      <c r="A837" s="265" t="s">
        <v>4379</v>
      </c>
      <c r="B837" s="82" t="s">
        <v>453</v>
      </c>
      <c r="C837" s="269" t="s">
        <v>459</v>
      </c>
      <c r="D837" s="260"/>
      <c r="P837" s="147"/>
      <c r="Q837" s="148"/>
      <c r="R837" s="148"/>
      <c r="S837" s="148"/>
      <c r="T837" s="148"/>
      <c r="U837" s="148"/>
    </row>
    <row r="838" spans="1:72" x14ac:dyDescent="0.3">
      <c r="A838" s="266"/>
      <c r="B838" s="83" t="s">
        <v>4380</v>
      </c>
      <c r="C838" s="7" t="s">
        <v>457</v>
      </c>
      <c r="D838" s="68" t="s">
        <v>489</v>
      </c>
      <c r="P838" s="147"/>
      <c r="Q838" s="148"/>
      <c r="R838" s="148"/>
      <c r="S838" s="148"/>
      <c r="T838" s="148"/>
      <c r="U838" s="148"/>
    </row>
    <row r="839" spans="1:72" x14ac:dyDescent="0.3">
      <c r="A839" s="266"/>
      <c r="B839" s="83">
        <v>25.07</v>
      </c>
      <c r="C839" s="7">
        <v>26.22</v>
      </c>
      <c r="D839" s="68">
        <v>24.23</v>
      </c>
      <c r="P839" s="147"/>
      <c r="Q839" s="148"/>
      <c r="R839" s="148"/>
      <c r="S839" s="148"/>
      <c r="T839" s="148"/>
      <c r="U839" s="148"/>
    </row>
    <row r="840" spans="1:72" ht="15" thickBot="1" x14ac:dyDescent="0.35">
      <c r="A840" s="267"/>
      <c r="B840" s="83">
        <v>1937</v>
      </c>
      <c r="C840" s="7">
        <v>2585</v>
      </c>
      <c r="D840" s="68">
        <v>1575</v>
      </c>
    </row>
    <row r="841" spans="1:72" x14ac:dyDescent="0.3">
      <c r="A841" s="265" t="s">
        <v>4381</v>
      </c>
      <c r="B841" s="259" t="s">
        <v>935</v>
      </c>
      <c r="C841" s="268"/>
      <c r="D841" s="269" t="s">
        <v>4382</v>
      </c>
      <c r="E841" s="261"/>
      <c r="F841" s="261"/>
      <c r="G841" s="261"/>
      <c r="H841" s="261"/>
      <c r="I841" s="261"/>
      <c r="J841" s="261"/>
      <c r="K841" s="261"/>
      <c r="L841" s="261"/>
      <c r="M841" s="261"/>
      <c r="N841" s="268"/>
      <c r="O841" s="269" t="s">
        <v>946</v>
      </c>
      <c r="P841" s="261"/>
      <c r="Q841" s="261"/>
      <c r="R841" s="261"/>
      <c r="S841" s="261"/>
      <c r="T841" s="261"/>
      <c r="U841" s="268"/>
      <c r="V841" s="269" t="s">
        <v>947</v>
      </c>
      <c r="W841" s="261"/>
      <c r="X841" s="261"/>
      <c r="Y841" s="261"/>
      <c r="Z841" s="261"/>
      <c r="AA841" s="261"/>
      <c r="AB841" s="268"/>
      <c r="AC841" s="269" t="s">
        <v>949</v>
      </c>
      <c r="AD841" s="261"/>
      <c r="AE841" s="261"/>
      <c r="AF841" s="261"/>
      <c r="AG841" s="261"/>
      <c r="AH841" s="261"/>
      <c r="AI841" s="268"/>
      <c r="AJ841" s="269" t="s">
        <v>951</v>
      </c>
      <c r="AK841" s="261"/>
      <c r="AL841" s="261"/>
      <c r="AM841" s="261"/>
      <c r="AN841" s="268"/>
      <c r="AO841" s="269" t="s">
        <v>952</v>
      </c>
      <c r="AP841" s="268"/>
      <c r="AQ841" s="269" t="s">
        <v>953</v>
      </c>
      <c r="AR841" s="261"/>
      <c r="AS841" s="268"/>
      <c r="AT841" s="34" t="s">
        <v>4347</v>
      </c>
      <c r="AU841" s="183" t="s">
        <v>472</v>
      </c>
      <c r="AV841" s="269" t="s">
        <v>950</v>
      </c>
      <c r="AW841" s="268"/>
      <c r="AX841" s="269" t="s">
        <v>948</v>
      </c>
      <c r="AY841" s="261"/>
      <c r="AZ841" s="261"/>
      <c r="BA841" s="261"/>
      <c r="BB841" s="261"/>
      <c r="BC841" s="268"/>
      <c r="BD841" s="269" t="s">
        <v>4333</v>
      </c>
      <c r="BE841" s="261"/>
      <c r="BF841" s="261"/>
      <c r="BG841" s="261"/>
      <c r="BH841" s="268"/>
      <c r="BI841" s="269" t="s">
        <v>944</v>
      </c>
      <c r="BJ841" s="261"/>
      <c r="BK841" s="261"/>
      <c r="BL841" s="261"/>
      <c r="BM841" s="268"/>
      <c r="BN841" s="269" t="s">
        <v>943</v>
      </c>
      <c r="BO841" s="261"/>
      <c r="BP841" s="268"/>
      <c r="BQ841" s="34" t="s">
        <v>4339</v>
      </c>
      <c r="BR841" s="269" t="s">
        <v>460</v>
      </c>
      <c r="BS841" s="261"/>
      <c r="BT841" s="260"/>
    </row>
    <row r="842" spans="1:72" x14ac:dyDescent="0.3">
      <c r="A842" s="266"/>
      <c r="B842" s="66" t="s">
        <v>936</v>
      </c>
      <c r="C842" s="8" t="s">
        <v>937</v>
      </c>
      <c r="D842" s="14" t="s">
        <v>4394</v>
      </c>
      <c r="E842" s="7" t="s">
        <v>975</v>
      </c>
      <c r="F842" s="7" t="s">
        <v>4395</v>
      </c>
      <c r="G842" s="7" t="s">
        <v>986</v>
      </c>
      <c r="H842" s="7" t="s">
        <v>3798</v>
      </c>
      <c r="I842" s="7" t="s">
        <v>4396</v>
      </c>
      <c r="J842" s="7" t="s">
        <v>4397</v>
      </c>
      <c r="K842" s="7" t="s">
        <v>4398</v>
      </c>
      <c r="L842" s="7" t="s">
        <v>4399</v>
      </c>
      <c r="M842" s="7" t="s">
        <v>980</v>
      </c>
      <c r="N842" s="8" t="s">
        <v>4400</v>
      </c>
      <c r="O842" s="14" t="s">
        <v>4401</v>
      </c>
      <c r="P842" s="7" t="s">
        <v>4402</v>
      </c>
      <c r="Q842" s="7" t="s">
        <v>4403</v>
      </c>
      <c r="R842" s="7" t="s">
        <v>4404</v>
      </c>
      <c r="S842" s="7" t="s">
        <v>982</v>
      </c>
      <c r="T842" s="7" t="s">
        <v>4405</v>
      </c>
      <c r="U842" s="8" t="s">
        <v>4406</v>
      </c>
      <c r="V842" s="14" t="s">
        <v>984</v>
      </c>
      <c r="W842" s="7" t="s">
        <v>985</v>
      </c>
      <c r="X842" s="7" t="s">
        <v>4407</v>
      </c>
      <c r="Y842" s="7" t="s">
        <v>4408</v>
      </c>
      <c r="Z842" s="7" t="s">
        <v>4409</v>
      </c>
      <c r="AA842" s="7" t="s">
        <v>4410</v>
      </c>
      <c r="AB842" s="8" t="s">
        <v>4411</v>
      </c>
      <c r="AC842" s="14" t="s">
        <v>4412</v>
      </c>
      <c r="AD842" s="7" t="s">
        <v>994</v>
      </c>
      <c r="AE842" s="7" t="s">
        <v>993</v>
      </c>
      <c r="AF842" s="7" t="s">
        <v>4413</v>
      </c>
      <c r="AG842" s="7" t="s">
        <v>4414</v>
      </c>
      <c r="AH842" s="7" t="s">
        <v>4415</v>
      </c>
      <c r="AI842" s="8" t="s">
        <v>4416</v>
      </c>
      <c r="AJ842" s="14" t="s">
        <v>4417</v>
      </c>
      <c r="AK842" s="7" t="s">
        <v>4418</v>
      </c>
      <c r="AL842" s="7" t="s">
        <v>998</v>
      </c>
      <c r="AM842" s="7" t="s">
        <v>4419</v>
      </c>
      <c r="AN842" s="8" t="s">
        <v>4420</v>
      </c>
      <c r="AO842" s="14" t="s">
        <v>4421</v>
      </c>
      <c r="AP842" s="8" t="s">
        <v>1003</v>
      </c>
      <c r="AQ842" s="14" t="s">
        <v>4422</v>
      </c>
      <c r="AR842" s="7" t="s">
        <v>1008</v>
      </c>
      <c r="AS842" s="8" t="s">
        <v>4423</v>
      </c>
      <c r="AT842" s="67" t="s">
        <v>4348</v>
      </c>
      <c r="AU842" s="67" t="s">
        <v>4424</v>
      </c>
      <c r="AV842" s="14" t="s">
        <v>4425</v>
      </c>
      <c r="AW842" s="8" t="s">
        <v>4426</v>
      </c>
      <c r="AX842" s="14" t="s">
        <v>4427</v>
      </c>
      <c r="AY842" s="7" t="s">
        <v>4428</v>
      </c>
      <c r="AZ842" s="7" t="s">
        <v>4430</v>
      </c>
      <c r="BA842" s="7" t="s">
        <v>990</v>
      </c>
      <c r="BB842" s="7" t="s">
        <v>4431</v>
      </c>
      <c r="BC842" s="8" t="s">
        <v>4331</v>
      </c>
      <c r="BD842" s="14" t="s">
        <v>4432</v>
      </c>
      <c r="BE842" s="7" t="s">
        <v>4334</v>
      </c>
      <c r="BF842" s="7" t="s">
        <v>4433</v>
      </c>
      <c r="BG842" s="7" t="s">
        <v>4434</v>
      </c>
      <c r="BH842" s="8" t="s">
        <v>4435</v>
      </c>
      <c r="BI842" s="14" t="s">
        <v>4436</v>
      </c>
      <c r="BJ842" s="7" t="s">
        <v>4437</v>
      </c>
      <c r="BK842" s="7" t="s">
        <v>973</v>
      </c>
      <c r="BL842" s="7" t="s">
        <v>968</v>
      </c>
      <c r="BM842" s="8" t="s">
        <v>971</v>
      </c>
      <c r="BN842" s="14" t="s">
        <v>4438</v>
      </c>
      <c r="BO842" s="7" t="s">
        <v>962</v>
      </c>
      <c r="BP842" s="8" t="s">
        <v>4439</v>
      </c>
      <c r="BQ842" s="67" t="s">
        <v>4437</v>
      </c>
      <c r="BR842" s="7" t="s">
        <v>958</v>
      </c>
      <c r="BS842" s="7" t="s">
        <v>957</v>
      </c>
      <c r="BT842" s="68" t="s">
        <v>4440</v>
      </c>
    </row>
    <row r="843" spans="1:72" x14ac:dyDescent="0.3">
      <c r="A843" s="266"/>
      <c r="B843" s="66">
        <v>22.51</v>
      </c>
      <c r="C843" s="8">
        <v>17.84</v>
      </c>
      <c r="D843" s="14">
        <v>22.94</v>
      </c>
      <c r="E843" s="7">
        <v>18.989999999999998</v>
      </c>
      <c r="F843" s="7">
        <v>17.920000000000002</v>
      </c>
      <c r="G843" s="7">
        <v>18.850000000000001</v>
      </c>
      <c r="H843" s="7">
        <v>18.63</v>
      </c>
      <c r="I843" s="7">
        <v>18.309999999999999</v>
      </c>
      <c r="J843" s="7">
        <v>17.899999999999999</v>
      </c>
      <c r="K843" s="7">
        <v>18.190000000000001</v>
      </c>
      <c r="L843" s="7">
        <v>18.04</v>
      </c>
      <c r="M843" s="7">
        <v>17.59</v>
      </c>
      <c r="N843" s="8">
        <v>17.559999999999999</v>
      </c>
      <c r="O843" s="14">
        <v>13.55</v>
      </c>
      <c r="P843" s="7">
        <v>13.59</v>
      </c>
      <c r="Q843" s="7">
        <v>16.690000000000001</v>
      </c>
      <c r="R843" s="7">
        <v>15.84</v>
      </c>
      <c r="S843" s="7">
        <v>15.63</v>
      </c>
      <c r="T843" s="7">
        <v>16.27</v>
      </c>
      <c r="U843" s="8">
        <v>15.2</v>
      </c>
      <c r="V843" s="14">
        <v>14.25</v>
      </c>
      <c r="W843" s="7">
        <v>13.39</v>
      </c>
      <c r="X843" s="7">
        <v>12.42</v>
      </c>
      <c r="Y843" s="7">
        <v>12.17</v>
      </c>
      <c r="Z843" s="7">
        <v>12.69</v>
      </c>
      <c r="AA843" s="7">
        <v>13.21</v>
      </c>
      <c r="AB843" s="8">
        <v>13.22</v>
      </c>
      <c r="AC843" s="14">
        <v>10.76</v>
      </c>
      <c r="AD843" s="7">
        <v>11.35</v>
      </c>
      <c r="AE843" s="7">
        <v>9.92</v>
      </c>
      <c r="AF843" s="7">
        <v>10.32</v>
      </c>
      <c r="AG843" s="7">
        <v>10.33</v>
      </c>
      <c r="AH843" s="7">
        <v>9.08</v>
      </c>
      <c r="AI843" s="8">
        <v>10.119999999999999</v>
      </c>
      <c r="AJ843" s="14">
        <v>9.36</v>
      </c>
      <c r="AK843" s="7">
        <v>8.32</v>
      </c>
      <c r="AL843" s="7">
        <v>10.24</v>
      </c>
      <c r="AM843" s="7">
        <v>7.19</v>
      </c>
      <c r="AN843" s="8">
        <v>8</v>
      </c>
      <c r="AO843" s="14">
        <v>5.79</v>
      </c>
      <c r="AP843" s="8">
        <v>6.19</v>
      </c>
      <c r="AQ843" s="14">
        <v>8.11</v>
      </c>
      <c r="AR843" s="7">
        <v>8.99</v>
      </c>
      <c r="AS843" s="8">
        <v>8.25</v>
      </c>
      <c r="AT843" s="67">
        <v>11.78</v>
      </c>
      <c r="AU843" s="67">
        <v>10.93</v>
      </c>
      <c r="AV843" s="14">
        <v>6.44</v>
      </c>
      <c r="AW843" s="8">
        <v>9.27</v>
      </c>
      <c r="AX843" s="14">
        <v>9.26</v>
      </c>
      <c r="AY843" s="7">
        <v>10.25</v>
      </c>
      <c r="AZ843" s="7">
        <v>10.25</v>
      </c>
      <c r="BA843" s="7">
        <v>12.67</v>
      </c>
      <c r="BB843" s="7">
        <v>10.45</v>
      </c>
      <c r="BC843" s="8">
        <v>11.79</v>
      </c>
      <c r="BD843" s="14">
        <v>12.58</v>
      </c>
      <c r="BE843" s="7">
        <v>17.07</v>
      </c>
      <c r="BF843" s="7">
        <v>15.32</v>
      </c>
      <c r="BG843" s="7">
        <v>12.15</v>
      </c>
      <c r="BH843" s="8">
        <v>13.04</v>
      </c>
      <c r="BI843" s="14">
        <v>9.2899999999999991</v>
      </c>
      <c r="BJ843" s="7">
        <v>10.08</v>
      </c>
      <c r="BK843" s="7">
        <v>14.39</v>
      </c>
      <c r="BL843" s="7">
        <v>14.8</v>
      </c>
      <c r="BM843" s="8">
        <v>15.22</v>
      </c>
      <c r="BN843" s="14">
        <v>18.72</v>
      </c>
      <c r="BO843" s="7">
        <v>24.21</v>
      </c>
      <c r="BP843" s="8">
        <v>10.64</v>
      </c>
      <c r="BQ843" s="67">
        <v>20.440000000000001</v>
      </c>
      <c r="BR843" s="7">
        <v>23.02</v>
      </c>
      <c r="BS843" s="7">
        <v>24.22</v>
      </c>
      <c r="BT843" s="68">
        <v>25.99</v>
      </c>
    </row>
    <row r="844" spans="1:72" ht="15" thickBot="1" x14ac:dyDescent="0.35">
      <c r="A844" s="267"/>
      <c r="B844" s="76">
        <v>351</v>
      </c>
      <c r="C844" s="25">
        <v>408</v>
      </c>
      <c r="D844" s="23">
        <v>786</v>
      </c>
      <c r="E844" s="24">
        <v>223</v>
      </c>
      <c r="F844" s="24">
        <v>351</v>
      </c>
      <c r="G844" s="24">
        <v>641</v>
      </c>
      <c r="H844" s="24">
        <v>776</v>
      </c>
      <c r="I844" s="24">
        <v>867</v>
      </c>
      <c r="J844" s="24">
        <v>894</v>
      </c>
      <c r="K844" s="24">
        <v>928</v>
      </c>
      <c r="L844" s="24">
        <v>904</v>
      </c>
      <c r="M844" s="24">
        <v>708</v>
      </c>
      <c r="N844" s="25">
        <v>1125</v>
      </c>
      <c r="O844" s="23">
        <v>466</v>
      </c>
      <c r="P844" s="24">
        <v>536</v>
      </c>
      <c r="Q844" s="24">
        <v>868</v>
      </c>
      <c r="R844" s="24">
        <v>788</v>
      </c>
      <c r="S844" s="24">
        <v>924</v>
      </c>
      <c r="T844" s="24">
        <v>1040</v>
      </c>
      <c r="U844" s="25">
        <v>853</v>
      </c>
      <c r="V844" s="23">
        <v>871</v>
      </c>
      <c r="W844" s="24">
        <v>719</v>
      </c>
      <c r="X844" s="24">
        <v>481</v>
      </c>
      <c r="Y844" s="24">
        <v>608</v>
      </c>
      <c r="Z844" s="24">
        <v>631</v>
      </c>
      <c r="AA844" s="24">
        <v>928</v>
      </c>
      <c r="AB844" s="25">
        <v>1048</v>
      </c>
      <c r="AC844" s="23">
        <v>795</v>
      </c>
      <c r="AD844" s="24">
        <v>809</v>
      </c>
      <c r="AE844" s="24">
        <v>649</v>
      </c>
      <c r="AF844" s="24">
        <v>496</v>
      </c>
      <c r="AG844" s="24">
        <v>473</v>
      </c>
      <c r="AH844" s="24">
        <v>387</v>
      </c>
      <c r="AI844" s="25">
        <v>605</v>
      </c>
      <c r="AJ844" s="23">
        <v>711</v>
      </c>
      <c r="AK844" s="24">
        <v>499</v>
      </c>
      <c r="AL844" s="24">
        <v>498</v>
      </c>
      <c r="AM844" s="24">
        <v>525</v>
      </c>
      <c r="AN844" s="25">
        <v>457</v>
      </c>
      <c r="AO844" s="23">
        <v>466</v>
      </c>
      <c r="AP844" s="25">
        <v>401</v>
      </c>
      <c r="AQ844" s="23">
        <v>378</v>
      </c>
      <c r="AR844" s="24">
        <v>363</v>
      </c>
      <c r="AS844" s="25">
        <v>428</v>
      </c>
      <c r="AT844" s="75">
        <v>292</v>
      </c>
      <c r="AU844" s="75">
        <v>224</v>
      </c>
      <c r="AV844" s="23">
        <v>381</v>
      </c>
      <c r="AW844" s="25">
        <v>384</v>
      </c>
      <c r="AX844" s="23">
        <v>326</v>
      </c>
      <c r="AY844" s="24">
        <v>446</v>
      </c>
      <c r="AZ844" s="24">
        <v>404</v>
      </c>
      <c r="BA844" s="24">
        <v>288</v>
      </c>
      <c r="BB844" s="24">
        <v>299</v>
      </c>
      <c r="BC844" s="25">
        <v>230</v>
      </c>
      <c r="BD844" s="23">
        <v>394</v>
      </c>
      <c r="BE844" s="24">
        <v>236</v>
      </c>
      <c r="BF844" s="24">
        <v>164</v>
      </c>
      <c r="BG844" s="24">
        <v>156</v>
      </c>
      <c r="BH844" s="25">
        <v>250</v>
      </c>
      <c r="BI844" s="23">
        <v>357</v>
      </c>
      <c r="BJ844" s="24">
        <v>400</v>
      </c>
      <c r="BK844" s="24">
        <v>225</v>
      </c>
      <c r="BL844" s="24">
        <v>327</v>
      </c>
      <c r="BM844" s="25">
        <v>295</v>
      </c>
      <c r="BN844" s="23">
        <v>336</v>
      </c>
      <c r="BO844" s="24">
        <v>183</v>
      </c>
      <c r="BP844" s="25">
        <v>431</v>
      </c>
      <c r="BQ844" s="75">
        <v>101</v>
      </c>
      <c r="BR844" s="24">
        <v>92</v>
      </c>
      <c r="BS844" s="24">
        <v>117</v>
      </c>
      <c r="BT844" s="77">
        <v>56</v>
      </c>
    </row>
    <row r="845" spans="1:72" x14ac:dyDescent="0.3">
      <c r="A845" s="265" t="s">
        <v>4441</v>
      </c>
      <c r="B845" s="71" t="s">
        <v>1049</v>
      </c>
    </row>
    <row r="846" spans="1:72" x14ac:dyDescent="0.3">
      <c r="A846" s="266"/>
      <c r="B846" s="72" t="s">
        <v>1245</v>
      </c>
    </row>
    <row r="847" spans="1:72" x14ac:dyDescent="0.3">
      <c r="A847" s="266"/>
      <c r="B847" s="72">
        <v>15.75</v>
      </c>
      <c r="BK847" s="7"/>
      <c r="BL847" s="7"/>
      <c r="BM847" s="181">
        <f>CONVERT(BN847,"F","C")</f>
        <v>25.99074074074073</v>
      </c>
      <c r="BN847" s="116">
        <f>AVERAGE(BN848:BN859)</f>
        <v>78.783333333333317</v>
      </c>
      <c r="BO847" s="97">
        <f>SUM(BO848:BO859)</f>
        <v>2.2000000000000002</v>
      </c>
      <c r="BP847" s="182">
        <f>CONVERT(BO847,"in","mm")</f>
        <v>55.88</v>
      </c>
    </row>
    <row r="848" spans="1:72" ht="15" thickBot="1" x14ac:dyDescent="0.35">
      <c r="A848" s="267"/>
      <c r="B848" s="72">
        <v>2040</v>
      </c>
      <c r="BK848" s="177" t="s">
        <v>4429</v>
      </c>
      <c r="BL848" s="178">
        <v>67.2</v>
      </c>
      <c r="BM848" s="178">
        <v>42.5</v>
      </c>
      <c r="BN848" s="178">
        <v>54.9</v>
      </c>
      <c r="BO848" s="178">
        <v>0.37</v>
      </c>
      <c r="BP848" s="178">
        <v>0</v>
      </c>
    </row>
    <row r="849" spans="1:68" x14ac:dyDescent="0.3">
      <c r="A849" s="265" t="s">
        <v>4442</v>
      </c>
      <c r="B849" s="259" t="s">
        <v>4443</v>
      </c>
      <c r="C849" s="261"/>
      <c r="D849" s="268"/>
      <c r="E849" s="269" t="s">
        <v>4447</v>
      </c>
      <c r="F849" s="261"/>
      <c r="G849" s="261"/>
      <c r="H849" s="261"/>
      <c r="I849" s="261"/>
      <c r="J849" s="268"/>
      <c r="K849" s="269" t="s">
        <v>4454</v>
      </c>
      <c r="L849" s="261"/>
      <c r="M849" s="261"/>
      <c r="N849" s="268"/>
      <c r="O849" s="269" t="s">
        <v>442</v>
      </c>
      <c r="P849" s="261"/>
      <c r="Q849" s="261"/>
      <c r="R849" s="268"/>
      <c r="S849" s="64" t="s">
        <v>396</v>
      </c>
      <c r="BK849" s="179" t="s">
        <v>4383</v>
      </c>
      <c r="BL849" s="180">
        <v>73.7</v>
      </c>
      <c r="BM849" s="180">
        <v>49</v>
      </c>
      <c r="BN849" s="180">
        <v>61.3</v>
      </c>
      <c r="BO849" s="180">
        <v>0.52</v>
      </c>
      <c r="BP849" s="180">
        <v>0</v>
      </c>
    </row>
    <row r="850" spans="1:68" x14ac:dyDescent="0.3">
      <c r="A850" s="266"/>
      <c r="B850" s="66" t="s">
        <v>4444</v>
      </c>
      <c r="C850" s="7" t="s">
        <v>4445</v>
      </c>
      <c r="D850" s="8" t="s">
        <v>4446</v>
      </c>
      <c r="E850" s="14" t="s">
        <v>4448</v>
      </c>
      <c r="F850" s="7" t="s">
        <v>4449</v>
      </c>
      <c r="G850" s="7" t="s">
        <v>4450</v>
      </c>
      <c r="H850" s="7" t="s">
        <v>4451</v>
      </c>
      <c r="I850" s="7" t="s">
        <v>4452</v>
      </c>
      <c r="J850" s="8" t="s">
        <v>4453</v>
      </c>
      <c r="K850" s="14" t="s">
        <v>4455</v>
      </c>
      <c r="L850" s="7" t="s">
        <v>4456</v>
      </c>
      <c r="M850" s="7" t="s">
        <v>4457</v>
      </c>
      <c r="N850" s="8" t="s">
        <v>4458</v>
      </c>
      <c r="O850" s="14" t="s">
        <v>4459</v>
      </c>
      <c r="P850" s="7" t="s">
        <v>4460</v>
      </c>
      <c r="Q850" s="7" t="s">
        <v>4461</v>
      </c>
      <c r="R850" s="8" t="s">
        <v>4462</v>
      </c>
      <c r="S850" s="68" t="s">
        <v>4463</v>
      </c>
      <c r="BK850" s="177" t="s">
        <v>4384</v>
      </c>
      <c r="BL850" s="178">
        <v>82.6</v>
      </c>
      <c r="BM850" s="178">
        <v>57.1</v>
      </c>
      <c r="BN850" s="178">
        <v>69.8</v>
      </c>
      <c r="BO850" s="178">
        <v>0.25</v>
      </c>
      <c r="BP850" s="178">
        <v>0</v>
      </c>
    </row>
    <row r="851" spans="1:68" x14ac:dyDescent="0.3">
      <c r="A851" s="266"/>
      <c r="B851" s="66">
        <v>23.78</v>
      </c>
      <c r="C851" s="7">
        <v>21.24</v>
      </c>
      <c r="D851" s="8">
        <v>20.84</v>
      </c>
      <c r="E851" s="14">
        <v>22.13</v>
      </c>
      <c r="F851" s="7">
        <v>20.77</v>
      </c>
      <c r="G851" s="7">
        <v>19.920000000000002</v>
      </c>
      <c r="H851" s="7">
        <v>19.21</v>
      </c>
      <c r="I851" s="7">
        <v>19.11</v>
      </c>
      <c r="J851" s="8">
        <v>21.58</v>
      </c>
      <c r="K851" s="14">
        <v>23.24</v>
      </c>
      <c r="L851" s="7">
        <v>17.98</v>
      </c>
      <c r="M851" s="7">
        <v>16.8</v>
      </c>
      <c r="N851" s="8">
        <v>17.809999999999999</v>
      </c>
      <c r="O851" s="14">
        <v>26.15</v>
      </c>
      <c r="P851" s="7">
        <v>23.8</v>
      </c>
      <c r="Q851" s="7">
        <v>23.44</v>
      </c>
      <c r="R851" s="8">
        <v>21.89</v>
      </c>
      <c r="S851" s="68">
        <v>16.8</v>
      </c>
      <c r="BK851" s="179" t="s">
        <v>4385</v>
      </c>
      <c r="BL851" s="180">
        <v>91</v>
      </c>
      <c r="BM851" s="180">
        <v>64.8</v>
      </c>
      <c r="BN851" s="180">
        <v>77.900000000000006</v>
      </c>
      <c r="BO851" s="180">
        <v>0.1</v>
      </c>
      <c r="BP851" s="180">
        <v>0</v>
      </c>
    </row>
    <row r="852" spans="1:68" ht="15" thickBot="1" x14ac:dyDescent="0.35">
      <c r="A852" s="267"/>
      <c r="B852" s="66">
        <v>6</v>
      </c>
      <c r="C852" s="7">
        <v>48</v>
      </c>
      <c r="D852" s="8">
        <v>134</v>
      </c>
      <c r="E852" s="14">
        <v>103</v>
      </c>
      <c r="F852" s="7">
        <v>181</v>
      </c>
      <c r="G852" s="7">
        <v>210</v>
      </c>
      <c r="H852" s="7">
        <v>477</v>
      </c>
      <c r="I852" s="7">
        <v>533</v>
      </c>
      <c r="J852" s="8">
        <v>162</v>
      </c>
      <c r="K852" s="14">
        <v>38</v>
      </c>
      <c r="L852" s="7">
        <v>233</v>
      </c>
      <c r="M852" s="7">
        <v>700</v>
      </c>
      <c r="N852" s="8">
        <v>372</v>
      </c>
      <c r="O852" s="14">
        <v>138</v>
      </c>
      <c r="P852" s="7">
        <v>287</v>
      </c>
      <c r="Q852" s="7">
        <v>185</v>
      </c>
      <c r="R852" s="8">
        <v>644</v>
      </c>
      <c r="S852" s="68">
        <v>522</v>
      </c>
      <c r="BK852" s="177" t="s">
        <v>4386</v>
      </c>
      <c r="BL852" s="178">
        <v>100.7</v>
      </c>
      <c r="BM852" s="178">
        <v>75</v>
      </c>
      <c r="BN852" s="178">
        <v>87.8</v>
      </c>
      <c r="BO852" s="178">
        <v>0.03</v>
      </c>
      <c r="BP852" s="178">
        <v>0</v>
      </c>
    </row>
    <row r="853" spans="1:68" x14ac:dyDescent="0.3">
      <c r="A853" s="270" t="s">
        <v>4464</v>
      </c>
      <c r="B853" s="259" t="s">
        <v>1087</v>
      </c>
      <c r="C853" s="261"/>
      <c r="D853" s="261"/>
      <c r="E853" s="261"/>
      <c r="F853" s="261"/>
      <c r="G853" s="261"/>
      <c r="H853" s="261"/>
      <c r="I853" s="261"/>
      <c r="J853" s="261"/>
      <c r="K853" s="261"/>
      <c r="L853" s="261"/>
      <c r="M853" s="268"/>
      <c r="N853" s="269" t="s">
        <v>1093</v>
      </c>
      <c r="O853" s="261"/>
      <c r="P853" s="261"/>
      <c r="Q853" s="268"/>
      <c r="R853" s="34" t="s">
        <v>1298</v>
      </c>
      <c r="S853" s="269" t="s">
        <v>1102</v>
      </c>
      <c r="T853" s="261"/>
      <c r="U853" s="261"/>
      <c r="V853" s="261"/>
      <c r="W853" s="268"/>
      <c r="X853" s="269" t="s">
        <v>4311</v>
      </c>
      <c r="Y853" s="261"/>
      <c r="Z853" s="268"/>
      <c r="AA853" s="269" t="s">
        <v>3931</v>
      </c>
      <c r="AB853" s="261"/>
      <c r="AC853" s="261"/>
      <c r="AD853" s="261"/>
      <c r="AE853" s="268"/>
      <c r="AF853" s="269" t="s">
        <v>1062</v>
      </c>
      <c r="AG853" s="261"/>
      <c r="AH853" s="261"/>
      <c r="AI853" s="260"/>
      <c r="BK853" s="179" t="s">
        <v>4387</v>
      </c>
      <c r="BL853" s="180">
        <v>111.1</v>
      </c>
      <c r="BM853" s="180">
        <v>84</v>
      </c>
      <c r="BN853" s="180">
        <v>97.5</v>
      </c>
      <c r="BO853" s="180">
        <v>0.05</v>
      </c>
      <c r="BP853" s="180">
        <v>0</v>
      </c>
    </row>
    <row r="854" spans="1:68" x14ac:dyDescent="0.3">
      <c r="A854" s="271"/>
      <c r="B854" s="66" t="s">
        <v>4465</v>
      </c>
      <c r="C854" s="7" t="s">
        <v>4466</v>
      </c>
      <c r="D854" s="7" t="s">
        <v>1712</v>
      </c>
      <c r="E854" s="7" t="s">
        <v>4467</v>
      </c>
      <c r="F854" s="16" t="s">
        <v>4302</v>
      </c>
      <c r="G854" s="16" t="s">
        <v>1090</v>
      </c>
      <c r="H854" s="16" t="s">
        <v>1089</v>
      </c>
      <c r="I854" s="7" t="s">
        <v>4468</v>
      </c>
      <c r="J854" s="7" t="s">
        <v>4469</v>
      </c>
      <c r="K854" s="16" t="s">
        <v>4303</v>
      </c>
      <c r="L854" s="7" t="s">
        <v>4470</v>
      </c>
      <c r="M854" s="81" t="s">
        <v>1120</v>
      </c>
      <c r="N854" s="14" t="s">
        <v>1095</v>
      </c>
      <c r="O854" s="7" t="s">
        <v>1094</v>
      </c>
      <c r="P854" s="7" t="s">
        <v>4297</v>
      </c>
      <c r="Q854" s="8" t="s">
        <v>4471</v>
      </c>
      <c r="R854" s="67" t="s">
        <v>4472</v>
      </c>
      <c r="S854" s="14" t="s">
        <v>1110</v>
      </c>
      <c r="T854" s="7" t="s">
        <v>1107</v>
      </c>
      <c r="U854" s="7" t="s">
        <v>1105</v>
      </c>
      <c r="V854" s="7" t="s">
        <v>1713</v>
      </c>
      <c r="W854" s="8" t="s">
        <v>4473</v>
      </c>
      <c r="X854" s="14" t="s">
        <v>4474</v>
      </c>
      <c r="Y854" s="7" t="s">
        <v>4475</v>
      </c>
      <c r="Z854" s="8" t="s">
        <v>4476</v>
      </c>
      <c r="AA854" s="14" t="s">
        <v>4477</v>
      </c>
      <c r="AB854" s="7" t="s">
        <v>4478</v>
      </c>
      <c r="AC854" s="7" t="s">
        <v>4479</v>
      </c>
      <c r="AD854" s="7" t="s">
        <v>4275</v>
      </c>
      <c r="AE854" s="8" t="s">
        <v>4480</v>
      </c>
      <c r="AF854" s="7" t="s">
        <v>4481</v>
      </c>
      <c r="AG854" s="7" t="s">
        <v>4482</v>
      </c>
      <c r="AH854" s="7" t="s">
        <v>4483</v>
      </c>
      <c r="AI854" s="68" t="s">
        <v>4484</v>
      </c>
      <c r="BK854" s="177" t="s">
        <v>4388</v>
      </c>
      <c r="BL854" s="178">
        <v>117.4</v>
      </c>
      <c r="BM854" s="178">
        <v>91</v>
      </c>
      <c r="BN854" s="178">
        <v>104.2</v>
      </c>
      <c r="BO854" s="178">
        <v>0.1</v>
      </c>
      <c r="BP854" s="178">
        <v>0</v>
      </c>
    </row>
    <row r="855" spans="1:68" x14ac:dyDescent="0.3">
      <c r="A855" s="271"/>
      <c r="B855" s="66">
        <v>25.78</v>
      </c>
      <c r="C855" s="7">
        <v>25.33</v>
      </c>
      <c r="D855" s="7">
        <v>24.45</v>
      </c>
      <c r="E855" s="7">
        <v>24.34</v>
      </c>
      <c r="F855" s="7">
        <v>26.58</v>
      </c>
      <c r="G855" s="7">
        <v>26.56</v>
      </c>
      <c r="H855" s="7">
        <v>26.75</v>
      </c>
      <c r="I855" s="7">
        <v>26.65</v>
      </c>
      <c r="J855" s="7">
        <v>25.9</v>
      </c>
      <c r="K855" s="7">
        <v>27.4</v>
      </c>
      <c r="L855" s="7">
        <v>27.84</v>
      </c>
      <c r="M855" s="8">
        <v>25.52</v>
      </c>
      <c r="N855" s="14">
        <v>25.8</v>
      </c>
      <c r="O855" s="7">
        <v>26.02</v>
      </c>
      <c r="P855" s="7">
        <v>27.58</v>
      </c>
      <c r="Q855" s="8">
        <v>26.49</v>
      </c>
      <c r="R855" s="67">
        <v>26.45</v>
      </c>
      <c r="S855" s="14">
        <v>27.93</v>
      </c>
      <c r="T855" s="7">
        <v>27.26</v>
      </c>
      <c r="U855" s="7">
        <v>27.53</v>
      </c>
      <c r="V855" s="7">
        <v>23.87</v>
      </c>
      <c r="W855" s="8">
        <v>27.07</v>
      </c>
      <c r="X855" s="14">
        <v>25.94</v>
      </c>
      <c r="Y855" s="7">
        <v>24.22</v>
      </c>
      <c r="Z855" s="8">
        <v>24.78</v>
      </c>
      <c r="AA855" s="14">
        <v>14.04</v>
      </c>
      <c r="AB855" s="7">
        <v>24.11</v>
      </c>
      <c r="AC855" s="7">
        <v>18.37</v>
      </c>
      <c r="AD855" s="7">
        <v>24.42</v>
      </c>
      <c r="AE855" s="8">
        <v>17.07</v>
      </c>
      <c r="AF855" s="7">
        <v>30.42</v>
      </c>
      <c r="AG855" s="7">
        <v>26.46</v>
      </c>
      <c r="AH855" s="7">
        <v>29.72</v>
      </c>
      <c r="AI855" s="68">
        <v>31.61</v>
      </c>
      <c r="BK855" s="179" t="s">
        <v>4389</v>
      </c>
      <c r="BL855" s="180">
        <v>115.9</v>
      </c>
      <c r="BM855" s="180">
        <v>88.7</v>
      </c>
      <c r="BN855" s="180">
        <v>102.3</v>
      </c>
      <c r="BO855" s="180">
        <v>0.1</v>
      </c>
      <c r="BP855" s="180">
        <v>0</v>
      </c>
    </row>
    <row r="856" spans="1:68" ht="15" thickBot="1" x14ac:dyDescent="0.35">
      <c r="A856" s="272"/>
      <c r="B856" s="76">
        <v>3076</v>
      </c>
      <c r="C856" s="24">
        <v>2204</v>
      </c>
      <c r="D856" s="24">
        <v>2543</v>
      </c>
      <c r="E856" s="24">
        <v>1828</v>
      </c>
      <c r="F856" s="24">
        <v>2570</v>
      </c>
      <c r="G856" s="24">
        <v>2884</v>
      </c>
      <c r="H856" s="24">
        <v>3359</v>
      </c>
      <c r="I856" s="24">
        <v>2166</v>
      </c>
      <c r="J856" s="24">
        <v>2917</v>
      </c>
      <c r="K856" s="24">
        <v>2627</v>
      </c>
      <c r="L856" s="24">
        <v>2502</v>
      </c>
      <c r="M856" s="25">
        <v>2518</v>
      </c>
      <c r="N856" s="23">
        <v>2642</v>
      </c>
      <c r="O856" s="24">
        <v>3542</v>
      </c>
      <c r="P856" s="24">
        <v>2598</v>
      </c>
      <c r="Q856" s="25">
        <v>2843</v>
      </c>
      <c r="R856" s="75">
        <v>2633</v>
      </c>
      <c r="S856" s="23">
        <v>2418</v>
      </c>
      <c r="T856" s="24">
        <v>2831</v>
      </c>
      <c r="U856" s="24">
        <v>1726</v>
      </c>
      <c r="V856" s="24">
        <v>1355</v>
      </c>
      <c r="W856" s="25">
        <v>1479</v>
      </c>
      <c r="X856" s="23">
        <v>1685</v>
      </c>
      <c r="Y856" s="24">
        <v>2120</v>
      </c>
      <c r="Z856" s="25">
        <v>1829</v>
      </c>
      <c r="AA856" s="23">
        <v>1316</v>
      </c>
      <c r="AB856" s="24">
        <v>1266</v>
      </c>
      <c r="AC856" s="24">
        <v>496</v>
      </c>
      <c r="AD856" s="24">
        <v>2059</v>
      </c>
      <c r="AE856" s="25">
        <v>1858</v>
      </c>
      <c r="AF856" s="24">
        <v>1545</v>
      </c>
      <c r="AG856" s="24">
        <v>575</v>
      </c>
      <c r="AH856" s="24">
        <v>3457</v>
      </c>
      <c r="AI856" s="77">
        <v>195</v>
      </c>
      <c r="BK856" s="177" t="s">
        <v>4390</v>
      </c>
      <c r="BL856" s="178">
        <v>107.7</v>
      </c>
      <c r="BM856" s="178">
        <v>79.099999999999994</v>
      </c>
      <c r="BN856" s="178">
        <v>93.4</v>
      </c>
      <c r="BO856" s="178">
        <v>0.2</v>
      </c>
      <c r="BP856" s="178">
        <v>0</v>
      </c>
    </row>
    <row r="857" spans="1:68" x14ac:dyDescent="0.3">
      <c r="A857" s="265" t="s">
        <v>4485</v>
      </c>
      <c r="B857" s="259" t="s">
        <v>4486</v>
      </c>
      <c r="C857" s="261"/>
      <c r="D857" s="261"/>
      <c r="E857" s="260"/>
      <c r="BK857" s="179" t="s">
        <v>4391</v>
      </c>
      <c r="BL857" s="180">
        <v>93.3</v>
      </c>
      <c r="BM857" s="180">
        <v>64.400000000000006</v>
      </c>
      <c r="BN857" s="180">
        <v>78.900000000000006</v>
      </c>
      <c r="BO857" s="180">
        <v>0.12</v>
      </c>
      <c r="BP857" s="180">
        <v>0</v>
      </c>
    </row>
    <row r="858" spans="1:68" x14ac:dyDescent="0.3">
      <c r="A858" s="266"/>
      <c r="B858" s="66" t="s">
        <v>4487</v>
      </c>
      <c r="C858" s="7" t="s">
        <v>4488</v>
      </c>
      <c r="D858" s="7" t="s">
        <v>4489</v>
      </c>
      <c r="E858" s="68" t="s">
        <v>4490</v>
      </c>
      <c r="BK858" s="177" t="s">
        <v>4392</v>
      </c>
      <c r="BL858" s="178">
        <v>77.400000000000006</v>
      </c>
      <c r="BM858" s="178">
        <v>50.5</v>
      </c>
      <c r="BN858" s="178">
        <v>64</v>
      </c>
      <c r="BO858" s="178">
        <v>0.1</v>
      </c>
      <c r="BP858" s="178">
        <v>0</v>
      </c>
    </row>
    <row r="859" spans="1:68" x14ac:dyDescent="0.3">
      <c r="A859" s="266"/>
      <c r="B859" s="66">
        <v>25.7</v>
      </c>
      <c r="C859" s="7">
        <v>25.29</v>
      </c>
      <c r="D859" s="7">
        <v>25.28</v>
      </c>
      <c r="E859" s="68">
        <v>25.42</v>
      </c>
      <c r="BK859" s="179" t="s">
        <v>4393</v>
      </c>
      <c r="BL859" s="180">
        <v>65.599999999999994</v>
      </c>
      <c r="BM859" s="180">
        <v>41.1</v>
      </c>
      <c r="BN859" s="180">
        <v>53.4</v>
      </c>
      <c r="BO859" s="180">
        <v>0.26</v>
      </c>
      <c r="BP859" s="180">
        <v>0</v>
      </c>
    </row>
    <row r="860" spans="1:68" ht="15" thickBot="1" x14ac:dyDescent="0.35">
      <c r="A860" s="267"/>
      <c r="B860" s="76">
        <v>1601</v>
      </c>
      <c r="C860" s="24">
        <v>1551</v>
      </c>
      <c r="D860" s="24">
        <v>1455</v>
      </c>
      <c r="E860" s="77">
        <v>1184</v>
      </c>
    </row>
    <row r="861" spans="1:68" x14ac:dyDescent="0.3">
      <c r="A861" s="265" t="s">
        <v>4491</v>
      </c>
      <c r="B861" s="259" t="s">
        <v>1087</v>
      </c>
      <c r="C861" s="268"/>
      <c r="D861" s="269" t="s">
        <v>1093</v>
      </c>
      <c r="E861" s="260"/>
    </row>
    <row r="862" spans="1:68" x14ac:dyDescent="0.3">
      <c r="A862" s="266"/>
      <c r="B862" s="79" t="s">
        <v>1089</v>
      </c>
      <c r="C862" s="81" t="s">
        <v>1091</v>
      </c>
      <c r="D862" s="14" t="s">
        <v>1095</v>
      </c>
      <c r="E862" s="68" t="s">
        <v>1094</v>
      </c>
    </row>
    <row r="863" spans="1:68" x14ac:dyDescent="0.3">
      <c r="A863" s="266"/>
      <c r="B863" s="66">
        <v>26.75</v>
      </c>
      <c r="C863" s="8">
        <v>26.32</v>
      </c>
      <c r="D863" s="14">
        <v>25.8</v>
      </c>
      <c r="E863" s="68">
        <v>26.02</v>
      </c>
    </row>
    <row r="864" spans="1:68" ht="15" thickBot="1" x14ac:dyDescent="0.35">
      <c r="A864" s="267"/>
      <c r="B864" s="76">
        <v>3359</v>
      </c>
      <c r="C864" s="25">
        <v>2699</v>
      </c>
      <c r="D864" s="23">
        <v>2642</v>
      </c>
      <c r="E864" s="77">
        <v>3542</v>
      </c>
    </row>
    <row r="865" spans="1:14" x14ac:dyDescent="0.3">
      <c r="A865" s="265" t="s">
        <v>4492</v>
      </c>
      <c r="B865" s="71" t="s">
        <v>430</v>
      </c>
    </row>
    <row r="866" spans="1:14" x14ac:dyDescent="0.3">
      <c r="A866" s="266"/>
      <c r="B866" s="72" t="s">
        <v>1545</v>
      </c>
    </row>
    <row r="867" spans="1:14" x14ac:dyDescent="0.3">
      <c r="A867" s="266"/>
      <c r="B867" s="72">
        <v>26.92</v>
      </c>
    </row>
    <row r="868" spans="1:14" ht="15" thickBot="1" x14ac:dyDescent="0.35">
      <c r="A868" s="267"/>
      <c r="B868" s="72">
        <v>2217</v>
      </c>
    </row>
    <row r="869" spans="1:14" x14ac:dyDescent="0.3">
      <c r="A869" s="265" t="s">
        <v>4493</v>
      </c>
      <c r="B869" s="82" t="s">
        <v>1702</v>
      </c>
      <c r="C869" s="34" t="s">
        <v>1668</v>
      </c>
      <c r="D869" s="34" t="s">
        <v>1665</v>
      </c>
      <c r="E869" s="34" t="s">
        <v>491</v>
      </c>
      <c r="F869" s="64" t="s">
        <v>1656</v>
      </c>
    </row>
    <row r="870" spans="1:14" x14ac:dyDescent="0.3">
      <c r="A870" s="266"/>
      <c r="B870" s="143" t="s">
        <v>4494</v>
      </c>
      <c r="C870" s="67" t="s">
        <v>1669</v>
      </c>
      <c r="D870" s="67" t="s">
        <v>4495</v>
      </c>
      <c r="E870" s="67" t="s">
        <v>1659</v>
      </c>
      <c r="F870" s="68" t="s">
        <v>4496</v>
      </c>
    </row>
    <row r="871" spans="1:14" x14ac:dyDescent="0.3">
      <c r="A871" s="266"/>
      <c r="B871" s="83">
        <v>25.51</v>
      </c>
      <c r="C871" s="67">
        <v>28.35</v>
      </c>
      <c r="D871" s="67">
        <v>30.3</v>
      </c>
      <c r="E871" s="67">
        <v>27.76</v>
      </c>
      <c r="F871" s="68">
        <v>27.2</v>
      </c>
    </row>
    <row r="872" spans="1:14" ht="15" thickBot="1" x14ac:dyDescent="0.35">
      <c r="A872" s="267"/>
      <c r="B872" s="129">
        <v>43</v>
      </c>
      <c r="C872" s="75">
        <v>1034</v>
      </c>
      <c r="D872" s="75">
        <v>577</v>
      </c>
      <c r="E872" s="75">
        <v>715</v>
      </c>
      <c r="F872" s="77">
        <v>57</v>
      </c>
    </row>
    <row r="873" spans="1:14" x14ac:dyDescent="0.3">
      <c r="A873" s="273" t="s">
        <v>4497</v>
      </c>
      <c r="B873" s="259" t="s">
        <v>1296</v>
      </c>
      <c r="C873" s="260"/>
    </row>
    <row r="874" spans="1:14" x14ac:dyDescent="0.3">
      <c r="A874" s="274"/>
      <c r="B874" s="66" t="s">
        <v>1297</v>
      </c>
      <c r="C874" s="68" t="s">
        <v>494</v>
      </c>
    </row>
    <row r="875" spans="1:14" x14ac:dyDescent="0.3">
      <c r="A875" s="274"/>
      <c r="B875" s="66">
        <v>25.64</v>
      </c>
      <c r="C875" s="68">
        <v>25.04</v>
      </c>
      <c r="M875" s="7">
        <v>4.28</v>
      </c>
      <c r="N875" s="182">
        <f>SUM(M875:M886)</f>
        <v>449.65000000000003</v>
      </c>
    </row>
    <row r="876" spans="1:14" ht="15" thickBot="1" x14ac:dyDescent="0.35">
      <c r="A876" s="275"/>
      <c r="B876" s="66">
        <v>2594</v>
      </c>
      <c r="C876" s="68">
        <v>2357</v>
      </c>
      <c r="M876" s="7">
        <v>7.56</v>
      </c>
    </row>
    <row r="877" spans="1:14" x14ac:dyDescent="0.3">
      <c r="A877" s="265" t="s">
        <v>4498</v>
      </c>
      <c r="B877" s="259" t="s">
        <v>1058</v>
      </c>
      <c r="C877" s="261"/>
      <c r="D877" s="268"/>
      <c r="E877" s="269" t="s">
        <v>1082</v>
      </c>
      <c r="F877" s="261"/>
      <c r="G877" s="261"/>
      <c r="H877" s="268"/>
      <c r="I877" s="269" t="s">
        <v>1371</v>
      </c>
      <c r="J877" s="261"/>
      <c r="K877" s="260"/>
      <c r="M877" s="7">
        <v>4.63</v>
      </c>
    </row>
    <row r="878" spans="1:14" x14ac:dyDescent="0.3">
      <c r="A878" s="266"/>
      <c r="B878" s="66" t="s">
        <v>1058</v>
      </c>
      <c r="C878" s="7" t="s">
        <v>1569</v>
      </c>
      <c r="D878" s="8" t="s">
        <v>1085</v>
      </c>
      <c r="E878" s="14" t="s">
        <v>1083</v>
      </c>
      <c r="F878" s="7" t="s">
        <v>1258</v>
      </c>
      <c r="G878" s="7" t="s">
        <v>1259</v>
      </c>
      <c r="H878" s="8" t="s">
        <v>1270</v>
      </c>
      <c r="I878" s="7" t="s">
        <v>1376</v>
      </c>
      <c r="J878" s="7" t="s">
        <v>4499</v>
      </c>
      <c r="K878" s="68" t="s">
        <v>4500</v>
      </c>
      <c r="M878" s="7">
        <v>6.28</v>
      </c>
    </row>
    <row r="879" spans="1:14" x14ac:dyDescent="0.3">
      <c r="A879" s="266"/>
      <c r="B879" s="66">
        <v>26.34</v>
      </c>
      <c r="C879" s="7">
        <v>24</v>
      </c>
      <c r="D879" s="8">
        <v>22.69</v>
      </c>
      <c r="E879" s="14">
        <v>24.12</v>
      </c>
      <c r="F879" s="7">
        <v>25.02</v>
      </c>
      <c r="G879" s="7">
        <v>25.7</v>
      </c>
      <c r="H879" s="8">
        <v>27.26</v>
      </c>
      <c r="I879" s="7">
        <v>26.68</v>
      </c>
      <c r="J879" s="7">
        <v>25.98</v>
      </c>
      <c r="K879" s="68">
        <v>24.21</v>
      </c>
      <c r="M879" s="7">
        <v>18.45</v>
      </c>
    </row>
    <row r="880" spans="1:14" ht="15" thickBot="1" x14ac:dyDescent="0.35">
      <c r="A880" s="267"/>
      <c r="B880" s="76">
        <v>2433</v>
      </c>
      <c r="C880" s="24">
        <v>2672</v>
      </c>
      <c r="D880" s="25">
        <v>3113</v>
      </c>
      <c r="E880" s="23">
        <v>3673</v>
      </c>
      <c r="F880" s="24">
        <v>3721</v>
      </c>
      <c r="G880" s="24">
        <v>2888</v>
      </c>
      <c r="H880" s="25">
        <v>1955</v>
      </c>
      <c r="I880" s="24">
        <v>3181</v>
      </c>
      <c r="J880" s="24">
        <v>1833</v>
      </c>
      <c r="K880" s="77">
        <v>1644</v>
      </c>
      <c r="M880" s="7">
        <v>44.09</v>
      </c>
    </row>
    <row r="881" spans="1:31" x14ac:dyDescent="0.3">
      <c r="A881" s="265" t="s">
        <v>4501</v>
      </c>
      <c r="B881" s="259" t="s">
        <v>1124</v>
      </c>
      <c r="C881" s="260"/>
      <c r="M881" s="7">
        <v>77.14</v>
      </c>
    </row>
    <row r="882" spans="1:31" x14ac:dyDescent="0.3">
      <c r="A882" s="266"/>
      <c r="B882" s="66" t="s">
        <v>4502</v>
      </c>
      <c r="C882" s="68" t="s">
        <v>1568</v>
      </c>
      <c r="M882" s="7">
        <v>78.61</v>
      </c>
    </row>
    <row r="883" spans="1:31" x14ac:dyDescent="0.3">
      <c r="A883" s="266"/>
      <c r="B883" s="66">
        <v>19.559999999999999</v>
      </c>
      <c r="C883" s="68">
        <v>21.78</v>
      </c>
      <c r="M883" s="7">
        <v>102.15</v>
      </c>
    </row>
    <row r="884" spans="1:31" ht="15" thickBot="1" x14ac:dyDescent="0.35">
      <c r="A884" s="267"/>
      <c r="B884" s="76">
        <v>2603</v>
      </c>
      <c r="C884" s="77">
        <v>2871</v>
      </c>
      <c r="M884" s="7">
        <v>75.78</v>
      </c>
    </row>
    <row r="885" spans="1:31" x14ac:dyDescent="0.3">
      <c r="A885" s="265" t="s">
        <v>4503</v>
      </c>
      <c r="B885" s="259" t="s">
        <v>1047</v>
      </c>
      <c r="C885" s="260"/>
      <c r="M885" s="7">
        <v>18.329999999999998</v>
      </c>
    </row>
    <row r="886" spans="1:31" x14ac:dyDescent="0.3">
      <c r="A886" s="266"/>
      <c r="B886" s="66" t="s">
        <v>1048</v>
      </c>
      <c r="C886" s="68" t="s">
        <v>1539</v>
      </c>
      <c r="M886" s="7">
        <v>12.35</v>
      </c>
    </row>
    <row r="887" spans="1:31" x14ac:dyDescent="0.3">
      <c r="A887" s="266"/>
      <c r="B887" s="66">
        <v>26.69</v>
      </c>
      <c r="C887" s="68">
        <v>23.28</v>
      </c>
    </row>
    <row r="888" spans="1:31" ht="15" thickBot="1" x14ac:dyDescent="0.35">
      <c r="A888" s="267"/>
      <c r="B888" s="66">
        <v>2646</v>
      </c>
      <c r="C888" s="68">
        <v>1525</v>
      </c>
    </row>
    <row r="889" spans="1:31" x14ac:dyDescent="0.3">
      <c r="A889" s="265" t="s">
        <v>4504</v>
      </c>
      <c r="B889" s="259" t="s">
        <v>3881</v>
      </c>
      <c r="C889" s="268"/>
      <c r="D889" s="269" t="s">
        <v>4506</v>
      </c>
      <c r="E889" s="261"/>
      <c r="F889" s="268"/>
      <c r="G889" s="269" t="s">
        <v>4282</v>
      </c>
      <c r="H889" s="268"/>
      <c r="I889" s="269" t="s">
        <v>1062</v>
      </c>
      <c r="J889" s="261"/>
      <c r="K889" s="261"/>
      <c r="L889" s="261"/>
      <c r="M889" s="261"/>
      <c r="N889" s="261"/>
      <c r="O889" s="260"/>
    </row>
    <row r="890" spans="1:31" x14ac:dyDescent="0.3">
      <c r="A890" s="266"/>
      <c r="B890" s="66" t="s">
        <v>3907</v>
      </c>
      <c r="C890" s="8" t="s">
        <v>3925</v>
      </c>
      <c r="D890" s="14" t="s">
        <v>4507</v>
      </c>
      <c r="E890" s="7" t="s">
        <v>4508</v>
      </c>
      <c r="F890" s="81" t="s">
        <v>4509</v>
      </c>
      <c r="G890" s="14" t="s">
        <v>4510</v>
      </c>
      <c r="H890" s="8" t="s">
        <v>4097</v>
      </c>
      <c r="I890" s="7" t="s">
        <v>4511</v>
      </c>
      <c r="J890" s="7" t="s">
        <v>4512</v>
      </c>
      <c r="K890" s="7" t="s">
        <v>4481</v>
      </c>
      <c r="L890" s="7" t="s">
        <v>4482</v>
      </c>
      <c r="M890" s="7" t="s">
        <v>4483</v>
      </c>
      <c r="N890" s="7" t="s">
        <v>4484</v>
      </c>
      <c r="O890" s="68" t="s">
        <v>4513</v>
      </c>
      <c r="AB890" s="181">
        <f>CONVERT(AC890,"F","C")</f>
        <v>26.032407407407408</v>
      </c>
      <c r="AC890" s="116">
        <f>AVERAGE(AC891:AC902)</f>
        <v>78.858333333333334</v>
      </c>
      <c r="AD890" s="97">
        <f>SUM(AD891:AD902)</f>
        <v>40.44</v>
      </c>
      <c r="AE890" s="182">
        <f>CONVERT(AD890,"in","mm")</f>
        <v>1027.1760000000002</v>
      </c>
    </row>
    <row r="891" spans="1:31" x14ac:dyDescent="0.3">
      <c r="A891" s="266"/>
      <c r="B891" s="66">
        <v>24.19</v>
      </c>
      <c r="C891" s="8">
        <v>26.26</v>
      </c>
      <c r="D891" s="14">
        <v>27.26</v>
      </c>
      <c r="E891" s="7">
        <v>24.88</v>
      </c>
      <c r="F891" s="8">
        <v>14.75</v>
      </c>
      <c r="G891" s="14">
        <v>26.36</v>
      </c>
      <c r="H891" s="8">
        <v>25.73</v>
      </c>
      <c r="I891" s="7">
        <v>26.14</v>
      </c>
      <c r="J891" s="7">
        <v>30.64</v>
      </c>
      <c r="K891" s="7">
        <v>30.42</v>
      </c>
      <c r="L891" s="7">
        <v>26.46</v>
      </c>
      <c r="M891" s="7">
        <v>29.72</v>
      </c>
      <c r="N891" s="7">
        <v>31.61</v>
      </c>
      <c r="O891" s="68">
        <v>28.52</v>
      </c>
      <c r="Z891" s="177" t="s">
        <v>4429</v>
      </c>
      <c r="AA891" s="178">
        <v>75.8</v>
      </c>
      <c r="AB891" s="178">
        <v>65.5</v>
      </c>
      <c r="AC891" s="178">
        <v>70.599999999999994</v>
      </c>
      <c r="AD891" s="178">
        <v>1.83</v>
      </c>
      <c r="AE891" s="178">
        <v>0</v>
      </c>
    </row>
    <row r="892" spans="1:31" ht="15" thickBot="1" x14ac:dyDescent="0.35">
      <c r="A892" s="267"/>
      <c r="B892" s="76">
        <v>2193</v>
      </c>
      <c r="C892" s="25">
        <v>1453</v>
      </c>
      <c r="D892" s="23">
        <v>158</v>
      </c>
      <c r="E892" s="24">
        <v>396</v>
      </c>
      <c r="F892" s="25">
        <v>665</v>
      </c>
      <c r="G892" s="23">
        <v>1758</v>
      </c>
      <c r="H892" s="25">
        <v>2486</v>
      </c>
      <c r="I892" s="24">
        <v>1750</v>
      </c>
      <c r="J892" s="24">
        <v>405</v>
      </c>
      <c r="K892" s="24">
        <v>1545</v>
      </c>
      <c r="L892" s="24">
        <v>575</v>
      </c>
      <c r="M892" s="24">
        <v>3457</v>
      </c>
      <c r="N892" s="24">
        <v>195</v>
      </c>
      <c r="O892" s="77">
        <v>450</v>
      </c>
      <c r="Z892" s="179" t="s">
        <v>4383</v>
      </c>
      <c r="AA892" s="180">
        <v>77.400000000000006</v>
      </c>
      <c r="AB892" s="180">
        <v>67.099999999999994</v>
      </c>
      <c r="AC892" s="180">
        <v>72.3</v>
      </c>
      <c r="AD892" s="180">
        <v>1.54</v>
      </c>
      <c r="AE892" s="180">
        <v>0</v>
      </c>
    </row>
    <row r="893" spans="1:31" x14ac:dyDescent="0.3">
      <c r="A893" s="265" t="s">
        <v>4505</v>
      </c>
      <c r="B893" s="82" t="s">
        <v>4514</v>
      </c>
      <c r="C893" s="269" t="s">
        <v>1102</v>
      </c>
      <c r="D893" s="261"/>
      <c r="E893" s="261"/>
      <c r="F893" s="268"/>
      <c r="G893" s="269" t="s">
        <v>1093</v>
      </c>
      <c r="H893" s="261"/>
      <c r="I893" s="268"/>
      <c r="J893" s="269" t="s">
        <v>1087</v>
      </c>
      <c r="K893" s="261"/>
      <c r="L893" s="260"/>
      <c r="Z893" s="177" t="s">
        <v>4384</v>
      </c>
      <c r="AA893" s="178">
        <v>79.599999999999994</v>
      </c>
      <c r="AB893" s="178">
        <v>69.3</v>
      </c>
      <c r="AC893" s="178">
        <v>74.400000000000006</v>
      </c>
      <c r="AD893" s="178">
        <v>1.53</v>
      </c>
      <c r="AE893" s="178">
        <v>0</v>
      </c>
    </row>
    <row r="894" spans="1:31" x14ac:dyDescent="0.3">
      <c r="A894" s="266"/>
      <c r="B894" s="83" t="s">
        <v>4515</v>
      </c>
      <c r="C894" s="14" t="s">
        <v>4516</v>
      </c>
      <c r="D894" s="7" t="s">
        <v>1107</v>
      </c>
      <c r="E894" s="7" t="s">
        <v>1109</v>
      </c>
      <c r="F894" s="8" t="s">
        <v>1114</v>
      </c>
      <c r="G894" s="14" t="s">
        <v>4471</v>
      </c>
      <c r="H894" s="7" t="s">
        <v>1119</v>
      </c>
      <c r="I894" s="8" t="s">
        <v>4297</v>
      </c>
      <c r="J894" s="16" t="s">
        <v>1120</v>
      </c>
      <c r="K894" s="7" t="s">
        <v>1121</v>
      </c>
      <c r="L894" s="68" t="s">
        <v>4300</v>
      </c>
      <c r="Z894" s="179" t="s">
        <v>4385</v>
      </c>
      <c r="AA894" s="180">
        <v>82.6</v>
      </c>
      <c r="AB894" s="180">
        <v>73.099999999999994</v>
      </c>
      <c r="AC894" s="180">
        <v>77.900000000000006</v>
      </c>
      <c r="AD894" s="180">
        <v>2.0699999999999998</v>
      </c>
      <c r="AE894" s="180">
        <v>0</v>
      </c>
    </row>
    <row r="895" spans="1:31" x14ac:dyDescent="0.3">
      <c r="A895" s="266"/>
      <c r="B895" s="83">
        <v>26.49</v>
      </c>
      <c r="C895" s="14">
        <v>26.95</v>
      </c>
      <c r="D895" s="7">
        <v>27.26</v>
      </c>
      <c r="E895" s="7">
        <v>27.36</v>
      </c>
      <c r="F895" s="8">
        <v>28</v>
      </c>
      <c r="G895" s="14">
        <v>26.49</v>
      </c>
      <c r="H895" s="7">
        <v>26.98</v>
      </c>
      <c r="I895" s="8">
        <v>27.58</v>
      </c>
      <c r="J895" s="7">
        <v>25.52</v>
      </c>
      <c r="K895" s="7">
        <v>26.33</v>
      </c>
      <c r="L895" s="68">
        <v>27.79</v>
      </c>
      <c r="Z895" s="177" t="s">
        <v>4386</v>
      </c>
      <c r="AA895" s="178">
        <v>85.9</v>
      </c>
      <c r="AB895" s="178">
        <v>76.400000000000006</v>
      </c>
      <c r="AC895" s="178">
        <v>81.099999999999994</v>
      </c>
      <c r="AD895" s="178">
        <v>3.12</v>
      </c>
      <c r="AE895" s="178">
        <v>0</v>
      </c>
    </row>
    <row r="896" spans="1:31" ht="15" thickBot="1" x14ac:dyDescent="0.35">
      <c r="A896" s="267"/>
      <c r="B896" s="129">
        <v>3365</v>
      </c>
      <c r="C896" s="23">
        <v>1804</v>
      </c>
      <c r="D896" s="24">
        <v>2831</v>
      </c>
      <c r="E896" s="24">
        <v>2488</v>
      </c>
      <c r="F896" s="25">
        <v>2052</v>
      </c>
      <c r="G896" s="23">
        <v>2843</v>
      </c>
      <c r="H896" s="24">
        <v>2603</v>
      </c>
      <c r="I896" s="25">
        <v>2598</v>
      </c>
      <c r="J896" s="24">
        <v>2518</v>
      </c>
      <c r="K896" s="24">
        <v>2807</v>
      </c>
      <c r="L896" s="77">
        <v>2693</v>
      </c>
      <c r="Z896" s="179" t="s">
        <v>4387</v>
      </c>
      <c r="AA896" s="180">
        <v>88.7</v>
      </c>
      <c r="AB896" s="180">
        <v>79.400000000000006</v>
      </c>
      <c r="AC896" s="180">
        <v>84.1</v>
      </c>
      <c r="AD896" s="180">
        <v>4.2300000000000004</v>
      </c>
      <c r="AE896" s="180">
        <v>0</v>
      </c>
    </row>
    <row r="897" spans="1:48" x14ac:dyDescent="0.3">
      <c r="A897" s="262" t="s">
        <v>4517</v>
      </c>
      <c r="B897" s="71" t="s">
        <v>4486</v>
      </c>
      <c r="C897"/>
      <c r="D897" s="133"/>
      <c r="Z897" s="177" t="s">
        <v>4388</v>
      </c>
      <c r="AA897" s="178">
        <v>90.2</v>
      </c>
      <c r="AB897" s="178">
        <v>80.599999999999994</v>
      </c>
      <c r="AC897" s="178">
        <v>85.4</v>
      </c>
      <c r="AD897" s="178">
        <v>3.63</v>
      </c>
      <c r="AE897" s="178">
        <v>0</v>
      </c>
    </row>
    <row r="898" spans="1:48" x14ac:dyDescent="0.3">
      <c r="A898" s="263"/>
      <c r="B898" s="72" t="s">
        <v>4487</v>
      </c>
      <c r="Z898" s="179" t="s">
        <v>4389</v>
      </c>
      <c r="AA898" s="180">
        <v>90.6</v>
      </c>
      <c r="AB898" s="180">
        <v>80.5</v>
      </c>
      <c r="AC898" s="180">
        <v>85.5</v>
      </c>
      <c r="AD898" s="180">
        <v>5.37</v>
      </c>
      <c r="AE898" s="180">
        <v>0</v>
      </c>
    </row>
    <row r="899" spans="1:48" x14ac:dyDescent="0.3">
      <c r="A899" s="263"/>
      <c r="B899" s="72">
        <v>25.7</v>
      </c>
      <c r="Z899" s="177" t="s">
        <v>4390</v>
      </c>
      <c r="AA899" s="178">
        <v>89</v>
      </c>
      <c r="AB899" s="178">
        <v>79.2</v>
      </c>
      <c r="AC899" s="178">
        <v>84.1</v>
      </c>
      <c r="AD899" s="178">
        <v>7.24</v>
      </c>
      <c r="AE899" s="178">
        <v>0</v>
      </c>
    </row>
    <row r="900" spans="1:48" ht="15" thickBot="1" x14ac:dyDescent="0.35">
      <c r="A900" s="264"/>
      <c r="B900" s="74">
        <v>1601</v>
      </c>
      <c r="Z900" s="179" t="s">
        <v>4391</v>
      </c>
      <c r="AA900" s="180">
        <v>85.8</v>
      </c>
      <c r="AB900" s="180">
        <v>76.8</v>
      </c>
      <c r="AC900" s="180">
        <v>81.3</v>
      </c>
      <c r="AD900" s="180">
        <v>5.67</v>
      </c>
      <c r="AE900" s="180">
        <v>0</v>
      </c>
    </row>
    <row r="901" spans="1:48" x14ac:dyDescent="0.3">
      <c r="A901" s="262" t="s">
        <v>4518</v>
      </c>
      <c r="B901" s="71" t="s">
        <v>4486</v>
      </c>
      <c r="Z901" s="177" t="s">
        <v>4392</v>
      </c>
      <c r="AA901" s="178">
        <v>81</v>
      </c>
      <c r="AB901" s="178">
        <v>72.2</v>
      </c>
      <c r="AC901" s="178">
        <v>76.599999999999994</v>
      </c>
      <c r="AD901" s="178">
        <v>2.0499999999999998</v>
      </c>
      <c r="AE901" s="178">
        <v>0</v>
      </c>
    </row>
    <row r="902" spans="1:48" x14ac:dyDescent="0.3">
      <c r="A902" s="263"/>
      <c r="B902" s="72" t="s">
        <v>4488</v>
      </c>
      <c r="Z902" s="179" t="s">
        <v>4393</v>
      </c>
      <c r="AA902" s="180">
        <v>77.7</v>
      </c>
      <c r="AB902" s="180">
        <v>68.3</v>
      </c>
      <c r="AC902" s="180">
        <v>73</v>
      </c>
      <c r="AD902" s="180">
        <v>2.16</v>
      </c>
      <c r="AE902" s="180">
        <v>0</v>
      </c>
    </row>
    <row r="903" spans="1:48" x14ac:dyDescent="0.3">
      <c r="A903" s="263"/>
      <c r="B903" s="72">
        <v>25.29</v>
      </c>
    </row>
    <row r="904" spans="1:48" ht="15" thickBot="1" x14ac:dyDescent="0.35">
      <c r="A904" s="264"/>
      <c r="B904" s="72">
        <v>1551</v>
      </c>
    </row>
    <row r="905" spans="1:48" x14ac:dyDescent="0.3">
      <c r="A905" s="262" t="s">
        <v>4519</v>
      </c>
      <c r="B905" s="259" t="s">
        <v>935</v>
      </c>
      <c r="C905" s="260"/>
    </row>
    <row r="906" spans="1:48" x14ac:dyDescent="0.3">
      <c r="A906" s="263"/>
      <c r="B906" s="79" t="s">
        <v>4520</v>
      </c>
      <c r="C906" s="68" t="s">
        <v>1018</v>
      </c>
    </row>
    <row r="907" spans="1:48" x14ac:dyDescent="0.3">
      <c r="A907" s="263"/>
      <c r="B907" s="66">
        <v>24.45</v>
      </c>
      <c r="C907" s="68">
        <v>23.65</v>
      </c>
    </row>
    <row r="908" spans="1:48" ht="15" thickBot="1" x14ac:dyDescent="0.35">
      <c r="A908" s="264"/>
      <c r="B908" s="66">
        <v>1742</v>
      </c>
      <c r="C908" s="68">
        <v>664</v>
      </c>
    </row>
    <row r="909" spans="1:48" x14ac:dyDescent="0.3">
      <c r="A909" s="262" t="s">
        <v>4521</v>
      </c>
      <c r="B909" s="82" t="s">
        <v>1093</v>
      </c>
      <c r="C909" s="269" t="s">
        <v>1298</v>
      </c>
      <c r="D909" s="261"/>
      <c r="E909" s="268"/>
      <c r="F909" s="269" t="s">
        <v>3931</v>
      </c>
      <c r="G909" s="268"/>
      <c r="H909" s="269" t="s">
        <v>1839</v>
      </c>
      <c r="I909" s="261"/>
      <c r="J909" s="261"/>
      <c r="K909" s="261"/>
      <c r="L909" s="268"/>
      <c r="M909" s="269" t="s">
        <v>945</v>
      </c>
      <c r="N909" s="261"/>
      <c r="O909" s="268"/>
      <c r="P909" s="269" t="s">
        <v>4537</v>
      </c>
      <c r="Q909" s="261"/>
      <c r="R909" s="261"/>
      <c r="S909" s="268"/>
      <c r="T909" s="269" t="s">
        <v>3717</v>
      </c>
      <c r="U909" s="268"/>
      <c r="V909" s="128" t="s">
        <v>3765</v>
      </c>
      <c r="W909" s="269" t="s">
        <v>3732</v>
      </c>
      <c r="X909" s="261"/>
      <c r="Y909" s="268"/>
      <c r="Z909" s="269" t="s">
        <v>1847</v>
      </c>
      <c r="AA909" s="261"/>
      <c r="AB909" s="261"/>
      <c r="AC909" s="261"/>
      <c r="AD909" s="261"/>
      <c r="AE909" s="261"/>
      <c r="AF909" s="261"/>
      <c r="AG909" s="261"/>
      <c r="AH909" s="268"/>
      <c r="AI909" s="269" t="s">
        <v>935</v>
      </c>
      <c r="AJ909" s="261"/>
      <c r="AK909" s="261"/>
      <c r="AL909" s="261"/>
      <c r="AM909" s="261"/>
      <c r="AN909" s="268"/>
      <c r="AO909" s="269" t="s">
        <v>1367</v>
      </c>
      <c r="AP909" s="261"/>
      <c r="AQ909" s="261"/>
      <c r="AR909" s="268"/>
      <c r="AS909" s="269" t="s">
        <v>1058</v>
      </c>
      <c r="AT909" s="268"/>
      <c r="AU909" s="269" t="s">
        <v>3842</v>
      </c>
      <c r="AV909" s="260"/>
    </row>
    <row r="910" spans="1:48" x14ac:dyDescent="0.3">
      <c r="A910" s="263"/>
      <c r="B910" s="83" t="s">
        <v>4297</v>
      </c>
      <c r="C910" s="80" t="s">
        <v>4522</v>
      </c>
      <c r="D910" s="7" t="s">
        <v>4523</v>
      </c>
      <c r="E910" s="8" t="s">
        <v>4524</v>
      </c>
      <c r="F910" s="14" t="s">
        <v>4279</v>
      </c>
      <c r="G910" s="8" t="s">
        <v>4478</v>
      </c>
      <c r="H910" s="14" t="s">
        <v>1840</v>
      </c>
      <c r="I910" s="7" t="s">
        <v>1842</v>
      </c>
      <c r="J910" s="7" t="s">
        <v>4525</v>
      </c>
      <c r="K910" s="7" t="s">
        <v>4526</v>
      </c>
      <c r="L910" s="8" t="s">
        <v>4527</v>
      </c>
      <c r="M910" s="14" t="s">
        <v>4528</v>
      </c>
      <c r="N910" s="7" t="s">
        <v>4529</v>
      </c>
      <c r="O910" s="8" t="s">
        <v>4530</v>
      </c>
      <c r="P910" s="14" t="s">
        <v>4531</v>
      </c>
      <c r="Q910" s="7" t="s">
        <v>4532</v>
      </c>
      <c r="R910" s="7" t="s">
        <v>4533</v>
      </c>
      <c r="S910" s="8" t="s">
        <v>4534</v>
      </c>
      <c r="T910" s="14" t="s">
        <v>4535</v>
      </c>
      <c r="U910" s="8" t="s">
        <v>4536</v>
      </c>
      <c r="V910" s="67" t="s">
        <v>4538</v>
      </c>
      <c r="W910" s="14" t="s">
        <v>4539</v>
      </c>
      <c r="X910" s="7" t="s">
        <v>4540</v>
      </c>
      <c r="Y910" s="8" t="s">
        <v>4541</v>
      </c>
      <c r="Z910" s="14" t="s">
        <v>4542</v>
      </c>
      <c r="AA910" s="7" t="s">
        <v>3730</v>
      </c>
      <c r="AB910" s="7" t="s">
        <v>4543</v>
      </c>
      <c r="AC910" s="7" t="s">
        <v>4544</v>
      </c>
      <c r="AD910" s="7" t="s">
        <v>3724</v>
      </c>
      <c r="AE910" s="7" t="s">
        <v>4545</v>
      </c>
      <c r="AF910" s="7" t="s">
        <v>4546</v>
      </c>
      <c r="AG910" s="7" t="s">
        <v>1848</v>
      </c>
      <c r="AH910" s="8" t="s">
        <v>4547</v>
      </c>
      <c r="AI910" s="14" t="s">
        <v>1353</v>
      </c>
      <c r="AJ910" s="16" t="s">
        <v>4520</v>
      </c>
      <c r="AK910" s="7" t="s">
        <v>4548</v>
      </c>
      <c r="AL910" s="7" t="s">
        <v>4549</v>
      </c>
      <c r="AM910" s="7" t="s">
        <v>4550</v>
      </c>
      <c r="AN910" s="8" t="s">
        <v>4551</v>
      </c>
      <c r="AO910" s="14" t="s">
        <v>4552</v>
      </c>
      <c r="AP910" s="16" t="s">
        <v>4553</v>
      </c>
      <c r="AQ910" s="7" t="s">
        <v>4554</v>
      </c>
      <c r="AR910" s="8" t="s">
        <v>4555</v>
      </c>
      <c r="AS910" s="14" t="s">
        <v>1368</v>
      </c>
      <c r="AT910" s="8" t="s">
        <v>1550</v>
      </c>
      <c r="AU910" s="7" t="s">
        <v>4556</v>
      </c>
      <c r="AV910" s="68" t="s">
        <v>4557</v>
      </c>
    </row>
    <row r="911" spans="1:48" x14ac:dyDescent="0.3">
      <c r="A911" s="263"/>
      <c r="B911" s="83">
        <v>27.58</v>
      </c>
      <c r="C911" s="14">
        <v>26.98</v>
      </c>
      <c r="D911" s="7">
        <v>27.06</v>
      </c>
      <c r="E911" s="8">
        <v>25.72</v>
      </c>
      <c r="F911" s="14">
        <v>26.82</v>
      </c>
      <c r="G911" s="8">
        <v>24.11</v>
      </c>
      <c r="H911" s="14">
        <v>23.19</v>
      </c>
      <c r="I911" s="7">
        <v>25.58</v>
      </c>
      <c r="J911" s="7">
        <v>23.48</v>
      </c>
      <c r="K911" s="7">
        <v>21.46</v>
      </c>
      <c r="L911" s="8">
        <v>25.69</v>
      </c>
      <c r="M911" s="14">
        <v>22.77</v>
      </c>
      <c r="N911" s="7">
        <v>22.37</v>
      </c>
      <c r="O911" s="8">
        <v>21.71</v>
      </c>
      <c r="P911" s="14">
        <v>20.77</v>
      </c>
      <c r="Q911" s="7">
        <v>20.260000000000002</v>
      </c>
      <c r="R911" s="7">
        <v>21.38</v>
      </c>
      <c r="S911" s="8">
        <v>19.850000000000001</v>
      </c>
      <c r="T911" s="14">
        <v>19.8</v>
      </c>
      <c r="U911" s="8">
        <v>19.899999999999999</v>
      </c>
      <c r="V911" s="67">
        <v>19.190000000000001</v>
      </c>
      <c r="W911" s="14">
        <v>19.7</v>
      </c>
      <c r="X911" s="7">
        <v>20.64</v>
      </c>
      <c r="Y911" s="8">
        <v>19.46</v>
      </c>
      <c r="Z911" s="14">
        <v>19.71</v>
      </c>
      <c r="AA911" s="7">
        <v>19.45</v>
      </c>
      <c r="AB911" s="7">
        <v>20.25</v>
      </c>
      <c r="AC911" s="7">
        <v>20.81</v>
      </c>
      <c r="AD911" s="7">
        <v>20.75</v>
      </c>
      <c r="AE911" s="7">
        <v>23.26</v>
      </c>
      <c r="AF911" s="7">
        <v>24.09</v>
      </c>
      <c r="AG911" s="7">
        <v>25.25</v>
      </c>
      <c r="AH911" s="8">
        <v>26.03</v>
      </c>
      <c r="AI911" s="14">
        <v>22.76</v>
      </c>
      <c r="AJ911" s="7">
        <v>24.45</v>
      </c>
      <c r="AK911" s="7">
        <v>23.93</v>
      </c>
      <c r="AL911" s="7">
        <v>27.13</v>
      </c>
      <c r="AM911" s="7">
        <v>26.62</v>
      </c>
      <c r="AN911" s="8">
        <v>26.32</v>
      </c>
      <c r="AO911" s="14">
        <v>25.44</v>
      </c>
      <c r="AP911" s="7">
        <v>23.33</v>
      </c>
      <c r="AQ911" s="7">
        <v>23</v>
      </c>
      <c r="AR911" s="8">
        <v>22.28</v>
      </c>
      <c r="AS911" s="14">
        <v>26.31</v>
      </c>
      <c r="AT911" s="8">
        <v>26.46</v>
      </c>
      <c r="AU911" s="7">
        <v>26.28</v>
      </c>
      <c r="AV911" s="68">
        <v>25.35</v>
      </c>
    </row>
    <row r="912" spans="1:48" ht="15" thickBot="1" x14ac:dyDescent="0.35">
      <c r="A912" s="264"/>
      <c r="B912" s="129">
        <v>2598</v>
      </c>
      <c r="C912" s="23">
        <v>2645</v>
      </c>
      <c r="D912" s="24">
        <v>3366</v>
      </c>
      <c r="E912" s="25">
        <v>2396</v>
      </c>
      <c r="F912" s="23">
        <v>1996</v>
      </c>
      <c r="G912" s="25">
        <v>1266</v>
      </c>
      <c r="H912" s="23">
        <v>1909</v>
      </c>
      <c r="I912" s="24">
        <v>417</v>
      </c>
      <c r="J912" s="24">
        <v>1833</v>
      </c>
      <c r="K912" s="24">
        <v>3840</v>
      </c>
      <c r="L912" s="25">
        <v>251</v>
      </c>
      <c r="M912" s="23">
        <v>806</v>
      </c>
      <c r="N912" s="24">
        <v>1199</v>
      </c>
      <c r="O912" s="25">
        <v>1263</v>
      </c>
      <c r="P912" s="23">
        <v>1595</v>
      </c>
      <c r="Q912" s="24">
        <v>1573</v>
      </c>
      <c r="R912" s="24">
        <v>1609</v>
      </c>
      <c r="S912" s="25">
        <v>1572</v>
      </c>
      <c r="T912" s="23">
        <v>1704</v>
      </c>
      <c r="U912" s="25">
        <v>1368</v>
      </c>
      <c r="V912" s="75">
        <v>1334</v>
      </c>
      <c r="W912" s="23">
        <v>1222</v>
      </c>
      <c r="X912" s="24">
        <v>1153</v>
      </c>
      <c r="Y912" s="25">
        <v>1230</v>
      </c>
      <c r="Z912" s="23">
        <v>1464</v>
      </c>
      <c r="AA912" s="24">
        <v>1615</v>
      </c>
      <c r="AB912" s="24">
        <v>1494</v>
      </c>
      <c r="AC912" s="24">
        <v>1316</v>
      </c>
      <c r="AD912" s="24">
        <v>1227</v>
      </c>
      <c r="AE912" s="24">
        <v>1362</v>
      </c>
      <c r="AF912" s="24">
        <v>1458</v>
      </c>
      <c r="AG912" s="24">
        <v>1712</v>
      </c>
      <c r="AH912" s="25">
        <v>1027</v>
      </c>
      <c r="AI912" s="23">
        <v>1103</v>
      </c>
      <c r="AJ912" s="24">
        <v>1742</v>
      </c>
      <c r="AK912" s="24">
        <v>2012</v>
      </c>
      <c r="AL912" s="24">
        <v>2297</v>
      </c>
      <c r="AM912" s="24">
        <v>1102</v>
      </c>
      <c r="AN912" s="25">
        <v>1327</v>
      </c>
      <c r="AO912" s="23">
        <v>2118</v>
      </c>
      <c r="AP912" s="24">
        <v>1355</v>
      </c>
      <c r="AQ912" s="24">
        <v>1713</v>
      </c>
      <c r="AR912" s="25">
        <v>1802</v>
      </c>
      <c r="AS912" s="23">
        <v>2516</v>
      </c>
      <c r="AT912" s="25">
        <v>2006</v>
      </c>
      <c r="AU912" s="24">
        <v>2102</v>
      </c>
      <c r="AV912" s="77">
        <v>1833</v>
      </c>
    </row>
    <row r="913" spans="1:14" x14ac:dyDescent="0.3">
      <c r="A913" s="265" t="s">
        <v>4558</v>
      </c>
      <c r="B913" s="71" t="s">
        <v>1536</v>
      </c>
    </row>
    <row r="914" spans="1:14" x14ac:dyDescent="0.3">
      <c r="A914" s="266"/>
      <c r="B914" s="72" t="s">
        <v>4559</v>
      </c>
    </row>
    <row r="915" spans="1:14" x14ac:dyDescent="0.3">
      <c r="A915" s="266"/>
      <c r="B915" s="72">
        <v>27.5</v>
      </c>
    </row>
    <row r="916" spans="1:14" ht="15" thickBot="1" x14ac:dyDescent="0.35">
      <c r="A916" s="267"/>
      <c r="B916" s="72">
        <v>1325</v>
      </c>
    </row>
    <row r="917" spans="1:14" x14ac:dyDescent="0.3">
      <c r="A917" s="265" t="s">
        <v>4560</v>
      </c>
      <c r="B917" s="259" t="s">
        <v>1049</v>
      </c>
      <c r="C917" s="260"/>
    </row>
    <row r="918" spans="1:14" x14ac:dyDescent="0.3">
      <c r="A918" s="266"/>
      <c r="B918" s="66" t="s">
        <v>1052</v>
      </c>
      <c r="C918" s="68" t="s">
        <v>1263</v>
      </c>
    </row>
    <row r="919" spans="1:14" x14ac:dyDescent="0.3">
      <c r="A919" s="266"/>
      <c r="B919" s="66">
        <v>23.25</v>
      </c>
      <c r="C919" s="68">
        <v>17.010000000000002</v>
      </c>
    </row>
    <row r="920" spans="1:14" ht="15" thickBot="1" x14ac:dyDescent="0.35">
      <c r="A920" s="267"/>
      <c r="B920" s="76">
        <v>3045</v>
      </c>
      <c r="C920" s="77">
        <v>2213</v>
      </c>
    </row>
    <row r="921" spans="1:14" x14ac:dyDescent="0.3">
      <c r="A921" s="265" t="s">
        <v>4561</v>
      </c>
      <c r="B921" s="259" t="s">
        <v>4562</v>
      </c>
      <c r="C921" s="260"/>
    </row>
    <row r="922" spans="1:14" x14ac:dyDescent="0.3">
      <c r="A922" s="266"/>
      <c r="B922" s="79" t="s">
        <v>4563</v>
      </c>
      <c r="C922" s="68" t="s">
        <v>4564</v>
      </c>
      <c r="D922" s="7" t="s">
        <v>307</v>
      </c>
    </row>
    <row r="923" spans="1:14" x14ac:dyDescent="0.3">
      <c r="A923" s="266"/>
      <c r="B923" s="66">
        <v>9.68</v>
      </c>
      <c r="C923" s="68">
        <v>11.81</v>
      </c>
    </row>
    <row r="924" spans="1:14" ht="15" thickBot="1" x14ac:dyDescent="0.35">
      <c r="A924" s="267"/>
      <c r="B924" s="66">
        <v>1496</v>
      </c>
      <c r="C924" s="68">
        <v>1334</v>
      </c>
    </row>
    <row r="925" spans="1:14" x14ac:dyDescent="0.3">
      <c r="A925" s="265" t="s">
        <v>4565</v>
      </c>
      <c r="B925" s="259" t="s">
        <v>1047</v>
      </c>
      <c r="C925" s="268"/>
      <c r="D925" s="269" t="s">
        <v>1049</v>
      </c>
      <c r="E925" s="261"/>
      <c r="F925" s="261"/>
      <c r="G925" s="268"/>
      <c r="H925" s="34" t="s">
        <v>1547</v>
      </c>
      <c r="I925" s="269" t="s">
        <v>430</v>
      </c>
      <c r="J925" s="261"/>
      <c r="K925" s="261"/>
      <c r="L925" s="268"/>
      <c r="M925" s="269" t="s">
        <v>1055</v>
      </c>
      <c r="N925" s="260"/>
    </row>
    <row r="926" spans="1:14" x14ac:dyDescent="0.3">
      <c r="A926" s="266"/>
      <c r="B926" s="66" t="s">
        <v>1540</v>
      </c>
      <c r="C926" s="8" t="s">
        <v>1048</v>
      </c>
      <c r="D926" s="80" t="s">
        <v>3831</v>
      </c>
      <c r="E926" s="7" t="s">
        <v>1263</v>
      </c>
      <c r="F926" s="7" t="s">
        <v>1246</v>
      </c>
      <c r="G926" s="8" t="s">
        <v>1052</v>
      </c>
      <c r="H926" s="67" t="s">
        <v>3816</v>
      </c>
      <c r="I926" s="14" t="s">
        <v>1264</v>
      </c>
      <c r="J926" s="7" t="s">
        <v>932</v>
      </c>
      <c r="K926" s="7" t="s">
        <v>1545</v>
      </c>
      <c r="L926" s="8" t="s">
        <v>933</v>
      </c>
      <c r="M926" s="7" t="s">
        <v>4566</v>
      </c>
      <c r="N926" s="68" t="s">
        <v>4567</v>
      </c>
    </row>
    <row r="927" spans="1:14" x14ac:dyDescent="0.3">
      <c r="A927" s="266"/>
      <c r="B927" s="66">
        <v>24.25</v>
      </c>
      <c r="C927" s="8">
        <v>26.69</v>
      </c>
      <c r="D927" s="14">
        <v>18.86</v>
      </c>
      <c r="E927" s="7">
        <v>17.010000000000002</v>
      </c>
      <c r="F927" s="7">
        <v>25.32</v>
      </c>
      <c r="G927" s="8">
        <v>23.25</v>
      </c>
      <c r="H927" s="67">
        <v>24.39</v>
      </c>
      <c r="I927" s="14">
        <v>25.79</v>
      </c>
      <c r="J927" s="7">
        <v>26.79</v>
      </c>
      <c r="K927" s="7">
        <v>26.92</v>
      </c>
      <c r="L927" s="8">
        <v>26.55</v>
      </c>
      <c r="M927" s="7">
        <v>27.39</v>
      </c>
      <c r="N927" s="68">
        <v>27.07</v>
      </c>
    </row>
    <row r="928" spans="1:14" ht="15" thickBot="1" x14ac:dyDescent="0.35">
      <c r="A928" s="267"/>
      <c r="B928" s="76">
        <v>2587</v>
      </c>
      <c r="C928" s="25">
        <v>2646</v>
      </c>
      <c r="D928" s="23">
        <v>1406</v>
      </c>
      <c r="E928" s="24">
        <v>2213</v>
      </c>
      <c r="F928" s="24">
        <v>3404</v>
      </c>
      <c r="G928" s="25">
        <v>3045</v>
      </c>
      <c r="H928" s="75">
        <v>2935</v>
      </c>
      <c r="I928" s="23">
        <v>2102</v>
      </c>
      <c r="J928" s="24">
        <v>2466</v>
      </c>
      <c r="K928" s="24">
        <v>2217</v>
      </c>
      <c r="L928" s="25">
        <v>2537</v>
      </c>
      <c r="M928" s="24">
        <v>1714</v>
      </c>
      <c r="N928" s="77">
        <v>1693</v>
      </c>
    </row>
    <row r="929" spans="1:7" x14ac:dyDescent="0.3">
      <c r="A929" s="265" t="s">
        <v>4568</v>
      </c>
      <c r="B929" s="71" t="s">
        <v>3881</v>
      </c>
    </row>
    <row r="930" spans="1:7" x14ac:dyDescent="0.3">
      <c r="A930" s="266"/>
      <c r="B930" s="72" t="s">
        <v>3882</v>
      </c>
    </row>
    <row r="931" spans="1:7" x14ac:dyDescent="0.3">
      <c r="A931" s="266"/>
      <c r="B931" s="72">
        <v>20.03</v>
      </c>
    </row>
    <row r="932" spans="1:7" ht="15" thickBot="1" x14ac:dyDescent="0.35">
      <c r="A932" s="267"/>
      <c r="B932" s="72">
        <v>1155</v>
      </c>
    </row>
    <row r="933" spans="1:7" x14ac:dyDescent="0.3">
      <c r="A933" s="265" t="s">
        <v>4569</v>
      </c>
      <c r="B933" s="259" t="s">
        <v>430</v>
      </c>
      <c r="C933" s="260"/>
    </row>
    <row r="934" spans="1:7" x14ac:dyDescent="0.3">
      <c r="A934" s="266"/>
      <c r="B934" s="66" t="s">
        <v>639</v>
      </c>
      <c r="C934" s="68" t="s">
        <v>3903</v>
      </c>
    </row>
    <row r="935" spans="1:7" x14ac:dyDescent="0.3">
      <c r="A935" s="266"/>
      <c r="B935" s="66">
        <v>22.25</v>
      </c>
      <c r="C935" s="68">
        <v>22.15</v>
      </c>
    </row>
    <row r="936" spans="1:7" ht="15" thickBot="1" x14ac:dyDescent="0.35">
      <c r="A936" s="267"/>
      <c r="B936" s="76">
        <v>1359</v>
      </c>
      <c r="C936" s="77">
        <v>1362</v>
      </c>
    </row>
    <row r="937" spans="1:7" x14ac:dyDescent="0.3">
      <c r="A937" s="265" t="s">
        <v>4570</v>
      </c>
      <c r="B937" s="71" t="s">
        <v>3963</v>
      </c>
    </row>
    <row r="938" spans="1:7" x14ac:dyDescent="0.3">
      <c r="A938" s="266"/>
      <c r="B938" s="72" t="s">
        <v>4571</v>
      </c>
    </row>
    <row r="939" spans="1:7" x14ac:dyDescent="0.3">
      <c r="A939" s="266"/>
      <c r="B939" s="72">
        <v>21</v>
      </c>
    </row>
    <row r="940" spans="1:7" ht="15" thickBot="1" x14ac:dyDescent="0.35">
      <c r="A940" s="267"/>
      <c r="B940" s="72">
        <v>1198</v>
      </c>
    </row>
    <row r="941" spans="1:7" x14ac:dyDescent="0.3">
      <c r="A941" s="265" t="s">
        <v>4572</v>
      </c>
      <c r="B941" s="259" t="s">
        <v>1062</v>
      </c>
      <c r="C941" s="260"/>
    </row>
    <row r="942" spans="1:7" x14ac:dyDescent="0.3">
      <c r="A942" s="266"/>
      <c r="B942" s="66" t="s">
        <v>3977</v>
      </c>
      <c r="C942" s="68" t="s">
        <v>3975</v>
      </c>
      <c r="F942" s="12"/>
      <c r="G942" s="40"/>
    </row>
    <row r="943" spans="1:7" x14ac:dyDescent="0.3">
      <c r="A943" s="266"/>
      <c r="B943" s="66">
        <v>26.49</v>
      </c>
      <c r="C943" s="68">
        <v>29.81</v>
      </c>
    </row>
    <row r="944" spans="1:7" ht="15" thickBot="1" x14ac:dyDescent="0.35">
      <c r="A944" s="267"/>
      <c r="B944" s="76">
        <v>1408</v>
      </c>
      <c r="C944" s="77">
        <v>3132</v>
      </c>
    </row>
    <row r="948" spans="1:16" ht="15" thickBot="1" x14ac:dyDescent="0.35"/>
    <row r="949" spans="1:16" x14ac:dyDescent="0.3">
      <c r="A949" s="256" t="s">
        <v>4624</v>
      </c>
      <c r="B949" s="71" t="s">
        <v>439</v>
      </c>
      <c r="C949" s="259" t="s">
        <v>364</v>
      </c>
      <c r="D949" s="260"/>
      <c r="E949" s="71" t="s">
        <v>396</v>
      </c>
      <c r="F949" s="259" t="s">
        <v>4447</v>
      </c>
      <c r="G949" s="261"/>
      <c r="H949" s="261"/>
      <c r="I949" s="260"/>
      <c r="J949" s="259" t="s">
        <v>4454</v>
      </c>
      <c r="K949" s="261"/>
      <c r="L949" s="261"/>
      <c r="M949" s="260"/>
      <c r="N949" s="259" t="s">
        <v>442</v>
      </c>
      <c r="O949" s="261"/>
      <c r="P949" s="260"/>
    </row>
    <row r="950" spans="1:16" x14ac:dyDescent="0.3">
      <c r="A950" s="257"/>
      <c r="B950" s="72" t="s">
        <v>4625</v>
      </c>
      <c r="C950" s="79" t="s">
        <v>450</v>
      </c>
      <c r="D950" s="68" t="s">
        <v>4132</v>
      </c>
      <c r="E950" s="72" t="s">
        <v>4463</v>
      </c>
      <c r="F950" s="66" t="s">
        <v>4449</v>
      </c>
      <c r="G950" s="7" t="s">
        <v>4452</v>
      </c>
      <c r="H950" s="7" t="s">
        <v>434</v>
      </c>
      <c r="I950" s="68" t="s">
        <v>4626</v>
      </c>
      <c r="J950" s="66" t="s">
        <v>4627</v>
      </c>
      <c r="K950" s="7" t="s">
        <v>4628</v>
      </c>
      <c r="L950" s="7" t="s">
        <v>4629</v>
      </c>
      <c r="M950" s="68" t="s">
        <v>4630</v>
      </c>
      <c r="N950" s="66" t="s">
        <v>4631</v>
      </c>
      <c r="O950" s="7" t="s">
        <v>4632</v>
      </c>
      <c r="P950" s="68" t="s">
        <v>4633</v>
      </c>
    </row>
    <row r="951" spans="1:16" x14ac:dyDescent="0.3">
      <c r="A951" s="257"/>
      <c r="B951" s="72">
        <v>13.37</v>
      </c>
      <c r="C951" s="66">
        <v>12.69</v>
      </c>
      <c r="D951" s="68">
        <v>11.86</v>
      </c>
      <c r="E951" s="72">
        <v>16.8</v>
      </c>
      <c r="F951" s="66">
        <v>20.77</v>
      </c>
      <c r="G951" s="7">
        <v>19.11</v>
      </c>
      <c r="H951" s="7">
        <v>18.45</v>
      </c>
      <c r="I951" s="68">
        <v>17.73</v>
      </c>
      <c r="J951" s="66">
        <v>17.86</v>
      </c>
      <c r="K951" s="7">
        <v>16.440000000000001</v>
      </c>
      <c r="L951" s="7">
        <v>16.05</v>
      </c>
      <c r="M951" s="68">
        <v>18.38</v>
      </c>
      <c r="N951" s="66">
        <v>19.09</v>
      </c>
      <c r="O951" s="7">
        <v>23.83</v>
      </c>
      <c r="P951" s="68">
        <v>24.78</v>
      </c>
    </row>
    <row r="952" spans="1:16" ht="15" thickBot="1" x14ac:dyDescent="0.35">
      <c r="A952" s="258"/>
      <c r="B952" s="74">
        <v>720.24</v>
      </c>
      <c r="C952" s="76">
        <v>788.65</v>
      </c>
      <c r="D952" s="77">
        <v>645.12</v>
      </c>
      <c r="E952" s="74">
        <v>522.19000000000005</v>
      </c>
      <c r="F952" s="76">
        <v>181.11</v>
      </c>
      <c r="G952" s="24">
        <v>532.52</v>
      </c>
      <c r="H952" s="24">
        <v>768.99</v>
      </c>
      <c r="I952" s="77">
        <v>915.8</v>
      </c>
      <c r="J952" s="76">
        <v>838.93</v>
      </c>
      <c r="K952" s="24">
        <v>650.70000000000005</v>
      </c>
      <c r="L952" s="24">
        <v>551.97</v>
      </c>
      <c r="M952" s="77">
        <v>338.97</v>
      </c>
      <c r="N952" s="76">
        <v>662</v>
      </c>
      <c r="O952" s="24">
        <v>189</v>
      </c>
      <c r="P952" s="77">
        <v>196</v>
      </c>
    </row>
    <row r="955" spans="1:16" x14ac:dyDescent="0.3">
      <c r="M955" s="7">
        <v>5.5</v>
      </c>
      <c r="N955" s="182">
        <f>SUM(M955:M966)</f>
        <v>196.00999999999996</v>
      </c>
    </row>
    <row r="956" spans="1:16" x14ac:dyDescent="0.3">
      <c r="M956" s="7">
        <v>7.56</v>
      </c>
    </row>
    <row r="957" spans="1:16" x14ac:dyDescent="0.3">
      <c r="M957" s="7">
        <v>15.62</v>
      </c>
    </row>
    <row r="958" spans="1:16" x14ac:dyDescent="0.3">
      <c r="M958" s="7">
        <v>11.37</v>
      </c>
    </row>
    <row r="959" spans="1:16" x14ac:dyDescent="0.3">
      <c r="M959" s="7">
        <v>18.34</v>
      </c>
    </row>
    <row r="960" spans="1:16" x14ac:dyDescent="0.3">
      <c r="M960" s="7">
        <v>8.8699999999999992</v>
      </c>
    </row>
    <row r="961" spans="13:13" x14ac:dyDescent="0.3">
      <c r="M961" s="7">
        <v>13.18</v>
      </c>
    </row>
    <row r="962" spans="13:13" x14ac:dyDescent="0.3">
      <c r="M962" s="7">
        <v>33.29</v>
      </c>
    </row>
    <row r="963" spans="13:13" x14ac:dyDescent="0.3">
      <c r="M963" s="7">
        <v>52.55</v>
      </c>
    </row>
    <row r="964" spans="13:13" x14ac:dyDescent="0.3">
      <c r="M964" s="7">
        <v>16.66</v>
      </c>
    </row>
    <row r="965" spans="13:13" x14ac:dyDescent="0.3">
      <c r="M965" s="7">
        <v>8.9499999999999993</v>
      </c>
    </row>
    <row r="966" spans="13:13" x14ac:dyDescent="0.3">
      <c r="M966" s="7">
        <v>4.12</v>
      </c>
    </row>
  </sheetData>
  <mergeCells count="648">
    <mergeCell ref="W909:Y909"/>
    <mergeCell ref="Z909:AH909"/>
    <mergeCell ref="AI909:AN909"/>
    <mergeCell ref="AO909:AR909"/>
    <mergeCell ref="AS909:AT909"/>
    <mergeCell ref="AU909:AV909"/>
    <mergeCell ref="M925:N925"/>
    <mergeCell ref="P909:S909"/>
    <mergeCell ref="T909:U909"/>
    <mergeCell ref="BI841:BM841"/>
    <mergeCell ref="BN841:BP841"/>
    <mergeCell ref="BR841:BT841"/>
    <mergeCell ref="V841:AB841"/>
    <mergeCell ref="AC841:AI841"/>
    <mergeCell ref="AJ841:AN841"/>
    <mergeCell ref="AO841:AP841"/>
    <mergeCell ref="AQ841:AS841"/>
    <mergeCell ref="O849:R849"/>
    <mergeCell ref="AV841:AW841"/>
    <mergeCell ref="AX841:BC841"/>
    <mergeCell ref="BD841:BH841"/>
    <mergeCell ref="AF757:AT757"/>
    <mergeCell ref="B761:E761"/>
    <mergeCell ref="F761:G761"/>
    <mergeCell ref="B769:C769"/>
    <mergeCell ref="B773:C773"/>
    <mergeCell ref="B781:F781"/>
    <mergeCell ref="G781:I781"/>
    <mergeCell ref="B785:G785"/>
    <mergeCell ref="C809:F809"/>
    <mergeCell ref="K797:L797"/>
    <mergeCell ref="M797:N797"/>
    <mergeCell ref="O797:R797"/>
    <mergeCell ref="S797:V797"/>
    <mergeCell ref="W797:AA797"/>
    <mergeCell ref="AB797:AE797"/>
    <mergeCell ref="B801:C801"/>
    <mergeCell ref="B805:E805"/>
    <mergeCell ref="M757:X757"/>
    <mergeCell ref="Y757:AD757"/>
    <mergeCell ref="D733:E733"/>
    <mergeCell ref="F733:G733"/>
    <mergeCell ref="J733:K733"/>
    <mergeCell ref="B737:E737"/>
    <mergeCell ref="A769:A772"/>
    <mergeCell ref="A773:A776"/>
    <mergeCell ref="A777:A780"/>
    <mergeCell ref="A781:A784"/>
    <mergeCell ref="A785:A788"/>
    <mergeCell ref="A733:A736"/>
    <mergeCell ref="A737:A740"/>
    <mergeCell ref="A741:A744"/>
    <mergeCell ref="A745:A748"/>
    <mergeCell ref="A749:A752"/>
    <mergeCell ref="A753:A756"/>
    <mergeCell ref="A757:A760"/>
    <mergeCell ref="A761:A764"/>
    <mergeCell ref="A765:A768"/>
    <mergeCell ref="G737:J737"/>
    <mergeCell ref="C745:G745"/>
    <mergeCell ref="B749:F749"/>
    <mergeCell ref="B757:C757"/>
    <mergeCell ref="D757:E757"/>
    <mergeCell ref="G757:L757"/>
    <mergeCell ref="Q709:U709"/>
    <mergeCell ref="A709:A712"/>
    <mergeCell ref="A713:A716"/>
    <mergeCell ref="A717:A720"/>
    <mergeCell ref="A721:A724"/>
    <mergeCell ref="A725:A728"/>
    <mergeCell ref="A729:A732"/>
    <mergeCell ref="B709:E709"/>
    <mergeCell ref="F709:K709"/>
    <mergeCell ref="L709:P709"/>
    <mergeCell ref="B713:E713"/>
    <mergeCell ref="F713:L713"/>
    <mergeCell ref="M713:R713"/>
    <mergeCell ref="B721:Q721"/>
    <mergeCell ref="B725:E725"/>
    <mergeCell ref="F725:H725"/>
    <mergeCell ref="I725:J725"/>
    <mergeCell ref="B729:C729"/>
    <mergeCell ref="D729:G729"/>
    <mergeCell ref="A705:A708"/>
    <mergeCell ref="G693:V693"/>
    <mergeCell ref="C701:I701"/>
    <mergeCell ref="B705:F705"/>
    <mergeCell ref="G705:N705"/>
    <mergeCell ref="C697:I697"/>
    <mergeCell ref="S669:V669"/>
    <mergeCell ref="D681:F681"/>
    <mergeCell ref="C685:D685"/>
    <mergeCell ref="A689:A692"/>
    <mergeCell ref="A693:A696"/>
    <mergeCell ref="A697:A700"/>
    <mergeCell ref="A701:A704"/>
    <mergeCell ref="A673:A676"/>
    <mergeCell ref="A677:A680"/>
    <mergeCell ref="A681:A684"/>
    <mergeCell ref="A685:A688"/>
    <mergeCell ref="D661:F661"/>
    <mergeCell ref="C669:D669"/>
    <mergeCell ref="E669:F669"/>
    <mergeCell ref="G669:I669"/>
    <mergeCell ref="J669:N669"/>
    <mergeCell ref="O669:Q669"/>
    <mergeCell ref="A657:A660"/>
    <mergeCell ref="A661:A664"/>
    <mergeCell ref="A665:A668"/>
    <mergeCell ref="A669:A672"/>
    <mergeCell ref="A649:A652"/>
    <mergeCell ref="A653:A656"/>
    <mergeCell ref="L637:V637"/>
    <mergeCell ref="W637:Z637"/>
    <mergeCell ref="AB637:AC637"/>
    <mergeCell ref="AD637:AE637"/>
    <mergeCell ref="AF637:AK637"/>
    <mergeCell ref="AL637:AM637"/>
    <mergeCell ref="AN637:AR637"/>
    <mergeCell ref="B645:N645"/>
    <mergeCell ref="O645:Q645"/>
    <mergeCell ref="A637:A640"/>
    <mergeCell ref="A641:A644"/>
    <mergeCell ref="A645:A648"/>
    <mergeCell ref="B633:F633"/>
    <mergeCell ref="B637:E637"/>
    <mergeCell ref="F637:K637"/>
    <mergeCell ref="BD637:BL637"/>
    <mergeCell ref="B641:C641"/>
    <mergeCell ref="D641:F641"/>
    <mergeCell ref="G641:K641"/>
    <mergeCell ref="L641:M641"/>
    <mergeCell ref="N641:O641"/>
    <mergeCell ref="P641:R641"/>
    <mergeCell ref="AS637:AU637"/>
    <mergeCell ref="AW637:BC637"/>
    <mergeCell ref="A481:A484"/>
    <mergeCell ref="C445:F445"/>
    <mergeCell ref="C449:E449"/>
    <mergeCell ref="F449:H449"/>
    <mergeCell ref="I449:L449"/>
    <mergeCell ref="B453:C453"/>
    <mergeCell ref="D453:E453"/>
    <mergeCell ref="G453:I453"/>
    <mergeCell ref="B457:E457"/>
    <mergeCell ref="C461:D461"/>
    <mergeCell ref="A445:A448"/>
    <mergeCell ref="A449:A452"/>
    <mergeCell ref="A453:A456"/>
    <mergeCell ref="A457:A460"/>
    <mergeCell ref="A461:A464"/>
    <mergeCell ref="A465:A468"/>
    <mergeCell ref="A469:A472"/>
    <mergeCell ref="A473:A476"/>
    <mergeCell ref="A477:A480"/>
    <mergeCell ref="B465:C465"/>
    <mergeCell ref="C469:D469"/>
    <mergeCell ref="A433:A436"/>
    <mergeCell ref="A437:A440"/>
    <mergeCell ref="A441:A444"/>
    <mergeCell ref="B425:C425"/>
    <mergeCell ref="D425:E425"/>
    <mergeCell ref="F425:L425"/>
    <mergeCell ref="M425:P425"/>
    <mergeCell ref="B429:C429"/>
    <mergeCell ref="B433:C433"/>
    <mergeCell ref="B437:C437"/>
    <mergeCell ref="B441:E441"/>
    <mergeCell ref="H441:I441"/>
    <mergeCell ref="K441:L441"/>
    <mergeCell ref="K417:L417"/>
    <mergeCell ref="M417:T417"/>
    <mergeCell ref="U417:V417"/>
    <mergeCell ref="A421:A424"/>
    <mergeCell ref="C421:E421"/>
    <mergeCell ref="F421:K421"/>
    <mergeCell ref="L421:M421"/>
    <mergeCell ref="A425:A428"/>
    <mergeCell ref="A429:A432"/>
    <mergeCell ref="A401:A404"/>
    <mergeCell ref="B401:D401"/>
    <mergeCell ref="A405:A408"/>
    <mergeCell ref="C405:D405"/>
    <mergeCell ref="A409:A412"/>
    <mergeCell ref="D409:E409"/>
    <mergeCell ref="F409:G409"/>
    <mergeCell ref="A413:A416"/>
    <mergeCell ref="A417:A420"/>
    <mergeCell ref="B417:D417"/>
    <mergeCell ref="G417:J417"/>
    <mergeCell ref="J389:L389"/>
    <mergeCell ref="N389:P389"/>
    <mergeCell ref="Q389:V389"/>
    <mergeCell ref="W389:Z389"/>
    <mergeCell ref="A393:A396"/>
    <mergeCell ref="F393:G393"/>
    <mergeCell ref="H393:L393"/>
    <mergeCell ref="A361:A364"/>
    <mergeCell ref="A365:A368"/>
    <mergeCell ref="B361:J361"/>
    <mergeCell ref="A389:A392"/>
    <mergeCell ref="B389:G389"/>
    <mergeCell ref="B325:C325"/>
    <mergeCell ref="D325:K325"/>
    <mergeCell ref="L325:Q325"/>
    <mergeCell ref="C333:T333"/>
    <mergeCell ref="B337:F337"/>
    <mergeCell ref="H337:J337"/>
    <mergeCell ref="K337:M337"/>
    <mergeCell ref="A325:A328"/>
    <mergeCell ref="A329:A332"/>
    <mergeCell ref="A333:A336"/>
    <mergeCell ref="A337:A340"/>
    <mergeCell ref="A341:A344"/>
    <mergeCell ref="A345:A348"/>
    <mergeCell ref="A349:A352"/>
    <mergeCell ref="A353:A356"/>
    <mergeCell ref="A357:A360"/>
    <mergeCell ref="B341:D341"/>
    <mergeCell ref="B345:E345"/>
    <mergeCell ref="B353:C353"/>
    <mergeCell ref="B357:C357"/>
    <mergeCell ref="C293:O293"/>
    <mergeCell ref="W293:X293"/>
    <mergeCell ref="B297:C297"/>
    <mergeCell ref="A233:A236"/>
    <mergeCell ref="A237:A240"/>
    <mergeCell ref="B233:P233"/>
    <mergeCell ref="Q233:T233"/>
    <mergeCell ref="U233:Z233"/>
    <mergeCell ref="B237:D237"/>
    <mergeCell ref="E237:I237"/>
    <mergeCell ref="J237:P237"/>
    <mergeCell ref="Q237:X237"/>
    <mergeCell ref="A241:A244"/>
    <mergeCell ref="A245:A248"/>
    <mergeCell ref="A249:A252"/>
    <mergeCell ref="A253:A256"/>
    <mergeCell ref="A257:A260"/>
    <mergeCell ref="A261:A264"/>
    <mergeCell ref="A265:A268"/>
    <mergeCell ref="A269:A272"/>
    <mergeCell ref="A273:A276"/>
    <mergeCell ref="A277:A280"/>
    <mergeCell ref="A281:A284"/>
    <mergeCell ref="A285:A288"/>
    <mergeCell ref="B281:D281"/>
    <mergeCell ref="A121:A124"/>
    <mergeCell ref="A109:A112"/>
    <mergeCell ref="B109:C109"/>
    <mergeCell ref="A113:A116"/>
    <mergeCell ref="C113:D113"/>
    <mergeCell ref="A117:A120"/>
    <mergeCell ref="B117:E117"/>
    <mergeCell ref="U165:AA165"/>
    <mergeCell ref="A169:A172"/>
    <mergeCell ref="E169:L169"/>
    <mergeCell ref="F141:K141"/>
    <mergeCell ref="P165:T165"/>
    <mergeCell ref="A153:A156"/>
    <mergeCell ref="A157:A160"/>
    <mergeCell ref="A161:A164"/>
    <mergeCell ref="B161:C161"/>
    <mergeCell ref="A165:A168"/>
    <mergeCell ref="B165:O165"/>
    <mergeCell ref="A145:A148"/>
    <mergeCell ref="B145:C145"/>
    <mergeCell ref="A149:A152"/>
    <mergeCell ref="B149:F149"/>
    <mergeCell ref="G149:H149"/>
    <mergeCell ref="BC101:BG101"/>
    <mergeCell ref="BH101:BJ101"/>
    <mergeCell ref="BM101:BO101"/>
    <mergeCell ref="A105:A108"/>
    <mergeCell ref="B105:G105"/>
    <mergeCell ref="H105:K105"/>
    <mergeCell ref="L105:Q105"/>
    <mergeCell ref="R105:AB105"/>
    <mergeCell ref="AD105:AE105"/>
    <mergeCell ref="AJ101:AN101"/>
    <mergeCell ref="AO101:AR101"/>
    <mergeCell ref="AS101:AU101"/>
    <mergeCell ref="AV101:AW101"/>
    <mergeCell ref="AX101:BB101"/>
    <mergeCell ref="I101:J101"/>
    <mergeCell ref="K101:R101"/>
    <mergeCell ref="S101:Y101"/>
    <mergeCell ref="Z101:AF101"/>
    <mergeCell ref="AG101:AI101"/>
    <mergeCell ref="A57:A60"/>
    <mergeCell ref="A1:A4"/>
    <mergeCell ref="A5:A8"/>
    <mergeCell ref="A9:A12"/>
    <mergeCell ref="A13:A16"/>
    <mergeCell ref="A17:A20"/>
    <mergeCell ref="A21:A24"/>
    <mergeCell ref="A25:A28"/>
    <mergeCell ref="A29:A32"/>
    <mergeCell ref="A37:A40"/>
    <mergeCell ref="A33:A36"/>
    <mergeCell ref="A41:A44"/>
    <mergeCell ref="A45:A48"/>
    <mergeCell ref="A49:A52"/>
    <mergeCell ref="A53:A56"/>
    <mergeCell ref="Y57:AA57"/>
    <mergeCell ref="AB57:AC57"/>
    <mergeCell ref="B57:F57"/>
    <mergeCell ref="H57:K57"/>
    <mergeCell ref="N57:O57"/>
    <mergeCell ref="P57:Q57"/>
    <mergeCell ref="R57:S57"/>
    <mergeCell ref="B9:C9"/>
    <mergeCell ref="B13:E13"/>
    <mergeCell ref="C21:D21"/>
    <mergeCell ref="E21:H21"/>
    <mergeCell ref="F13:H13"/>
    <mergeCell ref="B17:C17"/>
    <mergeCell ref="K21:L21"/>
    <mergeCell ref="I21:J21"/>
    <mergeCell ref="D41:F41"/>
    <mergeCell ref="B41:C41"/>
    <mergeCell ref="B45:G45"/>
    <mergeCell ref="H45:K45"/>
    <mergeCell ref="L45:M45"/>
    <mergeCell ref="T57:U57"/>
    <mergeCell ref="W57:X57"/>
    <mergeCell ref="X29:Y29"/>
    <mergeCell ref="B37:C37"/>
    <mergeCell ref="N45:S45"/>
    <mergeCell ref="B53:E53"/>
    <mergeCell ref="I25:K25"/>
    <mergeCell ref="E25:G25"/>
    <mergeCell ref="C25:D25"/>
    <mergeCell ref="B29:C29"/>
    <mergeCell ref="D29:F29"/>
    <mergeCell ref="G29:K29"/>
    <mergeCell ref="L29:O29"/>
    <mergeCell ref="R29:W29"/>
    <mergeCell ref="P29:Q29"/>
    <mergeCell ref="B33:D33"/>
    <mergeCell ref="F33:H33"/>
    <mergeCell ref="I33:J33"/>
    <mergeCell ref="A85:A88"/>
    <mergeCell ref="A61:A64"/>
    <mergeCell ref="A65:A68"/>
    <mergeCell ref="B65:C65"/>
    <mergeCell ref="A69:A72"/>
    <mergeCell ref="A73:A76"/>
    <mergeCell ref="A137:A140"/>
    <mergeCell ref="A141:A144"/>
    <mergeCell ref="D141:E141"/>
    <mergeCell ref="B141:C141"/>
    <mergeCell ref="A125:A128"/>
    <mergeCell ref="B125:C125"/>
    <mergeCell ref="D125:F125"/>
    <mergeCell ref="A129:A132"/>
    <mergeCell ref="A133:A136"/>
    <mergeCell ref="A89:A92"/>
    <mergeCell ref="A93:A96"/>
    <mergeCell ref="A97:A100"/>
    <mergeCell ref="B97:C97"/>
    <mergeCell ref="A101:A104"/>
    <mergeCell ref="B101:H101"/>
    <mergeCell ref="A77:A80"/>
    <mergeCell ref="B77:C77"/>
    <mergeCell ref="A81:A84"/>
    <mergeCell ref="A173:A176"/>
    <mergeCell ref="B173:J173"/>
    <mergeCell ref="A177:A180"/>
    <mergeCell ref="A181:A184"/>
    <mergeCell ref="B181:C181"/>
    <mergeCell ref="A185:A188"/>
    <mergeCell ref="B185:I185"/>
    <mergeCell ref="J185:O185"/>
    <mergeCell ref="P185:S185"/>
    <mergeCell ref="T185:Y185"/>
    <mergeCell ref="A189:A192"/>
    <mergeCell ref="C189:D189"/>
    <mergeCell ref="E189:H189"/>
    <mergeCell ref="A193:A196"/>
    <mergeCell ref="A197:A200"/>
    <mergeCell ref="B197:D197"/>
    <mergeCell ref="A201:A204"/>
    <mergeCell ref="A205:A208"/>
    <mergeCell ref="B205:C205"/>
    <mergeCell ref="A209:A212"/>
    <mergeCell ref="A213:A216"/>
    <mergeCell ref="A217:A220"/>
    <mergeCell ref="B213:C213"/>
    <mergeCell ref="B217:C217"/>
    <mergeCell ref="A221:A224"/>
    <mergeCell ref="A225:A228"/>
    <mergeCell ref="B221:I221"/>
    <mergeCell ref="B225:C225"/>
    <mergeCell ref="B241:E241"/>
    <mergeCell ref="G241:H241"/>
    <mergeCell ref="J241:L241"/>
    <mergeCell ref="B253:D253"/>
    <mergeCell ref="B269:C269"/>
    <mergeCell ref="B273:G273"/>
    <mergeCell ref="I273:K273"/>
    <mergeCell ref="A229:A232"/>
    <mergeCell ref="B229:C229"/>
    <mergeCell ref="N273:Q273"/>
    <mergeCell ref="B277:E277"/>
    <mergeCell ref="A313:A316"/>
    <mergeCell ref="A317:A320"/>
    <mergeCell ref="A321:A324"/>
    <mergeCell ref="B313:F313"/>
    <mergeCell ref="G313:K313"/>
    <mergeCell ref="L313:O313"/>
    <mergeCell ref="Q313:R313"/>
    <mergeCell ref="A289:A292"/>
    <mergeCell ref="A293:A296"/>
    <mergeCell ref="A297:A300"/>
    <mergeCell ref="A301:A304"/>
    <mergeCell ref="A305:A308"/>
    <mergeCell ref="A309:A312"/>
    <mergeCell ref="P293:V293"/>
    <mergeCell ref="B305:D305"/>
    <mergeCell ref="B309:C309"/>
    <mergeCell ref="D309:H309"/>
    <mergeCell ref="I309:J309"/>
    <mergeCell ref="E281:F281"/>
    <mergeCell ref="B285:D285"/>
    <mergeCell ref="B289:C289"/>
    <mergeCell ref="D289:F289"/>
    <mergeCell ref="AY313:AZ313"/>
    <mergeCell ref="BA313:BC313"/>
    <mergeCell ref="BF313:BG313"/>
    <mergeCell ref="BH313:BJ313"/>
    <mergeCell ref="BK313:BP313"/>
    <mergeCell ref="BQ313:BX313"/>
    <mergeCell ref="B317:C317"/>
    <mergeCell ref="S313:T313"/>
    <mergeCell ref="U313:W313"/>
    <mergeCell ref="Y313:Z313"/>
    <mergeCell ref="AA313:AB313"/>
    <mergeCell ref="AC313:AI313"/>
    <mergeCell ref="AJ313:AK313"/>
    <mergeCell ref="AM313:AQ313"/>
    <mergeCell ref="AR313:AT313"/>
    <mergeCell ref="AU313:AX313"/>
    <mergeCell ref="AV377:BA377"/>
    <mergeCell ref="BB377:BR377"/>
    <mergeCell ref="BS377:CF377"/>
    <mergeCell ref="AB373:AH373"/>
    <mergeCell ref="AJ373:AK373"/>
    <mergeCell ref="A369:A372"/>
    <mergeCell ref="A373:A376"/>
    <mergeCell ref="B373:D373"/>
    <mergeCell ref="E373:G373"/>
    <mergeCell ref="H373:M373"/>
    <mergeCell ref="N373:Q373"/>
    <mergeCell ref="R373:T373"/>
    <mergeCell ref="U373:X373"/>
    <mergeCell ref="Y373:AA373"/>
    <mergeCell ref="A397:A400"/>
    <mergeCell ref="B397:F397"/>
    <mergeCell ref="H397:K397"/>
    <mergeCell ref="M397:P397"/>
    <mergeCell ref="CG377:CJ377"/>
    <mergeCell ref="CK377:CM377"/>
    <mergeCell ref="CN377:CP377"/>
    <mergeCell ref="A381:A384"/>
    <mergeCell ref="B381:C381"/>
    <mergeCell ref="A385:A388"/>
    <mergeCell ref="B385:F385"/>
    <mergeCell ref="H385:K385"/>
    <mergeCell ref="L385:M385"/>
    <mergeCell ref="P385:U385"/>
    <mergeCell ref="V385:Y385"/>
    <mergeCell ref="Z385:AG385"/>
    <mergeCell ref="AH385:AP385"/>
    <mergeCell ref="AQ385:AR385"/>
    <mergeCell ref="A377:A380"/>
    <mergeCell ref="C377:N377"/>
    <mergeCell ref="O377:P377"/>
    <mergeCell ref="Q377:X377"/>
    <mergeCell ref="Y377:AM377"/>
    <mergeCell ref="AN377:AU377"/>
    <mergeCell ref="A521:A524"/>
    <mergeCell ref="A525:A528"/>
    <mergeCell ref="A529:A532"/>
    <mergeCell ref="A533:A536"/>
    <mergeCell ref="A537:A540"/>
    <mergeCell ref="B485:D485"/>
    <mergeCell ref="B489:H489"/>
    <mergeCell ref="B497:D497"/>
    <mergeCell ref="B505:G505"/>
    <mergeCell ref="B509:H509"/>
    <mergeCell ref="B513:H513"/>
    <mergeCell ref="B521:C521"/>
    <mergeCell ref="B529:G529"/>
    <mergeCell ref="B533:C533"/>
    <mergeCell ref="A485:A488"/>
    <mergeCell ref="A489:A492"/>
    <mergeCell ref="A493:A496"/>
    <mergeCell ref="A497:A500"/>
    <mergeCell ref="A501:A504"/>
    <mergeCell ref="A505:A508"/>
    <mergeCell ref="A509:A512"/>
    <mergeCell ref="A513:A516"/>
    <mergeCell ref="A517:A520"/>
    <mergeCell ref="A633:A636"/>
    <mergeCell ref="B541:C541"/>
    <mergeCell ref="B545:F545"/>
    <mergeCell ref="B557:C557"/>
    <mergeCell ref="B561:D561"/>
    <mergeCell ref="B569:E569"/>
    <mergeCell ref="B577:C577"/>
    <mergeCell ref="B581:O581"/>
    <mergeCell ref="A541:A544"/>
    <mergeCell ref="A545:A548"/>
    <mergeCell ref="A549:A552"/>
    <mergeCell ref="A553:A556"/>
    <mergeCell ref="A557:A560"/>
    <mergeCell ref="A561:A564"/>
    <mergeCell ref="A565:A568"/>
    <mergeCell ref="A569:A572"/>
    <mergeCell ref="A573:A576"/>
    <mergeCell ref="B597:C597"/>
    <mergeCell ref="B605:D605"/>
    <mergeCell ref="B609:C609"/>
    <mergeCell ref="B613:D613"/>
    <mergeCell ref="B617:E617"/>
    <mergeCell ref="B625:C625"/>
    <mergeCell ref="B629:G629"/>
    <mergeCell ref="A597:A600"/>
    <mergeCell ref="A601:A604"/>
    <mergeCell ref="A605:A608"/>
    <mergeCell ref="A609:A612"/>
    <mergeCell ref="A613:A616"/>
    <mergeCell ref="A617:A620"/>
    <mergeCell ref="A621:A624"/>
    <mergeCell ref="A625:A628"/>
    <mergeCell ref="A629:A632"/>
    <mergeCell ref="A577:A580"/>
    <mergeCell ref="A581:A584"/>
    <mergeCell ref="A585:A588"/>
    <mergeCell ref="A589:A592"/>
    <mergeCell ref="A593:A596"/>
    <mergeCell ref="P581:Q581"/>
    <mergeCell ref="S581:T581"/>
    <mergeCell ref="B585:D585"/>
    <mergeCell ref="B593:C593"/>
    <mergeCell ref="AF853:AI853"/>
    <mergeCell ref="A857:A860"/>
    <mergeCell ref="B857:E857"/>
    <mergeCell ref="A789:A792"/>
    <mergeCell ref="A793:A796"/>
    <mergeCell ref="A797:A800"/>
    <mergeCell ref="A801:A804"/>
    <mergeCell ref="A805:A808"/>
    <mergeCell ref="B789:E789"/>
    <mergeCell ref="B793:C793"/>
    <mergeCell ref="B797:C797"/>
    <mergeCell ref="F797:J797"/>
    <mergeCell ref="A825:A828"/>
    <mergeCell ref="A809:A812"/>
    <mergeCell ref="A813:A816"/>
    <mergeCell ref="A817:A820"/>
    <mergeCell ref="A821:A824"/>
    <mergeCell ref="B813:H813"/>
    <mergeCell ref="I813:J813"/>
    <mergeCell ref="K813:L813"/>
    <mergeCell ref="S853:W853"/>
    <mergeCell ref="P829:S829"/>
    <mergeCell ref="A837:A840"/>
    <mergeCell ref="C837:D837"/>
    <mergeCell ref="M829:O829"/>
    <mergeCell ref="N853:Q853"/>
    <mergeCell ref="O841:U841"/>
    <mergeCell ref="AB737:AD737"/>
    <mergeCell ref="B741:D741"/>
    <mergeCell ref="X853:Z853"/>
    <mergeCell ref="AA853:AE853"/>
    <mergeCell ref="K737:O737"/>
    <mergeCell ref="P737:T737"/>
    <mergeCell ref="V737:AA737"/>
    <mergeCell ref="A893:A896"/>
    <mergeCell ref="A877:A880"/>
    <mergeCell ref="B877:D877"/>
    <mergeCell ref="E877:H877"/>
    <mergeCell ref="I877:K877"/>
    <mergeCell ref="A881:A884"/>
    <mergeCell ref="B881:C881"/>
    <mergeCell ref="A829:A832"/>
    <mergeCell ref="B829:G829"/>
    <mergeCell ref="A861:A864"/>
    <mergeCell ref="B861:C861"/>
    <mergeCell ref="D861:E861"/>
    <mergeCell ref="A865:A868"/>
    <mergeCell ref="I829:J829"/>
    <mergeCell ref="K829:L829"/>
    <mergeCell ref="A845:A848"/>
    <mergeCell ref="A849:A852"/>
    <mergeCell ref="B849:D849"/>
    <mergeCell ref="E849:J849"/>
    <mergeCell ref="K849:N849"/>
    <mergeCell ref="A841:A844"/>
    <mergeCell ref="B841:C841"/>
    <mergeCell ref="D841:N841"/>
    <mergeCell ref="A833:A836"/>
    <mergeCell ref="A869:A872"/>
    <mergeCell ref="A853:A856"/>
    <mergeCell ref="B853:M853"/>
    <mergeCell ref="C909:E909"/>
    <mergeCell ref="F909:G909"/>
    <mergeCell ref="H909:L909"/>
    <mergeCell ref="A913:A916"/>
    <mergeCell ref="A917:A920"/>
    <mergeCell ref="B917:C917"/>
    <mergeCell ref="M909:O909"/>
    <mergeCell ref="C893:F893"/>
    <mergeCell ref="G893:I893"/>
    <mergeCell ref="J893:L893"/>
    <mergeCell ref="A885:A888"/>
    <mergeCell ref="B885:C885"/>
    <mergeCell ref="A889:A892"/>
    <mergeCell ref="A873:A876"/>
    <mergeCell ref="B873:C873"/>
    <mergeCell ref="A897:A900"/>
    <mergeCell ref="A901:A904"/>
    <mergeCell ref="B889:C889"/>
    <mergeCell ref="D889:F889"/>
    <mergeCell ref="G889:H889"/>
    <mergeCell ref="I889:O889"/>
    <mergeCell ref="A949:A952"/>
    <mergeCell ref="C949:D949"/>
    <mergeCell ref="F949:I949"/>
    <mergeCell ref="J949:M949"/>
    <mergeCell ref="N949:P949"/>
    <mergeCell ref="A905:A908"/>
    <mergeCell ref="B905:C905"/>
    <mergeCell ref="A909:A912"/>
    <mergeCell ref="A921:A924"/>
    <mergeCell ref="B921:C921"/>
    <mergeCell ref="A925:A928"/>
    <mergeCell ref="B925:C925"/>
    <mergeCell ref="A937:A940"/>
    <mergeCell ref="A941:A944"/>
    <mergeCell ref="B941:C941"/>
    <mergeCell ref="D925:G925"/>
    <mergeCell ref="I925:L925"/>
    <mergeCell ref="A929:A932"/>
    <mergeCell ref="A933:A936"/>
    <mergeCell ref="B933:C9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AC8D-CA57-4010-9B0D-A6C9E1C0898C}">
  <dimension ref="A1:F14"/>
  <sheetViews>
    <sheetView workbookViewId="0">
      <selection activeCell="F4" sqref="F4"/>
    </sheetView>
  </sheetViews>
  <sheetFormatPr defaultRowHeight="14.4" x14ac:dyDescent="0.3"/>
  <cols>
    <col min="2" max="2" width="8.88671875" customWidth="1"/>
    <col min="3" max="3" width="47.5546875" bestFit="1" customWidth="1"/>
    <col min="4" max="4" width="8.88671875" customWidth="1"/>
    <col min="6" max="6" width="42.109375" bestFit="1" customWidth="1"/>
  </cols>
  <sheetData>
    <row r="1" spans="1:6" x14ac:dyDescent="0.3">
      <c r="A1" t="s">
        <v>5175</v>
      </c>
      <c r="B1" t="s">
        <v>5174</v>
      </c>
    </row>
    <row r="3" spans="1:6" x14ac:dyDescent="0.3">
      <c r="C3" s="51" t="s">
        <v>5171</v>
      </c>
      <c r="F3" s="51" t="s">
        <v>5181</v>
      </c>
    </row>
    <row r="4" spans="1:6" x14ac:dyDescent="0.3">
      <c r="B4" t="s">
        <v>5175</v>
      </c>
      <c r="C4" t="s">
        <v>3312</v>
      </c>
      <c r="E4" t="s">
        <v>5175</v>
      </c>
      <c r="F4" t="s">
        <v>1406</v>
      </c>
    </row>
    <row r="5" spans="1:6" x14ac:dyDescent="0.3">
      <c r="B5" t="s">
        <v>5175</v>
      </c>
      <c r="C5" t="s">
        <v>5172</v>
      </c>
      <c r="E5" t="s">
        <v>5175</v>
      </c>
      <c r="F5" t="s">
        <v>1586</v>
      </c>
    </row>
    <row r="6" spans="1:6" x14ac:dyDescent="0.3">
      <c r="B6" t="s">
        <v>5175</v>
      </c>
      <c r="C6" t="s">
        <v>134</v>
      </c>
      <c r="E6" t="s">
        <v>5175</v>
      </c>
      <c r="F6" t="s">
        <v>722</v>
      </c>
    </row>
    <row r="7" spans="1:6" x14ac:dyDescent="0.3">
      <c r="B7" t="s">
        <v>5175</v>
      </c>
      <c r="C7" t="s">
        <v>3524</v>
      </c>
      <c r="E7" t="s">
        <v>5175</v>
      </c>
      <c r="F7" t="s">
        <v>723</v>
      </c>
    </row>
    <row r="8" spans="1:6" x14ac:dyDescent="0.3">
      <c r="B8" t="s">
        <v>5175</v>
      </c>
      <c r="C8" t="s">
        <v>5173</v>
      </c>
      <c r="E8" t="s">
        <v>5175</v>
      </c>
      <c r="F8" t="s">
        <v>1282</v>
      </c>
    </row>
    <row r="9" spans="1:6" x14ac:dyDescent="0.3">
      <c r="B9" t="s">
        <v>5175</v>
      </c>
      <c r="C9" t="s">
        <v>900</v>
      </c>
      <c r="E9" t="s">
        <v>5175</v>
      </c>
      <c r="F9" t="s">
        <v>1807</v>
      </c>
    </row>
    <row r="10" spans="1:6" x14ac:dyDescent="0.3">
      <c r="B10" t="s">
        <v>5175</v>
      </c>
      <c r="C10" t="s">
        <v>906</v>
      </c>
      <c r="E10" t="s">
        <v>5175</v>
      </c>
      <c r="F10" t="s">
        <v>2062</v>
      </c>
    </row>
    <row r="11" spans="1:6" x14ac:dyDescent="0.3">
      <c r="E11" t="s">
        <v>5175</v>
      </c>
      <c r="F11" t="s">
        <v>1618</v>
      </c>
    </row>
    <row r="12" spans="1:6" x14ac:dyDescent="0.3">
      <c r="E12" t="s">
        <v>5175</v>
      </c>
      <c r="F12" t="s">
        <v>2770</v>
      </c>
    </row>
    <row r="13" spans="1:6" x14ac:dyDescent="0.3">
      <c r="E13" t="s">
        <v>5175</v>
      </c>
      <c r="F13" t="s">
        <v>2774</v>
      </c>
    </row>
    <row r="14" spans="1:6" x14ac:dyDescent="0.3">
      <c r="E14" t="s">
        <v>5175</v>
      </c>
      <c r="F14" t="s">
        <v>3422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17C0-5FA0-4A90-8F84-7AEC758ADE6B}">
  <dimension ref="A1:U515"/>
  <sheetViews>
    <sheetView workbookViewId="0">
      <pane ySplit="2" topLeftCell="A3" activePane="bottomLeft" state="frozen"/>
      <selection pane="bottomLeft" activeCell="C17" sqref="C17"/>
    </sheetView>
  </sheetViews>
  <sheetFormatPr defaultRowHeight="14.4" x14ac:dyDescent="0.3"/>
  <cols>
    <col min="1" max="1" width="19.109375" style="12" bestFit="1" customWidth="1"/>
    <col min="2" max="2" width="16.88671875" bestFit="1" customWidth="1"/>
    <col min="3" max="3" width="8" bestFit="1" customWidth="1"/>
    <col min="4" max="4" width="67.88671875" bestFit="1" customWidth="1"/>
    <col min="5" max="5" width="8.44140625" style="12" bestFit="1" customWidth="1"/>
    <col min="6" max="6" width="7.33203125" style="18" bestFit="1" customWidth="1"/>
    <col min="7" max="7" width="7.109375" style="14" bestFit="1" customWidth="1"/>
    <col min="8" max="8" width="4" style="7" bestFit="1" customWidth="1"/>
    <col min="9" max="9" width="9.33203125" style="7" bestFit="1" customWidth="1"/>
    <col min="10" max="10" width="4.5546875" style="7" bestFit="1" customWidth="1"/>
    <col min="11" max="11" width="10.88671875" style="7" bestFit="1" customWidth="1"/>
    <col min="12" max="12" width="5.5546875" style="7" bestFit="1" customWidth="1"/>
    <col min="13" max="13" width="5.5546875" style="7" customWidth="1"/>
    <col min="14" max="14" width="8.6640625" style="8" bestFit="1" customWidth="1"/>
    <col min="15" max="15" width="3.88671875" bestFit="1" customWidth="1"/>
    <col min="16" max="16" width="10.88671875" customWidth="1"/>
    <col min="18" max="18" width="8.88671875" customWidth="1"/>
  </cols>
  <sheetData>
    <row r="1" spans="1:21" x14ac:dyDescent="0.3">
      <c r="E1" s="12">
        <f>SUM(Q3:Q59)</f>
        <v>290</v>
      </c>
      <c r="F1" s="18">
        <f>AVERAGE(R3:R59)</f>
        <v>26.083972409156232</v>
      </c>
      <c r="G1" s="246" t="s">
        <v>106</v>
      </c>
      <c r="H1" s="247"/>
      <c r="I1" s="247"/>
      <c r="J1" s="247"/>
      <c r="K1" s="247"/>
      <c r="L1" s="247"/>
      <c r="M1" s="247"/>
      <c r="N1" s="248"/>
      <c r="O1" s="7">
        <f>SUM(O3:O514)</f>
        <v>290</v>
      </c>
      <c r="P1" s="7"/>
    </row>
    <row r="2" spans="1:21" s="10" customFormat="1" ht="15" thickBot="1" x14ac:dyDescent="0.35">
      <c r="A2" s="11" t="s">
        <v>19</v>
      </c>
      <c r="B2" s="10" t="s">
        <v>20</v>
      </c>
      <c r="C2" s="10" t="s">
        <v>159</v>
      </c>
      <c r="D2" s="10" t="s">
        <v>21</v>
      </c>
      <c r="E2" s="11" t="s">
        <v>102</v>
      </c>
      <c r="F2" s="19" t="s">
        <v>107</v>
      </c>
      <c r="G2" s="23" t="s">
        <v>28</v>
      </c>
      <c r="H2" s="24" t="s">
        <v>105</v>
      </c>
      <c r="I2" s="24" t="s">
        <v>48</v>
      </c>
      <c r="J2" s="24" t="s">
        <v>103</v>
      </c>
      <c r="K2" s="24" t="s">
        <v>104</v>
      </c>
      <c r="L2" s="24" t="s">
        <v>1604</v>
      </c>
      <c r="M2" s="24" t="s">
        <v>2005</v>
      </c>
      <c r="N2" s="25" t="s">
        <v>131</v>
      </c>
      <c r="O2" s="10" t="s">
        <v>132</v>
      </c>
    </row>
    <row r="3" spans="1:21" x14ac:dyDescent="0.3">
      <c r="A3" s="122" t="s">
        <v>95</v>
      </c>
      <c r="B3" s="43">
        <v>3</v>
      </c>
      <c r="C3" s="22">
        <v>3</v>
      </c>
      <c r="D3" s="22" t="s">
        <v>28</v>
      </c>
      <c r="E3" s="14">
        <v>0</v>
      </c>
      <c r="F3" s="18">
        <f>(E3/C3)*100</f>
        <v>0</v>
      </c>
      <c r="G3" s="26"/>
      <c r="O3">
        <f>SUM(G3:N3)</f>
        <v>0</v>
      </c>
      <c r="Q3">
        <f>E3</f>
        <v>0</v>
      </c>
      <c r="R3" s="18">
        <f>F3</f>
        <v>0</v>
      </c>
      <c r="U3" t="s">
        <v>117</v>
      </c>
    </row>
    <row r="4" spans="1:21" x14ac:dyDescent="0.3">
      <c r="A4" s="123" t="s">
        <v>90</v>
      </c>
      <c r="B4" s="33">
        <v>26</v>
      </c>
      <c r="C4" s="21"/>
      <c r="D4" s="21" t="s">
        <v>34</v>
      </c>
      <c r="E4" s="14">
        <f>SUM(E5:E7)</f>
        <v>3</v>
      </c>
      <c r="F4" s="18">
        <f>((E5+E6+E7)/(C5+C6+C7))*100</f>
        <v>42.857142857142854</v>
      </c>
      <c r="O4">
        <f>SUM(G5:N7)</f>
        <v>3</v>
      </c>
      <c r="Q4">
        <f>E4</f>
        <v>3</v>
      </c>
      <c r="R4" s="18">
        <f>F4</f>
        <v>42.857142857142854</v>
      </c>
      <c r="U4" t="s">
        <v>118</v>
      </c>
    </row>
    <row r="5" spans="1:21" x14ac:dyDescent="0.3">
      <c r="A5" s="12" t="s">
        <v>160</v>
      </c>
      <c r="B5">
        <v>19</v>
      </c>
      <c r="C5">
        <v>5</v>
      </c>
      <c r="E5" s="12">
        <v>1</v>
      </c>
      <c r="G5" s="26">
        <v>1</v>
      </c>
      <c r="H5" s="27"/>
      <c r="Q5">
        <f>E8</f>
        <v>4</v>
      </c>
      <c r="R5" s="18">
        <f>F8</f>
        <v>33.333333333333329</v>
      </c>
      <c r="U5" t="s">
        <v>119</v>
      </c>
    </row>
    <row r="6" spans="1:21" x14ac:dyDescent="0.3">
      <c r="A6" s="12" t="s">
        <v>161</v>
      </c>
      <c r="B6">
        <v>6</v>
      </c>
      <c r="C6">
        <v>1</v>
      </c>
      <c r="E6" s="12">
        <v>1</v>
      </c>
      <c r="G6" s="26"/>
      <c r="H6" s="27"/>
      <c r="I6" s="7">
        <v>1</v>
      </c>
      <c r="Q6">
        <f>E12</f>
        <v>6</v>
      </c>
      <c r="R6" s="18">
        <f>F12</f>
        <v>26.086956521739129</v>
      </c>
      <c r="U6" t="s">
        <v>120</v>
      </c>
    </row>
    <row r="7" spans="1:21" x14ac:dyDescent="0.3">
      <c r="A7" s="12" t="s">
        <v>162</v>
      </c>
      <c r="B7">
        <v>1</v>
      </c>
      <c r="C7">
        <v>1</v>
      </c>
      <c r="E7" s="12">
        <v>1</v>
      </c>
      <c r="G7" s="26">
        <v>1</v>
      </c>
      <c r="H7" s="27"/>
      <c r="Q7">
        <f>E18</f>
        <v>6</v>
      </c>
      <c r="R7" s="18">
        <f>F18</f>
        <v>8.2191780821917799</v>
      </c>
      <c r="U7" t="s">
        <v>121</v>
      </c>
    </row>
    <row r="8" spans="1:21" x14ac:dyDescent="0.3">
      <c r="A8" s="123" t="s">
        <v>33</v>
      </c>
      <c r="B8" s="33">
        <v>12</v>
      </c>
      <c r="C8" s="21"/>
      <c r="D8" s="21" t="s">
        <v>34</v>
      </c>
      <c r="E8" s="14">
        <f>SUM(E9:E11)</f>
        <v>4</v>
      </c>
      <c r="F8" s="18">
        <f>(E8/(C9+C10+C11))*100</f>
        <v>33.333333333333329</v>
      </c>
      <c r="O8">
        <f>SUM(G9:N11)</f>
        <v>4</v>
      </c>
      <c r="Q8">
        <f>E27</f>
        <v>1</v>
      </c>
      <c r="R8" s="18">
        <f>F27</f>
        <v>50</v>
      </c>
    </row>
    <row r="9" spans="1:21" x14ac:dyDescent="0.3">
      <c r="A9" s="12" t="s">
        <v>178</v>
      </c>
      <c r="B9" s="44">
        <v>6</v>
      </c>
      <c r="C9">
        <v>6</v>
      </c>
      <c r="E9" s="12">
        <v>3</v>
      </c>
      <c r="G9" s="26"/>
      <c r="H9" s="27">
        <v>3</v>
      </c>
      <c r="Q9">
        <f>E28</f>
        <v>2</v>
      </c>
      <c r="R9" s="18">
        <f>F28</f>
        <v>66.666666666666657</v>
      </c>
    </row>
    <row r="10" spans="1:21" x14ac:dyDescent="0.3">
      <c r="A10" s="12" t="s">
        <v>176</v>
      </c>
      <c r="B10" s="44">
        <v>5</v>
      </c>
      <c r="C10">
        <v>5</v>
      </c>
      <c r="E10" s="12">
        <v>1</v>
      </c>
      <c r="G10" s="26">
        <v>1</v>
      </c>
      <c r="H10" s="27"/>
      <c r="Q10">
        <f>E33</f>
        <v>2</v>
      </c>
      <c r="R10" s="18">
        <f>F33</f>
        <v>28.571428571428569</v>
      </c>
    </row>
    <row r="11" spans="1:21" x14ac:dyDescent="0.3">
      <c r="A11" s="12" t="s">
        <v>177</v>
      </c>
      <c r="B11" s="44">
        <v>1</v>
      </c>
      <c r="C11">
        <v>1</v>
      </c>
      <c r="E11" s="12">
        <v>0</v>
      </c>
      <c r="G11" s="26"/>
      <c r="H11" s="27"/>
      <c r="Q11">
        <f>E36</f>
        <v>3</v>
      </c>
      <c r="R11" s="18">
        <f>F36</f>
        <v>8.3333333333333321</v>
      </c>
    </row>
    <row r="12" spans="1:21" x14ac:dyDescent="0.3">
      <c r="A12" s="123" t="s">
        <v>76</v>
      </c>
      <c r="B12" s="33">
        <v>139</v>
      </c>
      <c r="C12" s="21"/>
      <c r="D12" s="21" t="s">
        <v>30</v>
      </c>
      <c r="E12" s="14">
        <f>SUM(E13:E17)</f>
        <v>6</v>
      </c>
      <c r="F12" s="18">
        <f>(E12/(SUM(C13:C17)))*100</f>
        <v>26.086956521739129</v>
      </c>
      <c r="O12">
        <f>SUM(G13:N17)</f>
        <v>6</v>
      </c>
      <c r="Q12">
        <f>E39</f>
        <v>3</v>
      </c>
      <c r="R12" s="18">
        <f>F39</f>
        <v>21.428571428571427</v>
      </c>
    </row>
    <row r="13" spans="1:21" x14ac:dyDescent="0.3">
      <c r="A13" s="12" t="s">
        <v>1386</v>
      </c>
      <c r="B13" s="44">
        <v>65</v>
      </c>
      <c r="C13">
        <v>17</v>
      </c>
      <c r="E13" s="12">
        <v>6</v>
      </c>
      <c r="H13" s="27">
        <v>6</v>
      </c>
      <c r="I13" s="27"/>
      <c r="Q13">
        <f>E45</f>
        <v>35</v>
      </c>
      <c r="R13" s="18">
        <f>F45</f>
        <v>17.241379310344829</v>
      </c>
    </row>
    <row r="14" spans="1:21" x14ac:dyDescent="0.3">
      <c r="A14" s="12" t="s">
        <v>1387</v>
      </c>
      <c r="B14" s="44">
        <v>32</v>
      </c>
      <c r="C14">
        <v>4</v>
      </c>
      <c r="E14" s="12">
        <v>0</v>
      </c>
      <c r="H14" s="27"/>
      <c r="I14" s="27"/>
      <c r="Q14">
        <f>E100</f>
        <v>0</v>
      </c>
      <c r="R14" s="18">
        <f>F100</f>
        <v>0</v>
      </c>
    </row>
    <row r="15" spans="1:21" x14ac:dyDescent="0.3">
      <c r="A15" s="12" t="s">
        <v>1388</v>
      </c>
      <c r="B15" s="44">
        <v>19</v>
      </c>
      <c r="C15">
        <v>1</v>
      </c>
      <c r="E15" s="12">
        <v>0</v>
      </c>
      <c r="H15" s="27"/>
      <c r="I15" s="27"/>
      <c r="Q15">
        <f>E101</f>
        <v>1</v>
      </c>
      <c r="R15" s="18">
        <f>F101</f>
        <v>25</v>
      </c>
    </row>
    <row r="16" spans="1:21" x14ac:dyDescent="0.3">
      <c r="A16" s="12" t="s">
        <v>1389</v>
      </c>
      <c r="B16" s="44">
        <v>21</v>
      </c>
      <c r="C16">
        <v>1</v>
      </c>
      <c r="E16" s="12">
        <v>0</v>
      </c>
      <c r="H16" s="27"/>
      <c r="I16" s="27"/>
      <c r="Q16">
        <f>E104</f>
        <v>8</v>
      </c>
      <c r="R16" s="18">
        <f>F104</f>
        <v>10.810810810810811</v>
      </c>
    </row>
    <row r="17" spans="1:21" x14ac:dyDescent="0.3">
      <c r="A17" s="12" t="s">
        <v>1390</v>
      </c>
      <c r="B17" s="44">
        <v>2</v>
      </c>
      <c r="C17">
        <v>0</v>
      </c>
      <c r="E17" s="12">
        <v>0</v>
      </c>
      <c r="H17" s="27"/>
      <c r="I17" s="27"/>
      <c r="Q17">
        <f>E117</f>
        <v>5</v>
      </c>
      <c r="R17" s="18">
        <f>F117</f>
        <v>35.714285714285715</v>
      </c>
    </row>
    <row r="18" spans="1:21" x14ac:dyDescent="0.3">
      <c r="A18" s="123" t="s">
        <v>49</v>
      </c>
      <c r="B18" s="33">
        <v>151</v>
      </c>
      <c r="C18" s="21"/>
      <c r="D18" s="21" t="s">
        <v>50</v>
      </c>
      <c r="E18" s="14">
        <f>SUM(E19:E26)</f>
        <v>6</v>
      </c>
      <c r="F18" s="18">
        <f>(E18/(C19+C20+C21+C23+C26))*100</f>
        <v>8.2191780821917799</v>
      </c>
      <c r="O18">
        <f>SUM(G19:N26)</f>
        <v>6</v>
      </c>
      <c r="Q18">
        <f>E122</f>
        <v>2</v>
      </c>
      <c r="R18" s="18">
        <f>F122</f>
        <v>40</v>
      </c>
      <c r="U18" s="22" t="s">
        <v>123</v>
      </c>
    </row>
    <row r="19" spans="1:21" x14ac:dyDescent="0.3">
      <c r="A19" s="12" t="s">
        <v>191</v>
      </c>
      <c r="B19" s="44">
        <v>49</v>
      </c>
      <c r="C19">
        <v>10</v>
      </c>
      <c r="E19" s="12">
        <v>2</v>
      </c>
      <c r="G19" s="26"/>
      <c r="H19" s="27"/>
      <c r="I19" s="27"/>
      <c r="J19" s="27">
        <v>2</v>
      </c>
      <c r="Q19">
        <f>E126</f>
        <v>0</v>
      </c>
      <c r="R19" s="18">
        <f>F126</f>
        <v>0</v>
      </c>
      <c r="U19" s="21" t="s">
        <v>124</v>
      </c>
    </row>
    <row r="20" spans="1:21" x14ac:dyDescent="0.3">
      <c r="A20" s="12" t="s">
        <v>192</v>
      </c>
      <c r="B20" s="44">
        <v>12</v>
      </c>
      <c r="C20">
        <v>12</v>
      </c>
      <c r="E20" s="12">
        <v>0</v>
      </c>
      <c r="G20" s="26"/>
      <c r="H20" s="27"/>
      <c r="I20" s="27"/>
      <c r="J20" s="27"/>
      <c r="Q20">
        <f>E129</f>
        <v>1</v>
      </c>
      <c r="R20" s="18">
        <f>F129</f>
        <v>100</v>
      </c>
      <c r="U20" s="9" t="s">
        <v>125</v>
      </c>
    </row>
    <row r="21" spans="1:21" x14ac:dyDescent="0.3">
      <c r="A21" s="12" t="s">
        <v>193</v>
      </c>
      <c r="B21" s="44">
        <v>18</v>
      </c>
      <c r="C21">
        <v>3</v>
      </c>
      <c r="E21" s="12">
        <v>0</v>
      </c>
      <c r="G21" s="26"/>
      <c r="H21" s="27"/>
      <c r="I21" s="27"/>
      <c r="J21" s="27"/>
      <c r="Q21">
        <f>E130</f>
        <v>2</v>
      </c>
      <c r="R21" s="18">
        <f>F130</f>
        <v>15.384615384615385</v>
      </c>
      <c r="U21" s="20" t="s">
        <v>126</v>
      </c>
    </row>
    <row r="22" spans="1:21" x14ac:dyDescent="0.3">
      <c r="A22" s="12" t="s">
        <v>194</v>
      </c>
      <c r="B22" s="44">
        <v>15</v>
      </c>
      <c r="C22">
        <v>0</v>
      </c>
      <c r="E22" s="12">
        <v>0</v>
      </c>
      <c r="G22" s="26"/>
      <c r="H22" s="27"/>
      <c r="I22" s="27"/>
      <c r="J22" s="27"/>
      <c r="Q22">
        <f>E134</f>
        <v>0</v>
      </c>
      <c r="R22" s="18">
        <f>F134</f>
        <v>0</v>
      </c>
    </row>
    <row r="23" spans="1:21" x14ac:dyDescent="0.3">
      <c r="A23" s="12" t="s">
        <v>195</v>
      </c>
      <c r="B23" s="44">
        <v>54</v>
      </c>
      <c r="C23">
        <v>47</v>
      </c>
      <c r="E23" s="12">
        <v>3</v>
      </c>
      <c r="G23" s="26"/>
      <c r="H23" s="27">
        <v>2</v>
      </c>
      <c r="I23" s="27"/>
      <c r="J23" s="27">
        <v>1</v>
      </c>
      <c r="Q23">
        <f>E138</f>
        <v>22</v>
      </c>
      <c r="R23" s="18">
        <f>F138</f>
        <v>26.506024096385545</v>
      </c>
    </row>
    <row r="24" spans="1:21" x14ac:dyDescent="0.3">
      <c r="A24" s="12" t="s">
        <v>196</v>
      </c>
      <c r="B24" s="44">
        <v>1</v>
      </c>
      <c r="C24">
        <v>0</v>
      </c>
      <c r="E24" s="12">
        <v>0</v>
      </c>
      <c r="G24" s="26"/>
      <c r="H24" s="27"/>
      <c r="I24" s="27"/>
      <c r="J24" s="27"/>
      <c r="Q24">
        <f>E154</f>
        <v>9</v>
      </c>
      <c r="R24" s="18">
        <f>F154</f>
        <v>22.5</v>
      </c>
    </row>
    <row r="25" spans="1:21" x14ac:dyDescent="0.3">
      <c r="A25" s="12" t="s">
        <v>197</v>
      </c>
      <c r="B25" s="44">
        <v>1</v>
      </c>
      <c r="C25">
        <v>0</v>
      </c>
      <c r="E25" s="12">
        <v>0</v>
      </c>
      <c r="G25" s="26"/>
      <c r="H25" s="27"/>
      <c r="I25" s="27"/>
      <c r="J25" s="27"/>
      <c r="Q25">
        <f>E170</f>
        <v>11</v>
      </c>
      <c r="R25" s="18">
        <f>F170</f>
        <v>15.277777777777779</v>
      </c>
    </row>
    <row r="26" spans="1:21" x14ac:dyDescent="0.3">
      <c r="A26" s="12" t="s">
        <v>198</v>
      </c>
      <c r="B26" s="44">
        <v>1</v>
      </c>
      <c r="C26">
        <v>1</v>
      </c>
      <c r="E26" s="12">
        <v>1</v>
      </c>
      <c r="G26" s="26">
        <v>1</v>
      </c>
      <c r="H26" s="27"/>
      <c r="I26" s="27"/>
      <c r="J26" s="27"/>
      <c r="Q26">
        <f>E175</f>
        <v>0</v>
      </c>
      <c r="R26" s="18">
        <f>F126</f>
        <v>0</v>
      </c>
    </row>
    <row r="27" spans="1:21" x14ac:dyDescent="0.3">
      <c r="A27" s="125" t="s">
        <v>27</v>
      </c>
      <c r="B27" s="35">
        <v>2</v>
      </c>
      <c r="C27" s="20">
        <v>2</v>
      </c>
      <c r="D27" s="20" t="s">
        <v>28</v>
      </c>
      <c r="E27" s="14">
        <v>1</v>
      </c>
      <c r="F27" s="18">
        <f t="shared" ref="F27:F514" si="0">(E27/B27)*100</f>
        <v>50</v>
      </c>
      <c r="G27" s="26">
        <v>1</v>
      </c>
      <c r="O27">
        <f t="shared" ref="O27:O514" si="1">SUM(G27:N27)</f>
        <v>1</v>
      </c>
      <c r="Q27">
        <f>E178</f>
        <v>5</v>
      </c>
      <c r="R27" s="18">
        <f>F178</f>
        <v>29.411764705882355</v>
      </c>
    </row>
    <row r="28" spans="1:21" x14ac:dyDescent="0.3">
      <c r="A28" s="123" t="s">
        <v>88</v>
      </c>
      <c r="B28" s="33">
        <v>13</v>
      </c>
      <c r="C28" s="21"/>
      <c r="D28" s="21" t="s">
        <v>34</v>
      </c>
      <c r="E28" s="14">
        <f>SUM(E29:E32)</f>
        <v>2</v>
      </c>
      <c r="F28" s="18">
        <f>(E28/(C29+C31+C32))*100</f>
        <v>66.666666666666657</v>
      </c>
      <c r="O28">
        <f>SUM(G29:N32)</f>
        <v>2</v>
      </c>
      <c r="Q28">
        <f>E185</f>
        <v>2</v>
      </c>
      <c r="R28" s="18">
        <f>F185</f>
        <v>66.666666666666657</v>
      </c>
    </row>
    <row r="29" spans="1:21" x14ac:dyDescent="0.3">
      <c r="A29" s="12" t="s">
        <v>313</v>
      </c>
      <c r="B29" s="44">
        <v>6</v>
      </c>
      <c r="C29">
        <v>1</v>
      </c>
      <c r="E29" s="12">
        <v>1</v>
      </c>
      <c r="G29" s="26">
        <v>1</v>
      </c>
      <c r="H29" s="27"/>
      <c r="Q29">
        <f>E186</f>
        <v>25</v>
      </c>
      <c r="R29" s="18">
        <f>F186</f>
        <v>8.5616438356164384</v>
      </c>
    </row>
    <row r="30" spans="1:21" x14ac:dyDescent="0.3">
      <c r="A30" s="12" t="s">
        <v>314</v>
      </c>
      <c r="B30" s="44">
        <v>5</v>
      </c>
      <c r="C30">
        <v>0</v>
      </c>
      <c r="E30" s="12">
        <v>0</v>
      </c>
      <c r="G30" s="26"/>
      <c r="H30" s="27"/>
      <c r="Q30">
        <f>E239</f>
        <v>1</v>
      </c>
      <c r="R30" s="18">
        <f>F239</f>
        <v>14.285714285714285</v>
      </c>
    </row>
    <row r="31" spans="1:21" x14ac:dyDescent="0.3">
      <c r="A31" s="12" t="s">
        <v>315</v>
      </c>
      <c r="B31" s="44">
        <v>1</v>
      </c>
      <c r="C31">
        <v>1</v>
      </c>
      <c r="E31" s="12">
        <v>0</v>
      </c>
      <c r="G31" s="26"/>
      <c r="H31" s="27"/>
      <c r="Q31">
        <f>E244</f>
        <v>11</v>
      </c>
      <c r="R31" s="18">
        <f>F244</f>
        <v>5.164319248826291</v>
      </c>
    </row>
    <row r="32" spans="1:21" x14ac:dyDescent="0.3">
      <c r="A32" s="12" t="s">
        <v>316</v>
      </c>
      <c r="B32" s="44">
        <v>1</v>
      </c>
      <c r="C32">
        <v>1</v>
      </c>
      <c r="E32" s="12">
        <v>1</v>
      </c>
      <c r="G32" s="26">
        <v>1</v>
      </c>
      <c r="H32" s="27"/>
      <c r="Q32">
        <f>E262</f>
        <v>1</v>
      </c>
      <c r="R32" s="18">
        <f>F262</f>
        <v>33.333333333333329</v>
      </c>
    </row>
    <row r="33" spans="1:18" x14ac:dyDescent="0.3">
      <c r="A33" s="123" t="s">
        <v>31</v>
      </c>
      <c r="B33" s="33">
        <v>10</v>
      </c>
      <c r="C33" s="21"/>
      <c r="D33" s="21" t="s">
        <v>32</v>
      </c>
      <c r="E33" s="14">
        <f>SUM(E34:E35)</f>
        <v>2</v>
      </c>
      <c r="F33" s="18">
        <f>(E33/(C34+C35))*100</f>
        <v>28.571428571428569</v>
      </c>
      <c r="O33">
        <f>SUM(G34:N35)</f>
        <v>2</v>
      </c>
      <c r="Q33">
        <f>E263</f>
        <v>7</v>
      </c>
      <c r="R33" s="18">
        <f>F263</f>
        <v>14.000000000000002</v>
      </c>
    </row>
    <row r="34" spans="1:18" x14ac:dyDescent="0.3">
      <c r="A34" s="12" t="s">
        <v>321</v>
      </c>
      <c r="B34" s="44">
        <v>2</v>
      </c>
      <c r="C34">
        <v>2</v>
      </c>
      <c r="E34" s="12">
        <v>0</v>
      </c>
      <c r="G34" s="26"/>
      <c r="N34" s="28"/>
      <c r="Q34">
        <f>E278</f>
        <v>18</v>
      </c>
      <c r="R34" s="18">
        <f>F278</f>
        <v>9.5744680851063837</v>
      </c>
    </row>
    <row r="35" spans="1:18" x14ac:dyDescent="0.3">
      <c r="A35" s="12" t="s">
        <v>322</v>
      </c>
      <c r="B35" s="44">
        <v>8</v>
      </c>
      <c r="C35">
        <v>5</v>
      </c>
      <c r="E35" s="12">
        <v>2</v>
      </c>
      <c r="G35" s="26">
        <v>2</v>
      </c>
      <c r="N35" s="28"/>
      <c r="Q35">
        <f>E291</f>
        <v>5</v>
      </c>
      <c r="R35" s="18">
        <f>F291</f>
        <v>9.6153846153846168</v>
      </c>
    </row>
    <row r="36" spans="1:18" x14ac:dyDescent="0.3">
      <c r="A36" s="125" t="s">
        <v>80</v>
      </c>
      <c r="B36" s="35">
        <v>80</v>
      </c>
      <c r="C36" s="20"/>
      <c r="D36" s="20" t="s">
        <v>64</v>
      </c>
      <c r="E36" s="14">
        <f>SUM(E37:E38)</f>
        <v>3</v>
      </c>
      <c r="F36" s="18">
        <f>(E36/(C37+C38))*100</f>
        <v>8.3333333333333321</v>
      </c>
      <c r="O36">
        <f>SUM(G37:N38)</f>
        <v>3</v>
      </c>
      <c r="Q36">
        <f>E306</f>
        <v>0</v>
      </c>
      <c r="R36" s="18">
        <f>F306</f>
        <v>0</v>
      </c>
    </row>
    <row r="37" spans="1:18" x14ac:dyDescent="0.3">
      <c r="A37" s="12" t="s">
        <v>345</v>
      </c>
      <c r="B37" s="44">
        <v>41</v>
      </c>
      <c r="C37">
        <f>40-7</f>
        <v>33</v>
      </c>
      <c r="E37" s="12">
        <v>3</v>
      </c>
      <c r="J37" s="27">
        <v>3</v>
      </c>
      <c r="Q37">
        <f>E307</f>
        <v>7</v>
      </c>
      <c r="R37" s="18">
        <f>F307</f>
        <v>3.8888888888888888</v>
      </c>
    </row>
    <row r="38" spans="1:18" x14ac:dyDescent="0.3">
      <c r="A38" s="12" t="s">
        <v>346</v>
      </c>
      <c r="B38" s="44">
        <v>39</v>
      </c>
      <c r="C38">
        <v>3</v>
      </c>
      <c r="E38" s="12">
        <v>0</v>
      </c>
      <c r="J38" s="27"/>
      <c r="Q38">
        <f>E367</f>
        <v>10</v>
      </c>
      <c r="R38" s="18">
        <f>F367</f>
        <v>10.416666666666668</v>
      </c>
    </row>
    <row r="39" spans="1:18" x14ac:dyDescent="0.3">
      <c r="A39" s="125" t="s">
        <v>47</v>
      </c>
      <c r="B39" s="35">
        <v>36</v>
      </c>
      <c r="C39" s="20"/>
      <c r="D39" s="20" t="s">
        <v>48</v>
      </c>
      <c r="E39" s="14">
        <v>3</v>
      </c>
      <c r="F39" s="18">
        <f>(E39/(C40+C41+C42))*100</f>
        <v>21.428571428571427</v>
      </c>
      <c r="O39">
        <f>SUM(G40:N44)</f>
        <v>3</v>
      </c>
      <c r="P39" t="s">
        <v>137</v>
      </c>
      <c r="Q39">
        <f>E390</f>
        <v>0</v>
      </c>
      <c r="R39" s="18">
        <f>F390</f>
        <v>0</v>
      </c>
    </row>
    <row r="40" spans="1:18" x14ac:dyDescent="0.3">
      <c r="A40" s="12" t="s">
        <v>643</v>
      </c>
      <c r="B40" s="44">
        <v>1</v>
      </c>
      <c r="C40">
        <v>1</v>
      </c>
      <c r="E40" s="12">
        <v>0</v>
      </c>
      <c r="I40" s="27"/>
      <c r="Q40">
        <f t="shared" ref="Q40:Q41" si="2">E391</f>
        <v>1</v>
      </c>
      <c r="R40" s="18">
        <f t="shared" ref="R40:R41" si="3">F391</f>
        <v>50</v>
      </c>
    </row>
    <row r="41" spans="1:18" x14ac:dyDescent="0.3">
      <c r="A41" s="12" t="s">
        <v>644</v>
      </c>
      <c r="B41" s="44">
        <v>19</v>
      </c>
      <c r="C41">
        <v>11</v>
      </c>
      <c r="E41" s="12">
        <v>3</v>
      </c>
      <c r="I41" s="27"/>
      <c r="J41" s="7">
        <v>3</v>
      </c>
      <c r="Q41">
        <f t="shared" si="2"/>
        <v>3</v>
      </c>
      <c r="R41" s="18">
        <f t="shared" si="3"/>
        <v>25</v>
      </c>
    </row>
    <row r="42" spans="1:18" x14ac:dyDescent="0.3">
      <c r="A42" s="12" t="s">
        <v>645</v>
      </c>
      <c r="B42" s="44">
        <v>9</v>
      </c>
      <c r="C42">
        <v>2</v>
      </c>
      <c r="E42" s="12">
        <v>0</v>
      </c>
      <c r="I42" s="27"/>
      <c r="Q42">
        <f>E396</f>
        <v>0</v>
      </c>
      <c r="R42" s="18">
        <f>F396</f>
        <v>0</v>
      </c>
    </row>
    <row r="43" spans="1:18" x14ac:dyDescent="0.3">
      <c r="A43" s="12" t="s">
        <v>646</v>
      </c>
      <c r="B43" s="44">
        <v>6</v>
      </c>
      <c r="C43">
        <v>0</v>
      </c>
      <c r="E43" s="12">
        <v>0</v>
      </c>
      <c r="I43" s="27"/>
      <c r="Q43">
        <f>E397</f>
        <v>2</v>
      </c>
      <c r="R43" s="18">
        <f>F397</f>
        <v>22.222222222222221</v>
      </c>
    </row>
    <row r="44" spans="1:18" x14ac:dyDescent="0.3">
      <c r="A44" s="12" t="s">
        <v>647</v>
      </c>
      <c r="B44" s="44">
        <v>1</v>
      </c>
      <c r="C44">
        <v>0</v>
      </c>
      <c r="E44" s="12">
        <v>0</v>
      </c>
      <c r="I44" s="27"/>
      <c r="Q44">
        <f>E401</f>
        <v>3</v>
      </c>
      <c r="R44" s="18">
        <f>F401</f>
        <v>75</v>
      </c>
    </row>
    <row r="45" spans="1:18" x14ac:dyDescent="0.3">
      <c r="A45" s="123" t="s">
        <v>98</v>
      </c>
      <c r="B45" s="33">
        <v>654</v>
      </c>
      <c r="C45" s="132">
        <f>SUM(C46:C99)</f>
        <v>203</v>
      </c>
      <c r="D45" s="21" t="s">
        <v>99</v>
      </c>
      <c r="E45" s="14">
        <f>SUM(E46:E99)</f>
        <v>35</v>
      </c>
      <c r="F45" s="18">
        <f>(E45/C45)*100</f>
        <v>17.241379310344829</v>
      </c>
      <c r="O45">
        <f>SUM(G46:N99)</f>
        <v>35</v>
      </c>
      <c r="Q45">
        <f>E403</f>
        <v>1</v>
      </c>
      <c r="R45" s="18">
        <f>F403</f>
        <v>33.333333333333329</v>
      </c>
    </row>
    <row r="46" spans="1:18" x14ac:dyDescent="0.3">
      <c r="A46" s="12" t="s">
        <v>667</v>
      </c>
      <c r="B46" s="44">
        <v>2</v>
      </c>
      <c r="C46">
        <v>2</v>
      </c>
      <c r="E46" s="12">
        <v>0</v>
      </c>
      <c r="G46" s="26"/>
      <c r="H46" s="27"/>
      <c r="I46" s="27"/>
      <c r="J46" s="27"/>
      <c r="K46" s="27"/>
      <c r="N46" s="28"/>
      <c r="Q46">
        <f>E404</f>
        <v>0</v>
      </c>
      <c r="R46" s="18">
        <f>F404</f>
        <v>0</v>
      </c>
    </row>
    <row r="47" spans="1:18" x14ac:dyDescent="0.3">
      <c r="A47" s="12" t="s">
        <v>668</v>
      </c>
      <c r="B47" s="44">
        <v>2</v>
      </c>
      <c r="C47">
        <v>2</v>
      </c>
      <c r="E47" s="12">
        <v>2</v>
      </c>
      <c r="G47" s="26">
        <v>1</v>
      </c>
      <c r="H47" s="27"/>
      <c r="I47" s="27">
        <v>1</v>
      </c>
      <c r="J47" s="27"/>
      <c r="K47" s="27"/>
      <c r="N47" s="28"/>
      <c r="Q47">
        <f>E408</f>
        <v>2</v>
      </c>
      <c r="R47" s="18">
        <f>F408</f>
        <v>20</v>
      </c>
    </row>
    <row r="48" spans="1:18" x14ac:dyDescent="0.3">
      <c r="A48" s="12" t="s">
        <v>669</v>
      </c>
      <c r="B48" s="44">
        <v>13</v>
      </c>
      <c r="C48">
        <v>3</v>
      </c>
      <c r="E48" s="12">
        <v>1</v>
      </c>
      <c r="G48" s="26"/>
      <c r="H48" s="27">
        <v>1</v>
      </c>
      <c r="I48" s="27"/>
      <c r="J48" s="27"/>
      <c r="K48" s="27"/>
      <c r="N48" s="28"/>
      <c r="Q48">
        <f>E410</f>
        <v>6</v>
      </c>
      <c r="R48" s="18">
        <f>F410</f>
        <v>50</v>
      </c>
    </row>
    <row r="49" spans="1:18" x14ac:dyDescent="0.3">
      <c r="A49" s="12" t="s">
        <v>670</v>
      </c>
      <c r="B49" s="44">
        <v>25</v>
      </c>
      <c r="C49">
        <v>20</v>
      </c>
      <c r="E49" s="12">
        <v>6</v>
      </c>
      <c r="G49" s="26">
        <v>6</v>
      </c>
      <c r="H49" s="27"/>
      <c r="I49" s="27"/>
      <c r="J49" s="27"/>
      <c r="K49" s="27"/>
      <c r="N49" s="28"/>
      <c r="Q49">
        <f>E415</f>
        <v>2</v>
      </c>
      <c r="R49" s="18">
        <f>F415</f>
        <v>12.5</v>
      </c>
    </row>
    <row r="50" spans="1:18" x14ac:dyDescent="0.3">
      <c r="A50" s="12" t="s">
        <v>671</v>
      </c>
      <c r="B50" s="44">
        <v>38</v>
      </c>
      <c r="C50">
        <v>7</v>
      </c>
      <c r="E50" s="12">
        <v>0</v>
      </c>
      <c r="G50" s="26"/>
      <c r="H50" s="27"/>
      <c r="I50" s="27"/>
      <c r="J50" s="27"/>
      <c r="K50" s="27"/>
      <c r="N50" s="28"/>
      <c r="Q50">
        <f>E419</f>
        <v>6</v>
      </c>
      <c r="R50" s="18">
        <f>F419</f>
        <v>50</v>
      </c>
    </row>
    <row r="51" spans="1:18" x14ac:dyDescent="0.3">
      <c r="A51" s="12" t="s">
        <v>672</v>
      </c>
      <c r="B51" s="44">
        <v>101</v>
      </c>
      <c r="C51">
        <v>37</v>
      </c>
      <c r="E51" s="12">
        <v>6</v>
      </c>
      <c r="G51" s="26">
        <v>6</v>
      </c>
      <c r="H51" s="27"/>
      <c r="I51" s="27"/>
      <c r="J51" s="27"/>
      <c r="K51" s="27"/>
      <c r="N51" s="28"/>
      <c r="Q51">
        <f>E432</f>
        <v>16</v>
      </c>
      <c r="R51" s="18">
        <f>F432</f>
        <v>11.594202898550725</v>
      </c>
    </row>
    <row r="52" spans="1:18" x14ac:dyDescent="0.3">
      <c r="A52" s="12" t="s">
        <v>673</v>
      </c>
      <c r="B52" s="44">
        <v>1</v>
      </c>
      <c r="C52">
        <v>1</v>
      </c>
      <c r="E52" s="12">
        <v>0</v>
      </c>
      <c r="G52" s="26"/>
      <c r="H52" s="27"/>
      <c r="I52" s="27"/>
      <c r="J52" s="27"/>
      <c r="K52" s="27"/>
      <c r="N52" s="28"/>
      <c r="Q52">
        <f>E458</f>
        <v>0</v>
      </c>
      <c r="R52" s="18">
        <f>F458</f>
        <v>0</v>
      </c>
    </row>
    <row r="53" spans="1:18" x14ac:dyDescent="0.3">
      <c r="A53" s="12" t="s">
        <v>674</v>
      </c>
      <c r="B53" s="44">
        <v>2</v>
      </c>
      <c r="C53">
        <v>2</v>
      </c>
      <c r="E53" s="12">
        <v>0</v>
      </c>
      <c r="G53" s="26">
        <v>0</v>
      </c>
      <c r="H53" s="27"/>
      <c r="I53" s="27"/>
      <c r="J53" s="27"/>
      <c r="K53" s="27"/>
      <c r="N53" s="28"/>
      <c r="Q53">
        <f>E461</f>
        <v>14</v>
      </c>
      <c r="R53" s="18">
        <f>F461</f>
        <v>12.389380530973451</v>
      </c>
    </row>
    <row r="54" spans="1:18" x14ac:dyDescent="0.3">
      <c r="A54" s="12" t="s">
        <v>675</v>
      </c>
      <c r="B54" s="44">
        <v>1</v>
      </c>
      <c r="C54">
        <v>1</v>
      </c>
      <c r="E54" s="12">
        <v>0</v>
      </c>
      <c r="G54" s="26"/>
      <c r="H54" s="27"/>
      <c r="I54" s="27"/>
      <c r="J54" s="27"/>
      <c r="K54" s="27"/>
      <c r="N54" s="28"/>
      <c r="Q54">
        <f>E484</f>
        <v>2</v>
      </c>
      <c r="R54" s="18">
        <f>F484</f>
        <v>66.666666666666657</v>
      </c>
    </row>
    <row r="55" spans="1:18" x14ac:dyDescent="0.3">
      <c r="A55" s="12" t="s">
        <v>676</v>
      </c>
      <c r="B55" s="44">
        <v>19</v>
      </c>
      <c r="C55">
        <v>9</v>
      </c>
      <c r="E55" s="12">
        <v>2</v>
      </c>
      <c r="G55" s="26">
        <v>2</v>
      </c>
      <c r="H55" s="27"/>
      <c r="I55" s="27"/>
      <c r="J55" s="27"/>
      <c r="K55" s="27"/>
      <c r="N55" s="28"/>
      <c r="Q55">
        <f>E487</f>
        <v>1</v>
      </c>
      <c r="R55" s="18">
        <f>F487</f>
        <v>100</v>
      </c>
    </row>
    <row r="56" spans="1:18" x14ac:dyDescent="0.3">
      <c r="A56" s="12" t="s">
        <v>677</v>
      </c>
      <c r="B56" s="44">
        <v>3</v>
      </c>
      <c r="C56">
        <v>0</v>
      </c>
      <c r="E56" s="12">
        <v>0</v>
      </c>
      <c r="G56" s="26"/>
      <c r="H56" s="27"/>
      <c r="I56" s="27"/>
      <c r="J56" s="27"/>
      <c r="K56" s="27"/>
      <c r="N56" s="28"/>
      <c r="Q56">
        <f>E488</f>
        <v>6</v>
      </c>
      <c r="R56" s="18">
        <f>F488</f>
        <v>85.714285714285708</v>
      </c>
    </row>
    <row r="57" spans="1:18" x14ac:dyDescent="0.3">
      <c r="A57" s="12" t="s">
        <v>678</v>
      </c>
      <c r="B57" s="44">
        <v>15</v>
      </c>
      <c r="C57">
        <v>5</v>
      </c>
      <c r="E57" s="12">
        <v>3</v>
      </c>
      <c r="G57" s="26">
        <v>3</v>
      </c>
      <c r="H57" s="27"/>
      <c r="I57" s="27"/>
      <c r="J57" s="27"/>
      <c r="K57" s="27"/>
      <c r="N57" s="28"/>
      <c r="Q57">
        <f>E491</f>
        <v>2</v>
      </c>
      <c r="R57" s="18">
        <f>F491</f>
        <v>66.666666666666657</v>
      </c>
    </row>
    <row r="58" spans="1:18" x14ac:dyDescent="0.3">
      <c r="A58" s="12" t="s">
        <v>679</v>
      </c>
      <c r="B58" s="44">
        <v>5</v>
      </c>
      <c r="C58">
        <v>1</v>
      </c>
      <c r="E58" s="12">
        <v>1</v>
      </c>
      <c r="G58" s="26">
        <v>1</v>
      </c>
      <c r="H58" s="27"/>
      <c r="I58" s="27"/>
      <c r="J58" s="27"/>
      <c r="K58" s="27"/>
      <c r="N58" s="28"/>
      <c r="Q58">
        <f>E494</f>
        <v>5</v>
      </c>
      <c r="R58" s="18">
        <f>F494</f>
        <v>6.8493150684931505</v>
      </c>
    </row>
    <row r="59" spans="1:18" x14ac:dyDescent="0.3">
      <c r="A59" s="12" t="s">
        <v>680</v>
      </c>
      <c r="B59" s="44">
        <v>1</v>
      </c>
      <c r="C59">
        <v>1</v>
      </c>
      <c r="E59" s="12">
        <v>0</v>
      </c>
      <c r="G59" s="26"/>
      <c r="H59" s="27"/>
      <c r="I59" s="27"/>
      <c r="J59" s="27"/>
      <c r="K59" s="27"/>
      <c r="N59" s="28"/>
      <c r="Q59">
        <f>E514</f>
        <v>0</v>
      </c>
      <c r="R59" s="18">
        <f>F514</f>
        <v>0</v>
      </c>
    </row>
    <row r="60" spans="1:18" x14ac:dyDescent="0.3">
      <c r="A60" s="12" t="s">
        <v>681</v>
      </c>
      <c r="B60" s="44">
        <v>17</v>
      </c>
      <c r="C60">
        <v>1</v>
      </c>
      <c r="E60" s="12">
        <v>0</v>
      </c>
      <c r="G60" s="26"/>
      <c r="H60" s="27"/>
      <c r="I60" s="27"/>
      <c r="J60" s="27"/>
      <c r="K60" s="27"/>
      <c r="N60" s="28"/>
    </row>
    <row r="61" spans="1:18" x14ac:dyDescent="0.3">
      <c r="A61" s="12" t="s">
        <v>682</v>
      </c>
      <c r="B61" s="44">
        <v>1</v>
      </c>
      <c r="C61">
        <v>1</v>
      </c>
      <c r="E61" s="12">
        <v>0</v>
      </c>
      <c r="G61" s="26"/>
      <c r="H61" s="27"/>
      <c r="I61" s="27"/>
      <c r="J61" s="27"/>
      <c r="K61" s="27"/>
      <c r="N61" s="28"/>
    </row>
    <row r="62" spans="1:18" x14ac:dyDescent="0.3">
      <c r="A62" s="12" t="s">
        <v>683</v>
      </c>
      <c r="B62" s="44">
        <v>30</v>
      </c>
      <c r="C62">
        <v>9</v>
      </c>
      <c r="E62" s="12">
        <v>2</v>
      </c>
      <c r="G62" s="26">
        <v>2</v>
      </c>
      <c r="H62" s="27"/>
      <c r="I62" s="27"/>
      <c r="J62" s="27"/>
      <c r="K62" s="27"/>
      <c r="N62" s="28"/>
    </row>
    <row r="63" spans="1:18" x14ac:dyDescent="0.3">
      <c r="A63" s="12" t="s">
        <v>684</v>
      </c>
      <c r="B63" s="44">
        <v>1</v>
      </c>
      <c r="C63">
        <v>1</v>
      </c>
      <c r="E63" s="12">
        <v>0</v>
      </c>
      <c r="G63" s="26"/>
      <c r="H63" s="27"/>
      <c r="I63" s="27"/>
      <c r="J63" s="27"/>
      <c r="K63" s="27"/>
      <c r="N63" s="28"/>
    </row>
    <row r="64" spans="1:18" x14ac:dyDescent="0.3">
      <c r="A64" s="12" t="s">
        <v>685</v>
      </c>
      <c r="B64" s="44">
        <v>2</v>
      </c>
      <c r="C64">
        <v>0</v>
      </c>
      <c r="E64" s="12">
        <v>0</v>
      </c>
      <c r="G64" s="26"/>
      <c r="H64" s="27"/>
      <c r="I64" s="27"/>
      <c r="J64" s="27"/>
      <c r="K64" s="27"/>
      <c r="N64" s="28"/>
    </row>
    <row r="65" spans="1:14" x14ac:dyDescent="0.3">
      <c r="A65" s="12" t="s">
        <v>686</v>
      </c>
      <c r="B65" s="44">
        <v>2</v>
      </c>
      <c r="C65">
        <v>1</v>
      </c>
      <c r="E65" s="12">
        <v>0</v>
      </c>
      <c r="G65" s="26"/>
      <c r="H65" s="27"/>
      <c r="I65" s="27"/>
      <c r="J65" s="27"/>
      <c r="K65" s="27"/>
      <c r="N65" s="28"/>
    </row>
    <row r="66" spans="1:14" x14ac:dyDescent="0.3">
      <c r="A66" s="12" t="s">
        <v>687</v>
      </c>
      <c r="B66" s="44">
        <v>40</v>
      </c>
      <c r="C66">
        <v>18</v>
      </c>
      <c r="E66" s="12">
        <v>1</v>
      </c>
      <c r="G66" s="26">
        <v>1</v>
      </c>
      <c r="H66" s="27"/>
      <c r="I66" s="27"/>
      <c r="J66" s="27"/>
      <c r="K66" s="27"/>
      <c r="N66" s="28"/>
    </row>
    <row r="67" spans="1:14" x14ac:dyDescent="0.3">
      <c r="A67" s="12" t="s">
        <v>688</v>
      </c>
      <c r="B67" s="44">
        <v>12</v>
      </c>
      <c r="C67">
        <v>3</v>
      </c>
      <c r="E67" s="12">
        <v>1</v>
      </c>
      <c r="G67" s="26">
        <v>1</v>
      </c>
      <c r="H67" s="27"/>
      <c r="I67" s="27"/>
      <c r="J67" s="27"/>
      <c r="K67" s="27"/>
      <c r="N67" s="28"/>
    </row>
    <row r="68" spans="1:14" x14ac:dyDescent="0.3">
      <c r="A68" s="12" t="s">
        <v>4366</v>
      </c>
      <c r="B68" s="44">
        <v>1</v>
      </c>
      <c r="C68">
        <v>0</v>
      </c>
      <c r="E68" s="12">
        <v>0</v>
      </c>
      <c r="G68" s="26"/>
      <c r="H68" s="27"/>
      <c r="I68" s="27"/>
      <c r="J68" s="27"/>
      <c r="K68" s="27"/>
      <c r="N68" s="28"/>
    </row>
    <row r="69" spans="1:14" x14ac:dyDescent="0.3">
      <c r="A69" s="12" t="s">
        <v>689</v>
      </c>
      <c r="B69" s="44">
        <v>1</v>
      </c>
      <c r="C69">
        <v>1</v>
      </c>
      <c r="E69" s="12">
        <v>0</v>
      </c>
      <c r="G69" s="26"/>
      <c r="H69" s="27"/>
      <c r="I69" s="27"/>
      <c r="J69" s="27"/>
      <c r="K69" s="27"/>
      <c r="N69" s="28"/>
    </row>
    <row r="70" spans="1:14" x14ac:dyDescent="0.3">
      <c r="A70" s="12" t="s">
        <v>690</v>
      </c>
      <c r="B70" s="44">
        <v>3</v>
      </c>
      <c r="C70">
        <v>2</v>
      </c>
      <c r="E70" s="12">
        <v>0</v>
      </c>
      <c r="G70" s="26"/>
      <c r="H70" s="27"/>
      <c r="I70" s="27"/>
      <c r="J70" s="27"/>
      <c r="K70" s="27"/>
      <c r="N70" s="28"/>
    </row>
    <row r="71" spans="1:14" x14ac:dyDescent="0.3">
      <c r="A71" s="12" t="s">
        <v>691</v>
      </c>
      <c r="B71" s="44">
        <v>32</v>
      </c>
      <c r="C71">
        <v>9</v>
      </c>
      <c r="E71" s="12">
        <v>0</v>
      </c>
      <c r="G71" s="26"/>
      <c r="H71" s="27"/>
      <c r="I71" s="27"/>
      <c r="J71" s="27"/>
      <c r="K71" s="27"/>
      <c r="N71" s="28"/>
    </row>
    <row r="72" spans="1:14" x14ac:dyDescent="0.3">
      <c r="A72" s="12" t="s">
        <v>692</v>
      </c>
      <c r="B72" s="44">
        <v>14</v>
      </c>
      <c r="C72">
        <v>1</v>
      </c>
      <c r="E72" s="12">
        <v>0</v>
      </c>
      <c r="G72" s="26"/>
      <c r="H72" s="27"/>
      <c r="I72" s="27"/>
      <c r="J72" s="27"/>
      <c r="K72" s="27"/>
      <c r="N72" s="28"/>
    </row>
    <row r="73" spans="1:14" x14ac:dyDescent="0.3">
      <c r="A73" s="12" t="s">
        <v>693</v>
      </c>
      <c r="B73" s="44">
        <v>1</v>
      </c>
      <c r="C73">
        <v>0</v>
      </c>
      <c r="E73" s="12">
        <v>0</v>
      </c>
      <c r="G73" s="26"/>
      <c r="H73" s="27"/>
      <c r="I73" s="27"/>
      <c r="J73" s="27"/>
      <c r="K73" s="27"/>
      <c r="N73" s="28"/>
    </row>
    <row r="74" spans="1:14" x14ac:dyDescent="0.3">
      <c r="A74" s="12" t="s">
        <v>694</v>
      </c>
      <c r="B74" s="44">
        <v>4</v>
      </c>
      <c r="C74">
        <v>0</v>
      </c>
      <c r="E74" s="12">
        <v>0</v>
      </c>
      <c r="G74" s="26"/>
      <c r="H74" s="27"/>
      <c r="I74" s="27"/>
      <c r="J74" s="27"/>
      <c r="K74" s="27"/>
      <c r="N74" s="28"/>
    </row>
    <row r="75" spans="1:14" x14ac:dyDescent="0.3">
      <c r="A75" s="12" t="s">
        <v>695</v>
      </c>
      <c r="B75" s="44">
        <v>2</v>
      </c>
      <c r="C75">
        <v>0</v>
      </c>
      <c r="E75" s="12">
        <v>0</v>
      </c>
      <c r="G75" s="26"/>
      <c r="H75" s="27"/>
      <c r="I75" s="27"/>
      <c r="J75" s="27"/>
      <c r="K75" s="27"/>
      <c r="N75" s="28"/>
    </row>
    <row r="76" spans="1:14" x14ac:dyDescent="0.3">
      <c r="A76" s="12" t="s">
        <v>696</v>
      </c>
      <c r="B76" s="44">
        <v>13</v>
      </c>
      <c r="C76">
        <v>6</v>
      </c>
      <c r="E76" s="12">
        <v>2</v>
      </c>
      <c r="G76" s="26"/>
      <c r="H76" s="27"/>
      <c r="I76" s="27"/>
      <c r="J76" s="27"/>
      <c r="K76" s="27">
        <v>2</v>
      </c>
      <c r="N76" s="28"/>
    </row>
    <row r="77" spans="1:14" x14ac:dyDescent="0.3">
      <c r="A77" s="12" t="s">
        <v>697</v>
      </c>
      <c r="B77" s="44">
        <v>1</v>
      </c>
      <c r="C77">
        <v>1</v>
      </c>
      <c r="E77" s="12">
        <v>0</v>
      </c>
      <c r="G77" s="26"/>
      <c r="H77" s="27"/>
      <c r="I77" s="27"/>
      <c r="J77" s="27"/>
      <c r="K77" s="27"/>
      <c r="N77" s="28"/>
    </row>
    <row r="78" spans="1:14" x14ac:dyDescent="0.3">
      <c r="A78" s="12" t="s">
        <v>698</v>
      </c>
      <c r="B78" s="44">
        <v>9</v>
      </c>
      <c r="C78">
        <v>2</v>
      </c>
      <c r="E78" s="12">
        <v>0</v>
      </c>
      <c r="G78" s="26"/>
      <c r="H78" s="27"/>
      <c r="I78" s="27"/>
      <c r="J78" s="27"/>
      <c r="K78" s="27"/>
      <c r="N78" s="28"/>
    </row>
    <row r="79" spans="1:14" x14ac:dyDescent="0.3">
      <c r="A79" s="12" t="s">
        <v>699</v>
      </c>
      <c r="B79" s="44">
        <v>11</v>
      </c>
      <c r="C79">
        <v>1</v>
      </c>
      <c r="E79" s="12">
        <v>0</v>
      </c>
      <c r="G79" s="26"/>
      <c r="H79" s="27"/>
      <c r="I79" s="27"/>
      <c r="J79" s="27"/>
      <c r="K79" s="27"/>
      <c r="N79" s="28"/>
    </row>
    <row r="80" spans="1:14" x14ac:dyDescent="0.3">
      <c r="A80" s="12" t="s">
        <v>700</v>
      </c>
      <c r="B80" s="44">
        <v>1</v>
      </c>
      <c r="C80">
        <v>0</v>
      </c>
      <c r="E80" s="12">
        <v>0</v>
      </c>
      <c r="G80" s="26"/>
      <c r="H80" s="27"/>
      <c r="I80" s="27"/>
      <c r="J80" s="27"/>
      <c r="K80" s="27"/>
      <c r="N80" s="28"/>
    </row>
    <row r="81" spans="1:14" x14ac:dyDescent="0.3">
      <c r="A81" s="12" t="s">
        <v>701</v>
      </c>
      <c r="B81" s="44">
        <v>1</v>
      </c>
      <c r="C81">
        <v>1</v>
      </c>
      <c r="E81" s="12">
        <v>1</v>
      </c>
      <c r="G81" s="26">
        <v>1</v>
      </c>
      <c r="H81" s="27"/>
      <c r="I81" s="27"/>
      <c r="J81" s="27"/>
      <c r="K81" s="27"/>
      <c r="N81" s="28"/>
    </row>
    <row r="82" spans="1:14" x14ac:dyDescent="0.3">
      <c r="A82" s="12" t="s">
        <v>702</v>
      </c>
      <c r="B82" s="44">
        <v>14</v>
      </c>
      <c r="C82">
        <v>0</v>
      </c>
      <c r="E82" s="12">
        <v>0</v>
      </c>
      <c r="G82" s="26"/>
      <c r="H82" s="27"/>
      <c r="I82" s="27"/>
      <c r="J82" s="27"/>
      <c r="K82" s="27"/>
      <c r="N82" s="28"/>
    </row>
    <row r="83" spans="1:14" x14ac:dyDescent="0.3">
      <c r="A83" s="12" t="s">
        <v>703</v>
      </c>
      <c r="B83" s="44">
        <v>14</v>
      </c>
      <c r="C83">
        <v>7</v>
      </c>
      <c r="E83" s="12">
        <v>1</v>
      </c>
      <c r="G83" s="26">
        <v>1</v>
      </c>
      <c r="H83" s="27"/>
      <c r="I83" s="27"/>
      <c r="J83" s="27"/>
      <c r="K83" s="27"/>
      <c r="N83" s="28"/>
    </row>
    <row r="84" spans="1:14" x14ac:dyDescent="0.3">
      <c r="A84" s="12" t="s">
        <v>704</v>
      </c>
      <c r="B84" s="44">
        <v>2</v>
      </c>
      <c r="C84">
        <v>1</v>
      </c>
      <c r="E84" s="12">
        <v>1</v>
      </c>
      <c r="G84" s="26">
        <v>1</v>
      </c>
      <c r="H84" s="27"/>
      <c r="I84" s="27"/>
      <c r="J84" s="27"/>
      <c r="K84" s="27"/>
      <c r="N84" s="28"/>
    </row>
    <row r="85" spans="1:14" x14ac:dyDescent="0.3">
      <c r="A85" s="12" t="s">
        <v>705</v>
      </c>
      <c r="B85" s="44">
        <v>15</v>
      </c>
      <c r="C85">
        <v>1</v>
      </c>
      <c r="E85" s="12">
        <v>0</v>
      </c>
      <c r="G85" s="26"/>
      <c r="H85" s="27"/>
      <c r="I85" s="27"/>
      <c r="J85" s="27"/>
      <c r="K85" s="27"/>
      <c r="N85" s="28"/>
    </row>
    <row r="86" spans="1:14" x14ac:dyDescent="0.3">
      <c r="A86" s="12" t="s">
        <v>706</v>
      </c>
      <c r="B86" s="44">
        <v>1</v>
      </c>
      <c r="C86">
        <v>0</v>
      </c>
      <c r="E86" s="12">
        <v>0</v>
      </c>
      <c r="G86" s="26"/>
      <c r="H86" s="27"/>
      <c r="I86" s="27"/>
      <c r="J86" s="27"/>
      <c r="K86" s="27"/>
      <c r="N86" s="28"/>
    </row>
    <row r="87" spans="1:14" x14ac:dyDescent="0.3">
      <c r="A87" s="12" t="s">
        <v>707</v>
      </c>
      <c r="B87" s="44">
        <v>3</v>
      </c>
      <c r="C87">
        <v>2</v>
      </c>
      <c r="E87" s="12">
        <v>1</v>
      </c>
      <c r="G87" s="26">
        <v>1</v>
      </c>
      <c r="H87" s="27"/>
      <c r="I87" s="27"/>
      <c r="J87" s="27"/>
      <c r="K87" s="27"/>
      <c r="N87" s="28"/>
    </row>
    <row r="88" spans="1:14" x14ac:dyDescent="0.3">
      <c r="A88" s="12" t="s">
        <v>708</v>
      </c>
      <c r="B88" s="44">
        <v>14</v>
      </c>
      <c r="C88">
        <v>2</v>
      </c>
      <c r="E88" s="12">
        <v>0</v>
      </c>
      <c r="G88" s="26"/>
      <c r="H88" s="27"/>
      <c r="I88" s="27"/>
      <c r="J88" s="27"/>
      <c r="K88" s="27"/>
      <c r="N88" s="28"/>
    </row>
    <row r="89" spans="1:14" x14ac:dyDescent="0.3">
      <c r="A89" s="12" t="s">
        <v>709</v>
      </c>
      <c r="B89" s="44">
        <v>93</v>
      </c>
      <c r="C89">
        <v>20</v>
      </c>
      <c r="E89" s="12">
        <v>3</v>
      </c>
      <c r="G89" s="26">
        <v>3</v>
      </c>
      <c r="H89" s="27"/>
      <c r="I89" s="27"/>
      <c r="J89" s="27"/>
      <c r="K89" s="27"/>
      <c r="N89" s="28"/>
    </row>
    <row r="90" spans="1:14" x14ac:dyDescent="0.3">
      <c r="A90" s="12" t="s">
        <v>710</v>
      </c>
      <c r="B90" s="44">
        <v>1</v>
      </c>
      <c r="C90">
        <v>1</v>
      </c>
      <c r="E90" s="12">
        <v>0</v>
      </c>
      <c r="G90" s="26"/>
      <c r="H90" s="27"/>
      <c r="I90" s="27"/>
      <c r="J90" s="27"/>
      <c r="K90" s="27"/>
      <c r="N90" s="28"/>
    </row>
    <row r="91" spans="1:14" x14ac:dyDescent="0.3">
      <c r="A91" s="12" t="s">
        <v>711</v>
      </c>
      <c r="B91" s="44">
        <v>2</v>
      </c>
      <c r="C91">
        <v>2</v>
      </c>
      <c r="E91" s="12">
        <v>0</v>
      </c>
      <c r="G91" s="26">
        <v>0</v>
      </c>
      <c r="H91" s="27"/>
      <c r="I91" s="27"/>
      <c r="J91" s="27"/>
      <c r="K91" s="27"/>
      <c r="N91" s="28"/>
    </row>
    <row r="92" spans="1:14" x14ac:dyDescent="0.3">
      <c r="A92" s="12" t="s">
        <v>712</v>
      </c>
      <c r="B92" s="44">
        <v>45</v>
      </c>
      <c r="C92">
        <v>11</v>
      </c>
      <c r="E92" s="12">
        <v>1</v>
      </c>
      <c r="G92" s="26">
        <v>1</v>
      </c>
      <c r="H92" s="27"/>
      <c r="I92" s="27"/>
      <c r="J92" s="27"/>
      <c r="K92" s="27"/>
      <c r="N92" s="28"/>
    </row>
    <row r="93" spans="1:14" x14ac:dyDescent="0.3">
      <c r="A93" s="12" t="s">
        <v>713</v>
      </c>
      <c r="B93" s="44">
        <v>5</v>
      </c>
      <c r="C93">
        <v>1</v>
      </c>
      <c r="E93" s="12">
        <v>0</v>
      </c>
      <c r="G93" s="26"/>
      <c r="H93" s="27"/>
      <c r="I93" s="27"/>
      <c r="J93" s="27"/>
      <c r="K93" s="27"/>
      <c r="N93" s="28"/>
    </row>
    <row r="94" spans="1:14" x14ac:dyDescent="0.3">
      <c r="A94" s="12" t="s">
        <v>714</v>
      </c>
      <c r="B94" s="44">
        <v>1</v>
      </c>
      <c r="C94">
        <v>1</v>
      </c>
      <c r="E94" s="12">
        <v>0</v>
      </c>
      <c r="G94" s="26"/>
      <c r="H94" s="27"/>
      <c r="I94" s="27"/>
      <c r="J94" s="27"/>
      <c r="K94" s="27"/>
      <c r="N94" s="28"/>
    </row>
    <row r="95" spans="1:14" x14ac:dyDescent="0.3">
      <c r="A95" s="12" t="s">
        <v>715</v>
      </c>
      <c r="B95" s="44">
        <v>1</v>
      </c>
      <c r="C95">
        <v>0</v>
      </c>
      <c r="E95" s="12">
        <v>0</v>
      </c>
      <c r="G95" s="26"/>
      <c r="H95" s="27"/>
      <c r="I95" s="27"/>
      <c r="J95" s="27"/>
      <c r="K95" s="27"/>
      <c r="N95" s="28"/>
    </row>
    <row r="96" spans="1:14" x14ac:dyDescent="0.3">
      <c r="A96" s="12" t="s">
        <v>716</v>
      </c>
      <c r="B96" s="44">
        <v>2</v>
      </c>
      <c r="C96">
        <v>2</v>
      </c>
      <c r="E96" s="12">
        <v>0</v>
      </c>
      <c r="G96" s="26"/>
      <c r="H96" s="27"/>
      <c r="I96" s="27"/>
      <c r="J96" s="27"/>
      <c r="K96" s="27"/>
      <c r="N96" s="28"/>
    </row>
    <row r="97" spans="1:15" x14ac:dyDescent="0.3">
      <c r="A97" s="12" t="s">
        <v>717</v>
      </c>
      <c r="B97" s="44">
        <v>5</v>
      </c>
      <c r="C97">
        <v>0</v>
      </c>
      <c r="E97" s="12">
        <v>0</v>
      </c>
      <c r="G97" s="26"/>
      <c r="H97" s="27"/>
      <c r="I97" s="27"/>
      <c r="J97" s="27"/>
      <c r="K97" s="27"/>
      <c r="N97" s="28"/>
    </row>
    <row r="98" spans="1:15" x14ac:dyDescent="0.3">
      <c r="A98" s="12" t="s">
        <v>718</v>
      </c>
      <c r="B98" s="44">
        <v>6</v>
      </c>
      <c r="C98">
        <v>2</v>
      </c>
      <c r="E98" s="12">
        <v>0</v>
      </c>
      <c r="G98" s="26"/>
      <c r="H98" s="27"/>
      <c r="I98" s="27"/>
      <c r="J98" s="27"/>
      <c r="K98" s="27"/>
      <c r="N98" s="28"/>
    </row>
    <row r="99" spans="1:15" x14ac:dyDescent="0.3">
      <c r="A99" s="12" t="s">
        <v>719</v>
      </c>
      <c r="B99" s="44">
        <v>3</v>
      </c>
      <c r="C99">
        <v>1</v>
      </c>
      <c r="E99" s="12">
        <v>0</v>
      </c>
      <c r="G99" s="26"/>
      <c r="H99" s="27"/>
      <c r="I99" s="27"/>
      <c r="J99" s="27"/>
      <c r="K99" s="27"/>
      <c r="N99" s="28"/>
    </row>
    <row r="100" spans="1:15" x14ac:dyDescent="0.3">
      <c r="A100" s="124" t="s">
        <v>4367</v>
      </c>
      <c r="B100" s="36">
        <v>1</v>
      </c>
      <c r="C100" s="9">
        <v>0</v>
      </c>
      <c r="D100" s="9" t="s">
        <v>4368</v>
      </c>
      <c r="E100" s="14">
        <v>0</v>
      </c>
      <c r="F100" s="18">
        <v>0</v>
      </c>
    </row>
    <row r="101" spans="1:15" x14ac:dyDescent="0.3">
      <c r="A101" s="125" t="s">
        <v>72</v>
      </c>
      <c r="B101" s="35">
        <v>5</v>
      </c>
      <c r="C101" s="20"/>
      <c r="D101" s="20" t="s">
        <v>28</v>
      </c>
      <c r="E101" s="14">
        <f>SUM(E102:E103)</f>
        <v>1</v>
      </c>
      <c r="F101" s="18">
        <f>(E101/(C102+C103))*100</f>
        <v>25</v>
      </c>
      <c r="O101">
        <f>SUM(G102:N103)</f>
        <v>1</v>
      </c>
    </row>
    <row r="102" spans="1:15" x14ac:dyDescent="0.3">
      <c r="A102" s="12" t="s">
        <v>1137</v>
      </c>
      <c r="B102" s="44">
        <v>1</v>
      </c>
      <c r="C102">
        <v>1</v>
      </c>
      <c r="E102" s="12">
        <v>1</v>
      </c>
      <c r="G102" s="26">
        <v>1</v>
      </c>
    </row>
    <row r="103" spans="1:15" x14ac:dyDescent="0.3">
      <c r="A103" s="12" t="s">
        <v>1136</v>
      </c>
      <c r="B103" s="44">
        <v>4</v>
      </c>
      <c r="C103">
        <v>3</v>
      </c>
      <c r="E103" s="12">
        <v>0</v>
      </c>
      <c r="G103" s="26"/>
    </row>
    <row r="104" spans="1:15" x14ac:dyDescent="0.3">
      <c r="A104" s="125" t="s">
        <v>96</v>
      </c>
      <c r="B104" s="35">
        <v>166</v>
      </c>
      <c r="C104" s="131">
        <f>SUM(C105:C116)</f>
        <v>74</v>
      </c>
      <c r="D104" s="20" t="s">
        <v>22</v>
      </c>
      <c r="E104" s="14">
        <f>SUM(E105:E116)</f>
        <v>8</v>
      </c>
      <c r="F104" s="18">
        <f>(E104/C104)*100</f>
        <v>10.810810810810811</v>
      </c>
      <c r="O104">
        <f>SUM(G105:N116)</f>
        <v>8</v>
      </c>
    </row>
    <row r="105" spans="1:15" x14ac:dyDescent="0.3">
      <c r="A105" s="12" t="s">
        <v>1159</v>
      </c>
      <c r="B105" s="44">
        <v>34</v>
      </c>
      <c r="C105">
        <v>17</v>
      </c>
      <c r="E105" s="12">
        <v>1</v>
      </c>
      <c r="H105" s="27">
        <v>1</v>
      </c>
    </row>
    <row r="106" spans="1:15" x14ac:dyDescent="0.3">
      <c r="A106" s="12" t="s">
        <v>1148</v>
      </c>
      <c r="B106" s="44">
        <v>3</v>
      </c>
      <c r="C106">
        <v>1</v>
      </c>
      <c r="E106" s="12">
        <v>0</v>
      </c>
      <c r="H106" s="27"/>
    </row>
    <row r="107" spans="1:15" x14ac:dyDescent="0.3">
      <c r="A107" s="12" t="s">
        <v>1149</v>
      </c>
      <c r="B107" s="44">
        <v>15</v>
      </c>
      <c r="C107">
        <v>8</v>
      </c>
      <c r="E107" s="12">
        <v>1</v>
      </c>
      <c r="H107" s="27">
        <v>1</v>
      </c>
    </row>
    <row r="108" spans="1:15" x14ac:dyDescent="0.3">
      <c r="A108" s="12" t="s">
        <v>1150</v>
      </c>
      <c r="B108" s="44">
        <v>5</v>
      </c>
      <c r="C108">
        <v>3</v>
      </c>
      <c r="E108" s="12">
        <v>1</v>
      </c>
      <c r="H108" s="27">
        <v>1</v>
      </c>
    </row>
    <row r="109" spans="1:15" x14ac:dyDescent="0.3">
      <c r="A109" s="12" t="s">
        <v>1151</v>
      </c>
      <c r="B109" s="44">
        <v>2</v>
      </c>
      <c r="C109">
        <v>2</v>
      </c>
      <c r="E109" s="12">
        <v>0</v>
      </c>
      <c r="H109" s="27"/>
    </row>
    <row r="110" spans="1:15" x14ac:dyDescent="0.3">
      <c r="A110" s="12" t="s">
        <v>1152</v>
      </c>
      <c r="B110" s="44">
        <v>43</v>
      </c>
      <c r="C110">
        <v>14</v>
      </c>
      <c r="E110" s="12">
        <v>0</v>
      </c>
      <c r="H110" s="27"/>
    </row>
    <row r="111" spans="1:15" x14ac:dyDescent="0.3">
      <c r="A111" s="12" t="s">
        <v>1153</v>
      </c>
      <c r="B111" s="44">
        <v>6</v>
      </c>
      <c r="C111">
        <v>2</v>
      </c>
      <c r="E111" s="12">
        <v>0</v>
      </c>
      <c r="H111" s="27"/>
    </row>
    <row r="112" spans="1:15" x14ac:dyDescent="0.3">
      <c r="A112" s="12" t="s">
        <v>1154</v>
      </c>
      <c r="B112" s="44">
        <v>5</v>
      </c>
      <c r="C112">
        <v>4</v>
      </c>
      <c r="E112" s="12">
        <v>0</v>
      </c>
      <c r="H112" s="27"/>
    </row>
    <row r="113" spans="1:16" x14ac:dyDescent="0.3">
      <c r="A113" s="12" t="s">
        <v>1155</v>
      </c>
      <c r="B113" s="44">
        <v>5</v>
      </c>
      <c r="C113">
        <v>5</v>
      </c>
      <c r="E113" s="12">
        <v>1</v>
      </c>
      <c r="H113" s="27">
        <v>1</v>
      </c>
    </row>
    <row r="114" spans="1:16" x14ac:dyDescent="0.3">
      <c r="A114" s="12" t="s">
        <v>1156</v>
      </c>
      <c r="B114" s="44">
        <v>11</v>
      </c>
      <c r="C114">
        <v>6</v>
      </c>
      <c r="E114" s="12">
        <v>2</v>
      </c>
      <c r="H114" s="27">
        <v>2</v>
      </c>
    </row>
    <row r="115" spans="1:16" x14ac:dyDescent="0.3">
      <c r="A115" s="12" t="s">
        <v>1157</v>
      </c>
      <c r="B115" s="44">
        <v>2</v>
      </c>
      <c r="C115">
        <v>0</v>
      </c>
      <c r="E115" s="12">
        <v>0</v>
      </c>
      <c r="H115" s="27"/>
    </row>
    <row r="116" spans="1:16" x14ac:dyDescent="0.3">
      <c r="A116" s="12" t="s">
        <v>1158</v>
      </c>
      <c r="B116" s="44">
        <v>36</v>
      </c>
      <c r="C116">
        <v>12</v>
      </c>
      <c r="E116" s="12">
        <v>2</v>
      </c>
      <c r="H116" s="27">
        <v>2</v>
      </c>
    </row>
    <row r="117" spans="1:16" x14ac:dyDescent="0.3">
      <c r="A117" s="125" t="s">
        <v>63</v>
      </c>
      <c r="B117" s="35">
        <v>103</v>
      </c>
      <c r="C117" s="20"/>
      <c r="D117" s="20" t="s">
        <v>64</v>
      </c>
      <c r="E117" s="14">
        <f>SUM(E118:E121)</f>
        <v>5</v>
      </c>
      <c r="F117" s="18">
        <f>(E117/(C119+C120))*100</f>
        <v>35.714285714285715</v>
      </c>
      <c r="O117">
        <f>SUM(G118:N121)</f>
        <v>5</v>
      </c>
    </row>
    <row r="118" spans="1:16" x14ac:dyDescent="0.3">
      <c r="A118" s="12" t="s">
        <v>1271</v>
      </c>
      <c r="B118" s="44">
        <v>6</v>
      </c>
      <c r="C118">
        <v>0</v>
      </c>
      <c r="E118" s="12">
        <v>0</v>
      </c>
      <c r="J118" s="27"/>
    </row>
    <row r="119" spans="1:16" x14ac:dyDescent="0.3">
      <c r="A119" s="12" t="s">
        <v>1272</v>
      </c>
      <c r="B119" s="44">
        <v>43</v>
      </c>
      <c r="C119">
        <v>6</v>
      </c>
      <c r="E119" s="12">
        <v>4</v>
      </c>
      <c r="J119" s="27">
        <v>4</v>
      </c>
    </row>
    <row r="120" spans="1:16" x14ac:dyDescent="0.3">
      <c r="A120" s="12" t="s">
        <v>1273</v>
      </c>
      <c r="B120" s="44">
        <v>46</v>
      </c>
      <c r="C120">
        <v>8</v>
      </c>
      <c r="E120" s="12">
        <v>1</v>
      </c>
      <c r="J120" s="27">
        <v>1</v>
      </c>
    </row>
    <row r="121" spans="1:16" x14ac:dyDescent="0.3">
      <c r="A121" s="12" t="s">
        <v>1274</v>
      </c>
      <c r="B121" s="44">
        <v>8</v>
      </c>
      <c r="C121">
        <v>0</v>
      </c>
      <c r="E121" s="12">
        <v>0</v>
      </c>
      <c r="J121" s="27"/>
    </row>
    <row r="122" spans="1:16" x14ac:dyDescent="0.3">
      <c r="A122" s="125" t="s">
        <v>83</v>
      </c>
      <c r="B122" s="35">
        <v>12</v>
      </c>
      <c r="C122" s="20"/>
      <c r="D122" s="20" t="s">
        <v>28</v>
      </c>
      <c r="E122" s="14">
        <f>SUM(E123:E125)</f>
        <v>2</v>
      </c>
      <c r="F122" s="18">
        <f>(E122/(C123+C124+C125))*100</f>
        <v>40</v>
      </c>
      <c r="O122">
        <f>SUM(G123:N125)</f>
        <v>2</v>
      </c>
    </row>
    <row r="123" spans="1:16" x14ac:dyDescent="0.3">
      <c r="A123" s="12" t="s">
        <v>1301</v>
      </c>
      <c r="B123" s="44">
        <v>8</v>
      </c>
      <c r="C123">
        <v>3</v>
      </c>
      <c r="E123" s="12">
        <v>2</v>
      </c>
      <c r="G123" s="26">
        <v>2</v>
      </c>
    </row>
    <row r="124" spans="1:16" x14ac:dyDescent="0.3">
      <c r="A124" s="12" t="s">
        <v>1302</v>
      </c>
      <c r="B124" s="44">
        <v>1</v>
      </c>
      <c r="C124">
        <v>1</v>
      </c>
      <c r="E124" s="12">
        <v>0</v>
      </c>
      <c r="G124" s="26"/>
    </row>
    <row r="125" spans="1:16" x14ac:dyDescent="0.3">
      <c r="A125" s="12" t="s">
        <v>1303</v>
      </c>
      <c r="B125" s="44">
        <v>3</v>
      </c>
      <c r="C125">
        <v>1</v>
      </c>
      <c r="E125" s="12">
        <v>0</v>
      </c>
      <c r="G125" s="26"/>
    </row>
    <row r="126" spans="1:16" x14ac:dyDescent="0.3">
      <c r="A126" s="122" t="s">
        <v>100</v>
      </c>
      <c r="B126" s="43">
        <v>6</v>
      </c>
      <c r="C126" s="22"/>
      <c r="D126" s="22" t="s">
        <v>4369</v>
      </c>
      <c r="E126" s="14">
        <f>SUM(E127:E128)</f>
        <v>0</v>
      </c>
      <c r="F126" s="18">
        <f>(E126/C127)*100</f>
        <v>0</v>
      </c>
      <c r="O126">
        <f>SUM(G127:N128)</f>
        <v>0</v>
      </c>
      <c r="P126" t="s">
        <v>1323</v>
      </c>
    </row>
    <row r="127" spans="1:16" x14ac:dyDescent="0.3">
      <c r="A127" s="12" t="s">
        <v>1325</v>
      </c>
      <c r="B127" s="44">
        <v>4</v>
      </c>
      <c r="C127">
        <v>4</v>
      </c>
      <c r="E127" s="12">
        <v>0</v>
      </c>
    </row>
    <row r="128" spans="1:16" x14ac:dyDescent="0.3">
      <c r="A128" s="12" t="s">
        <v>1326</v>
      </c>
      <c r="B128" s="44">
        <v>2</v>
      </c>
      <c r="C128">
        <v>0</v>
      </c>
      <c r="E128" s="12">
        <v>0</v>
      </c>
    </row>
    <row r="129" spans="1:15" x14ac:dyDescent="0.3">
      <c r="A129" s="125" t="s">
        <v>58</v>
      </c>
      <c r="B129" s="35">
        <v>8</v>
      </c>
      <c r="C129" s="20">
        <v>1</v>
      </c>
      <c r="D129" s="20" t="s">
        <v>28</v>
      </c>
      <c r="E129" s="14">
        <v>1</v>
      </c>
      <c r="F129" s="18">
        <f>(E129/C129)*100</f>
        <v>100</v>
      </c>
      <c r="G129" s="26">
        <v>1</v>
      </c>
      <c r="O129">
        <f>SUM(G129:N129)</f>
        <v>1</v>
      </c>
    </row>
    <row r="130" spans="1:15" x14ac:dyDescent="0.3">
      <c r="A130" s="125" t="s">
        <v>82</v>
      </c>
      <c r="B130" s="35">
        <v>136</v>
      </c>
      <c r="C130" s="20"/>
      <c r="D130" s="20" t="s">
        <v>64</v>
      </c>
      <c r="E130" s="14">
        <f>SUM(E131:E133)</f>
        <v>2</v>
      </c>
      <c r="F130" s="18">
        <f>(E130/C131)*100</f>
        <v>15.384615384615385</v>
      </c>
      <c r="O130">
        <f>SUM(G131:N133)</f>
        <v>2</v>
      </c>
    </row>
    <row r="131" spans="1:15" x14ac:dyDescent="0.3">
      <c r="A131" s="12" t="s">
        <v>1333</v>
      </c>
      <c r="B131" s="44">
        <v>126</v>
      </c>
      <c r="C131">
        <v>13</v>
      </c>
      <c r="E131" s="12">
        <v>2</v>
      </c>
      <c r="J131" s="27">
        <v>2</v>
      </c>
    </row>
    <row r="132" spans="1:15" x14ac:dyDescent="0.3">
      <c r="A132" s="12" t="s">
        <v>1334</v>
      </c>
      <c r="B132" s="44">
        <v>3</v>
      </c>
      <c r="C132">
        <v>0</v>
      </c>
      <c r="E132" s="12">
        <v>0</v>
      </c>
      <c r="J132" s="27"/>
    </row>
    <row r="133" spans="1:15" x14ac:dyDescent="0.3">
      <c r="A133" s="12" t="s">
        <v>1335</v>
      </c>
      <c r="B133" s="44">
        <v>7</v>
      </c>
      <c r="C133">
        <v>0</v>
      </c>
      <c r="E133" s="12">
        <v>0</v>
      </c>
      <c r="J133" s="27"/>
    </row>
    <row r="134" spans="1:15" x14ac:dyDescent="0.3">
      <c r="A134" s="122" t="s">
        <v>87</v>
      </c>
      <c r="B134" s="43">
        <v>37</v>
      </c>
      <c r="C134" s="22"/>
      <c r="D134" s="22" t="s">
        <v>30</v>
      </c>
      <c r="E134" s="14">
        <f>SUM(E135:E137)</f>
        <v>0</v>
      </c>
      <c r="F134" s="18">
        <f>(E134/(C135+C136))*100</f>
        <v>0</v>
      </c>
      <c r="O134">
        <f>SUM(G135:N137)</f>
        <v>0</v>
      </c>
    </row>
    <row r="135" spans="1:15" x14ac:dyDescent="0.3">
      <c r="A135" s="12" t="s">
        <v>1381</v>
      </c>
      <c r="B135" s="44">
        <v>28</v>
      </c>
      <c r="C135">
        <v>1</v>
      </c>
      <c r="E135" s="109">
        <v>0</v>
      </c>
      <c r="H135" s="27"/>
      <c r="I135" s="27"/>
    </row>
    <row r="136" spans="1:15" x14ac:dyDescent="0.3">
      <c r="A136" s="12" t="s">
        <v>1382</v>
      </c>
      <c r="B136" s="44">
        <v>7</v>
      </c>
      <c r="C136">
        <v>1</v>
      </c>
      <c r="E136" s="109">
        <v>0</v>
      </c>
      <c r="H136" s="27"/>
      <c r="I136" s="27"/>
    </row>
    <row r="137" spans="1:15" x14ac:dyDescent="0.3">
      <c r="A137" s="12" t="s">
        <v>1383</v>
      </c>
      <c r="B137" s="44">
        <v>2</v>
      </c>
      <c r="C137">
        <v>0</v>
      </c>
      <c r="E137" s="109">
        <v>0</v>
      </c>
      <c r="H137" s="27"/>
      <c r="I137" s="27"/>
    </row>
    <row r="138" spans="1:15" x14ac:dyDescent="0.3">
      <c r="A138" s="123" t="s">
        <v>77</v>
      </c>
      <c r="B138" s="33">
        <v>207</v>
      </c>
      <c r="C138" s="132">
        <f>SUM(C139:C153)</f>
        <v>83</v>
      </c>
      <c r="D138" s="21" t="s">
        <v>37</v>
      </c>
      <c r="E138" s="14">
        <f>SUM(E139:E153)</f>
        <v>22</v>
      </c>
      <c r="F138" s="18">
        <f>(E138/C138)*100</f>
        <v>26.506024096385545</v>
      </c>
      <c r="O138">
        <f>SUM(G139:N153)</f>
        <v>22</v>
      </c>
    </row>
    <row r="139" spans="1:15" x14ac:dyDescent="0.3">
      <c r="A139" s="12" t="s">
        <v>1391</v>
      </c>
      <c r="B139" s="44">
        <v>35</v>
      </c>
      <c r="C139">
        <v>13</v>
      </c>
      <c r="E139" s="12">
        <v>5</v>
      </c>
      <c r="G139" s="26"/>
      <c r="H139" s="27">
        <v>5</v>
      </c>
      <c r="I139" s="27"/>
    </row>
    <row r="140" spans="1:15" x14ac:dyDescent="0.3">
      <c r="A140" s="12" t="s">
        <v>1392</v>
      </c>
      <c r="B140" s="44">
        <v>20</v>
      </c>
      <c r="C140">
        <v>3</v>
      </c>
      <c r="E140" s="12">
        <v>1</v>
      </c>
      <c r="G140" s="26"/>
      <c r="H140" s="27">
        <v>1</v>
      </c>
      <c r="I140" s="27"/>
    </row>
    <row r="141" spans="1:15" x14ac:dyDescent="0.3">
      <c r="A141" s="12" t="s">
        <v>1393</v>
      </c>
      <c r="B141" s="44">
        <v>7</v>
      </c>
      <c r="C141">
        <v>4</v>
      </c>
      <c r="E141" s="12">
        <v>2</v>
      </c>
      <c r="G141" s="26"/>
      <c r="H141" s="27">
        <v>2</v>
      </c>
      <c r="I141" s="27"/>
    </row>
    <row r="142" spans="1:15" x14ac:dyDescent="0.3">
      <c r="A142" s="12" t="s">
        <v>1394</v>
      </c>
      <c r="B142" s="44">
        <v>5</v>
      </c>
      <c r="C142">
        <v>1</v>
      </c>
      <c r="E142" s="12">
        <v>0</v>
      </c>
      <c r="G142" s="26"/>
      <c r="H142" s="27"/>
      <c r="I142" s="27"/>
    </row>
    <row r="143" spans="1:15" x14ac:dyDescent="0.3">
      <c r="A143" s="12" t="s">
        <v>1395</v>
      </c>
      <c r="B143" s="44">
        <v>8</v>
      </c>
      <c r="C143">
        <v>3</v>
      </c>
      <c r="E143" s="12">
        <v>0</v>
      </c>
      <c r="G143" s="26"/>
      <c r="H143" s="27"/>
      <c r="I143" s="27"/>
    </row>
    <row r="144" spans="1:15" x14ac:dyDescent="0.3">
      <c r="A144" s="12" t="s">
        <v>1396</v>
      </c>
      <c r="B144" s="44">
        <v>3</v>
      </c>
      <c r="C144">
        <v>2</v>
      </c>
      <c r="E144" s="12">
        <v>0</v>
      </c>
      <c r="G144" s="26"/>
      <c r="H144" s="27"/>
      <c r="I144" s="27"/>
    </row>
    <row r="145" spans="1:15" x14ac:dyDescent="0.3">
      <c r="A145" s="12" t="s">
        <v>1397</v>
      </c>
      <c r="B145" s="44">
        <v>16</v>
      </c>
      <c r="C145">
        <v>8</v>
      </c>
      <c r="E145" s="12">
        <v>1</v>
      </c>
      <c r="G145" s="26"/>
      <c r="H145" s="27">
        <v>1</v>
      </c>
      <c r="I145" s="27"/>
    </row>
    <row r="146" spans="1:15" x14ac:dyDescent="0.3">
      <c r="A146" s="12" t="s">
        <v>1398</v>
      </c>
      <c r="B146" s="44">
        <v>5</v>
      </c>
      <c r="C146">
        <v>4</v>
      </c>
      <c r="E146" s="12">
        <v>2</v>
      </c>
      <c r="G146" s="26"/>
      <c r="H146" s="27">
        <v>2</v>
      </c>
      <c r="I146" s="27"/>
    </row>
    <row r="147" spans="1:15" x14ac:dyDescent="0.3">
      <c r="A147" s="12" t="s">
        <v>1399</v>
      </c>
      <c r="B147" s="44">
        <v>3</v>
      </c>
      <c r="C147">
        <v>3</v>
      </c>
      <c r="E147" s="12">
        <v>0</v>
      </c>
      <c r="G147" s="26"/>
      <c r="H147" s="27"/>
      <c r="I147" s="27"/>
    </row>
    <row r="148" spans="1:15" x14ac:dyDescent="0.3">
      <c r="A148" s="12" t="s">
        <v>1400</v>
      </c>
      <c r="B148" s="44">
        <v>1</v>
      </c>
      <c r="C148">
        <v>1</v>
      </c>
      <c r="E148" s="12">
        <v>0</v>
      </c>
      <c r="G148" s="26"/>
      <c r="H148" s="27"/>
      <c r="I148" s="27"/>
    </row>
    <row r="149" spans="1:15" x14ac:dyDescent="0.3">
      <c r="A149" s="12" t="s">
        <v>1401</v>
      </c>
      <c r="B149" s="44">
        <v>12</v>
      </c>
      <c r="C149">
        <v>8</v>
      </c>
      <c r="E149" s="12">
        <v>5</v>
      </c>
      <c r="G149" s="26"/>
      <c r="H149" s="27">
        <v>5</v>
      </c>
      <c r="I149" s="27"/>
    </row>
    <row r="150" spans="1:15" x14ac:dyDescent="0.3">
      <c r="A150" s="12" t="s">
        <v>1402</v>
      </c>
      <c r="B150" s="44">
        <v>5</v>
      </c>
      <c r="C150">
        <v>5</v>
      </c>
      <c r="E150" s="12">
        <v>3</v>
      </c>
      <c r="G150" s="26"/>
      <c r="H150" s="27">
        <v>3</v>
      </c>
      <c r="I150" s="27"/>
    </row>
    <row r="151" spans="1:15" x14ac:dyDescent="0.3">
      <c r="A151" s="12" t="s">
        <v>1403</v>
      </c>
      <c r="B151" s="44">
        <v>16</v>
      </c>
      <c r="C151">
        <v>12</v>
      </c>
      <c r="E151" s="12">
        <v>3</v>
      </c>
      <c r="G151" s="26"/>
      <c r="H151" s="27">
        <v>3</v>
      </c>
      <c r="I151" s="27"/>
    </row>
    <row r="152" spans="1:15" x14ac:dyDescent="0.3">
      <c r="A152" s="12" t="s">
        <v>1404</v>
      </c>
      <c r="B152" s="44">
        <v>7</v>
      </c>
      <c r="C152">
        <v>1</v>
      </c>
      <c r="E152" s="12">
        <v>0</v>
      </c>
      <c r="G152" s="26"/>
      <c r="H152" s="27"/>
      <c r="I152" s="27"/>
    </row>
    <row r="153" spans="1:15" x14ac:dyDescent="0.3">
      <c r="A153" s="12" t="s">
        <v>1405</v>
      </c>
      <c r="B153" s="44">
        <v>64</v>
      </c>
      <c r="C153">
        <v>15</v>
      </c>
      <c r="E153" s="12">
        <v>0</v>
      </c>
      <c r="G153" s="26"/>
      <c r="H153" s="27"/>
      <c r="I153" s="27"/>
    </row>
    <row r="154" spans="1:15" x14ac:dyDescent="0.3">
      <c r="A154" s="123" t="s">
        <v>67</v>
      </c>
      <c r="B154" s="33">
        <v>227</v>
      </c>
      <c r="C154" s="132">
        <f>SUM(C155:C169)</f>
        <v>40</v>
      </c>
      <c r="D154" s="21" t="s">
        <v>68</v>
      </c>
      <c r="E154" s="14">
        <f>SUM(E155:E169)</f>
        <v>9</v>
      </c>
      <c r="F154" s="18">
        <f>(E154/C154)*100</f>
        <v>22.5</v>
      </c>
      <c r="O154">
        <f>SUM(G155:N169)</f>
        <v>9</v>
      </c>
    </row>
    <row r="155" spans="1:15" x14ac:dyDescent="0.3">
      <c r="A155" s="12" t="s">
        <v>1571</v>
      </c>
      <c r="B155" s="44">
        <v>1</v>
      </c>
      <c r="C155">
        <v>1</v>
      </c>
      <c r="E155" s="12">
        <v>1</v>
      </c>
      <c r="G155" s="26">
        <v>1</v>
      </c>
      <c r="H155" s="27"/>
      <c r="K155" s="27"/>
      <c r="N155" s="28"/>
    </row>
    <row r="156" spans="1:15" x14ac:dyDescent="0.3">
      <c r="A156" s="12" t="s">
        <v>1572</v>
      </c>
      <c r="B156" s="44">
        <v>1</v>
      </c>
      <c r="C156">
        <v>1</v>
      </c>
      <c r="E156" s="12">
        <v>1</v>
      </c>
      <c r="G156" s="26">
        <v>1</v>
      </c>
      <c r="H156" s="27"/>
      <c r="K156" s="27"/>
      <c r="N156" s="28"/>
    </row>
    <row r="157" spans="1:15" x14ac:dyDescent="0.3">
      <c r="A157" s="12" t="s">
        <v>1573</v>
      </c>
      <c r="B157" s="44">
        <v>8</v>
      </c>
      <c r="C157">
        <v>3</v>
      </c>
      <c r="E157" s="12">
        <v>0</v>
      </c>
      <c r="G157" s="26"/>
      <c r="H157" s="27"/>
      <c r="K157" s="27"/>
      <c r="N157" s="28"/>
    </row>
    <row r="158" spans="1:15" x14ac:dyDescent="0.3">
      <c r="A158" s="12" t="s">
        <v>1574</v>
      </c>
      <c r="B158" s="44">
        <v>17</v>
      </c>
      <c r="C158">
        <v>2</v>
      </c>
      <c r="E158" s="12">
        <v>0</v>
      </c>
      <c r="G158" s="26"/>
      <c r="H158" s="27"/>
      <c r="K158" s="27"/>
      <c r="N158" s="28"/>
    </row>
    <row r="159" spans="1:15" x14ac:dyDescent="0.3">
      <c r="A159" s="12" t="s">
        <v>1575</v>
      </c>
      <c r="B159" s="44">
        <v>6</v>
      </c>
      <c r="C159">
        <v>4</v>
      </c>
      <c r="E159" s="12">
        <v>2</v>
      </c>
      <c r="G159" s="26">
        <v>2</v>
      </c>
      <c r="H159" s="27"/>
      <c r="K159" s="27"/>
      <c r="N159" s="28"/>
    </row>
    <row r="160" spans="1:15" x14ac:dyDescent="0.3">
      <c r="A160" s="12" t="s">
        <v>1576</v>
      </c>
      <c r="B160" s="44">
        <v>78</v>
      </c>
      <c r="C160">
        <v>10</v>
      </c>
      <c r="E160" s="12">
        <v>2</v>
      </c>
      <c r="G160" s="26"/>
      <c r="H160" s="27">
        <v>1</v>
      </c>
      <c r="K160" s="27">
        <v>1</v>
      </c>
      <c r="N160" s="28"/>
    </row>
    <row r="161" spans="1:15" x14ac:dyDescent="0.3">
      <c r="A161" s="12" t="s">
        <v>1577</v>
      </c>
      <c r="B161" s="44">
        <v>33</v>
      </c>
      <c r="C161">
        <v>5</v>
      </c>
      <c r="E161" s="12">
        <v>0</v>
      </c>
      <c r="G161" s="26"/>
      <c r="H161" s="27"/>
      <c r="K161" s="27"/>
      <c r="N161" s="28"/>
    </row>
    <row r="162" spans="1:15" x14ac:dyDescent="0.3">
      <c r="A162" s="12" t="s">
        <v>1578</v>
      </c>
      <c r="B162" s="44">
        <v>4</v>
      </c>
      <c r="C162">
        <v>4</v>
      </c>
      <c r="E162" s="12">
        <v>0</v>
      </c>
      <c r="G162" s="26"/>
      <c r="H162" s="27"/>
      <c r="K162" s="27"/>
      <c r="N162" s="28"/>
    </row>
    <row r="163" spans="1:15" x14ac:dyDescent="0.3">
      <c r="A163" s="12" t="s">
        <v>1579</v>
      </c>
      <c r="B163" s="44">
        <v>34</v>
      </c>
      <c r="C163">
        <v>4</v>
      </c>
      <c r="E163" s="12">
        <v>2</v>
      </c>
      <c r="G163" s="26">
        <v>2</v>
      </c>
      <c r="H163" s="27"/>
      <c r="K163" s="27"/>
      <c r="N163" s="28"/>
    </row>
    <row r="164" spans="1:15" x14ac:dyDescent="0.3">
      <c r="A164" s="12" t="s">
        <v>1580</v>
      </c>
      <c r="B164" s="44">
        <v>1</v>
      </c>
      <c r="C164">
        <v>1</v>
      </c>
      <c r="E164" s="12">
        <v>0</v>
      </c>
      <c r="G164" s="26"/>
      <c r="H164" s="27"/>
      <c r="K164" s="27"/>
      <c r="N164" s="28"/>
    </row>
    <row r="165" spans="1:15" x14ac:dyDescent="0.3">
      <c r="A165" s="12" t="s">
        <v>1581</v>
      </c>
      <c r="B165" s="44">
        <v>13</v>
      </c>
      <c r="C165">
        <v>2</v>
      </c>
      <c r="E165" s="12">
        <v>0</v>
      </c>
      <c r="G165" s="26"/>
      <c r="H165" s="27"/>
      <c r="K165" s="27"/>
      <c r="N165" s="28"/>
    </row>
    <row r="166" spans="1:15" x14ac:dyDescent="0.3">
      <c r="A166" s="12" t="s">
        <v>1582</v>
      </c>
      <c r="B166" s="44">
        <v>12</v>
      </c>
      <c r="C166">
        <v>2</v>
      </c>
      <c r="E166" s="12">
        <v>1</v>
      </c>
      <c r="G166" s="26">
        <v>1</v>
      </c>
      <c r="H166" s="27"/>
      <c r="K166" s="27"/>
      <c r="N166" s="28"/>
    </row>
    <row r="167" spans="1:15" x14ac:dyDescent="0.3">
      <c r="A167" s="12" t="s">
        <v>1583</v>
      </c>
      <c r="B167" s="44">
        <v>2</v>
      </c>
      <c r="C167">
        <v>0</v>
      </c>
      <c r="E167" s="12">
        <v>0</v>
      </c>
      <c r="G167" s="26"/>
      <c r="H167" s="27"/>
      <c r="K167" s="27"/>
      <c r="N167" s="28"/>
    </row>
    <row r="168" spans="1:15" x14ac:dyDescent="0.3">
      <c r="A168" s="12" t="s">
        <v>1584</v>
      </c>
      <c r="B168" s="44">
        <v>5</v>
      </c>
      <c r="C168">
        <v>0</v>
      </c>
      <c r="E168" s="12">
        <v>0</v>
      </c>
      <c r="G168" s="26"/>
      <c r="H168" s="27"/>
      <c r="K168" s="27"/>
      <c r="N168" s="28"/>
    </row>
    <row r="169" spans="1:15" x14ac:dyDescent="0.3">
      <c r="A169" s="12" t="s">
        <v>1585</v>
      </c>
      <c r="B169" s="44">
        <v>12</v>
      </c>
      <c r="C169">
        <v>1</v>
      </c>
      <c r="E169" s="12">
        <v>0</v>
      </c>
      <c r="G169" s="26"/>
      <c r="H169" s="27"/>
      <c r="K169" s="27"/>
      <c r="N169" s="28"/>
    </row>
    <row r="170" spans="1:15" x14ac:dyDescent="0.3">
      <c r="A170" s="125" t="s">
        <v>81</v>
      </c>
      <c r="B170" s="35">
        <v>238</v>
      </c>
      <c r="C170" s="20"/>
      <c r="D170" s="20" t="s">
        <v>26</v>
      </c>
      <c r="E170" s="14">
        <f>SUM(E171:E174)</f>
        <v>11</v>
      </c>
      <c r="F170" s="18">
        <f>(E170/(C171+C172+C173+C174))*100</f>
        <v>15.277777777777779</v>
      </c>
      <c r="O170">
        <f>SUM(G171:N174)</f>
        <v>11</v>
      </c>
    </row>
    <row r="171" spans="1:15" x14ac:dyDescent="0.3">
      <c r="A171" s="12" t="s">
        <v>1714</v>
      </c>
      <c r="B171" s="44">
        <v>17</v>
      </c>
      <c r="C171">
        <v>4</v>
      </c>
      <c r="E171" s="12">
        <v>0</v>
      </c>
      <c r="J171" s="27"/>
      <c r="K171" s="27"/>
    </row>
    <row r="172" spans="1:15" x14ac:dyDescent="0.3">
      <c r="A172" s="12" t="s">
        <v>1715</v>
      </c>
      <c r="B172" s="44">
        <v>208</v>
      </c>
      <c r="C172">
        <v>62</v>
      </c>
      <c r="E172" s="12">
        <v>10</v>
      </c>
      <c r="J172" s="27">
        <v>9</v>
      </c>
      <c r="K172" s="27">
        <v>1</v>
      </c>
    </row>
    <row r="173" spans="1:15" x14ac:dyDescent="0.3">
      <c r="A173" s="12" t="s">
        <v>1716</v>
      </c>
      <c r="B173" s="44">
        <v>12</v>
      </c>
      <c r="C173">
        <v>5</v>
      </c>
      <c r="E173" s="12">
        <v>1</v>
      </c>
      <c r="J173" s="27">
        <v>1</v>
      </c>
      <c r="K173" s="27"/>
    </row>
    <row r="174" spans="1:15" x14ac:dyDescent="0.3">
      <c r="A174" s="12" t="s">
        <v>1717</v>
      </c>
      <c r="B174" s="44">
        <v>2</v>
      </c>
      <c r="C174">
        <v>1</v>
      </c>
      <c r="E174" s="12">
        <v>0</v>
      </c>
      <c r="J174" s="27"/>
      <c r="K174" s="27"/>
    </row>
    <row r="175" spans="1:15" x14ac:dyDescent="0.3">
      <c r="A175" s="122" t="s">
        <v>42</v>
      </c>
      <c r="B175" s="43">
        <v>6</v>
      </c>
      <c r="C175" s="22"/>
      <c r="D175" s="22" t="s">
        <v>28</v>
      </c>
      <c r="E175" s="14">
        <f>SUM(E176:E177)</f>
        <v>0</v>
      </c>
      <c r="F175" s="18">
        <f>(E175/(C176+C177))*100</f>
        <v>0</v>
      </c>
      <c r="O175">
        <f>SUM(G176:N177)</f>
        <v>0</v>
      </c>
    </row>
    <row r="176" spans="1:15" x14ac:dyDescent="0.3">
      <c r="A176" s="12" t="s">
        <v>1790</v>
      </c>
      <c r="B176" s="44">
        <v>1</v>
      </c>
      <c r="C176">
        <v>1</v>
      </c>
      <c r="E176" s="12">
        <v>0</v>
      </c>
      <c r="G176" s="26"/>
    </row>
    <row r="177" spans="1:15" x14ac:dyDescent="0.3">
      <c r="A177" s="12" t="s">
        <v>1791</v>
      </c>
      <c r="B177" s="44">
        <v>5</v>
      </c>
      <c r="C177">
        <v>2</v>
      </c>
      <c r="E177" s="12">
        <v>0</v>
      </c>
      <c r="G177" s="26"/>
    </row>
    <row r="178" spans="1:15" x14ac:dyDescent="0.3">
      <c r="A178" s="125" t="s">
        <v>78</v>
      </c>
      <c r="B178" s="35">
        <v>123</v>
      </c>
      <c r="C178" s="20"/>
      <c r="D178" s="20" t="s">
        <v>79</v>
      </c>
      <c r="E178" s="14">
        <f>SUM(E179:E184)</f>
        <v>5</v>
      </c>
      <c r="F178" s="18">
        <f>(E178/(C179+C180+C181+C182+C183+C184))*100</f>
        <v>29.411764705882355</v>
      </c>
      <c r="O178">
        <f>SUM(G179:N184)</f>
        <v>5</v>
      </c>
    </row>
    <row r="179" spans="1:15" x14ac:dyDescent="0.3">
      <c r="A179" s="12" t="s">
        <v>1795</v>
      </c>
      <c r="B179" s="7">
        <v>7</v>
      </c>
      <c r="C179">
        <v>1</v>
      </c>
      <c r="E179" s="12">
        <v>0</v>
      </c>
      <c r="H179" s="27"/>
      <c r="J179" s="27"/>
    </row>
    <row r="180" spans="1:15" x14ac:dyDescent="0.3">
      <c r="A180" s="12" t="s">
        <v>1796</v>
      </c>
      <c r="B180" s="7">
        <v>2</v>
      </c>
      <c r="C180">
        <v>1</v>
      </c>
      <c r="E180" s="12">
        <v>0</v>
      </c>
      <c r="H180" s="27"/>
      <c r="J180" s="27"/>
    </row>
    <row r="181" spans="1:15" x14ac:dyDescent="0.3">
      <c r="A181" s="12" t="s">
        <v>1797</v>
      </c>
      <c r="B181" s="7">
        <v>7</v>
      </c>
      <c r="C181">
        <v>2</v>
      </c>
      <c r="E181" s="12">
        <v>1</v>
      </c>
      <c r="H181" s="27">
        <v>1</v>
      </c>
      <c r="J181" s="27"/>
    </row>
    <row r="182" spans="1:15" x14ac:dyDescent="0.3">
      <c r="A182" s="12" t="s">
        <v>1798</v>
      </c>
      <c r="B182" s="7">
        <v>78</v>
      </c>
      <c r="C182">
        <v>11</v>
      </c>
      <c r="E182" s="12">
        <v>3</v>
      </c>
      <c r="H182" s="27">
        <v>2</v>
      </c>
      <c r="J182" s="27">
        <v>1</v>
      </c>
    </row>
    <row r="183" spans="1:15" x14ac:dyDescent="0.3">
      <c r="A183" s="12" t="s">
        <v>1799</v>
      </c>
      <c r="B183" s="7">
        <v>9</v>
      </c>
      <c r="C183">
        <v>2</v>
      </c>
      <c r="E183" s="12">
        <v>1</v>
      </c>
      <c r="H183" s="27"/>
      <c r="J183" s="27">
        <v>1</v>
      </c>
    </row>
    <row r="184" spans="1:15" x14ac:dyDescent="0.3">
      <c r="A184" s="12" t="s">
        <v>1800</v>
      </c>
      <c r="B184" s="7">
        <v>20</v>
      </c>
      <c r="C184">
        <v>0</v>
      </c>
      <c r="E184" s="12">
        <v>0</v>
      </c>
      <c r="H184" s="27"/>
      <c r="J184" s="27"/>
    </row>
    <row r="185" spans="1:15" x14ac:dyDescent="0.3">
      <c r="A185" s="125" t="s">
        <v>46</v>
      </c>
      <c r="B185" s="35">
        <v>9</v>
      </c>
      <c r="C185" s="20">
        <v>3</v>
      </c>
      <c r="D185" s="20" t="s">
        <v>22</v>
      </c>
      <c r="E185" s="14">
        <v>2</v>
      </c>
      <c r="F185" s="18">
        <f>(E185/C185)*100</f>
        <v>66.666666666666657</v>
      </c>
      <c r="H185" s="27">
        <v>2</v>
      </c>
      <c r="O185">
        <f t="shared" si="1"/>
        <v>2</v>
      </c>
    </row>
    <row r="186" spans="1:15" x14ac:dyDescent="0.3">
      <c r="A186" s="123" t="s">
        <v>93</v>
      </c>
      <c r="B186" s="33">
        <v>1058</v>
      </c>
      <c r="C186" s="132">
        <f>SUM(C187:C238)</f>
        <v>292</v>
      </c>
      <c r="D186" s="21" t="s">
        <v>52</v>
      </c>
      <c r="E186" s="14">
        <f>SUM(E187:E238)</f>
        <v>25</v>
      </c>
      <c r="F186" s="18">
        <f>(E186/C186)*100</f>
        <v>8.5616438356164384</v>
      </c>
      <c r="O186">
        <f>SUM(G187:N238)</f>
        <v>25</v>
      </c>
    </row>
    <row r="187" spans="1:15" x14ac:dyDescent="0.3">
      <c r="A187" s="12" t="s">
        <v>1906</v>
      </c>
      <c r="B187" s="44">
        <v>3</v>
      </c>
      <c r="C187">
        <v>1</v>
      </c>
      <c r="E187" s="12">
        <v>0</v>
      </c>
      <c r="G187" s="26"/>
      <c r="H187" s="27"/>
      <c r="N187" s="28"/>
    </row>
    <row r="188" spans="1:15" x14ac:dyDescent="0.3">
      <c r="A188" s="12" t="s">
        <v>1907</v>
      </c>
      <c r="B188" s="44">
        <v>1</v>
      </c>
      <c r="C188">
        <v>1</v>
      </c>
      <c r="E188" s="12">
        <v>0</v>
      </c>
      <c r="G188" s="26"/>
      <c r="H188" s="27"/>
      <c r="N188" s="28"/>
    </row>
    <row r="189" spans="1:15" x14ac:dyDescent="0.3">
      <c r="A189" s="12" t="s">
        <v>1908</v>
      </c>
      <c r="B189" s="44">
        <v>3</v>
      </c>
      <c r="C189">
        <v>3</v>
      </c>
      <c r="E189" s="12">
        <v>1</v>
      </c>
      <c r="G189" s="26">
        <v>1</v>
      </c>
      <c r="H189" s="27"/>
      <c r="N189" s="28"/>
    </row>
    <row r="190" spans="1:15" x14ac:dyDescent="0.3">
      <c r="A190" s="12" t="s">
        <v>1909</v>
      </c>
      <c r="B190" s="44">
        <v>5</v>
      </c>
      <c r="C190">
        <v>1</v>
      </c>
      <c r="E190" s="12">
        <v>0</v>
      </c>
      <c r="G190" s="26"/>
      <c r="H190" s="27"/>
      <c r="N190" s="28"/>
    </row>
    <row r="191" spans="1:15" x14ac:dyDescent="0.3">
      <c r="A191" s="12" t="s">
        <v>1910</v>
      </c>
      <c r="B191" s="44">
        <v>16</v>
      </c>
      <c r="C191">
        <v>4</v>
      </c>
      <c r="E191" s="12">
        <v>1</v>
      </c>
      <c r="G191" s="26"/>
      <c r="H191" s="27">
        <v>1</v>
      </c>
      <c r="N191" s="28"/>
    </row>
    <row r="192" spans="1:15" x14ac:dyDescent="0.3">
      <c r="A192" s="12" t="s">
        <v>1911</v>
      </c>
      <c r="B192" s="44">
        <v>1</v>
      </c>
      <c r="C192">
        <v>0</v>
      </c>
      <c r="E192" s="12">
        <v>0</v>
      </c>
      <c r="G192" s="26"/>
      <c r="H192" s="27"/>
      <c r="N192" s="28"/>
    </row>
    <row r="193" spans="1:15" x14ac:dyDescent="0.3">
      <c r="A193" s="12" t="s">
        <v>1912</v>
      </c>
      <c r="B193" s="44">
        <v>101</v>
      </c>
      <c r="C193">
        <v>20</v>
      </c>
      <c r="E193" s="12">
        <v>3</v>
      </c>
      <c r="G193" s="26">
        <v>3</v>
      </c>
      <c r="H193" s="27"/>
      <c r="N193" s="28"/>
    </row>
    <row r="194" spans="1:15" x14ac:dyDescent="0.3">
      <c r="A194" s="12" t="s">
        <v>1913</v>
      </c>
      <c r="B194" s="44">
        <v>33</v>
      </c>
      <c r="C194">
        <v>2</v>
      </c>
      <c r="E194" s="12">
        <v>0</v>
      </c>
      <c r="G194" s="26"/>
      <c r="H194" s="27"/>
      <c r="N194" s="28"/>
    </row>
    <row r="195" spans="1:15" x14ac:dyDescent="0.3">
      <c r="A195" s="12" t="s">
        <v>1914</v>
      </c>
      <c r="B195" s="44">
        <v>3</v>
      </c>
      <c r="C195">
        <v>3</v>
      </c>
      <c r="E195" s="12">
        <v>0</v>
      </c>
      <c r="G195" s="26"/>
      <c r="H195" s="27"/>
      <c r="N195" s="28"/>
    </row>
    <row r="196" spans="1:15" x14ac:dyDescent="0.3">
      <c r="A196" s="12" t="s">
        <v>1915</v>
      </c>
      <c r="B196" s="44">
        <v>10</v>
      </c>
      <c r="C196">
        <v>6</v>
      </c>
      <c r="E196" s="12">
        <v>0</v>
      </c>
      <c r="G196" s="26"/>
      <c r="H196" s="27"/>
      <c r="N196" s="28"/>
    </row>
    <row r="197" spans="1:15" x14ac:dyDescent="0.3">
      <c r="A197" s="12" t="s">
        <v>1916</v>
      </c>
      <c r="B197" s="44">
        <v>2</v>
      </c>
      <c r="C197">
        <v>1</v>
      </c>
      <c r="E197" s="12">
        <v>0</v>
      </c>
      <c r="G197" s="26"/>
      <c r="H197" s="27"/>
      <c r="N197" s="28"/>
    </row>
    <row r="198" spans="1:15" x14ac:dyDescent="0.3">
      <c r="A198" s="12" t="s">
        <v>1917</v>
      </c>
      <c r="B198" s="44">
        <v>110</v>
      </c>
      <c r="C198">
        <v>23</v>
      </c>
      <c r="E198" s="12">
        <v>6</v>
      </c>
      <c r="G198" s="26">
        <v>3</v>
      </c>
      <c r="H198" s="27">
        <v>3</v>
      </c>
      <c r="N198" s="28"/>
      <c r="O198" t="s">
        <v>5136</v>
      </c>
    </row>
    <row r="199" spans="1:15" x14ac:dyDescent="0.3">
      <c r="A199" s="12" t="s">
        <v>1918</v>
      </c>
      <c r="B199" s="44">
        <v>2</v>
      </c>
      <c r="C199">
        <v>0</v>
      </c>
      <c r="E199" s="12">
        <v>0</v>
      </c>
      <c r="G199" s="26"/>
      <c r="H199" s="27"/>
      <c r="N199" s="28"/>
    </row>
    <row r="200" spans="1:15" x14ac:dyDescent="0.3">
      <c r="A200" s="12" t="s">
        <v>1919</v>
      </c>
      <c r="B200" s="44">
        <v>8</v>
      </c>
      <c r="C200">
        <v>5</v>
      </c>
      <c r="E200" s="12">
        <v>0</v>
      </c>
      <c r="G200" s="26"/>
      <c r="H200" s="27"/>
      <c r="N200" s="28"/>
    </row>
    <row r="201" spans="1:15" x14ac:dyDescent="0.3">
      <c r="A201" s="12" t="s">
        <v>1920</v>
      </c>
      <c r="B201" s="44">
        <v>13</v>
      </c>
      <c r="C201">
        <v>3</v>
      </c>
      <c r="E201" s="12">
        <v>0</v>
      </c>
      <c r="G201" s="26"/>
      <c r="H201" s="27"/>
      <c r="N201" s="28"/>
    </row>
    <row r="202" spans="1:15" x14ac:dyDescent="0.3">
      <c r="A202" s="12" t="s">
        <v>1921</v>
      </c>
      <c r="B202" s="44">
        <v>9</v>
      </c>
      <c r="C202">
        <v>1</v>
      </c>
      <c r="E202" s="12">
        <v>0</v>
      </c>
      <c r="G202" s="26"/>
      <c r="H202" s="27"/>
      <c r="N202" s="28"/>
    </row>
    <row r="203" spans="1:15" x14ac:dyDescent="0.3">
      <c r="A203" s="12" t="s">
        <v>1922</v>
      </c>
      <c r="B203" s="44">
        <v>37</v>
      </c>
      <c r="C203">
        <f>37-15</f>
        <v>22</v>
      </c>
      <c r="E203" s="12">
        <v>1</v>
      </c>
      <c r="G203" s="26">
        <v>1</v>
      </c>
      <c r="H203" s="27"/>
      <c r="N203" s="28"/>
    </row>
    <row r="204" spans="1:15" x14ac:dyDescent="0.3">
      <c r="A204" s="12" t="s">
        <v>1923</v>
      </c>
      <c r="B204" s="44">
        <v>42</v>
      </c>
      <c r="C204">
        <v>5</v>
      </c>
      <c r="E204" s="12">
        <v>0</v>
      </c>
      <c r="G204" s="26"/>
      <c r="H204" s="27"/>
      <c r="N204" s="28"/>
    </row>
    <row r="205" spans="1:15" x14ac:dyDescent="0.3">
      <c r="A205" s="12" t="s">
        <v>1924</v>
      </c>
      <c r="B205" s="44">
        <v>14</v>
      </c>
      <c r="C205">
        <v>3</v>
      </c>
      <c r="E205" s="12">
        <v>2</v>
      </c>
      <c r="G205" s="26">
        <v>1</v>
      </c>
      <c r="H205" s="27">
        <v>1</v>
      </c>
      <c r="N205" s="28"/>
    </row>
    <row r="206" spans="1:15" x14ac:dyDescent="0.3">
      <c r="A206" s="12" t="s">
        <v>1925</v>
      </c>
      <c r="B206" s="44">
        <v>1</v>
      </c>
      <c r="C206">
        <v>1</v>
      </c>
      <c r="E206" s="12">
        <v>0</v>
      </c>
      <c r="G206" s="26"/>
      <c r="H206" s="27"/>
      <c r="N206" s="28"/>
    </row>
    <row r="207" spans="1:15" x14ac:dyDescent="0.3">
      <c r="A207" s="12" t="s">
        <v>1926</v>
      </c>
      <c r="B207" s="44">
        <v>4</v>
      </c>
      <c r="C207">
        <v>1</v>
      </c>
      <c r="E207" s="12">
        <v>0</v>
      </c>
      <c r="G207" s="26"/>
      <c r="H207" s="27"/>
      <c r="N207" s="28"/>
    </row>
    <row r="208" spans="1:15" x14ac:dyDescent="0.3">
      <c r="A208" s="12" t="s">
        <v>1927</v>
      </c>
      <c r="B208" s="44">
        <v>4</v>
      </c>
      <c r="C208">
        <v>1</v>
      </c>
      <c r="E208" s="12">
        <v>0</v>
      </c>
      <c r="G208" s="26"/>
      <c r="H208" s="27"/>
      <c r="N208" s="28"/>
    </row>
    <row r="209" spans="1:14" x14ac:dyDescent="0.3">
      <c r="A209" s="12" t="s">
        <v>1928</v>
      </c>
      <c r="B209" s="44">
        <v>6</v>
      </c>
      <c r="C209">
        <v>2</v>
      </c>
      <c r="E209" s="12">
        <v>0</v>
      </c>
      <c r="G209" s="26"/>
      <c r="H209" s="27"/>
      <c r="N209" s="28"/>
    </row>
    <row r="210" spans="1:14" x14ac:dyDescent="0.3">
      <c r="A210" s="12" t="s">
        <v>1929</v>
      </c>
      <c r="B210" s="44">
        <v>1</v>
      </c>
      <c r="C210">
        <v>0</v>
      </c>
      <c r="E210" s="12">
        <v>0</v>
      </c>
      <c r="G210" s="26"/>
      <c r="H210" s="27"/>
      <c r="N210" s="28"/>
    </row>
    <row r="211" spans="1:14" x14ac:dyDescent="0.3">
      <c r="A211" s="12" t="s">
        <v>1930</v>
      </c>
      <c r="B211" s="44">
        <v>2</v>
      </c>
      <c r="C211">
        <v>0</v>
      </c>
      <c r="E211" s="12">
        <v>0</v>
      </c>
      <c r="G211" s="26"/>
      <c r="H211" s="27"/>
      <c r="N211" s="28"/>
    </row>
    <row r="212" spans="1:14" x14ac:dyDescent="0.3">
      <c r="A212" s="12" t="s">
        <v>1931</v>
      </c>
      <c r="B212" s="44">
        <v>30</v>
      </c>
      <c r="C212">
        <v>5</v>
      </c>
      <c r="E212" s="12">
        <v>1</v>
      </c>
      <c r="G212" s="26">
        <v>1</v>
      </c>
      <c r="H212" s="27"/>
      <c r="N212" s="28"/>
    </row>
    <row r="213" spans="1:14" x14ac:dyDescent="0.3">
      <c r="A213" s="12" t="s">
        <v>1932</v>
      </c>
      <c r="B213" s="44">
        <v>8</v>
      </c>
      <c r="C213">
        <v>2</v>
      </c>
      <c r="E213" s="12">
        <v>1</v>
      </c>
      <c r="G213" s="26">
        <v>1</v>
      </c>
      <c r="H213" s="27"/>
      <c r="N213" s="28"/>
    </row>
    <row r="214" spans="1:14" x14ac:dyDescent="0.3">
      <c r="A214" s="12" t="s">
        <v>1933</v>
      </c>
      <c r="B214" s="44">
        <v>17</v>
      </c>
      <c r="C214">
        <v>0</v>
      </c>
      <c r="E214" s="12">
        <v>0</v>
      </c>
      <c r="G214" s="26"/>
      <c r="H214" s="27"/>
      <c r="N214" s="28"/>
    </row>
    <row r="215" spans="1:14" x14ac:dyDescent="0.3">
      <c r="A215" s="12" t="s">
        <v>1934</v>
      </c>
      <c r="B215" s="44">
        <v>19</v>
      </c>
      <c r="C215">
        <v>5</v>
      </c>
      <c r="E215" s="12">
        <v>0</v>
      </c>
      <c r="G215" s="26"/>
      <c r="H215" s="27"/>
      <c r="N215" s="28"/>
    </row>
    <row r="216" spans="1:14" x14ac:dyDescent="0.3">
      <c r="A216" s="12" t="s">
        <v>1935</v>
      </c>
      <c r="B216" s="44">
        <v>17</v>
      </c>
      <c r="C216">
        <v>15</v>
      </c>
      <c r="E216" s="12">
        <v>0</v>
      </c>
      <c r="G216" s="26"/>
      <c r="H216" s="27"/>
      <c r="N216" s="28"/>
    </row>
    <row r="217" spans="1:14" x14ac:dyDescent="0.3">
      <c r="A217" s="12" t="s">
        <v>1936</v>
      </c>
      <c r="B217" s="44">
        <v>7</v>
      </c>
      <c r="C217">
        <v>2</v>
      </c>
      <c r="E217" s="12">
        <v>1</v>
      </c>
      <c r="G217" s="26">
        <v>1</v>
      </c>
      <c r="H217" s="27"/>
      <c r="N217" s="28"/>
    </row>
    <row r="218" spans="1:14" x14ac:dyDescent="0.3">
      <c r="A218" s="12" t="s">
        <v>1937</v>
      </c>
      <c r="B218" s="44">
        <v>12</v>
      </c>
      <c r="C218">
        <v>2</v>
      </c>
      <c r="E218" s="12">
        <v>0</v>
      </c>
      <c r="G218" s="26"/>
      <c r="H218" s="27"/>
      <c r="N218" s="28"/>
    </row>
    <row r="219" spans="1:14" x14ac:dyDescent="0.3">
      <c r="A219" s="12" t="s">
        <v>1938</v>
      </c>
      <c r="B219" s="44">
        <v>26</v>
      </c>
      <c r="C219">
        <v>3</v>
      </c>
      <c r="E219" s="12">
        <v>0</v>
      </c>
      <c r="G219" s="26"/>
      <c r="H219" s="27"/>
      <c r="N219" s="28"/>
    </row>
    <row r="220" spans="1:14" x14ac:dyDescent="0.3">
      <c r="A220" s="12" t="s">
        <v>1939</v>
      </c>
      <c r="B220" s="44">
        <v>2</v>
      </c>
      <c r="C220">
        <v>0</v>
      </c>
      <c r="E220" s="12">
        <v>0</v>
      </c>
      <c r="G220" s="26"/>
      <c r="H220" s="27"/>
      <c r="N220" s="28"/>
    </row>
    <row r="221" spans="1:14" x14ac:dyDescent="0.3">
      <c r="A221" s="12" t="s">
        <v>1940</v>
      </c>
      <c r="B221" s="44">
        <v>130</v>
      </c>
      <c r="C221">
        <v>15</v>
      </c>
      <c r="E221" s="12">
        <v>2</v>
      </c>
      <c r="G221" s="26">
        <v>1</v>
      </c>
      <c r="H221" s="27">
        <v>1</v>
      </c>
      <c r="N221" s="28"/>
    </row>
    <row r="222" spans="1:14" x14ac:dyDescent="0.3">
      <c r="A222" s="12" t="s">
        <v>1941</v>
      </c>
      <c r="B222" s="44">
        <v>9</v>
      </c>
      <c r="C222">
        <v>5</v>
      </c>
      <c r="E222" s="12">
        <v>1</v>
      </c>
      <c r="G222" s="26">
        <v>1</v>
      </c>
      <c r="H222" s="27"/>
      <c r="N222" s="28"/>
    </row>
    <row r="223" spans="1:14" x14ac:dyDescent="0.3">
      <c r="A223" s="12" t="s">
        <v>1942</v>
      </c>
      <c r="B223" s="44">
        <v>15</v>
      </c>
      <c r="C223">
        <v>3</v>
      </c>
      <c r="E223" s="12">
        <v>0</v>
      </c>
      <c r="G223" s="26"/>
      <c r="H223" s="27"/>
      <c r="N223" s="28"/>
    </row>
    <row r="224" spans="1:14" x14ac:dyDescent="0.3">
      <c r="A224" s="12" t="s">
        <v>1943</v>
      </c>
      <c r="B224" s="44">
        <v>9</v>
      </c>
      <c r="C224">
        <v>0</v>
      </c>
      <c r="E224" s="12">
        <v>0</v>
      </c>
      <c r="G224" s="26"/>
      <c r="H224" s="27"/>
      <c r="N224" s="28"/>
    </row>
    <row r="225" spans="1:16" x14ac:dyDescent="0.3">
      <c r="A225" s="12" t="s">
        <v>1944</v>
      </c>
      <c r="B225" s="44">
        <v>5</v>
      </c>
      <c r="C225">
        <v>2</v>
      </c>
      <c r="E225" s="12">
        <v>1</v>
      </c>
      <c r="G225" s="26"/>
      <c r="H225" s="27">
        <v>1</v>
      </c>
      <c r="N225" s="28"/>
    </row>
    <row r="226" spans="1:16" x14ac:dyDescent="0.3">
      <c r="A226" s="12" t="s">
        <v>1945</v>
      </c>
      <c r="B226" s="44">
        <v>16</v>
      </c>
      <c r="C226">
        <v>3</v>
      </c>
      <c r="E226" s="12">
        <v>0</v>
      </c>
      <c r="G226" s="26"/>
      <c r="H226" s="27"/>
      <c r="N226" s="28"/>
    </row>
    <row r="227" spans="1:16" x14ac:dyDescent="0.3">
      <c r="A227" s="12" t="s">
        <v>1946</v>
      </c>
      <c r="B227" s="44">
        <v>3</v>
      </c>
      <c r="C227">
        <v>3</v>
      </c>
      <c r="E227" s="12">
        <v>0</v>
      </c>
      <c r="G227" s="26"/>
      <c r="H227" s="27"/>
      <c r="N227" s="28"/>
    </row>
    <row r="228" spans="1:16" x14ac:dyDescent="0.3">
      <c r="A228" s="12" t="s">
        <v>1947</v>
      </c>
      <c r="B228" s="44">
        <v>2</v>
      </c>
      <c r="C228">
        <v>1</v>
      </c>
      <c r="E228" s="12">
        <v>0</v>
      </c>
      <c r="G228" s="26"/>
      <c r="H228" s="27"/>
      <c r="N228" s="28"/>
    </row>
    <row r="229" spans="1:16" x14ac:dyDescent="0.3">
      <c r="A229" s="12" t="s">
        <v>1948</v>
      </c>
      <c r="B229" s="44">
        <v>14</v>
      </c>
      <c r="C229">
        <v>13</v>
      </c>
      <c r="E229" s="12">
        <v>0</v>
      </c>
      <c r="G229" s="26"/>
      <c r="H229" s="27"/>
      <c r="N229" s="28"/>
    </row>
    <row r="230" spans="1:16" x14ac:dyDescent="0.3">
      <c r="A230" s="12" t="s">
        <v>1949</v>
      </c>
      <c r="B230" s="44">
        <v>187</v>
      </c>
      <c r="C230">
        <v>79</v>
      </c>
      <c r="E230" s="12">
        <v>1</v>
      </c>
      <c r="G230" s="26"/>
      <c r="H230" s="27">
        <v>1</v>
      </c>
      <c r="N230" s="28"/>
    </row>
    <row r="231" spans="1:16" x14ac:dyDescent="0.3">
      <c r="A231" s="12" t="s">
        <v>1950</v>
      </c>
      <c r="B231" s="44">
        <v>32</v>
      </c>
      <c r="C231">
        <v>2</v>
      </c>
      <c r="E231" s="12">
        <v>0</v>
      </c>
      <c r="G231" s="26"/>
      <c r="H231" s="27"/>
      <c r="N231" s="28"/>
    </row>
    <row r="232" spans="1:16" x14ac:dyDescent="0.3">
      <c r="A232" s="12" t="s">
        <v>1951</v>
      </c>
      <c r="B232" s="44">
        <v>14</v>
      </c>
      <c r="C232">
        <v>7</v>
      </c>
      <c r="E232" s="12">
        <v>0</v>
      </c>
      <c r="G232" s="26"/>
      <c r="H232" s="27"/>
      <c r="N232" s="28"/>
    </row>
    <row r="233" spans="1:16" x14ac:dyDescent="0.3">
      <c r="A233" s="12" t="s">
        <v>1952</v>
      </c>
      <c r="B233" s="44">
        <v>3</v>
      </c>
      <c r="C233">
        <v>2</v>
      </c>
      <c r="E233" s="12">
        <v>0</v>
      </c>
      <c r="G233" s="26"/>
      <c r="H233" s="27"/>
      <c r="N233" s="28"/>
    </row>
    <row r="234" spans="1:16" x14ac:dyDescent="0.3">
      <c r="A234" s="12" t="s">
        <v>1953</v>
      </c>
      <c r="B234" s="44">
        <v>2</v>
      </c>
      <c r="C234">
        <v>0</v>
      </c>
      <c r="E234" s="12">
        <v>0</v>
      </c>
      <c r="G234" s="26"/>
      <c r="H234" s="27"/>
      <c r="N234" s="28"/>
    </row>
    <row r="235" spans="1:16" x14ac:dyDescent="0.3">
      <c r="A235" s="12" t="s">
        <v>1954</v>
      </c>
      <c r="B235" s="44">
        <v>8</v>
      </c>
      <c r="C235">
        <v>2</v>
      </c>
      <c r="E235" s="12">
        <v>1</v>
      </c>
      <c r="G235" s="26"/>
      <c r="H235" s="27">
        <v>1</v>
      </c>
      <c r="N235" s="28"/>
    </row>
    <row r="236" spans="1:16" x14ac:dyDescent="0.3">
      <c r="A236" s="12" t="s">
        <v>1955</v>
      </c>
      <c r="B236" s="44">
        <v>6</v>
      </c>
      <c r="C236">
        <v>2</v>
      </c>
      <c r="E236" s="12">
        <v>0</v>
      </c>
      <c r="G236" s="26"/>
      <c r="H236" s="27"/>
      <c r="N236" s="28"/>
    </row>
    <row r="237" spans="1:16" x14ac:dyDescent="0.3">
      <c r="A237" s="12" t="s">
        <v>1956</v>
      </c>
      <c r="B237" s="44">
        <v>32</v>
      </c>
      <c r="C237">
        <v>10</v>
      </c>
      <c r="E237" s="12">
        <v>2</v>
      </c>
      <c r="G237" s="26"/>
      <c r="H237" s="27">
        <v>2</v>
      </c>
      <c r="N237" s="28"/>
    </row>
    <row r="238" spans="1:16" x14ac:dyDescent="0.3">
      <c r="A238" s="12" t="s">
        <v>1957</v>
      </c>
      <c r="B238" s="44">
        <v>3</v>
      </c>
      <c r="C238">
        <v>0</v>
      </c>
      <c r="E238" s="12">
        <v>0</v>
      </c>
      <c r="G238" s="26"/>
      <c r="H238" s="27"/>
      <c r="N238" s="28"/>
    </row>
    <row r="239" spans="1:16" x14ac:dyDescent="0.3">
      <c r="A239" s="122" t="s">
        <v>89</v>
      </c>
      <c r="B239" s="43">
        <v>49</v>
      </c>
      <c r="C239" s="22"/>
      <c r="D239" s="22" t="s">
        <v>28</v>
      </c>
      <c r="E239" s="14">
        <f>SUM(E240:E243)</f>
        <v>1</v>
      </c>
      <c r="F239" s="18">
        <f>(E239/(C240+C241+C242+C243))*100</f>
        <v>14.285714285714285</v>
      </c>
      <c r="O239">
        <f>SUM(G240:N243)</f>
        <v>1</v>
      </c>
      <c r="P239" t="s">
        <v>149</v>
      </c>
    </row>
    <row r="240" spans="1:16" x14ac:dyDescent="0.3">
      <c r="A240" s="12" t="s">
        <v>2253</v>
      </c>
      <c r="B240" s="44">
        <v>14</v>
      </c>
      <c r="C240">
        <v>0</v>
      </c>
      <c r="E240" s="12">
        <v>0</v>
      </c>
      <c r="G240" s="26"/>
    </row>
    <row r="241" spans="1:15" x14ac:dyDescent="0.3">
      <c r="A241" s="12" t="s">
        <v>2254</v>
      </c>
      <c r="B241" s="44">
        <v>26</v>
      </c>
      <c r="C241">
        <v>7</v>
      </c>
      <c r="E241" s="12">
        <v>1</v>
      </c>
      <c r="G241" s="26">
        <v>1</v>
      </c>
    </row>
    <row r="242" spans="1:15" x14ac:dyDescent="0.3">
      <c r="A242" s="12" t="s">
        <v>2255</v>
      </c>
      <c r="B242" s="44">
        <v>1</v>
      </c>
      <c r="C242">
        <v>0</v>
      </c>
      <c r="E242" s="12">
        <v>0</v>
      </c>
      <c r="G242" s="26"/>
    </row>
    <row r="243" spans="1:15" x14ac:dyDescent="0.3">
      <c r="A243" s="12" t="s">
        <v>2256</v>
      </c>
      <c r="B243" s="44">
        <v>8</v>
      </c>
      <c r="C243">
        <v>0</v>
      </c>
      <c r="E243" s="12">
        <v>0</v>
      </c>
      <c r="G243" s="26"/>
    </row>
    <row r="244" spans="1:15" x14ac:dyDescent="0.3">
      <c r="A244" s="123" t="s">
        <v>51</v>
      </c>
      <c r="B244" s="33">
        <v>236</v>
      </c>
      <c r="C244" s="132">
        <f>SUM(C245:C261)</f>
        <v>213</v>
      </c>
      <c r="D244" s="21" t="s">
        <v>52</v>
      </c>
      <c r="E244" s="14">
        <f>SUM(E245:E261)</f>
        <v>11</v>
      </c>
      <c r="F244" s="18">
        <f>(E244/C244)*100</f>
        <v>5.164319248826291</v>
      </c>
      <c r="O244">
        <f>SUM(G245:N261)</f>
        <v>11</v>
      </c>
    </row>
    <row r="245" spans="1:15" x14ac:dyDescent="0.3">
      <c r="A245" s="12" t="s">
        <v>2264</v>
      </c>
      <c r="B245" s="44">
        <v>2</v>
      </c>
      <c r="C245">
        <v>2</v>
      </c>
      <c r="E245" s="12">
        <v>0</v>
      </c>
      <c r="G245" s="26"/>
      <c r="H245" s="27"/>
      <c r="N245" s="28"/>
    </row>
    <row r="246" spans="1:15" x14ac:dyDescent="0.3">
      <c r="A246" s="12" t="s">
        <v>2265</v>
      </c>
      <c r="B246" s="44">
        <v>35</v>
      </c>
      <c r="C246">
        <v>32</v>
      </c>
      <c r="E246" s="12">
        <v>2</v>
      </c>
      <c r="G246" s="26"/>
      <c r="H246" s="27">
        <v>2</v>
      </c>
      <c r="N246" s="28"/>
    </row>
    <row r="247" spans="1:15" x14ac:dyDescent="0.3">
      <c r="A247" s="12" t="s">
        <v>2266</v>
      </c>
      <c r="B247" s="44">
        <v>1</v>
      </c>
      <c r="C247">
        <v>1</v>
      </c>
      <c r="E247" s="12">
        <v>0</v>
      </c>
      <c r="G247" s="26"/>
      <c r="H247" s="27"/>
      <c r="N247" s="28"/>
    </row>
    <row r="248" spans="1:15" x14ac:dyDescent="0.3">
      <c r="A248" s="12" t="s">
        <v>2267</v>
      </c>
      <c r="B248" s="44">
        <v>1</v>
      </c>
      <c r="C248">
        <v>1</v>
      </c>
      <c r="E248" s="12">
        <v>0</v>
      </c>
      <c r="G248" s="26"/>
      <c r="H248" s="27"/>
      <c r="N248" s="28"/>
    </row>
    <row r="249" spans="1:15" x14ac:dyDescent="0.3">
      <c r="A249" s="12" t="s">
        <v>2268</v>
      </c>
      <c r="B249" s="44">
        <v>1</v>
      </c>
      <c r="C249">
        <v>1</v>
      </c>
      <c r="E249" s="12">
        <v>0</v>
      </c>
      <c r="G249" s="26"/>
      <c r="H249" s="27"/>
      <c r="N249" s="28"/>
    </row>
    <row r="250" spans="1:15" x14ac:dyDescent="0.3">
      <c r="A250" s="12" t="s">
        <v>2269</v>
      </c>
      <c r="B250" s="44">
        <v>1</v>
      </c>
      <c r="C250">
        <v>1</v>
      </c>
      <c r="E250" s="12">
        <v>0</v>
      </c>
      <c r="G250" s="26"/>
      <c r="H250" s="27"/>
      <c r="N250" s="28"/>
    </row>
    <row r="251" spans="1:15" x14ac:dyDescent="0.3">
      <c r="A251" s="12" t="s">
        <v>2270</v>
      </c>
      <c r="B251" s="44">
        <v>2</v>
      </c>
      <c r="C251">
        <v>2</v>
      </c>
      <c r="E251" s="12">
        <v>0</v>
      </c>
      <c r="G251" s="26"/>
      <c r="H251" s="27"/>
      <c r="N251" s="28"/>
    </row>
    <row r="252" spans="1:15" x14ac:dyDescent="0.3">
      <c r="A252" s="12" t="s">
        <v>2271</v>
      </c>
      <c r="B252" s="44">
        <v>11</v>
      </c>
      <c r="C252">
        <v>11</v>
      </c>
      <c r="E252" s="12">
        <v>1</v>
      </c>
      <c r="G252" s="26"/>
      <c r="H252" s="27">
        <v>1</v>
      </c>
      <c r="N252" s="28"/>
    </row>
    <row r="253" spans="1:15" x14ac:dyDescent="0.3">
      <c r="A253" s="12" t="s">
        <v>2272</v>
      </c>
      <c r="B253" s="44">
        <v>155</v>
      </c>
      <c r="C253">
        <f>155-30</f>
        <v>125</v>
      </c>
      <c r="E253" s="12">
        <v>6</v>
      </c>
      <c r="G253" s="26"/>
      <c r="H253" s="27">
        <v>6</v>
      </c>
      <c r="N253" s="28"/>
    </row>
    <row r="254" spans="1:15" x14ac:dyDescent="0.3">
      <c r="A254" s="12" t="s">
        <v>2273</v>
      </c>
      <c r="B254" s="44">
        <v>15</v>
      </c>
      <c r="C254">
        <v>15</v>
      </c>
      <c r="E254" s="12">
        <v>0</v>
      </c>
      <c r="G254" s="26"/>
      <c r="H254" s="27"/>
      <c r="N254" s="28"/>
    </row>
    <row r="255" spans="1:15" x14ac:dyDescent="0.3">
      <c r="A255" s="12" t="s">
        <v>2274</v>
      </c>
      <c r="B255" s="44">
        <v>1</v>
      </c>
      <c r="C255">
        <v>1</v>
      </c>
      <c r="E255" s="12">
        <v>0</v>
      </c>
      <c r="G255" s="26"/>
      <c r="H255" s="27"/>
      <c r="N255" s="28"/>
    </row>
    <row r="256" spans="1:15" x14ac:dyDescent="0.3">
      <c r="A256" s="12" t="s">
        <v>2275</v>
      </c>
      <c r="B256" s="44">
        <v>1</v>
      </c>
      <c r="C256">
        <v>1</v>
      </c>
      <c r="E256" s="12">
        <v>1</v>
      </c>
      <c r="G256" s="26"/>
      <c r="H256" s="27">
        <v>1</v>
      </c>
      <c r="N256" s="28"/>
    </row>
    <row r="257" spans="1:15" x14ac:dyDescent="0.3">
      <c r="A257" s="12" t="s">
        <v>2276</v>
      </c>
      <c r="B257" s="44">
        <v>1</v>
      </c>
      <c r="C257">
        <v>1</v>
      </c>
      <c r="E257" s="12">
        <v>1</v>
      </c>
      <c r="G257" s="26"/>
      <c r="H257" s="27">
        <v>1</v>
      </c>
      <c r="N257" s="28"/>
    </row>
    <row r="258" spans="1:15" x14ac:dyDescent="0.3">
      <c r="A258" s="12" t="s">
        <v>2277</v>
      </c>
      <c r="B258" s="44">
        <v>2</v>
      </c>
      <c r="C258">
        <v>2</v>
      </c>
      <c r="E258" s="12">
        <v>0</v>
      </c>
      <c r="G258" s="26"/>
      <c r="H258" s="27"/>
      <c r="N258" s="28"/>
    </row>
    <row r="259" spans="1:15" x14ac:dyDescent="0.3">
      <c r="A259" s="12" t="s">
        <v>2278</v>
      </c>
      <c r="B259" s="44">
        <v>5</v>
      </c>
      <c r="C259">
        <v>5</v>
      </c>
      <c r="E259" s="12">
        <v>0</v>
      </c>
      <c r="G259" s="26"/>
      <c r="H259" s="27"/>
      <c r="N259" s="28"/>
    </row>
    <row r="260" spans="1:15" x14ac:dyDescent="0.3">
      <c r="A260" s="12" t="s">
        <v>2280</v>
      </c>
      <c r="B260" s="44">
        <v>1</v>
      </c>
      <c r="C260">
        <v>1</v>
      </c>
      <c r="E260" s="12">
        <v>0</v>
      </c>
      <c r="G260" s="26"/>
      <c r="H260" s="27"/>
      <c r="N260" s="28"/>
    </row>
    <row r="261" spans="1:15" x14ac:dyDescent="0.3">
      <c r="A261" s="12" t="s">
        <v>2279</v>
      </c>
      <c r="B261" s="44">
        <v>1</v>
      </c>
      <c r="C261">
        <v>11</v>
      </c>
      <c r="E261" s="12">
        <v>0</v>
      </c>
      <c r="G261" s="26"/>
      <c r="H261" s="27"/>
      <c r="N261" s="28"/>
    </row>
    <row r="262" spans="1:15" x14ac:dyDescent="0.3">
      <c r="A262" s="123" t="s">
        <v>29</v>
      </c>
      <c r="B262" s="33">
        <v>3</v>
      </c>
      <c r="C262" s="21">
        <v>3</v>
      </c>
      <c r="D262" s="21" t="s">
        <v>30</v>
      </c>
      <c r="E262" s="14">
        <v>1</v>
      </c>
      <c r="F262" s="18">
        <f t="shared" si="0"/>
        <v>33.333333333333329</v>
      </c>
      <c r="H262" s="27"/>
      <c r="I262" s="27">
        <v>1</v>
      </c>
      <c r="O262">
        <f t="shared" si="1"/>
        <v>1</v>
      </c>
    </row>
    <row r="263" spans="1:15" x14ac:dyDescent="0.3">
      <c r="A263" s="125" t="s">
        <v>94</v>
      </c>
      <c r="B263" s="35">
        <v>240</v>
      </c>
      <c r="C263" s="131">
        <f>SUM(C264:C276)</f>
        <v>50</v>
      </c>
      <c r="D263" s="20" t="s">
        <v>62</v>
      </c>
      <c r="E263" s="14">
        <f>SUM(E264:E276)</f>
        <v>7</v>
      </c>
      <c r="F263" s="18">
        <f>(E263/C263)*100</f>
        <v>14.000000000000002</v>
      </c>
      <c r="O263">
        <f>SUM(G264:N276)</f>
        <v>7</v>
      </c>
    </row>
    <row r="264" spans="1:15" x14ac:dyDescent="0.3">
      <c r="A264" s="12" t="s">
        <v>2488</v>
      </c>
      <c r="B264" s="44">
        <v>2</v>
      </c>
      <c r="C264">
        <v>2</v>
      </c>
      <c r="E264" s="12">
        <v>0</v>
      </c>
      <c r="G264" s="26"/>
      <c r="H264" s="27"/>
      <c r="I264" s="27"/>
      <c r="N264" s="28"/>
    </row>
    <row r="265" spans="1:15" x14ac:dyDescent="0.3">
      <c r="A265" s="12" t="s">
        <v>2489</v>
      </c>
      <c r="B265" s="44">
        <v>9</v>
      </c>
      <c r="C265">
        <v>2</v>
      </c>
      <c r="E265" s="12">
        <v>1</v>
      </c>
      <c r="G265" s="26">
        <v>1</v>
      </c>
      <c r="H265" s="27"/>
      <c r="I265" s="27"/>
      <c r="N265" s="28"/>
    </row>
    <row r="266" spans="1:15" x14ac:dyDescent="0.3">
      <c r="A266" s="12" t="s">
        <v>2490</v>
      </c>
      <c r="B266" s="44">
        <v>50</v>
      </c>
      <c r="C266">
        <v>9</v>
      </c>
      <c r="E266" s="12">
        <v>1</v>
      </c>
      <c r="G266" s="26">
        <v>1</v>
      </c>
      <c r="H266" s="27"/>
      <c r="I266" s="27"/>
      <c r="N266" s="28"/>
    </row>
    <row r="267" spans="1:15" x14ac:dyDescent="0.3">
      <c r="A267" s="12" t="s">
        <v>2491</v>
      </c>
      <c r="B267" s="44">
        <v>16</v>
      </c>
      <c r="C267">
        <v>5</v>
      </c>
      <c r="E267" s="12">
        <v>1</v>
      </c>
      <c r="G267" s="26">
        <v>1</v>
      </c>
      <c r="H267" s="27"/>
      <c r="I267" s="27"/>
      <c r="N267" s="28"/>
    </row>
    <row r="268" spans="1:15" x14ac:dyDescent="0.3">
      <c r="A268" s="12" t="s">
        <v>2492</v>
      </c>
      <c r="B268" s="44">
        <v>28</v>
      </c>
      <c r="C268">
        <v>2</v>
      </c>
      <c r="E268" s="12">
        <v>1</v>
      </c>
      <c r="G268" s="26">
        <v>1</v>
      </c>
      <c r="H268" s="27"/>
      <c r="I268" s="27"/>
      <c r="N268" s="28"/>
    </row>
    <row r="269" spans="1:15" x14ac:dyDescent="0.3">
      <c r="A269" s="12" t="s">
        <v>2493</v>
      </c>
      <c r="B269" s="44">
        <v>31</v>
      </c>
      <c r="C269">
        <v>3</v>
      </c>
      <c r="E269" s="12">
        <v>0</v>
      </c>
      <c r="G269" s="26"/>
      <c r="H269" s="27"/>
      <c r="I269" s="27"/>
      <c r="N269" s="28"/>
    </row>
    <row r="270" spans="1:15" x14ac:dyDescent="0.3">
      <c r="A270" s="12" t="s">
        <v>2494</v>
      </c>
      <c r="B270" s="44">
        <v>3</v>
      </c>
      <c r="C270">
        <v>0</v>
      </c>
      <c r="E270" s="12">
        <v>0</v>
      </c>
      <c r="G270" s="26"/>
      <c r="H270" s="27"/>
      <c r="I270" s="27"/>
      <c r="N270" s="28"/>
    </row>
    <row r="271" spans="1:15" x14ac:dyDescent="0.3">
      <c r="A271" s="12" t="s">
        <v>2495</v>
      </c>
      <c r="B271" s="44">
        <v>83</v>
      </c>
      <c r="C271">
        <v>20</v>
      </c>
      <c r="E271" s="12">
        <v>2</v>
      </c>
      <c r="G271" s="26"/>
      <c r="H271" s="27">
        <v>2</v>
      </c>
      <c r="I271" s="27"/>
      <c r="N271" s="28"/>
    </row>
    <row r="272" spans="1:15" x14ac:dyDescent="0.3">
      <c r="A272" s="12" t="s">
        <v>2496</v>
      </c>
      <c r="B272" s="44">
        <v>1</v>
      </c>
      <c r="C272">
        <v>1</v>
      </c>
      <c r="E272" s="12">
        <v>0</v>
      </c>
      <c r="G272" s="26"/>
      <c r="H272" s="27"/>
      <c r="I272" s="27"/>
      <c r="N272" s="28"/>
    </row>
    <row r="273" spans="1:15" x14ac:dyDescent="0.3">
      <c r="A273" s="12" t="s">
        <v>2497</v>
      </c>
      <c r="B273" s="44">
        <v>7</v>
      </c>
      <c r="C273">
        <v>1</v>
      </c>
      <c r="E273" s="12">
        <v>0</v>
      </c>
      <c r="G273" s="26"/>
      <c r="H273" s="27"/>
      <c r="I273" s="27"/>
      <c r="N273" s="28"/>
    </row>
    <row r="274" spans="1:15" x14ac:dyDescent="0.3">
      <c r="A274" s="12" t="s">
        <v>2498</v>
      </c>
      <c r="B274" s="44">
        <v>8</v>
      </c>
      <c r="C274">
        <v>5</v>
      </c>
      <c r="E274" s="12">
        <v>1</v>
      </c>
      <c r="G274" s="26"/>
      <c r="H274" s="27">
        <v>1</v>
      </c>
      <c r="I274" s="27"/>
      <c r="N274" s="28"/>
    </row>
    <row r="275" spans="1:15" x14ac:dyDescent="0.3">
      <c r="A275" s="12" t="s">
        <v>2499</v>
      </c>
      <c r="B275" s="44">
        <v>1</v>
      </c>
      <c r="C275">
        <v>0</v>
      </c>
      <c r="E275" s="12">
        <v>0</v>
      </c>
      <c r="G275" s="26"/>
      <c r="H275" s="27"/>
      <c r="I275" s="27"/>
      <c r="N275" s="28"/>
    </row>
    <row r="276" spans="1:15" x14ac:dyDescent="0.3">
      <c r="A276" s="12" t="s">
        <v>2500</v>
      </c>
      <c r="B276" s="44">
        <v>1</v>
      </c>
      <c r="C276">
        <v>0</v>
      </c>
      <c r="E276" s="12">
        <v>0</v>
      </c>
      <c r="G276" s="26"/>
      <c r="H276" s="27"/>
      <c r="I276" s="27"/>
      <c r="N276" s="28"/>
    </row>
    <row r="277" spans="1:15" x14ac:dyDescent="0.3">
      <c r="A277" s="124" t="s">
        <v>73</v>
      </c>
      <c r="B277" s="249" t="s">
        <v>2551</v>
      </c>
      <c r="C277" s="249"/>
      <c r="D277" s="9" t="s">
        <v>37</v>
      </c>
      <c r="E277" s="14"/>
      <c r="G277" s="26"/>
      <c r="H277" s="27"/>
      <c r="I277" s="27"/>
      <c r="O277">
        <f t="shared" si="1"/>
        <v>0</v>
      </c>
    </row>
    <row r="278" spans="1:15" x14ac:dyDescent="0.3">
      <c r="A278" s="123" t="s">
        <v>70</v>
      </c>
      <c r="B278" s="33">
        <v>279</v>
      </c>
      <c r="C278" s="132">
        <f>SUM(C279:C290)</f>
        <v>188</v>
      </c>
      <c r="D278" s="21" t="s">
        <v>62</v>
      </c>
      <c r="E278" s="14">
        <f>SUM(E279:E290)</f>
        <v>18</v>
      </c>
      <c r="F278" s="18">
        <f>(E278/C278)*100</f>
        <v>9.5744680851063837</v>
      </c>
      <c r="O278">
        <f>SUM(G279:N290)</f>
        <v>18</v>
      </c>
    </row>
    <row r="279" spans="1:15" x14ac:dyDescent="0.3">
      <c r="A279" s="12" t="s">
        <v>2552</v>
      </c>
      <c r="B279" s="44">
        <v>80</v>
      </c>
      <c r="C279">
        <v>68</v>
      </c>
      <c r="E279" s="12">
        <v>4</v>
      </c>
      <c r="G279" s="26">
        <v>4</v>
      </c>
      <c r="H279" s="27"/>
      <c r="I279" s="27"/>
      <c r="N279" s="28"/>
    </row>
    <row r="280" spans="1:15" x14ac:dyDescent="0.3">
      <c r="A280" s="12" t="s">
        <v>2553</v>
      </c>
      <c r="B280" s="44">
        <v>6</v>
      </c>
      <c r="C280">
        <v>4</v>
      </c>
      <c r="E280" s="12">
        <v>1</v>
      </c>
      <c r="G280" s="26">
        <v>1</v>
      </c>
      <c r="H280" s="27"/>
      <c r="I280" s="27"/>
      <c r="N280" s="28"/>
    </row>
    <row r="281" spans="1:15" x14ac:dyDescent="0.3">
      <c r="A281" s="12" t="s">
        <v>2554</v>
      </c>
      <c r="B281" s="44">
        <v>1</v>
      </c>
      <c r="C281">
        <v>1</v>
      </c>
      <c r="E281" s="12">
        <v>0</v>
      </c>
      <c r="G281" s="26"/>
      <c r="H281" s="27"/>
      <c r="I281" s="27"/>
      <c r="N281" s="28"/>
    </row>
    <row r="282" spans="1:15" x14ac:dyDescent="0.3">
      <c r="A282" s="12" t="s">
        <v>2555</v>
      </c>
      <c r="B282" s="44">
        <v>14</v>
      </c>
      <c r="C282">
        <v>8</v>
      </c>
      <c r="E282" s="12">
        <v>2</v>
      </c>
      <c r="G282" s="26">
        <v>1</v>
      </c>
      <c r="H282" s="27">
        <v>1</v>
      </c>
      <c r="I282" s="27"/>
      <c r="N282" s="28"/>
    </row>
    <row r="283" spans="1:15" x14ac:dyDescent="0.3">
      <c r="A283" s="12" t="s">
        <v>2556</v>
      </c>
      <c r="B283" s="44">
        <v>1</v>
      </c>
      <c r="C283">
        <v>1</v>
      </c>
      <c r="E283" s="12">
        <v>0</v>
      </c>
      <c r="G283" s="26"/>
      <c r="H283" s="27"/>
      <c r="I283" s="27"/>
      <c r="N283" s="28"/>
    </row>
    <row r="284" spans="1:15" x14ac:dyDescent="0.3">
      <c r="A284" s="12" t="s">
        <v>2557</v>
      </c>
      <c r="B284" s="44">
        <v>62</v>
      </c>
      <c r="C284">
        <v>33</v>
      </c>
      <c r="E284" s="12">
        <v>0</v>
      </c>
      <c r="G284" s="26"/>
      <c r="H284" s="27"/>
      <c r="I284" s="27"/>
      <c r="J284" s="7">
        <v>0</v>
      </c>
      <c r="N284" s="28"/>
    </row>
    <row r="285" spans="1:15" x14ac:dyDescent="0.3">
      <c r="A285" s="12" t="s">
        <v>2558</v>
      </c>
      <c r="B285" s="44">
        <v>25</v>
      </c>
      <c r="C285">
        <v>13</v>
      </c>
      <c r="E285" s="12">
        <v>4</v>
      </c>
      <c r="G285" s="26"/>
      <c r="H285" s="27">
        <v>4</v>
      </c>
      <c r="I285" s="27"/>
      <c r="N285" s="28"/>
    </row>
    <row r="286" spans="1:15" x14ac:dyDescent="0.3">
      <c r="A286" s="12" t="s">
        <v>2559</v>
      </c>
      <c r="B286" s="44">
        <v>16</v>
      </c>
      <c r="C286">
        <v>16</v>
      </c>
      <c r="E286" s="12">
        <v>5</v>
      </c>
      <c r="G286" s="26"/>
      <c r="H286" s="27">
        <v>5</v>
      </c>
      <c r="I286" s="27"/>
      <c r="N286" s="28"/>
    </row>
    <row r="287" spans="1:15" x14ac:dyDescent="0.3">
      <c r="A287" s="12" t="s">
        <v>2560</v>
      </c>
      <c r="B287" s="44">
        <v>58</v>
      </c>
      <c r="C287">
        <v>32</v>
      </c>
      <c r="E287" s="12">
        <v>1</v>
      </c>
      <c r="G287" s="26"/>
      <c r="H287" s="27">
        <v>1</v>
      </c>
      <c r="I287" s="27"/>
      <c r="N287" s="28"/>
    </row>
    <row r="288" spans="1:15" x14ac:dyDescent="0.3">
      <c r="A288" s="12" t="s">
        <v>2561</v>
      </c>
      <c r="B288" s="44">
        <v>14</v>
      </c>
      <c r="C288">
        <v>10</v>
      </c>
      <c r="E288" s="12">
        <v>1</v>
      </c>
      <c r="G288" s="26"/>
      <c r="H288" s="27">
        <v>1</v>
      </c>
      <c r="I288" s="27"/>
      <c r="N288" s="28"/>
    </row>
    <row r="289" spans="1:15" x14ac:dyDescent="0.3">
      <c r="A289" s="12" t="s">
        <v>2562</v>
      </c>
      <c r="B289" s="44">
        <v>1</v>
      </c>
      <c r="C289">
        <v>1</v>
      </c>
      <c r="E289" s="12">
        <v>0</v>
      </c>
      <c r="G289" s="26"/>
      <c r="H289" s="27"/>
      <c r="I289" s="27"/>
      <c r="N289" s="28"/>
    </row>
    <row r="290" spans="1:15" x14ac:dyDescent="0.3">
      <c r="A290" s="12" t="s">
        <v>2563</v>
      </c>
      <c r="B290" s="44">
        <v>1</v>
      </c>
      <c r="C290">
        <v>1</v>
      </c>
      <c r="E290" s="12">
        <v>0</v>
      </c>
      <c r="G290" s="26"/>
      <c r="H290" s="27"/>
      <c r="I290" s="27"/>
      <c r="N290" s="28"/>
    </row>
    <row r="291" spans="1:15" x14ac:dyDescent="0.3">
      <c r="A291" s="123" t="s">
        <v>41</v>
      </c>
      <c r="B291" s="33">
        <v>320</v>
      </c>
      <c r="C291" s="132">
        <f>SUM(C292:C305)</f>
        <v>52</v>
      </c>
      <c r="D291" s="21" t="s">
        <v>34</v>
      </c>
      <c r="E291" s="14">
        <f>SUM(E292:E305)</f>
        <v>5</v>
      </c>
      <c r="F291" s="18">
        <f>(E291/C291)*100</f>
        <v>9.6153846153846168</v>
      </c>
      <c r="O291">
        <f>SUM(G292:N305)</f>
        <v>5</v>
      </c>
    </row>
    <row r="292" spans="1:15" x14ac:dyDescent="0.3">
      <c r="A292" s="12" t="s">
        <v>3166</v>
      </c>
      <c r="B292" s="44">
        <v>95</v>
      </c>
      <c r="C292">
        <v>19</v>
      </c>
      <c r="E292" s="12">
        <v>1</v>
      </c>
      <c r="G292" s="26"/>
      <c r="H292" s="27">
        <v>1</v>
      </c>
    </row>
    <row r="293" spans="1:15" x14ac:dyDescent="0.3">
      <c r="A293" s="12" t="s">
        <v>3167</v>
      </c>
      <c r="B293" s="44">
        <v>38</v>
      </c>
      <c r="C293">
        <v>7</v>
      </c>
      <c r="E293" s="12">
        <v>0</v>
      </c>
      <c r="G293" s="26"/>
      <c r="H293" s="27"/>
    </row>
    <row r="294" spans="1:15" x14ac:dyDescent="0.3">
      <c r="A294" s="12" t="s">
        <v>3168</v>
      </c>
      <c r="B294" s="44">
        <v>2</v>
      </c>
      <c r="C294">
        <v>0</v>
      </c>
      <c r="E294" s="12">
        <v>0</v>
      </c>
      <c r="G294" s="26"/>
      <c r="H294" s="27"/>
    </row>
    <row r="295" spans="1:15" x14ac:dyDescent="0.3">
      <c r="A295" s="12" t="s">
        <v>3169</v>
      </c>
      <c r="B295" s="44">
        <v>19</v>
      </c>
      <c r="C295">
        <v>18</v>
      </c>
      <c r="E295" s="12">
        <v>3</v>
      </c>
      <c r="G295" s="26">
        <v>3</v>
      </c>
      <c r="H295" s="27"/>
    </row>
    <row r="296" spans="1:15" x14ac:dyDescent="0.3">
      <c r="A296" s="12" t="s">
        <v>3170</v>
      </c>
      <c r="B296" s="44">
        <v>29</v>
      </c>
      <c r="C296">
        <v>2</v>
      </c>
      <c r="E296" s="12">
        <v>1</v>
      </c>
      <c r="G296" s="26">
        <v>1</v>
      </c>
      <c r="H296" s="27"/>
    </row>
    <row r="297" spans="1:15" x14ac:dyDescent="0.3">
      <c r="A297" s="12" t="s">
        <v>3171</v>
      </c>
      <c r="B297" s="44">
        <v>3</v>
      </c>
      <c r="C297">
        <v>0</v>
      </c>
      <c r="E297" s="12">
        <v>0</v>
      </c>
      <c r="G297" s="26"/>
      <c r="H297" s="27"/>
    </row>
    <row r="298" spans="1:15" x14ac:dyDescent="0.3">
      <c r="A298" s="12" t="s">
        <v>3172</v>
      </c>
      <c r="B298" s="44">
        <v>68</v>
      </c>
      <c r="C298">
        <v>1</v>
      </c>
      <c r="E298" s="12">
        <v>0</v>
      </c>
      <c r="G298" s="26"/>
      <c r="H298" s="27"/>
    </row>
    <row r="299" spans="1:15" x14ac:dyDescent="0.3">
      <c r="A299" s="12" t="s">
        <v>3173</v>
      </c>
      <c r="B299" s="44">
        <v>8</v>
      </c>
      <c r="C299">
        <v>0</v>
      </c>
      <c r="E299" s="12">
        <v>0</v>
      </c>
      <c r="G299" s="26"/>
      <c r="H299" s="27"/>
    </row>
    <row r="300" spans="1:15" x14ac:dyDescent="0.3">
      <c r="A300" s="12" t="s">
        <v>4373</v>
      </c>
      <c r="B300" s="44">
        <v>5</v>
      </c>
      <c r="C300">
        <v>0</v>
      </c>
      <c r="E300" s="12">
        <v>0</v>
      </c>
      <c r="G300" s="26"/>
      <c r="H300" s="27"/>
    </row>
    <row r="301" spans="1:15" x14ac:dyDescent="0.3">
      <c r="A301" s="12" t="s">
        <v>3174</v>
      </c>
      <c r="B301" s="44">
        <v>8</v>
      </c>
      <c r="C301">
        <v>1</v>
      </c>
      <c r="E301" s="12">
        <v>0</v>
      </c>
      <c r="G301" s="26"/>
      <c r="H301" s="27"/>
    </row>
    <row r="302" spans="1:15" x14ac:dyDescent="0.3">
      <c r="A302" s="12" t="s">
        <v>3175</v>
      </c>
      <c r="B302" s="44">
        <v>6</v>
      </c>
      <c r="C302">
        <v>0</v>
      </c>
      <c r="E302" s="12">
        <v>0</v>
      </c>
      <c r="G302" s="26"/>
      <c r="H302" s="27"/>
    </row>
    <row r="303" spans="1:15" x14ac:dyDescent="0.3">
      <c r="A303" s="12" t="s">
        <v>3176</v>
      </c>
      <c r="B303" s="44">
        <v>7</v>
      </c>
      <c r="C303">
        <v>1</v>
      </c>
      <c r="E303" s="12">
        <v>0</v>
      </c>
      <c r="G303" s="26"/>
      <c r="H303" s="27"/>
    </row>
    <row r="304" spans="1:15" x14ac:dyDescent="0.3">
      <c r="A304" s="12" t="s">
        <v>4374</v>
      </c>
      <c r="B304" s="44">
        <v>1</v>
      </c>
      <c r="C304">
        <v>0</v>
      </c>
      <c r="E304" s="12">
        <v>0</v>
      </c>
      <c r="G304" s="26"/>
      <c r="H304" s="27"/>
    </row>
    <row r="305" spans="1:15" x14ac:dyDescent="0.3">
      <c r="A305" s="12" t="s">
        <v>3177</v>
      </c>
      <c r="B305" s="44">
        <v>27</v>
      </c>
      <c r="C305">
        <v>3</v>
      </c>
      <c r="E305" s="12">
        <v>0</v>
      </c>
      <c r="G305" s="26"/>
      <c r="H305" s="27"/>
    </row>
    <row r="306" spans="1:15" x14ac:dyDescent="0.3">
      <c r="A306" s="122" t="s">
        <v>59</v>
      </c>
      <c r="B306" s="43">
        <v>24</v>
      </c>
      <c r="C306" s="22">
        <v>3</v>
      </c>
      <c r="D306" s="22" t="s">
        <v>52</v>
      </c>
      <c r="E306" s="14">
        <v>0</v>
      </c>
      <c r="F306" s="18">
        <f>(E306/C306)*100</f>
        <v>0</v>
      </c>
      <c r="G306" s="26"/>
      <c r="H306" s="27"/>
      <c r="N306" s="28"/>
      <c r="O306">
        <f t="shared" si="1"/>
        <v>0</v>
      </c>
    </row>
    <row r="307" spans="1:15" x14ac:dyDescent="0.3">
      <c r="A307" s="123" t="s">
        <v>53</v>
      </c>
      <c r="B307" s="33">
        <v>745</v>
      </c>
      <c r="C307" s="132">
        <f>SUM(C308:C366)</f>
        <v>180</v>
      </c>
      <c r="D307" s="21" t="s">
        <v>54</v>
      </c>
      <c r="E307" s="14">
        <f>SUM(E308:E366)</f>
        <v>7</v>
      </c>
      <c r="F307" s="18">
        <f>(E307/C307)*100</f>
        <v>3.8888888888888888</v>
      </c>
      <c r="O307">
        <f>SUM(G308:N366)</f>
        <v>7</v>
      </c>
    </row>
    <row r="308" spans="1:15" x14ac:dyDescent="0.3">
      <c r="A308" s="12" t="s">
        <v>3178</v>
      </c>
      <c r="B308" s="44">
        <v>1</v>
      </c>
      <c r="C308">
        <v>0</v>
      </c>
      <c r="E308" s="12">
        <v>0</v>
      </c>
      <c r="G308" s="26"/>
      <c r="H308" s="27"/>
      <c r="I308" s="27"/>
      <c r="J308" s="27"/>
      <c r="N308" s="28"/>
    </row>
    <row r="309" spans="1:15" x14ac:dyDescent="0.3">
      <c r="A309" s="12" t="s">
        <v>3179</v>
      </c>
      <c r="B309" s="44">
        <v>1</v>
      </c>
      <c r="C309">
        <v>0</v>
      </c>
      <c r="E309" s="12">
        <v>0</v>
      </c>
      <c r="G309" s="26"/>
      <c r="H309" s="27"/>
      <c r="I309" s="27"/>
      <c r="J309" s="27"/>
      <c r="N309" s="28"/>
    </row>
    <row r="310" spans="1:15" x14ac:dyDescent="0.3">
      <c r="A310" s="12" t="s">
        <v>3180</v>
      </c>
      <c r="B310" s="44">
        <v>3</v>
      </c>
      <c r="C310">
        <v>0</v>
      </c>
      <c r="E310" s="12">
        <v>0</v>
      </c>
      <c r="G310" s="26"/>
      <c r="H310" s="27"/>
      <c r="I310" s="27"/>
      <c r="J310" s="27"/>
      <c r="N310" s="28"/>
    </row>
    <row r="311" spans="1:15" x14ac:dyDescent="0.3">
      <c r="A311" s="12" t="s">
        <v>3181</v>
      </c>
      <c r="B311" s="44">
        <v>7</v>
      </c>
      <c r="C311">
        <v>1</v>
      </c>
      <c r="E311" s="12">
        <v>0</v>
      </c>
      <c r="G311" s="26"/>
      <c r="H311" s="27"/>
      <c r="I311" s="27"/>
      <c r="J311" s="27"/>
      <c r="N311" s="28"/>
    </row>
    <row r="312" spans="1:15" x14ac:dyDescent="0.3">
      <c r="A312" s="12" t="s">
        <v>3182</v>
      </c>
      <c r="B312" s="44">
        <v>31</v>
      </c>
      <c r="C312">
        <v>13</v>
      </c>
      <c r="E312" s="12">
        <v>0</v>
      </c>
      <c r="G312" s="26"/>
      <c r="H312" s="27"/>
      <c r="I312" s="27"/>
      <c r="J312" s="27"/>
      <c r="N312" s="28"/>
    </row>
    <row r="313" spans="1:15" x14ac:dyDescent="0.3">
      <c r="A313" s="12" t="s">
        <v>3183</v>
      </c>
      <c r="B313" s="44">
        <v>9</v>
      </c>
      <c r="C313">
        <v>0</v>
      </c>
      <c r="E313" s="12">
        <v>0</v>
      </c>
      <c r="G313" s="26"/>
      <c r="H313" s="27"/>
      <c r="I313" s="27"/>
      <c r="J313" s="27"/>
      <c r="N313" s="28"/>
    </row>
    <row r="314" spans="1:15" x14ac:dyDescent="0.3">
      <c r="A314" s="12" t="s">
        <v>3184</v>
      </c>
      <c r="B314" s="44">
        <v>28</v>
      </c>
      <c r="C314">
        <v>7</v>
      </c>
      <c r="E314" s="12">
        <v>0</v>
      </c>
      <c r="G314" s="26"/>
      <c r="H314" s="27"/>
      <c r="I314" s="27"/>
      <c r="J314" s="27"/>
      <c r="N314" s="28"/>
    </row>
    <row r="315" spans="1:15" x14ac:dyDescent="0.3">
      <c r="A315" s="12" t="s">
        <v>3185</v>
      </c>
      <c r="B315" s="44">
        <v>37</v>
      </c>
      <c r="C315">
        <v>0</v>
      </c>
      <c r="E315" s="12">
        <v>0</v>
      </c>
      <c r="G315" s="26"/>
      <c r="H315" s="27"/>
      <c r="I315" s="27"/>
      <c r="J315" s="27"/>
      <c r="N315" s="28"/>
    </row>
    <row r="316" spans="1:15" x14ac:dyDescent="0.3">
      <c r="A316" s="12" t="s">
        <v>3186</v>
      </c>
      <c r="B316" s="44">
        <v>71</v>
      </c>
      <c r="C316">
        <v>24</v>
      </c>
      <c r="E316" s="12">
        <v>0</v>
      </c>
      <c r="G316" s="26"/>
      <c r="H316" s="27"/>
      <c r="I316" s="27"/>
      <c r="J316" s="27"/>
      <c r="N316" s="28"/>
    </row>
    <row r="317" spans="1:15" x14ac:dyDescent="0.3">
      <c r="A317" s="12" t="s">
        <v>3187</v>
      </c>
      <c r="B317" s="44">
        <v>12</v>
      </c>
      <c r="C317">
        <v>1</v>
      </c>
      <c r="E317" s="12">
        <v>0</v>
      </c>
      <c r="G317" s="26"/>
      <c r="H317" s="27"/>
      <c r="I317" s="27"/>
      <c r="J317" s="27"/>
      <c r="N317" s="28"/>
    </row>
    <row r="318" spans="1:15" x14ac:dyDescent="0.3">
      <c r="A318" s="12" t="s">
        <v>3188</v>
      </c>
      <c r="B318" s="44">
        <v>2</v>
      </c>
      <c r="C318">
        <v>0</v>
      </c>
      <c r="E318" s="12">
        <v>0</v>
      </c>
      <c r="G318" s="26"/>
      <c r="H318" s="27"/>
      <c r="I318" s="27"/>
      <c r="J318" s="27"/>
      <c r="N318" s="28"/>
    </row>
    <row r="319" spans="1:15" x14ac:dyDescent="0.3">
      <c r="A319" s="12" t="s">
        <v>3189</v>
      </c>
      <c r="B319" s="44">
        <v>12</v>
      </c>
      <c r="C319">
        <v>0</v>
      </c>
      <c r="E319" s="12">
        <v>0</v>
      </c>
      <c r="G319" s="26"/>
      <c r="H319" s="27"/>
      <c r="I319" s="27"/>
      <c r="J319" s="27"/>
      <c r="N319" s="28"/>
    </row>
    <row r="320" spans="1:15" x14ac:dyDescent="0.3">
      <c r="A320" s="12" t="s">
        <v>3190</v>
      </c>
      <c r="B320" s="44">
        <v>5</v>
      </c>
      <c r="C320">
        <v>1</v>
      </c>
      <c r="E320" s="12">
        <v>0</v>
      </c>
      <c r="G320" s="26"/>
      <c r="H320" s="27"/>
      <c r="I320" s="27"/>
      <c r="J320" s="27"/>
      <c r="N320" s="28"/>
    </row>
    <row r="321" spans="1:14" x14ac:dyDescent="0.3">
      <c r="A321" s="12" t="s">
        <v>3191</v>
      </c>
      <c r="B321" s="44">
        <v>1</v>
      </c>
      <c r="C321">
        <v>0</v>
      </c>
      <c r="E321" s="12">
        <v>0</v>
      </c>
      <c r="G321" s="26"/>
      <c r="H321" s="27"/>
      <c r="I321" s="27"/>
      <c r="J321" s="27"/>
      <c r="N321" s="28"/>
    </row>
    <row r="322" spans="1:14" x14ac:dyDescent="0.3">
      <c r="A322" s="12" t="s">
        <v>698</v>
      </c>
      <c r="B322" s="44">
        <v>75</v>
      </c>
      <c r="C322">
        <v>2</v>
      </c>
      <c r="E322" s="12">
        <v>0</v>
      </c>
      <c r="G322" s="26"/>
      <c r="H322" s="27"/>
      <c r="I322" s="27"/>
      <c r="J322" s="27"/>
      <c r="N322" s="28"/>
    </row>
    <row r="323" spans="1:14" x14ac:dyDescent="0.3">
      <c r="A323" s="12" t="s">
        <v>3192</v>
      </c>
      <c r="B323" s="44">
        <v>6</v>
      </c>
      <c r="C323">
        <v>1</v>
      </c>
      <c r="E323" s="12">
        <v>0</v>
      </c>
      <c r="G323" s="26"/>
      <c r="H323" s="27"/>
      <c r="I323" s="27"/>
      <c r="J323" s="27"/>
      <c r="N323" s="28"/>
    </row>
    <row r="324" spans="1:14" x14ac:dyDescent="0.3">
      <c r="A324" s="12" t="s">
        <v>3235</v>
      </c>
      <c r="B324" s="44">
        <v>1</v>
      </c>
      <c r="C324">
        <v>1</v>
      </c>
      <c r="E324" s="12">
        <v>0</v>
      </c>
      <c r="G324" s="26"/>
      <c r="H324" s="27"/>
      <c r="I324" s="27"/>
      <c r="J324" s="27"/>
      <c r="N324" s="28"/>
    </row>
    <row r="325" spans="1:14" x14ac:dyDescent="0.3">
      <c r="A325" s="12" t="s">
        <v>3193</v>
      </c>
      <c r="B325" s="44">
        <v>15</v>
      </c>
      <c r="C325">
        <v>2</v>
      </c>
      <c r="E325" s="12">
        <v>0</v>
      </c>
      <c r="G325" s="26"/>
      <c r="H325" s="27"/>
      <c r="I325" s="27"/>
      <c r="J325" s="27"/>
      <c r="N325" s="28"/>
    </row>
    <row r="326" spans="1:14" x14ac:dyDescent="0.3">
      <c r="A326" s="12" t="s">
        <v>3194</v>
      </c>
      <c r="B326" s="44">
        <v>6</v>
      </c>
      <c r="C326">
        <v>2</v>
      </c>
      <c r="E326" s="12">
        <v>0</v>
      </c>
      <c r="G326" s="26"/>
      <c r="H326" s="27"/>
      <c r="I326" s="27"/>
      <c r="J326" s="27"/>
      <c r="N326" s="28"/>
    </row>
    <row r="327" spans="1:14" x14ac:dyDescent="0.3">
      <c r="A327" s="12" t="s">
        <v>3195</v>
      </c>
      <c r="B327" s="44">
        <v>41</v>
      </c>
      <c r="C327">
        <v>1</v>
      </c>
      <c r="E327" s="12">
        <v>0</v>
      </c>
      <c r="G327" s="26"/>
      <c r="H327" s="27"/>
      <c r="I327" s="27"/>
      <c r="J327" s="27"/>
      <c r="N327" s="28"/>
    </row>
    <row r="328" spans="1:14" x14ac:dyDescent="0.3">
      <c r="A328" s="12" t="s">
        <v>3196</v>
      </c>
      <c r="B328" s="44">
        <v>1</v>
      </c>
      <c r="C328">
        <v>1</v>
      </c>
      <c r="E328" s="12">
        <v>0</v>
      </c>
      <c r="G328" s="26"/>
      <c r="H328" s="27"/>
      <c r="I328" s="27"/>
      <c r="J328" s="27"/>
      <c r="N328" s="28"/>
    </row>
    <row r="329" spans="1:14" x14ac:dyDescent="0.3">
      <c r="A329" s="12" t="s">
        <v>3197</v>
      </c>
      <c r="B329" s="44">
        <v>12</v>
      </c>
      <c r="C329">
        <v>6</v>
      </c>
      <c r="E329" s="12">
        <v>0</v>
      </c>
      <c r="G329" s="26"/>
      <c r="H329" s="27"/>
      <c r="I329" s="27"/>
      <c r="J329" s="27"/>
      <c r="N329" s="28"/>
    </row>
    <row r="330" spans="1:14" x14ac:dyDescent="0.3">
      <c r="A330" s="12" t="s">
        <v>3198</v>
      </c>
      <c r="B330" s="44">
        <v>7</v>
      </c>
      <c r="C330">
        <v>3</v>
      </c>
      <c r="E330" s="12">
        <v>0</v>
      </c>
      <c r="G330" s="26"/>
      <c r="H330" s="27"/>
      <c r="I330" s="27"/>
      <c r="J330" s="27"/>
      <c r="N330" s="28"/>
    </row>
    <row r="331" spans="1:14" x14ac:dyDescent="0.3">
      <c r="A331" s="12" t="s">
        <v>3199</v>
      </c>
      <c r="B331" s="44">
        <v>1</v>
      </c>
      <c r="C331">
        <v>1</v>
      </c>
      <c r="E331" s="12">
        <v>0</v>
      </c>
      <c r="G331" s="26"/>
      <c r="H331" s="27"/>
      <c r="I331" s="27"/>
      <c r="J331" s="27"/>
      <c r="N331" s="28"/>
    </row>
    <row r="332" spans="1:14" x14ac:dyDescent="0.3">
      <c r="A332" s="12" t="s">
        <v>3200</v>
      </c>
      <c r="B332" s="44">
        <v>3</v>
      </c>
      <c r="C332">
        <v>3</v>
      </c>
      <c r="E332" s="12">
        <v>0</v>
      </c>
      <c r="G332" s="26"/>
      <c r="H332" s="27"/>
      <c r="I332" s="27"/>
      <c r="J332" s="27"/>
      <c r="N332" s="28"/>
    </row>
    <row r="333" spans="1:14" x14ac:dyDescent="0.3">
      <c r="A333" s="12" t="s">
        <v>3201</v>
      </c>
      <c r="B333" s="44">
        <v>16</v>
      </c>
      <c r="C333">
        <v>13</v>
      </c>
      <c r="E333" s="12">
        <v>0</v>
      </c>
      <c r="G333" s="26"/>
      <c r="H333" s="27"/>
      <c r="I333" s="27"/>
      <c r="J333" s="27"/>
      <c r="N333" s="28"/>
    </row>
    <row r="334" spans="1:14" x14ac:dyDescent="0.3">
      <c r="A334" s="12" t="s">
        <v>3202</v>
      </c>
      <c r="B334" s="44">
        <v>12</v>
      </c>
      <c r="C334">
        <v>9</v>
      </c>
      <c r="E334" s="12">
        <v>0</v>
      </c>
      <c r="G334" s="26"/>
      <c r="H334" s="27"/>
      <c r="I334" s="27"/>
      <c r="J334" s="27"/>
      <c r="N334" s="28"/>
    </row>
    <row r="335" spans="1:14" x14ac:dyDescent="0.3">
      <c r="A335" s="12" t="s">
        <v>3203</v>
      </c>
      <c r="B335" s="44">
        <v>20</v>
      </c>
      <c r="C335">
        <v>11</v>
      </c>
      <c r="E335" s="12">
        <v>0</v>
      </c>
      <c r="G335" s="26"/>
      <c r="H335" s="27"/>
      <c r="I335" s="27"/>
      <c r="J335" s="27"/>
      <c r="N335" s="28"/>
    </row>
    <row r="336" spans="1:14" x14ac:dyDescent="0.3">
      <c r="A336" s="12" t="s">
        <v>3204</v>
      </c>
      <c r="B336" s="44">
        <v>44</v>
      </c>
      <c r="C336">
        <v>13</v>
      </c>
      <c r="E336" s="12">
        <v>0</v>
      </c>
      <c r="G336" s="26"/>
      <c r="H336" s="27"/>
      <c r="I336" s="27"/>
      <c r="J336" s="27"/>
      <c r="N336" s="28"/>
    </row>
    <row r="337" spans="1:14" x14ac:dyDescent="0.3">
      <c r="A337" s="12" t="s">
        <v>3234</v>
      </c>
      <c r="B337" s="44">
        <v>3</v>
      </c>
      <c r="C337">
        <v>3</v>
      </c>
      <c r="E337" s="12">
        <v>0</v>
      </c>
      <c r="G337" s="26"/>
      <c r="H337" s="27"/>
      <c r="I337" s="27"/>
      <c r="J337" s="27"/>
      <c r="N337" s="28"/>
    </row>
    <row r="338" spans="1:14" x14ac:dyDescent="0.3">
      <c r="A338" s="12" t="s">
        <v>3205</v>
      </c>
      <c r="B338" s="44">
        <v>1</v>
      </c>
      <c r="C338">
        <v>0</v>
      </c>
      <c r="E338" s="12">
        <v>0</v>
      </c>
      <c r="G338" s="26"/>
      <c r="H338" s="27"/>
      <c r="I338" s="27"/>
      <c r="J338" s="27"/>
      <c r="N338" s="28"/>
    </row>
    <row r="339" spans="1:14" x14ac:dyDescent="0.3">
      <c r="A339" s="12" t="s">
        <v>3206</v>
      </c>
      <c r="B339" s="44">
        <v>37</v>
      </c>
      <c r="C339">
        <v>4</v>
      </c>
      <c r="E339" s="12">
        <v>0</v>
      </c>
      <c r="G339" s="26"/>
      <c r="H339" s="27"/>
      <c r="I339" s="27"/>
      <c r="J339" s="27"/>
      <c r="N339" s="28"/>
    </row>
    <row r="340" spans="1:14" x14ac:dyDescent="0.3">
      <c r="A340" s="12" t="s">
        <v>3207</v>
      </c>
      <c r="B340" s="44">
        <v>6</v>
      </c>
      <c r="C340">
        <v>1</v>
      </c>
      <c r="E340" s="12">
        <v>0</v>
      </c>
      <c r="G340" s="26"/>
      <c r="H340" s="27"/>
      <c r="I340" s="27"/>
      <c r="J340" s="27"/>
      <c r="N340" s="28"/>
    </row>
    <row r="341" spans="1:14" x14ac:dyDescent="0.3">
      <c r="A341" s="12" t="s">
        <v>3208</v>
      </c>
      <c r="B341" s="44">
        <v>1</v>
      </c>
      <c r="C341">
        <v>0</v>
      </c>
      <c r="E341" s="12">
        <v>0</v>
      </c>
      <c r="G341" s="26"/>
      <c r="H341" s="27"/>
      <c r="I341" s="27"/>
      <c r="J341" s="27"/>
      <c r="N341" s="28"/>
    </row>
    <row r="342" spans="1:14" x14ac:dyDescent="0.3">
      <c r="A342" s="12" t="s">
        <v>3209</v>
      </c>
      <c r="B342" s="44">
        <v>1</v>
      </c>
      <c r="C342">
        <v>1</v>
      </c>
      <c r="E342" s="12">
        <v>1</v>
      </c>
      <c r="G342" s="26">
        <v>1</v>
      </c>
      <c r="H342" s="27"/>
      <c r="I342" s="27"/>
      <c r="J342" s="27"/>
      <c r="N342" s="28"/>
    </row>
    <row r="343" spans="1:14" x14ac:dyDescent="0.3">
      <c r="A343" s="12" t="s">
        <v>3210</v>
      </c>
      <c r="B343" s="44">
        <v>19</v>
      </c>
      <c r="C343">
        <v>1</v>
      </c>
      <c r="E343" s="12">
        <v>0</v>
      </c>
      <c r="G343" s="26"/>
      <c r="H343" s="27"/>
      <c r="I343" s="27"/>
      <c r="J343" s="27"/>
      <c r="N343" s="28"/>
    </row>
    <row r="344" spans="1:14" x14ac:dyDescent="0.3">
      <c r="A344" s="12" t="s">
        <v>3211</v>
      </c>
      <c r="B344" s="44">
        <v>4</v>
      </c>
      <c r="C344">
        <v>3</v>
      </c>
      <c r="E344" s="12">
        <v>0</v>
      </c>
      <c r="G344" s="26"/>
      <c r="H344" s="27"/>
      <c r="I344" s="27"/>
      <c r="J344" s="27"/>
      <c r="N344" s="28"/>
    </row>
    <row r="345" spans="1:14" x14ac:dyDescent="0.3">
      <c r="A345" s="12" t="s">
        <v>3233</v>
      </c>
      <c r="B345" s="44">
        <v>2</v>
      </c>
      <c r="C345">
        <v>0</v>
      </c>
      <c r="E345" s="12">
        <v>0</v>
      </c>
      <c r="G345" s="26"/>
      <c r="H345" s="27"/>
      <c r="I345" s="27"/>
      <c r="J345" s="27"/>
      <c r="N345" s="28"/>
    </row>
    <row r="346" spans="1:14" x14ac:dyDescent="0.3">
      <c r="A346" s="12" t="s">
        <v>3232</v>
      </c>
      <c r="B346" s="44">
        <v>5</v>
      </c>
      <c r="C346">
        <v>3</v>
      </c>
      <c r="E346" s="12">
        <v>0</v>
      </c>
      <c r="G346" s="26"/>
      <c r="H346" s="27"/>
      <c r="I346" s="27"/>
      <c r="J346" s="27"/>
      <c r="N346" s="28"/>
    </row>
    <row r="347" spans="1:14" x14ac:dyDescent="0.3">
      <c r="A347" s="12" t="s">
        <v>3212</v>
      </c>
      <c r="B347" s="44">
        <v>1</v>
      </c>
      <c r="C347">
        <v>1</v>
      </c>
      <c r="E347" s="12">
        <v>1</v>
      </c>
      <c r="G347" s="26"/>
      <c r="H347" s="27"/>
      <c r="I347" s="27"/>
      <c r="J347" s="27">
        <v>1</v>
      </c>
      <c r="N347" s="28"/>
    </row>
    <row r="348" spans="1:14" x14ac:dyDescent="0.3">
      <c r="A348" s="12" t="s">
        <v>3213</v>
      </c>
      <c r="B348" s="44">
        <v>4</v>
      </c>
      <c r="C348">
        <v>1</v>
      </c>
      <c r="E348" s="12">
        <v>0</v>
      </c>
      <c r="G348" s="26"/>
      <c r="H348" s="27"/>
      <c r="I348" s="27"/>
      <c r="J348" s="27"/>
      <c r="N348" s="28"/>
    </row>
    <row r="349" spans="1:14" x14ac:dyDescent="0.3">
      <c r="A349" s="12" t="s">
        <v>3214</v>
      </c>
      <c r="B349" s="44">
        <v>2</v>
      </c>
      <c r="C349">
        <v>0</v>
      </c>
      <c r="E349" s="12">
        <v>0</v>
      </c>
      <c r="G349" s="26"/>
      <c r="H349" s="27"/>
      <c r="I349" s="27"/>
      <c r="J349" s="27"/>
      <c r="N349" s="28"/>
    </row>
    <row r="350" spans="1:14" x14ac:dyDescent="0.3">
      <c r="A350" s="12" t="s">
        <v>3215</v>
      </c>
      <c r="B350" s="44">
        <v>1</v>
      </c>
      <c r="C350">
        <v>0</v>
      </c>
      <c r="E350" s="12">
        <v>0</v>
      </c>
      <c r="G350" s="26"/>
      <c r="H350" s="27"/>
      <c r="I350" s="27"/>
      <c r="J350" s="27"/>
      <c r="N350" s="28"/>
    </row>
    <row r="351" spans="1:14" x14ac:dyDescent="0.3">
      <c r="A351" s="12" t="s">
        <v>3216</v>
      </c>
      <c r="B351" s="44">
        <v>28</v>
      </c>
      <c r="C351">
        <v>3</v>
      </c>
      <c r="E351" s="12">
        <v>0</v>
      </c>
      <c r="G351" s="26"/>
      <c r="H351" s="27"/>
      <c r="I351" s="27"/>
      <c r="J351" s="27"/>
      <c r="N351" s="28"/>
    </row>
    <row r="352" spans="1:14" x14ac:dyDescent="0.3">
      <c r="A352" s="12" t="s">
        <v>3217</v>
      </c>
      <c r="B352" s="44">
        <v>1</v>
      </c>
      <c r="C352">
        <v>1</v>
      </c>
      <c r="E352" s="12">
        <v>0</v>
      </c>
      <c r="G352" s="26"/>
      <c r="H352" s="27"/>
      <c r="I352" s="27"/>
      <c r="J352" s="27"/>
      <c r="N352" s="28"/>
    </row>
    <row r="353" spans="1:15" x14ac:dyDescent="0.3">
      <c r="A353" s="12" t="s">
        <v>3218</v>
      </c>
      <c r="B353" s="44">
        <v>1</v>
      </c>
      <c r="C353">
        <v>0</v>
      </c>
      <c r="E353" s="12">
        <v>0</v>
      </c>
      <c r="G353" s="26"/>
      <c r="H353" s="27"/>
      <c r="I353" s="27"/>
      <c r="J353" s="27"/>
      <c r="N353" s="28"/>
    </row>
    <row r="354" spans="1:15" x14ac:dyDescent="0.3">
      <c r="A354" s="12" t="s">
        <v>3219</v>
      </c>
      <c r="B354" s="44">
        <v>10</v>
      </c>
      <c r="C354">
        <v>0</v>
      </c>
      <c r="E354" s="12">
        <v>0</v>
      </c>
      <c r="G354" s="26"/>
      <c r="H354" s="27"/>
      <c r="I354" s="27"/>
      <c r="J354" s="27"/>
      <c r="N354" s="28"/>
    </row>
    <row r="355" spans="1:15" x14ac:dyDescent="0.3">
      <c r="A355" s="12" t="s">
        <v>3220</v>
      </c>
      <c r="B355" s="44">
        <v>19</v>
      </c>
      <c r="C355">
        <v>6</v>
      </c>
      <c r="E355" s="12">
        <v>0</v>
      </c>
      <c r="G355" s="26"/>
      <c r="H355" s="27"/>
      <c r="I355" s="27"/>
      <c r="J355" s="27"/>
      <c r="N355" s="28"/>
    </row>
    <row r="356" spans="1:15" x14ac:dyDescent="0.3">
      <c r="A356" s="12" t="s">
        <v>3221</v>
      </c>
      <c r="B356" s="44">
        <v>2</v>
      </c>
      <c r="C356">
        <v>1</v>
      </c>
      <c r="E356" s="12">
        <v>0</v>
      </c>
      <c r="G356" s="26"/>
      <c r="H356" s="27"/>
      <c r="I356" s="27"/>
      <c r="J356" s="27"/>
      <c r="N356" s="28"/>
    </row>
    <row r="357" spans="1:15" x14ac:dyDescent="0.3">
      <c r="A357" s="12" t="s">
        <v>3222</v>
      </c>
      <c r="B357" s="44">
        <v>59</v>
      </c>
      <c r="C357">
        <v>11</v>
      </c>
      <c r="E357" s="12">
        <v>3</v>
      </c>
      <c r="G357" s="26">
        <v>2</v>
      </c>
      <c r="H357" s="27">
        <v>1</v>
      </c>
      <c r="I357" s="27"/>
      <c r="J357" s="27"/>
      <c r="N357" s="28"/>
    </row>
    <row r="358" spans="1:15" x14ac:dyDescent="0.3">
      <c r="A358" s="12" t="s">
        <v>3223</v>
      </c>
      <c r="B358" s="44">
        <v>12</v>
      </c>
      <c r="C358">
        <v>1</v>
      </c>
      <c r="E358" s="12">
        <v>0</v>
      </c>
      <c r="G358" s="26"/>
      <c r="H358" s="27"/>
      <c r="I358" s="27"/>
      <c r="J358" s="27"/>
      <c r="N358" s="28"/>
    </row>
    <row r="359" spans="1:15" x14ac:dyDescent="0.3">
      <c r="A359" s="12" t="s">
        <v>3224</v>
      </c>
      <c r="B359" s="44">
        <v>1</v>
      </c>
      <c r="C359">
        <v>1</v>
      </c>
      <c r="E359" s="12">
        <v>0</v>
      </c>
      <c r="G359" s="26"/>
      <c r="H359" s="27"/>
      <c r="I359" s="27"/>
      <c r="J359" s="27"/>
      <c r="N359" s="28"/>
    </row>
    <row r="360" spans="1:15" x14ac:dyDescent="0.3">
      <c r="A360" s="12" t="s">
        <v>3225</v>
      </c>
      <c r="B360" s="44">
        <v>1</v>
      </c>
      <c r="C360">
        <v>0</v>
      </c>
      <c r="E360" s="12">
        <v>0</v>
      </c>
      <c r="G360" s="26"/>
      <c r="H360" s="27"/>
      <c r="I360" s="27"/>
      <c r="J360" s="27"/>
      <c r="N360" s="28"/>
    </row>
    <row r="361" spans="1:15" x14ac:dyDescent="0.3">
      <c r="A361" s="12" t="s">
        <v>3226</v>
      </c>
      <c r="B361" s="44">
        <v>13</v>
      </c>
      <c r="C361">
        <v>6</v>
      </c>
      <c r="E361" s="12">
        <v>0</v>
      </c>
      <c r="G361" s="26"/>
      <c r="H361" s="27"/>
      <c r="I361" s="27"/>
      <c r="J361" s="27"/>
      <c r="N361" s="28"/>
    </row>
    <row r="362" spans="1:15" x14ac:dyDescent="0.3">
      <c r="A362" s="12" t="s">
        <v>3227</v>
      </c>
      <c r="B362" s="44">
        <v>3</v>
      </c>
      <c r="C362">
        <v>1</v>
      </c>
      <c r="E362" s="12">
        <v>0</v>
      </c>
      <c r="G362" s="26"/>
      <c r="H362" s="27"/>
      <c r="I362" s="27"/>
      <c r="J362" s="27"/>
      <c r="N362" s="28"/>
    </row>
    <row r="363" spans="1:15" x14ac:dyDescent="0.3">
      <c r="A363" s="12" t="s">
        <v>3228</v>
      </c>
      <c r="B363" s="44">
        <v>10</v>
      </c>
      <c r="C363">
        <v>2</v>
      </c>
      <c r="E363" s="12">
        <v>0</v>
      </c>
      <c r="G363" s="26"/>
      <c r="H363" s="27"/>
      <c r="I363" s="27"/>
      <c r="J363" s="27"/>
      <c r="N363" s="28"/>
    </row>
    <row r="364" spans="1:15" x14ac:dyDescent="0.3">
      <c r="A364" s="12" t="s">
        <v>3229</v>
      </c>
      <c r="B364" s="44">
        <v>6</v>
      </c>
      <c r="C364">
        <v>2</v>
      </c>
      <c r="E364" s="12">
        <v>1</v>
      </c>
      <c r="G364" s="26">
        <v>1</v>
      </c>
      <c r="H364" s="27"/>
      <c r="I364" s="27"/>
      <c r="J364" s="27"/>
      <c r="N364" s="28"/>
    </row>
    <row r="365" spans="1:15" x14ac:dyDescent="0.3">
      <c r="A365" s="12" t="s">
        <v>3230</v>
      </c>
      <c r="B365" s="44">
        <v>2</v>
      </c>
      <c r="C365">
        <v>2</v>
      </c>
      <c r="E365" s="12">
        <v>0</v>
      </c>
      <c r="G365" s="26"/>
      <c r="H365" s="27"/>
      <c r="I365" s="27"/>
      <c r="J365" s="27"/>
      <c r="N365" s="28"/>
    </row>
    <row r="366" spans="1:15" x14ac:dyDescent="0.3">
      <c r="A366" s="12" t="s">
        <v>3231</v>
      </c>
      <c r="B366" s="44">
        <v>10</v>
      </c>
      <c r="C366">
        <v>9</v>
      </c>
      <c r="E366" s="12">
        <v>1</v>
      </c>
      <c r="G366" s="26">
        <v>1</v>
      </c>
      <c r="H366" s="27"/>
      <c r="I366" s="27"/>
      <c r="J366" s="27"/>
      <c r="N366" s="28"/>
    </row>
    <row r="367" spans="1:15" x14ac:dyDescent="0.3">
      <c r="A367" s="125" t="s">
        <v>74</v>
      </c>
      <c r="B367" s="35">
        <v>136</v>
      </c>
      <c r="C367" s="131">
        <f>SUM(C368:C388)</f>
        <v>96</v>
      </c>
      <c r="D367" s="20" t="s">
        <v>75</v>
      </c>
      <c r="E367" s="14">
        <f>SUM(E368:E388)</f>
        <v>10</v>
      </c>
      <c r="F367" s="18">
        <f>(E367/C367)*100</f>
        <v>10.416666666666668</v>
      </c>
      <c r="O367">
        <f>SUM(G368:N389)</f>
        <v>10</v>
      </c>
    </row>
    <row r="368" spans="1:15" x14ac:dyDescent="0.3">
      <c r="A368" s="12" t="s">
        <v>3236</v>
      </c>
      <c r="B368" s="44">
        <v>9</v>
      </c>
      <c r="C368">
        <v>7</v>
      </c>
      <c r="E368" s="12">
        <v>1</v>
      </c>
      <c r="G368" s="26">
        <v>1</v>
      </c>
      <c r="H368" s="27"/>
      <c r="I368" s="27"/>
      <c r="J368" s="27"/>
    </row>
    <row r="369" spans="1:10" x14ac:dyDescent="0.3">
      <c r="A369" s="12" t="s">
        <v>3237</v>
      </c>
      <c r="B369" s="44">
        <v>1</v>
      </c>
      <c r="C369">
        <v>1</v>
      </c>
      <c r="E369" s="12">
        <v>1</v>
      </c>
      <c r="G369" s="26"/>
      <c r="H369" s="27">
        <v>1</v>
      </c>
      <c r="I369" s="27"/>
      <c r="J369" s="27"/>
    </row>
    <row r="370" spans="1:10" x14ac:dyDescent="0.3">
      <c r="A370" s="12" t="s">
        <v>3238</v>
      </c>
      <c r="B370" s="44">
        <v>6</v>
      </c>
      <c r="C370">
        <v>5</v>
      </c>
      <c r="E370" s="12">
        <v>0</v>
      </c>
      <c r="G370" s="26"/>
      <c r="H370" s="27"/>
      <c r="I370" s="27"/>
      <c r="J370" s="27"/>
    </row>
    <row r="371" spans="1:10" x14ac:dyDescent="0.3">
      <c r="A371" s="12" t="s">
        <v>3239</v>
      </c>
      <c r="B371" s="44">
        <v>4</v>
      </c>
      <c r="C371">
        <v>2</v>
      </c>
      <c r="E371" s="12">
        <v>0</v>
      </c>
      <c r="G371" s="26"/>
      <c r="H371" s="27"/>
      <c r="I371" s="27"/>
      <c r="J371" s="27"/>
    </row>
    <row r="372" spans="1:10" x14ac:dyDescent="0.3">
      <c r="A372" s="12" t="s">
        <v>3240</v>
      </c>
      <c r="B372" s="44">
        <v>11</v>
      </c>
      <c r="C372">
        <v>11</v>
      </c>
      <c r="E372" s="12">
        <v>1</v>
      </c>
      <c r="G372" s="26">
        <v>1</v>
      </c>
      <c r="H372" s="27"/>
      <c r="I372" s="27"/>
      <c r="J372" s="27"/>
    </row>
    <row r="373" spans="1:10" x14ac:dyDescent="0.3">
      <c r="A373" s="12" t="s">
        <v>3241</v>
      </c>
      <c r="B373" s="44">
        <v>9</v>
      </c>
      <c r="C373">
        <v>9</v>
      </c>
      <c r="E373" s="12">
        <v>0</v>
      </c>
      <c r="G373" s="26"/>
      <c r="H373" s="27"/>
      <c r="I373" s="27"/>
      <c r="J373" s="27"/>
    </row>
    <row r="374" spans="1:10" x14ac:dyDescent="0.3">
      <c r="A374" s="12" t="s">
        <v>3242</v>
      </c>
      <c r="B374" s="44">
        <v>4</v>
      </c>
      <c r="C374">
        <v>4</v>
      </c>
      <c r="E374" s="12">
        <v>0</v>
      </c>
      <c r="G374" s="26"/>
      <c r="H374" s="27"/>
      <c r="I374" s="27"/>
      <c r="J374" s="27"/>
    </row>
    <row r="375" spans="1:10" x14ac:dyDescent="0.3">
      <c r="A375" s="12" t="s">
        <v>3243</v>
      </c>
      <c r="B375" s="44">
        <v>7</v>
      </c>
      <c r="C375">
        <v>6</v>
      </c>
      <c r="E375" s="12">
        <v>0</v>
      </c>
      <c r="G375" s="26"/>
      <c r="H375" s="27"/>
      <c r="I375" s="27"/>
      <c r="J375" s="27"/>
    </row>
    <row r="376" spans="1:10" x14ac:dyDescent="0.3">
      <c r="A376" s="12" t="s">
        <v>3244</v>
      </c>
      <c r="B376" s="44">
        <v>2</v>
      </c>
      <c r="C376">
        <v>0</v>
      </c>
      <c r="E376" s="12">
        <v>1</v>
      </c>
      <c r="G376" s="26">
        <v>1</v>
      </c>
      <c r="H376" s="27"/>
      <c r="I376" s="27"/>
      <c r="J376" s="27"/>
    </row>
    <row r="377" spans="1:10" x14ac:dyDescent="0.3">
      <c r="A377" s="12" t="s">
        <v>3245</v>
      </c>
      <c r="B377" s="44">
        <v>14</v>
      </c>
      <c r="C377">
        <v>13</v>
      </c>
      <c r="E377" s="12">
        <v>1</v>
      </c>
      <c r="G377" s="26"/>
      <c r="H377" s="27">
        <v>1</v>
      </c>
      <c r="I377" s="27"/>
      <c r="J377" s="27"/>
    </row>
    <row r="378" spans="1:10" x14ac:dyDescent="0.3">
      <c r="A378" s="12" t="s">
        <v>3246</v>
      </c>
      <c r="B378" s="44">
        <v>4</v>
      </c>
      <c r="C378">
        <v>4</v>
      </c>
      <c r="E378" s="12">
        <v>0</v>
      </c>
      <c r="G378" s="26"/>
      <c r="H378" s="27"/>
      <c r="I378" s="27"/>
      <c r="J378" s="27"/>
    </row>
    <row r="379" spans="1:10" x14ac:dyDescent="0.3">
      <c r="A379" s="12" t="s">
        <v>3247</v>
      </c>
      <c r="B379" s="44">
        <v>2</v>
      </c>
      <c r="C379">
        <v>1</v>
      </c>
      <c r="E379" s="12">
        <v>1</v>
      </c>
      <c r="G379" s="26"/>
      <c r="H379" s="27"/>
      <c r="I379" s="27"/>
      <c r="J379" s="27">
        <v>1</v>
      </c>
    </row>
    <row r="380" spans="1:10" x14ac:dyDescent="0.3">
      <c r="A380" s="12" t="s">
        <v>3248</v>
      </c>
      <c r="B380" s="44">
        <v>2</v>
      </c>
      <c r="C380">
        <v>2</v>
      </c>
      <c r="E380" s="12">
        <v>1</v>
      </c>
      <c r="G380" s="26"/>
      <c r="H380" s="27"/>
      <c r="I380" s="27">
        <v>1</v>
      </c>
      <c r="J380" s="27"/>
    </row>
    <row r="381" spans="1:10" x14ac:dyDescent="0.3">
      <c r="A381" s="12" t="s">
        <v>3249</v>
      </c>
      <c r="B381" s="44">
        <v>17</v>
      </c>
      <c r="C381">
        <v>16</v>
      </c>
      <c r="E381" s="12">
        <v>2</v>
      </c>
      <c r="G381" s="26">
        <v>2</v>
      </c>
      <c r="H381" s="27"/>
      <c r="I381" s="27"/>
      <c r="J381" s="27"/>
    </row>
    <row r="382" spans="1:10" x14ac:dyDescent="0.3">
      <c r="A382" s="12" t="s">
        <v>3250</v>
      </c>
      <c r="B382" s="44">
        <v>3</v>
      </c>
      <c r="C382">
        <v>3</v>
      </c>
      <c r="E382" s="12">
        <v>0</v>
      </c>
      <c r="G382" s="26"/>
      <c r="H382" s="27"/>
      <c r="I382" s="27"/>
      <c r="J382" s="27"/>
    </row>
    <row r="383" spans="1:10" x14ac:dyDescent="0.3">
      <c r="A383" s="12" t="s">
        <v>3251</v>
      </c>
      <c r="B383" s="44">
        <v>1</v>
      </c>
      <c r="C383">
        <v>1</v>
      </c>
      <c r="E383" s="12">
        <v>0</v>
      </c>
      <c r="G383" s="26"/>
      <c r="H383" s="27"/>
      <c r="I383" s="27"/>
      <c r="J383" s="27"/>
    </row>
    <row r="384" spans="1:10" x14ac:dyDescent="0.3">
      <c r="A384" s="12" t="s">
        <v>3252</v>
      </c>
      <c r="B384" s="44">
        <v>1</v>
      </c>
      <c r="C384">
        <v>1</v>
      </c>
      <c r="E384" s="12">
        <v>0</v>
      </c>
      <c r="G384" s="26"/>
      <c r="H384" s="27"/>
      <c r="I384" s="27"/>
      <c r="J384" s="27"/>
    </row>
    <row r="385" spans="1:15" x14ac:dyDescent="0.3">
      <c r="A385" s="12" t="s">
        <v>3253</v>
      </c>
      <c r="B385" s="44">
        <v>1</v>
      </c>
      <c r="C385">
        <v>1</v>
      </c>
      <c r="E385" s="12">
        <v>0</v>
      </c>
      <c r="G385" s="26"/>
      <c r="H385" s="27"/>
      <c r="I385" s="27"/>
      <c r="J385" s="27"/>
    </row>
    <row r="386" spans="1:15" x14ac:dyDescent="0.3">
      <c r="A386" s="12" t="s">
        <v>3254</v>
      </c>
      <c r="B386" s="44">
        <v>2</v>
      </c>
      <c r="C386">
        <v>2</v>
      </c>
      <c r="E386" s="12">
        <v>1</v>
      </c>
      <c r="G386" s="26"/>
      <c r="H386" s="27"/>
      <c r="I386" s="27">
        <v>1</v>
      </c>
      <c r="J386" s="27"/>
    </row>
    <row r="387" spans="1:15" x14ac:dyDescent="0.3">
      <c r="A387" s="12" t="s">
        <v>3255</v>
      </c>
      <c r="B387" s="44">
        <v>1</v>
      </c>
      <c r="C387">
        <v>1</v>
      </c>
      <c r="E387" s="12">
        <v>0</v>
      </c>
      <c r="G387" s="26"/>
      <c r="H387" s="27"/>
      <c r="I387" s="27"/>
      <c r="J387" s="27"/>
    </row>
    <row r="388" spans="1:15" x14ac:dyDescent="0.3">
      <c r="A388" s="12" t="s">
        <v>3256</v>
      </c>
      <c r="B388" s="44">
        <v>6</v>
      </c>
      <c r="C388">
        <v>6</v>
      </c>
      <c r="E388" s="12">
        <v>0</v>
      </c>
      <c r="G388" s="26"/>
      <c r="H388" s="27"/>
      <c r="I388" s="27"/>
      <c r="J388" s="27"/>
    </row>
    <row r="389" spans="1:15" x14ac:dyDescent="0.3">
      <c r="A389" s="12" t="s">
        <v>3257</v>
      </c>
      <c r="B389" s="44">
        <v>29</v>
      </c>
      <c r="C389">
        <v>24</v>
      </c>
      <c r="E389" s="12">
        <v>0</v>
      </c>
      <c r="G389" s="26"/>
      <c r="H389" s="27"/>
      <c r="I389" s="27"/>
      <c r="J389" s="27"/>
    </row>
    <row r="390" spans="1:15" x14ac:dyDescent="0.3">
      <c r="A390" s="124" t="s">
        <v>4376</v>
      </c>
      <c r="B390" s="36">
        <v>1</v>
      </c>
      <c r="C390" s="9">
        <v>0</v>
      </c>
      <c r="D390" s="9" t="s">
        <v>4368</v>
      </c>
      <c r="E390" s="14">
        <v>0</v>
      </c>
      <c r="F390" s="18">
        <f t="shared" si="0"/>
        <v>0</v>
      </c>
      <c r="O390">
        <f t="shared" si="1"/>
        <v>0</v>
      </c>
    </row>
    <row r="391" spans="1:15" x14ac:dyDescent="0.3">
      <c r="A391" s="125" t="s">
        <v>43</v>
      </c>
      <c r="B391" s="35">
        <v>2</v>
      </c>
      <c r="C391" s="20">
        <v>2</v>
      </c>
      <c r="D391" s="20" t="s">
        <v>28</v>
      </c>
      <c r="E391" s="14">
        <v>1</v>
      </c>
      <c r="F391" s="18">
        <f t="shared" si="0"/>
        <v>50</v>
      </c>
      <c r="G391" s="26">
        <v>1</v>
      </c>
      <c r="O391">
        <f t="shared" si="1"/>
        <v>1</v>
      </c>
    </row>
    <row r="392" spans="1:15" x14ac:dyDescent="0.3">
      <c r="A392" s="125" t="s">
        <v>65</v>
      </c>
      <c r="B392" s="35">
        <v>37</v>
      </c>
      <c r="C392" s="20"/>
      <c r="D392" s="20" t="s">
        <v>66</v>
      </c>
      <c r="E392" s="14">
        <f>SUM(E393:E395)</f>
        <v>3</v>
      </c>
      <c r="F392" s="18">
        <f>(E392/(C393+C394+C395))*100</f>
        <v>25</v>
      </c>
      <c r="O392">
        <f>SUM(G393:N395)</f>
        <v>3</v>
      </c>
    </row>
    <row r="393" spans="1:15" x14ac:dyDescent="0.3">
      <c r="A393" s="12" t="s">
        <v>3258</v>
      </c>
      <c r="B393" s="44">
        <v>1</v>
      </c>
      <c r="C393">
        <v>1</v>
      </c>
      <c r="E393" s="12">
        <v>0</v>
      </c>
      <c r="H393" s="27"/>
      <c r="N393" s="28"/>
    </row>
    <row r="394" spans="1:15" x14ac:dyDescent="0.3">
      <c r="A394" s="12" t="s">
        <v>3259</v>
      </c>
      <c r="B394" s="44">
        <v>2</v>
      </c>
      <c r="C394">
        <v>2</v>
      </c>
      <c r="E394" s="12">
        <v>0</v>
      </c>
      <c r="H394" s="27"/>
      <c r="N394" s="28"/>
    </row>
    <row r="395" spans="1:15" x14ac:dyDescent="0.3">
      <c r="A395" s="12" t="s">
        <v>3260</v>
      </c>
      <c r="B395" s="44">
        <v>34</v>
      </c>
      <c r="C395">
        <v>9</v>
      </c>
      <c r="E395" s="12">
        <v>3</v>
      </c>
      <c r="H395" s="27">
        <v>3</v>
      </c>
      <c r="N395" s="28"/>
    </row>
    <row r="396" spans="1:15" x14ac:dyDescent="0.3">
      <c r="A396" s="122" t="s">
        <v>56</v>
      </c>
      <c r="B396" s="43">
        <v>5</v>
      </c>
      <c r="C396" s="22">
        <v>2</v>
      </c>
      <c r="D396" s="22" t="s">
        <v>22</v>
      </c>
      <c r="E396" s="14">
        <v>0</v>
      </c>
      <c r="F396" s="18">
        <f t="shared" si="0"/>
        <v>0</v>
      </c>
      <c r="H396" s="27"/>
      <c r="O396">
        <f t="shared" si="1"/>
        <v>0</v>
      </c>
    </row>
    <row r="397" spans="1:15" x14ac:dyDescent="0.3">
      <c r="A397" s="125" t="s">
        <v>97</v>
      </c>
      <c r="B397" s="35">
        <v>54</v>
      </c>
      <c r="C397" s="20"/>
      <c r="D397" s="20" t="s">
        <v>28</v>
      </c>
      <c r="E397" s="14">
        <f>SUM(E398:E400)</f>
        <v>2</v>
      </c>
      <c r="F397" s="18">
        <f>(E397/(C398+C399+C400))*100</f>
        <v>22.222222222222221</v>
      </c>
      <c r="O397">
        <f>SUM(G398:N400)</f>
        <v>2</v>
      </c>
    </row>
    <row r="398" spans="1:15" x14ac:dyDescent="0.3">
      <c r="A398" s="12" t="s">
        <v>3261</v>
      </c>
      <c r="B398" s="44">
        <v>1</v>
      </c>
      <c r="C398">
        <v>0</v>
      </c>
      <c r="E398" s="12">
        <v>0</v>
      </c>
      <c r="G398" s="26"/>
    </row>
    <row r="399" spans="1:15" x14ac:dyDescent="0.3">
      <c r="A399" s="12" t="s">
        <v>3262</v>
      </c>
      <c r="B399" s="44">
        <v>11</v>
      </c>
      <c r="C399">
        <v>3</v>
      </c>
      <c r="E399" s="12">
        <v>0</v>
      </c>
      <c r="G399" s="26"/>
    </row>
    <row r="400" spans="1:15" x14ac:dyDescent="0.3">
      <c r="A400" s="12" t="s">
        <v>3263</v>
      </c>
      <c r="B400" s="44">
        <v>42</v>
      </c>
      <c r="C400">
        <v>6</v>
      </c>
      <c r="E400" s="12">
        <v>2</v>
      </c>
      <c r="G400" s="26">
        <v>2</v>
      </c>
    </row>
    <row r="401" spans="1:16" ht="15" customHeight="1" x14ac:dyDescent="0.3">
      <c r="A401" s="125" t="s">
        <v>40</v>
      </c>
      <c r="B401" s="35">
        <v>6</v>
      </c>
      <c r="C401" s="20">
        <v>4</v>
      </c>
      <c r="D401" s="20" t="s">
        <v>28</v>
      </c>
      <c r="E401" s="14">
        <v>3</v>
      </c>
      <c r="F401" s="18">
        <f>(E401/C401)*100</f>
        <v>75</v>
      </c>
      <c r="G401" s="26">
        <v>3</v>
      </c>
      <c r="O401">
        <f t="shared" si="1"/>
        <v>3</v>
      </c>
    </row>
    <row r="402" spans="1:16" x14ac:dyDescent="0.3">
      <c r="A402" s="13" t="s">
        <v>92</v>
      </c>
      <c r="B402" s="249" t="s">
        <v>2575</v>
      </c>
      <c r="C402" s="249"/>
      <c r="D402" s="9" t="s">
        <v>52</v>
      </c>
      <c r="E402" s="12">
        <v>0</v>
      </c>
      <c r="G402" s="26"/>
      <c r="H402" s="27"/>
      <c r="N402" s="28"/>
      <c r="O402">
        <f t="shared" si="1"/>
        <v>0</v>
      </c>
    </row>
    <row r="403" spans="1:16" x14ac:dyDescent="0.3">
      <c r="A403" s="125" t="s">
        <v>39</v>
      </c>
      <c r="B403" s="35">
        <v>5</v>
      </c>
      <c r="C403" s="20">
        <v>3</v>
      </c>
      <c r="D403" s="20" t="s">
        <v>28</v>
      </c>
      <c r="E403" s="14">
        <v>1</v>
      </c>
      <c r="F403" s="18">
        <f>(E403/C403)*100</f>
        <v>33.333333333333329</v>
      </c>
      <c r="G403" s="26">
        <v>1</v>
      </c>
      <c r="O403">
        <f t="shared" si="1"/>
        <v>1</v>
      </c>
    </row>
    <row r="404" spans="1:16" x14ac:dyDescent="0.3">
      <c r="A404" s="122" t="s">
        <v>60</v>
      </c>
      <c r="B404" s="43">
        <v>13</v>
      </c>
      <c r="C404" s="22"/>
      <c r="D404" s="22" t="s">
        <v>22</v>
      </c>
      <c r="E404" s="14">
        <v>0</v>
      </c>
      <c r="F404" s="18">
        <f t="shared" si="0"/>
        <v>0</v>
      </c>
      <c r="O404">
        <f t="shared" si="1"/>
        <v>0</v>
      </c>
    </row>
    <row r="405" spans="1:16" x14ac:dyDescent="0.3">
      <c r="A405" s="12" t="s">
        <v>3264</v>
      </c>
      <c r="B405" s="44">
        <v>3</v>
      </c>
      <c r="C405">
        <v>0</v>
      </c>
      <c r="E405" s="12">
        <v>0</v>
      </c>
      <c r="H405" s="27"/>
    </row>
    <row r="406" spans="1:16" x14ac:dyDescent="0.3">
      <c r="A406" s="12" t="s">
        <v>3265</v>
      </c>
      <c r="B406" s="44">
        <v>1</v>
      </c>
      <c r="C406">
        <v>0</v>
      </c>
      <c r="E406" s="12">
        <v>0</v>
      </c>
      <c r="H406" s="27"/>
    </row>
    <row r="407" spans="1:16" x14ac:dyDescent="0.3">
      <c r="A407" s="12" t="s">
        <v>3266</v>
      </c>
      <c r="B407" s="44">
        <v>9</v>
      </c>
      <c r="C407">
        <v>0</v>
      </c>
      <c r="E407" s="12">
        <v>0</v>
      </c>
      <c r="H407" s="27"/>
    </row>
    <row r="408" spans="1:16" x14ac:dyDescent="0.3">
      <c r="A408" s="122" t="s">
        <v>57</v>
      </c>
      <c r="B408" s="43">
        <v>99</v>
      </c>
      <c r="C408" s="22">
        <v>10</v>
      </c>
      <c r="D408" s="22" t="s">
        <v>37</v>
      </c>
      <c r="E408" s="14">
        <v>2</v>
      </c>
      <c r="F408" s="18">
        <f>(E408/C408)*100</f>
        <v>20</v>
      </c>
      <c r="G408" s="26">
        <v>2</v>
      </c>
      <c r="H408" s="27"/>
      <c r="I408" s="27"/>
      <c r="O408">
        <f t="shared" si="1"/>
        <v>2</v>
      </c>
    </row>
    <row r="409" spans="1:16" x14ac:dyDescent="0.3">
      <c r="A409" s="13" t="s">
        <v>91</v>
      </c>
      <c r="B409" s="249" t="s">
        <v>2575</v>
      </c>
      <c r="C409" s="249"/>
      <c r="D409" s="9" t="s">
        <v>22</v>
      </c>
      <c r="H409" s="27"/>
      <c r="O409">
        <f t="shared" si="1"/>
        <v>0</v>
      </c>
    </row>
    <row r="410" spans="1:16" x14ac:dyDescent="0.3">
      <c r="A410" s="123" t="s">
        <v>36</v>
      </c>
      <c r="B410" s="33">
        <v>41</v>
      </c>
      <c r="C410" s="21"/>
      <c r="D410" s="21" t="s">
        <v>37</v>
      </c>
      <c r="E410" s="14">
        <f>SUM(E411:E414)</f>
        <v>6</v>
      </c>
      <c r="F410" s="18">
        <f>(E410/(C411+C412+C413+C414))*100</f>
        <v>50</v>
      </c>
      <c r="O410">
        <f>SUM(G411:N414)</f>
        <v>6</v>
      </c>
    </row>
    <row r="411" spans="1:16" x14ac:dyDescent="0.3">
      <c r="A411" s="12" t="s">
        <v>3267</v>
      </c>
      <c r="B411" s="44">
        <v>4</v>
      </c>
      <c r="C411">
        <v>1</v>
      </c>
      <c r="E411" s="12">
        <v>1</v>
      </c>
      <c r="G411" s="26">
        <v>1</v>
      </c>
      <c r="H411" s="27"/>
      <c r="I411" s="27"/>
    </row>
    <row r="412" spans="1:16" x14ac:dyDescent="0.3">
      <c r="A412" s="12" t="s">
        <v>3268</v>
      </c>
      <c r="B412" s="44">
        <v>7</v>
      </c>
      <c r="C412">
        <v>4</v>
      </c>
      <c r="E412" s="12">
        <v>3</v>
      </c>
      <c r="G412" s="26"/>
      <c r="H412" s="27">
        <v>3</v>
      </c>
      <c r="I412" s="27"/>
    </row>
    <row r="413" spans="1:16" x14ac:dyDescent="0.3">
      <c r="A413" s="12" t="s">
        <v>3269</v>
      </c>
      <c r="B413" s="44">
        <v>1</v>
      </c>
      <c r="C413">
        <v>0</v>
      </c>
      <c r="E413" s="12">
        <v>0</v>
      </c>
      <c r="G413" s="26"/>
      <c r="H413" s="27"/>
      <c r="I413" s="27"/>
    </row>
    <row r="414" spans="1:16" x14ac:dyDescent="0.3">
      <c r="A414" s="12" t="s">
        <v>3270</v>
      </c>
      <c r="B414" s="44">
        <v>29</v>
      </c>
      <c r="C414">
        <v>7</v>
      </c>
      <c r="E414" s="12">
        <v>2</v>
      </c>
      <c r="G414" s="26">
        <v>2</v>
      </c>
      <c r="H414" s="27"/>
      <c r="I414" s="27"/>
    </row>
    <row r="415" spans="1:16" x14ac:dyDescent="0.3">
      <c r="A415" s="125" t="s">
        <v>55</v>
      </c>
      <c r="B415" s="35">
        <v>63</v>
      </c>
      <c r="C415" s="20"/>
      <c r="D415" s="20" t="s">
        <v>28</v>
      </c>
      <c r="E415" s="14">
        <f>SUM(E416:E418)</f>
        <v>2</v>
      </c>
      <c r="F415" s="18">
        <f>(E415/(C416+C417+C418))*100</f>
        <v>12.5</v>
      </c>
      <c r="O415">
        <f>SUM(G416:N418)</f>
        <v>2</v>
      </c>
      <c r="P415" s="31"/>
    </row>
    <row r="416" spans="1:16" x14ac:dyDescent="0.3">
      <c r="A416" s="12" t="s">
        <v>3271</v>
      </c>
      <c r="B416" s="44">
        <v>3</v>
      </c>
      <c r="C416">
        <v>1</v>
      </c>
      <c r="E416" s="12">
        <v>0</v>
      </c>
      <c r="G416" s="26"/>
      <c r="P416" s="31"/>
    </row>
    <row r="417" spans="1:16" x14ac:dyDescent="0.3">
      <c r="A417" s="12" t="s">
        <v>3272</v>
      </c>
      <c r="B417" s="44">
        <v>1</v>
      </c>
      <c r="C417">
        <v>0</v>
      </c>
      <c r="E417" s="12">
        <v>0</v>
      </c>
      <c r="G417" s="26"/>
      <c r="P417" s="31"/>
    </row>
    <row r="418" spans="1:16" x14ac:dyDescent="0.3">
      <c r="A418" s="12" t="s">
        <v>3273</v>
      </c>
      <c r="B418" s="44">
        <v>59</v>
      </c>
      <c r="C418">
        <v>15</v>
      </c>
      <c r="E418" s="12">
        <v>2</v>
      </c>
      <c r="G418" s="26">
        <v>2</v>
      </c>
      <c r="P418" s="31"/>
    </row>
    <row r="419" spans="1:16" x14ac:dyDescent="0.3">
      <c r="A419" s="123" t="s">
        <v>61</v>
      </c>
      <c r="B419" s="33">
        <v>89</v>
      </c>
      <c r="C419" s="132">
        <f>SUM(C420:C431)</f>
        <v>12</v>
      </c>
      <c r="D419" s="21" t="s">
        <v>62</v>
      </c>
      <c r="E419" s="14">
        <f>SUM(E420:E431)</f>
        <v>6</v>
      </c>
      <c r="F419" s="18">
        <f>(E419/C419)*100</f>
        <v>50</v>
      </c>
      <c r="O419">
        <f>SUM(G420:N431)</f>
        <v>6</v>
      </c>
    </row>
    <row r="420" spans="1:16" x14ac:dyDescent="0.3">
      <c r="A420" s="12" t="s">
        <v>3274</v>
      </c>
      <c r="B420" s="44">
        <v>16</v>
      </c>
      <c r="C420">
        <v>1</v>
      </c>
      <c r="E420" s="12">
        <v>0</v>
      </c>
      <c r="G420" s="26"/>
      <c r="H420" s="27"/>
      <c r="I420" s="27"/>
      <c r="N420" s="28"/>
    </row>
    <row r="421" spans="1:16" x14ac:dyDescent="0.3">
      <c r="A421" s="12" t="s">
        <v>3275</v>
      </c>
      <c r="B421" s="44">
        <v>3</v>
      </c>
      <c r="C421">
        <v>1</v>
      </c>
      <c r="E421" s="12">
        <v>0</v>
      </c>
      <c r="G421" s="26"/>
      <c r="H421" s="27"/>
      <c r="I421" s="27"/>
      <c r="N421" s="28"/>
    </row>
    <row r="422" spans="1:16" x14ac:dyDescent="0.3">
      <c r="A422" s="12" t="s">
        <v>3276</v>
      </c>
      <c r="B422" s="44">
        <v>10</v>
      </c>
      <c r="C422">
        <v>2</v>
      </c>
      <c r="E422" s="12">
        <v>1</v>
      </c>
      <c r="G422" s="26"/>
      <c r="H422" s="27"/>
      <c r="I422" s="27"/>
      <c r="J422" s="7">
        <v>1</v>
      </c>
      <c r="N422" s="28"/>
    </row>
    <row r="423" spans="1:16" x14ac:dyDescent="0.3">
      <c r="A423" s="12" t="s">
        <v>3277</v>
      </c>
      <c r="B423" s="44">
        <v>17</v>
      </c>
      <c r="C423">
        <v>1</v>
      </c>
      <c r="E423" s="12">
        <v>1</v>
      </c>
      <c r="G423" s="26">
        <v>1</v>
      </c>
      <c r="H423" s="27"/>
      <c r="I423" s="27"/>
      <c r="N423" s="28"/>
    </row>
    <row r="424" spans="1:16" x14ac:dyDescent="0.3">
      <c r="A424" s="12" t="s">
        <v>3278</v>
      </c>
      <c r="B424" s="44">
        <v>1</v>
      </c>
      <c r="C424">
        <v>1</v>
      </c>
      <c r="E424" s="12">
        <v>1</v>
      </c>
      <c r="G424" s="26">
        <v>1</v>
      </c>
      <c r="H424" s="27"/>
      <c r="I424" s="27"/>
      <c r="N424" s="28"/>
    </row>
    <row r="425" spans="1:16" x14ac:dyDescent="0.3">
      <c r="A425" s="12" t="s">
        <v>3279</v>
      </c>
      <c r="B425" s="44">
        <v>1</v>
      </c>
      <c r="C425">
        <v>0</v>
      </c>
      <c r="E425" s="12">
        <v>0</v>
      </c>
      <c r="G425" s="26"/>
      <c r="H425" s="27"/>
      <c r="I425" s="27"/>
      <c r="N425" s="28"/>
    </row>
    <row r="426" spans="1:16" x14ac:dyDescent="0.3">
      <c r="A426" s="12" t="s">
        <v>3280</v>
      </c>
      <c r="B426" s="44">
        <v>5</v>
      </c>
      <c r="C426">
        <v>0</v>
      </c>
      <c r="E426" s="12">
        <v>0</v>
      </c>
      <c r="G426" s="26"/>
      <c r="H426" s="27"/>
      <c r="I426" s="27"/>
      <c r="N426" s="28"/>
    </row>
    <row r="427" spans="1:16" x14ac:dyDescent="0.3">
      <c r="A427" s="12" t="s">
        <v>3281</v>
      </c>
      <c r="B427" s="44">
        <v>1</v>
      </c>
      <c r="C427">
        <v>1</v>
      </c>
      <c r="E427" s="12">
        <v>0</v>
      </c>
      <c r="G427" s="26"/>
      <c r="H427" s="27"/>
      <c r="I427" s="27"/>
      <c r="N427" s="28"/>
    </row>
    <row r="428" spans="1:16" x14ac:dyDescent="0.3">
      <c r="A428" s="12" t="s">
        <v>3282</v>
      </c>
      <c r="B428" s="44">
        <v>10</v>
      </c>
      <c r="C428">
        <v>1</v>
      </c>
      <c r="E428" s="12">
        <v>0</v>
      </c>
      <c r="G428" s="26"/>
      <c r="H428" s="27"/>
      <c r="I428" s="27"/>
      <c r="N428" s="28"/>
    </row>
    <row r="429" spans="1:16" x14ac:dyDescent="0.3">
      <c r="A429" s="12" t="s">
        <v>3283</v>
      </c>
      <c r="B429" s="44">
        <v>17</v>
      </c>
      <c r="C429">
        <v>1</v>
      </c>
      <c r="E429" s="12">
        <v>1</v>
      </c>
      <c r="G429" s="26">
        <v>1</v>
      </c>
      <c r="H429" s="27"/>
      <c r="I429" s="27"/>
      <c r="N429" s="28"/>
    </row>
    <row r="430" spans="1:16" x14ac:dyDescent="0.3">
      <c r="A430" s="12" t="s">
        <v>3284</v>
      </c>
      <c r="B430" s="44">
        <v>3</v>
      </c>
      <c r="C430">
        <v>0</v>
      </c>
      <c r="E430" s="12">
        <v>0</v>
      </c>
      <c r="G430" s="26"/>
      <c r="H430" s="27"/>
      <c r="I430" s="27"/>
      <c r="N430" s="28"/>
    </row>
    <row r="431" spans="1:16" x14ac:dyDescent="0.3">
      <c r="A431" s="12" t="s">
        <v>3285</v>
      </c>
      <c r="B431" s="44">
        <v>5</v>
      </c>
      <c r="C431">
        <v>3</v>
      </c>
      <c r="E431" s="12">
        <v>2</v>
      </c>
      <c r="G431" s="26">
        <v>2</v>
      </c>
      <c r="H431" s="27"/>
      <c r="I431" s="27"/>
      <c r="N431" s="28"/>
    </row>
    <row r="432" spans="1:16" x14ac:dyDescent="0.3">
      <c r="A432" s="123" t="s">
        <v>69</v>
      </c>
      <c r="B432" s="33">
        <v>460</v>
      </c>
      <c r="C432" s="132">
        <f>SUM(C433:C457)</f>
        <v>138</v>
      </c>
      <c r="D432" s="21" t="s">
        <v>52</v>
      </c>
      <c r="E432" s="14">
        <f>SUM(E433:E457)</f>
        <v>16</v>
      </c>
      <c r="F432" s="18">
        <f>(E432/C432)*100</f>
        <v>11.594202898550725</v>
      </c>
      <c r="O432">
        <f>SUM(G433:N457)</f>
        <v>16</v>
      </c>
    </row>
    <row r="433" spans="1:14" x14ac:dyDescent="0.3">
      <c r="A433" s="12" t="s">
        <v>3286</v>
      </c>
      <c r="B433" s="44">
        <v>3</v>
      </c>
      <c r="C433">
        <v>1</v>
      </c>
      <c r="E433" s="12">
        <v>0</v>
      </c>
      <c r="G433" s="26"/>
      <c r="H433" s="27"/>
      <c r="N433" s="28"/>
    </row>
    <row r="434" spans="1:14" x14ac:dyDescent="0.3">
      <c r="A434" s="12" t="s">
        <v>3287</v>
      </c>
      <c r="B434" s="44">
        <v>13</v>
      </c>
      <c r="C434">
        <v>2</v>
      </c>
      <c r="E434" s="12">
        <v>0</v>
      </c>
      <c r="G434" s="26"/>
      <c r="H434" s="27"/>
      <c r="N434" s="28"/>
    </row>
    <row r="435" spans="1:14" x14ac:dyDescent="0.3">
      <c r="A435" s="12" t="s">
        <v>3288</v>
      </c>
      <c r="B435" s="44">
        <v>81</v>
      </c>
      <c r="C435">
        <v>14</v>
      </c>
      <c r="E435" s="12">
        <v>1</v>
      </c>
      <c r="G435" s="26">
        <v>1</v>
      </c>
      <c r="H435" s="27"/>
      <c r="N435" s="28"/>
    </row>
    <row r="436" spans="1:14" x14ac:dyDescent="0.3">
      <c r="A436" s="12" t="s">
        <v>3289</v>
      </c>
      <c r="B436" s="44">
        <v>2</v>
      </c>
      <c r="C436">
        <v>2</v>
      </c>
      <c r="E436" s="12">
        <v>0</v>
      </c>
      <c r="G436" s="26"/>
      <c r="H436" s="27"/>
      <c r="N436" s="28"/>
    </row>
    <row r="437" spans="1:14" x14ac:dyDescent="0.3">
      <c r="A437" s="12" t="s">
        <v>3290</v>
      </c>
      <c r="B437" s="44">
        <v>9</v>
      </c>
      <c r="C437">
        <v>0</v>
      </c>
      <c r="E437" s="12">
        <v>0</v>
      </c>
      <c r="G437" s="26"/>
      <c r="H437" s="27"/>
      <c r="N437" s="28"/>
    </row>
    <row r="438" spans="1:14" x14ac:dyDescent="0.3">
      <c r="A438" s="12" t="s">
        <v>3291</v>
      </c>
      <c r="B438" s="44">
        <v>3</v>
      </c>
      <c r="C438">
        <v>1</v>
      </c>
      <c r="E438" s="12">
        <v>0</v>
      </c>
      <c r="G438" s="26"/>
      <c r="H438" s="27"/>
      <c r="N438" s="28"/>
    </row>
    <row r="439" spans="1:14" x14ac:dyDescent="0.3">
      <c r="A439" s="12" t="s">
        <v>5137</v>
      </c>
      <c r="B439" s="44">
        <v>6</v>
      </c>
      <c r="C439">
        <v>1</v>
      </c>
      <c r="E439" s="12">
        <v>1</v>
      </c>
      <c r="G439" s="26">
        <v>1</v>
      </c>
      <c r="H439" s="27"/>
      <c r="N439" s="28"/>
    </row>
    <row r="440" spans="1:14" x14ac:dyDescent="0.3">
      <c r="A440" s="12" t="s">
        <v>3292</v>
      </c>
      <c r="B440" s="44">
        <v>1</v>
      </c>
      <c r="C440">
        <v>1</v>
      </c>
      <c r="E440" s="12">
        <v>0</v>
      </c>
      <c r="G440" s="26"/>
      <c r="H440" s="27"/>
      <c r="N440" s="28"/>
    </row>
    <row r="441" spans="1:14" x14ac:dyDescent="0.3">
      <c r="A441" s="12" t="s">
        <v>3293</v>
      </c>
      <c r="B441" s="44">
        <v>3</v>
      </c>
      <c r="C441">
        <v>0</v>
      </c>
      <c r="E441" s="12">
        <v>0</v>
      </c>
      <c r="G441" s="26"/>
      <c r="H441" s="27"/>
      <c r="N441" s="28"/>
    </row>
    <row r="442" spans="1:14" x14ac:dyDescent="0.3">
      <c r="A442" s="12" t="s">
        <v>3294</v>
      </c>
      <c r="B442" s="44">
        <v>4</v>
      </c>
      <c r="C442">
        <v>0</v>
      </c>
      <c r="E442" s="12">
        <v>0</v>
      </c>
      <c r="G442" s="26"/>
      <c r="H442" s="27"/>
      <c r="N442" s="28"/>
    </row>
    <row r="443" spans="1:14" x14ac:dyDescent="0.3">
      <c r="A443" s="12" t="s">
        <v>3295</v>
      </c>
      <c r="B443" s="44">
        <v>12</v>
      </c>
      <c r="C443">
        <v>3</v>
      </c>
      <c r="E443" s="12">
        <v>0</v>
      </c>
      <c r="G443" s="26"/>
      <c r="H443" s="27"/>
      <c r="N443" s="28"/>
    </row>
    <row r="444" spans="1:14" x14ac:dyDescent="0.3">
      <c r="A444" s="12" t="s">
        <v>3296</v>
      </c>
      <c r="B444" s="44">
        <v>13</v>
      </c>
      <c r="C444">
        <v>2</v>
      </c>
      <c r="E444" s="12">
        <v>0</v>
      </c>
      <c r="G444" s="26"/>
      <c r="H444" s="27"/>
      <c r="N444" s="28"/>
    </row>
    <row r="445" spans="1:14" x14ac:dyDescent="0.3">
      <c r="A445" s="12" t="s">
        <v>3297</v>
      </c>
      <c r="B445" s="44">
        <v>13</v>
      </c>
      <c r="C445">
        <v>4</v>
      </c>
      <c r="E445" s="12">
        <v>0</v>
      </c>
      <c r="G445" s="26"/>
      <c r="H445" s="27"/>
      <c r="N445" s="28"/>
    </row>
    <row r="446" spans="1:14" x14ac:dyDescent="0.3">
      <c r="A446" s="12" t="s">
        <v>3298</v>
      </c>
      <c r="B446" s="44">
        <v>19</v>
      </c>
      <c r="C446">
        <v>4</v>
      </c>
      <c r="E446" s="12">
        <v>0</v>
      </c>
      <c r="G446" s="26"/>
      <c r="H446" s="27"/>
      <c r="N446" s="28"/>
    </row>
    <row r="447" spans="1:14" x14ac:dyDescent="0.3">
      <c r="A447" s="12" t="s">
        <v>3299</v>
      </c>
      <c r="B447" s="44">
        <v>66</v>
      </c>
      <c r="C447">
        <v>22</v>
      </c>
      <c r="E447" s="12">
        <v>1</v>
      </c>
      <c r="G447" s="26">
        <v>1</v>
      </c>
      <c r="H447" s="27"/>
      <c r="N447" s="28"/>
    </row>
    <row r="448" spans="1:14" x14ac:dyDescent="0.3">
      <c r="A448" s="12" t="s">
        <v>3300</v>
      </c>
      <c r="B448" s="44">
        <v>18</v>
      </c>
      <c r="C448">
        <v>2</v>
      </c>
      <c r="E448" s="12">
        <v>0</v>
      </c>
      <c r="G448" s="26"/>
      <c r="H448" s="27"/>
      <c r="N448" s="28"/>
    </row>
    <row r="449" spans="1:15" x14ac:dyDescent="0.3">
      <c r="A449" s="12" t="s">
        <v>3301</v>
      </c>
      <c r="B449" s="44">
        <v>26</v>
      </c>
      <c r="C449">
        <v>12</v>
      </c>
      <c r="E449" s="12">
        <v>3</v>
      </c>
      <c r="G449" s="26">
        <v>3</v>
      </c>
      <c r="H449" s="27"/>
      <c r="N449" s="28"/>
    </row>
    <row r="450" spans="1:15" x14ac:dyDescent="0.3">
      <c r="A450" s="12" t="s">
        <v>3302</v>
      </c>
      <c r="B450" s="44">
        <v>1</v>
      </c>
      <c r="C450">
        <v>0</v>
      </c>
      <c r="E450" s="12">
        <v>0</v>
      </c>
      <c r="G450" s="26"/>
      <c r="H450" s="27"/>
      <c r="N450" s="28"/>
    </row>
    <row r="451" spans="1:15" x14ac:dyDescent="0.3">
      <c r="A451" s="12" t="s">
        <v>3303</v>
      </c>
      <c r="B451" s="44">
        <v>18</v>
      </c>
      <c r="C451">
        <v>2</v>
      </c>
      <c r="E451" s="12">
        <v>0</v>
      </c>
      <c r="G451" s="26"/>
      <c r="H451" s="27"/>
      <c r="N451" s="28"/>
    </row>
    <row r="452" spans="1:15" x14ac:dyDescent="0.3">
      <c r="A452" s="12" t="s">
        <v>3304</v>
      </c>
      <c r="B452" s="44">
        <v>114</v>
      </c>
      <c r="C452">
        <v>60</v>
      </c>
      <c r="E452" s="12">
        <v>9</v>
      </c>
      <c r="G452" s="26">
        <v>9</v>
      </c>
      <c r="H452" s="27"/>
      <c r="N452" s="28"/>
    </row>
    <row r="453" spans="1:15" x14ac:dyDescent="0.3">
      <c r="A453" s="12" t="s">
        <v>3305</v>
      </c>
      <c r="B453" s="44">
        <v>9</v>
      </c>
      <c r="C453">
        <v>2</v>
      </c>
      <c r="E453" s="12">
        <v>0</v>
      </c>
      <c r="G453" s="26"/>
      <c r="H453" s="27"/>
      <c r="N453" s="28"/>
    </row>
    <row r="454" spans="1:15" x14ac:dyDescent="0.3">
      <c r="A454" s="12" t="s">
        <v>3306</v>
      </c>
      <c r="B454" s="44">
        <v>6</v>
      </c>
      <c r="C454">
        <v>1</v>
      </c>
      <c r="E454" s="12">
        <v>1</v>
      </c>
      <c r="G454" s="26">
        <v>1</v>
      </c>
      <c r="H454" s="27"/>
      <c r="N454" s="28"/>
    </row>
    <row r="455" spans="1:15" x14ac:dyDescent="0.3">
      <c r="A455" s="12" t="s">
        <v>3307</v>
      </c>
      <c r="B455" s="44">
        <v>3</v>
      </c>
      <c r="C455">
        <v>0</v>
      </c>
      <c r="E455" s="12">
        <v>0</v>
      </c>
      <c r="G455" s="26"/>
      <c r="H455" s="27"/>
      <c r="N455" s="28"/>
    </row>
    <row r="456" spans="1:15" x14ac:dyDescent="0.3">
      <c r="A456" s="12" t="s">
        <v>3308</v>
      </c>
      <c r="B456" s="44">
        <v>12</v>
      </c>
      <c r="C456">
        <v>2</v>
      </c>
      <c r="E456" s="12">
        <v>0</v>
      </c>
      <c r="G456" s="26"/>
      <c r="H456" s="27"/>
      <c r="N456" s="28"/>
    </row>
    <row r="457" spans="1:15" x14ac:dyDescent="0.3">
      <c r="A457" s="12" t="s">
        <v>3309</v>
      </c>
      <c r="B457" s="44">
        <v>5</v>
      </c>
      <c r="C457">
        <v>0</v>
      </c>
      <c r="E457" s="12">
        <v>0</v>
      </c>
      <c r="G457" s="26"/>
      <c r="H457" s="27"/>
      <c r="N457" s="28"/>
    </row>
    <row r="458" spans="1:15" x14ac:dyDescent="0.3">
      <c r="A458" s="122" t="s">
        <v>101</v>
      </c>
      <c r="B458" s="43">
        <v>19</v>
      </c>
      <c r="C458" s="22"/>
      <c r="D458" s="22" t="s">
        <v>48</v>
      </c>
      <c r="E458" s="14">
        <f>SUM(E459:E460)</f>
        <v>0</v>
      </c>
      <c r="F458" s="18">
        <f>(E458/(C459+C460))*100</f>
        <v>0</v>
      </c>
      <c r="O458">
        <f>SUM(G459:N460)</f>
        <v>0</v>
      </c>
    </row>
    <row r="459" spans="1:15" x14ac:dyDescent="0.3">
      <c r="A459" s="12" t="s">
        <v>3449</v>
      </c>
      <c r="B459" s="44">
        <v>15</v>
      </c>
      <c r="C459">
        <v>2</v>
      </c>
      <c r="E459" s="12">
        <v>0</v>
      </c>
      <c r="I459" s="27"/>
    </row>
    <row r="460" spans="1:15" x14ac:dyDescent="0.3">
      <c r="A460" s="12" t="s">
        <v>3450</v>
      </c>
      <c r="B460" s="44">
        <v>4</v>
      </c>
      <c r="C460">
        <v>1</v>
      </c>
      <c r="E460" s="12">
        <v>0</v>
      </c>
      <c r="I460" s="27"/>
    </row>
    <row r="461" spans="1:15" x14ac:dyDescent="0.3">
      <c r="A461" s="123" t="s">
        <v>71</v>
      </c>
      <c r="B461" s="33">
        <v>445</v>
      </c>
      <c r="C461" s="132">
        <f>SUM(C462:C483)</f>
        <v>113</v>
      </c>
      <c r="D461" s="21" t="s">
        <v>37</v>
      </c>
      <c r="E461" s="14">
        <f>SUM(E462:E483)</f>
        <v>14</v>
      </c>
      <c r="F461" s="18">
        <f>(E461/C461)*100</f>
        <v>12.389380530973451</v>
      </c>
      <c r="O461">
        <f>SUM(G462:N483)</f>
        <v>14</v>
      </c>
    </row>
    <row r="462" spans="1:15" x14ac:dyDescent="0.3">
      <c r="A462" s="12" t="s">
        <v>3454</v>
      </c>
      <c r="B462" s="44">
        <v>1</v>
      </c>
      <c r="C462" s="44">
        <v>0</v>
      </c>
      <c r="E462" s="109">
        <v>0</v>
      </c>
      <c r="G462" s="26"/>
      <c r="H462" s="27"/>
      <c r="I462" s="27"/>
    </row>
    <row r="463" spans="1:15" x14ac:dyDescent="0.3">
      <c r="A463" s="12" t="s">
        <v>3455</v>
      </c>
      <c r="B463" s="44">
        <v>6</v>
      </c>
      <c r="C463" s="44">
        <v>2</v>
      </c>
      <c r="E463" s="109">
        <v>0</v>
      </c>
      <c r="G463" s="26"/>
      <c r="H463" s="27"/>
      <c r="I463" s="27"/>
    </row>
    <row r="464" spans="1:15" x14ac:dyDescent="0.3">
      <c r="A464" s="12" t="s">
        <v>3456</v>
      </c>
      <c r="B464" s="44">
        <v>1</v>
      </c>
      <c r="C464" s="44">
        <v>1</v>
      </c>
      <c r="E464" s="109">
        <v>0</v>
      </c>
      <c r="G464" s="26"/>
      <c r="H464" s="27"/>
      <c r="I464" s="27"/>
    </row>
    <row r="465" spans="1:10" x14ac:dyDescent="0.3">
      <c r="A465" s="12" t="s">
        <v>3457</v>
      </c>
      <c r="B465" s="44">
        <v>15</v>
      </c>
      <c r="C465" s="44">
        <v>5</v>
      </c>
      <c r="E465" s="109">
        <v>2</v>
      </c>
      <c r="G465" s="26"/>
      <c r="H465" s="27">
        <v>2</v>
      </c>
      <c r="I465" s="27"/>
    </row>
    <row r="466" spans="1:10" x14ac:dyDescent="0.3">
      <c r="A466" s="12" t="s">
        <v>3458</v>
      </c>
      <c r="B466" s="44">
        <v>5</v>
      </c>
      <c r="C466" s="44">
        <v>1</v>
      </c>
      <c r="E466" s="109">
        <v>0</v>
      </c>
      <c r="G466" s="26"/>
      <c r="H466" s="27"/>
      <c r="I466" s="27"/>
    </row>
    <row r="467" spans="1:10" x14ac:dyDescent="0.3">
      <c r="A467" s="12" t="s">
        <v>3459</v>
      </c>
      <c r="B467" s="44">
        <v>3</v>
      </c>
      <c r="C467" s="44">
        <v>2</v>
      </c>
      <c r="E467" s="109">
        <v>1</v>
      </c>
      <c r="G467" s="26"/>
      <c r="H467" s="27">
        <v>1</v>
      </c>
      <c r="I467" s="27"/>
    </row>
    <row r="468" spans="1:10" x14ac:dyDescent="0.3">
      <c r="A468" s="12" t="s">
        <v>3460</v>
      </c>
      <c r="B468" s="44">
        <v>19</v>
      </c>
      <c r="C468" s="44">
        <v>3</v>
      </c>
      <c r="E468" s="109">
        <v>0</v>
      </c>
      <c r="G468" s="26"/>
      <c r="H468" s="27"/>
      <c r="I468" s="27"/>
    </row>
    <row r="469" spans="1:10" x14ac:dyDescent="0.3">
      <c r="A469" s="12" t="s">
        <v>3461</v>
      </c>
      <c r="B469" s="44">
        <v>23</v>
      </c>
      <c r="C469" s="44">
        <v>4</v>
      </c>
      <c r="E469" s="109">
        <v>2</v>
      </c>
      <c r="G469" s="26"/>
      <c r="H469" s="27">
        <v>2</v>
      </c>
      <c r="I469" s="27"/>
    </row>
    <row r="470" spans="1:10" x14ac:dyDescent="0.3">
      <c r="A470" s="12" t="s">
        <v>3462</v>
      </c>
      <c r="B470" s="44">
        <v>13</v>
      </c>
      <c r="C470" s="44">
        <v>2</v>
      </c>
      <c r="E470" s="109">
        <v>0</v>
      </c>
      <c r="G470" s="26"/>
      <c r="H470" s="27"/>
      <c r="I470" s="27"/>
    </row>
    <row r="471" spans="1:10" x14ac:dyDescent="0.3">
      <c r="A471" s="12" t="s">
        <v>3463</v>
      </c>
      <c r="B471" s="44">
        <v>7</v>
      </c>
      <c r="C471" s="44">
        <v>2</v>
      </c>
      <c r="E471" s="109">
        <v>1</v>
      </c>
      <c r="G471" s="26">
        <v>1</v>
      </c>
      <c r="H471" s="27"/>
      <c r="I471" s="27"/>
    </row>
    <row r="472" spans="1:10" x14ac:dyDescent="0.3">
      <c r="A472" s="12" t="s">
        <v>3464</v>
      </c>
      <c r="B472" s="44">
        <v>1</v>
      </c>
      <c r="C472" s="44">
        <v>1</v>
      </c>
      <c r="E472" s="109">
        <v>0</v>
      </c>
      <c r="G472" s="26"/>
      <c r="H472" s="27"/>
      <c r="I472" s="27"/>
    </row>
    <row r="473" spans="1:10" x14ac:dyDescent="0.3">
      <c r="A473" s="12" t="s">
        <v>3465</v>
      </c>
      <c r="B473" s="44">
        <v>3</v>
      </c>
      <c r="C473" s="44">
        <v>0</v>
      </c>
      <c r="E473" s="109">
        <v>0</v>
      </c>
      <c r="G473" s="26"/>
      <c r="H473" s="27"/>
      <c r="I473" s="27"/>
    </row>
    <row r="474" spans="1:10" x14ac:dyDescent="0.3">
      <c r="A474" s="12" t="s">
        <v>3466</v>
      </c>
      <c r="B474" s="44">
        <v>3</v>
      </c>
      <c r="C474" s="44">
        <v>1</v>
      </c>
      <c r="E474" s="109">
        <v>0</v>
      </c>
      <c r="G474" s="26"/>
      <c r="H474" s="27"/>
      <c r="I474" s="27"/>
    </row>
    <row r="475" spans="1:10" x14ac:dyDescent="0.3">
      <c r="A475" s="12" t="s">
        <v>3467</v>
      </c>
      <c r="B475" s="44">
        <v>57</v>
      </c>
      <c r="C475" s="44">
        <v>4</v>
      </c>
      <c r="E475" s="109">
        <v>0</v>
      </c>
      <c r="G475" s="26"/>
      <c r="H475" s="27"/>
      <c r="I475" s="27"/>
    </row>
    <row r="476" spans="1:10" x14ac:dyDescent="0.3">
      <c r="A476" s="12" t="s">
        <v>3468</v>
      </c>
      <c r="B476" s="44">
        <v>24</v>
      </c>
      <c r="C476" s="44">
        <v>4</v>
      </c>
      <c r="E476" s="109">
        <v>2</v>
      </c>
      <c r="G476" s="26"/>
      <c r="H476" s="27">
        <v>2</v>
      </c>
      <c r="I476" s="27"/>
    </row>
    <row r="477" spans="1:10" x14ac:dyDescent="0.3">
      <c r="A477" s="12" t="s">
        <v>3469</v>
      </c>
      <c r="B477" s="44">
        <v>72</v>
      </c>
      <c r="C477" s="44">
        <v>45</v>
      </c>
      <c r="E477" s="109">
        <v>1</v>
      </c>
      <c r="G477" s="26"/>
      <c r="H477" s="27"/>
      <c r="I477" s="27"/>
      <c r="J477" s="7">
        <v>1</v>
      </c>
    </row>
    <row r="478" spans="1:10" x14ac:dyDescent="0.3">
      <c r="A478" s="12" t="s">
        <v>3470</v>
      </c>
      <c r="B478" s="44">
        <v>73</v>
      </c>
      <c r="C478" s="44">
        <v>12</v>
      </c>
      <c r="E478" s="109">
        <v>2</v>
      </c>
      <c r="G478" s="26"/>
      <c r="H478" s="27"/>
      <c r="I478" s="27"/>
      <c r="J478" s="7">
        <v>2</v>
      </c>
    </row>
    <row r="479" spans="1:10" x14ac:dyDescent="0.3">
      <c r="A479" s="12" t="s">
        <v>3471</v>
      </c>
      <c r="B479" s="44">
        <v>44</v>
      </c>
      <c r="C479" s="44">
        <v>9</v>
      </c>
      <c r="E479" s="109">
        <v>2</v>
      </c>
      <c r="G479" s="26"/>
      <c r="H479" s="27">
        <v>2</v>
      </c>
      <c r="I479" s="27"/>
    </row>
    <row r="480" spans="1:10" x14ac:dyDescent="0.3">
      <c r="A480" s="12" t="s">
        <v>3472</v>
      </c>
      <c r="B480" s="44">
        <v>1</v>
      </c>
      <c r="C480" s="44">
        <v>0</v>
      </c>
      <c r="E480" s="109">
        <v>0</v>
      </c>
      <c r="G480" s="26"/>
      <c r="H480" s="27"/>
      <c r="I480" s="27"/>
    </row>
    <row r="481" spans="1:16" x14ac:dyDescent="0.3">
      <c r="A481" s="12" t="s">
        <v>3473</v>
      </c>
      <c r="B481" s="44">
        <v>3</v>
      </c>
      <c r="C481" s="44">
        <v>2</v>
      </c>
      <c r="E481" s="109">
        <v>0</v>
      </c>
      <c r="G481" s="26"/>
      <c r="H481" s="27"/>
      <c r="I481" s="27"/>
    </row>
    <row r="482" spans="1:16" x14ac:dyDescent="0.3">
      <c r="A482" s="12" t="s">
        <v>3474</v>
      </c>
      <c r="B482" s="44">
        <v>30</v>
      </c>
      <c r="C482" s="44">
        <v>3</v>
      </c>
      <c r="E482" s="109">
        <v>0</v>
      </c>
      <c r="G482" s="26"/>
      <c r="H482" s="27"/>
      <c r="I482" s="27"/>
    </row>
    <row r="483" spans="1:16" x14ac:dyDescent="0.3">
      <c r="A483" s="12" t="s">
        <v>3475</v>
      </c>
      <c r="B483" s="44">
        <v>41</v>
      </c>
      <c r="C483" s="44">
        <v>10</v>
      </c>
      <c r="E483" s="109">
        <v>1</v>
      </c>
      <c r="G483" s="26"/>
      <c r="H483" s="27">
        <v>1</v>
      </c>
      <c r="I483" s="27"/>
    </row>
    <row r="484" spans="1:16" x14ac:dyDescent="0.3">
      <c r="A484" s="123" t="s">
        <v>84</v>
      </c>
      <c r="B484" s="33">
        <v>3</v>
      </c>
      <c r="C484" s="21"/>
      <c r="D484" s="21" t="s">
        <v>85</v>
      </c>
      <c r="E484" s="14">
        <f>SUM(E485:E486)</f>
        <v>2</v>
      </c>
      <c r="F484" s="18">
        <f>(E484/(C485+C486))*100</f>
        <v>66.666666666666657</v>
      </c>
      <c r="O484">
        <f>SUM(G485:N486)</f>
        <v>2</v>
      </c>
      <c r="P484" s="31"/>
    </row>
    <row r="485" spans="1:16" x14ac:dyDescent="0.3">
      <c r="A485" s="12" t="s">
        <v>3476</v>
      </c>
      <c r="B485" s="44">
        <v>1</v>
      </c>
      <c r="C485" s="44">
        <v>1</v>
      </c>
      <c r="E485" s="12">
        <v>0</v>
      </c>
      <c r="G485" s="26"/>
      <c r="I485" s="27"/>
      <c r="P485" s="31"/>
    </row>
    <row r="486" spans="1:16" x14ac:dyDescent="0.3">
      <c r="A486" s="12" t="s">
        <v>3477</v>
      </c>
      <c r="B486" s="44">
        <v>2</v>
      </c>
      <c r="C486" s="44">
        <v>2</v>
      </c>
      <c r="E486" s="12">
        <v>2</v>
      </c>
      <c r="G486" s="26"/>
      <c r="H486" s="7">
        <v>1</v>
      </c>
      <c r="I486" s="27">
        <v>1</v>
      </c>
      <c r="P486" s="31"/>
    </row>
    <row r="487" spans="1:16" x14ac:dyDescent="0.3">
      <c r="A487" s="125" t="s">
        <v>35</v>
      </c>
      <c r="B487" s="35">
        <v>1</v>
      </c>
      <c r="C487" s="139">
        <v>1</v>
      </c>
      <c r="D487" s="20" t="s">
        <v>28</v>
      </c>
      <c r="E487" s="14">
        <v>1</v>
      </c>
      <c r="F487" s="18">
        <f t="shared" si="0"/>
        <v>100</v>
      </c>
      <c r="G487" s="26">
        <v>1</v>
      </c>
      <c r="O487">
        <f t="shared" si="1"/>
        <v>1</v>
      </c>
    </row>
    <row r="488" spans="1:16" x14ac:dyDescent="0.3">
      <c r="A488" s="123" t="s">
        <v>38</v>
      </c>
      <c r="B488" s="33">
        <v>7</v>
      </c>
      <c r="C488" s="21"/>
      <c r="D488" s="21" t="s">
        <v>28</v>
      </c>
      <c r="E488" s="14">
        <f>SUM(E489:E490)</f>
        <v>6</v>
      </c>
      <c r="F488" s="18">
        <f>(E488/(C489+C490))*100</f>
        <v>85.714285714285708</v>
      </c>
      <c r="O488">
        <f>SUM(G489:N490)</f>
        <v>6</v>
      </c>
    </row>
    <row r="489" spans="1:16" x14ac:dyDescent="0.3">
      <c r="A489" s="12" t="s">
        <v>3478</v>
      </c>
      <c r="B489" s="44">
        <v>3</v>
      </c>
      <c r="C489" s="44">
        <v>3</v>
      </c>
      <c r="E489" s="12">
        <v>2</v>
      </c>
      <c r="G489" s="26">
        <v>2</v>
      </c>
    </row>
    <row r="490" spans="1:16" x14ac:dyDescent="0.3">
      <c r="A490" s="12" t="s">
        <v>3479</v>
      </c>
      <c r="B490" s="44">
        <v>4</v>
      </c>
      <c r="C490" s="44">
        <v>4</v>
      </c>
      <c r="E490" s="12">
        <v>4</v>
      </c>
      <c r="G490" s="26">
        <v>4</v>
      </c>
    </row>
    <row r="491" spans="1:16" x14ac:dyDescent="0.3">
      <c r="A491" s="125" t="s">
        <v>44</v>
      </c>
      <c r="B491" s="35">
        <v>4</v>
      </c>
      <c r="C491" s="20"/>
      <c r="D491" s="20" t="s">
        <v>45</v>
      </c>
      <c r="E491" s="14">
        <f>SUM(E492:E493)</f>
        <v>2</v>
      </c>
      <c r="F491" s="18">
        <f>(E491/(C492+C493))*100</f>
        <v>66.666666666666657</v>
      </c>
      <c r="O491">
        <f>SUM(G492:N493)</f>
        <v>2</v>
      </c>
    </row>
    <row r="492" spans="1:16" x14ac:dyDescent="0.3">
      <c r="A492" s="12" t="s">
        <v>3480</v>
      </c>
      <c r="B492" s="44">
        <v>2</v>
      </c>
      <c r="C492" s="44">
        <v>1</v>
      </c>
      <c r="E492" s="12">
        <v>1</v>
      </c>
      <c r="I492" s="27"/>
      <c r="J492" s="27">
        <v>1</v>
      </c>
    </row>
    <row r="493" spans="1:16" x14ac:dyDescent="0.3">
      <c r="A493" s="12" t="s">
        <v>3481</v>
      </c>
      <c r="B493" s="44">
        <v>2</v>
      </c>
      <c r="C493" s="44">
        <v>2</v>
      </c>
      <c r="E493" s="12">
        <v>1</v>
      </c>
      <c r="I493" s="27">
        <v>1</v>
      </c>
      <c r="J493" s="27"/>
    </row>
    <row r="494" spans="1:16" x14ac:dyDescent="0.3">
      <c r="A494" s="124" t="s">
        <v>1324</v>
      </c>
      <c r="B494" s="36">
        <v>792</v>
      </c>
      <c r="C494" s="140">
        <f>SUM(C495:C513)</f>
        <v>73</v>
      </c>
      <c r="D494" s="9" t="s">
        <v>3647</v>
      </c>
      <c r="E494" s="14">
        <f>SUM(E495:E513)</f>
        <v>5</v>
      </c>
      <c r="F494" s="18">
        <f>(E494/C494)*100</f>
        <v>6.8493150684931505</v>
      </c>
      <c r="O494">
        <f>SUM(G495:N513)</f>
        <v>5</v>
      </c>
    </row>
    <row r="495" spans="1:16" x14ac:dyDescent="0.3">
      <c r="A495" s="12" t="s">
        <v>3482</v>
      </c>
      <c r="B495" s="44">
        <v>1</v>
      </c>
      <c r="C495" s="44">
        <v>0</v>
      </c>
      <c r="E495" s="12">
        <v>0</v>
      </c>
    </row>
    <row r="496" spans="1:16" x14ac:dyDescent="0.3">
      <c r="A496" s="12" t="s">
        <v>3483</v>
      </c>
      <c r="B496" s="44">
        <v>1</v>
      </c>
      <c r="C496" s="44">
        <v>0</v>
      </c>
      <c r="E496" s="12">
        <v>0</v>
      </c>
    </row>
    <row r="497" spans="1:10" x14ac:dyDescent="0.3">
      <c r="A497" s="12" t="s">
        <v>3484</v>
      </c>
      <c r="B497" s="44">
        <v>2</v>
      </c>
      <c r="C497" s="44">
        <v>0</v>
      </c>
      <c r="E497" s="12">
        <v>0</v>
      </c>
    </row>
    <row r="498" spans="1:10" x14ac:dyDescent="0.3">
      <c r="A498" s="12" t="s">
        <v>3485</v>
      </c>
      <c r="B498" s="44">
        <v>11</v>
      </c>
      <c r="C498" s="44">
        <v>2</v>
      </c>
      <c r="E498" s="12">
        <v>0</v>
      </c>
    </row>
    <row r="499" spans="1:10" x14ac:dyDescent="0.3">
      <c r="A499" s="12" t="s">
        <v>3486</v>
      </c>
      <c r="B499" s="44">
        <v>5</v>
      </c>
      <c r="C499" s="44">
        <v>1</v>
      </c>
      <c r="E499" s="12">
        <v>0</v>
      </c>
    </row>
    <row r="500" spans="1:10" x14ac:dyDescent="0.3">
      <c r="A500" s="12" t="s">
        <v>3487</v>
      </c>
      <c r="B500" s="44">
        <v>1</v>
      </c>
      <c r="C500" s="44">
        <v>0</v>
      </c>
      <c r="E500" s="12">
        <v>0</v>
      </c>
    </row>
    <row r="501" spans="1:10" x14ac:dyDescent="0.3">
      <c r="A501" s="12" t="s">
        <v>3488</v>
      </c>
      <c r="B501" s="44">
        <v>4</v>
      </c>
      <c r="C501" s="44">
        <v>1</v>
      </c>
      <c r="E501" s="12">
        <v>0</v>
      </c>
    </row>
    <row r="502" spans="1:10" x14ac:dyDescent="0.3">
      <c r="A502" s="12" t="s">
        <v>3489</v>
      </c>
      <c r="B502" s="44">
        <v>8</v>
      </c>
      <c r="C502" s="44">
        <v>0</v>
      </c>
      <c r="E502" s="12">
        <v>0</v>
      </c>
    </row>
    <row r="503" spans="1:10" x14ac:dyDescent="0.3">
      <c r="A503" s="12" t="s">
        <v>3490</v>
      </c>
      <c r="B503" s="44">
        <v>25</v>
      </c>
      <c r="C503" s="44">
        <v>0</v>
      </c>
      <c r="E503" s="12">
        <v>0</v>
      </c>
    </row>
    <row r="504" spans="1:10" x14ac:dyDescent="0.3">
      <c r="A504" s="12" t="s">
        <v>3491</v>
      </c>
      <c r="B504" s="44">
        <v>15</v>
      </c>
      <c r="C504" s="44">
        <v>1</v>
      </c>
      <c r="E504" s="12">
        <v>0</v>
      </c>
    </row>
    <row r="505" spans="1:10" x14ac:dyDescent="0.3">
      <c r="A505" s="12" t="s">
        <v>3492</v>
      </c>
      <c r="B505" s="44">
        <v>16</v>
      </c>
      <c r="C505" s="44">
        <v>6</v>
      </c>
      <c r="E505" s="12">
        <v>0</v>
      </c>
    </row>
    <row r="506" spans="1:10" x14ac:dyDescent="0.3">
      <c r="A506" s="12" t="s">
        <v>3493</v>
      </c>
      <c r="B506" s="44">
        <v>27</v>
      </c>
      <c r="C506" s="44">
        <v>2</v>
      </c>
      <c r="E506" s="12">
        <v>0</v>
      </c>
    </row>
    <row r="507" spans="1:10" x14ac:dyDescent="0.3">
      <c r="A507" s="12" t="s">
        <v>3494</v>
      </c>
      <c r="B507" s="44">
        <v>37</v>
      </c>
      <c r="C507" s="44">
        <v>2</v>
      </c>
      <c r="E507" s="12">
        <v>0</v>
      </c>
    </row>
    <row r="508" spans="1:10" x14ac:dyDescent="0.3">
      <c r="A508" s="12" t="s">
        <v>3495</v>
      </c>
      <c r="B508" s="44">
        <v>604</v>
      </c>
      <c r="C508" s="44">
        <v>50</v>
      </c>
      <c r="E508" s="12">
        <v>4</v>
      </c>
      <c r="J508" s="7">
        <v>4</v>
      </c>
    </row>
    <row r="509" spans="1:10" x14ac:dyDescent="0.3">
      <c r="A509" s="12" t="s">
        <v>3496</v>
      </c>
      <c r="B509" s="44">
        <v>5</v>
      </c>
      <c r="C509" s="44">
        <v>2</v>
      </c>
      <c r="E509" s="12">
        <v>1</v>
      </c>
      <c r="J509" s="7">
        <v>1</v>
      </c>
    </row>
    <row r="510" spans="1:10" x14ac:dyDescent="0.3">
      <c r="A510" s="12" t="s">
        <v>3497</v>
      </c>
      <c r="B510" s="44">
        <v>3</v>
      </c>
      <c r="C510" s="44">
        <v>0</v>
      </c>
      <c r="E510" s="12">
        <v>0</v>
      </c>
    </row>
    <row r="511" spans="1:10" x14ac:dyDescent="0.3">
      <c r="A511" s="12" t="s">
        <v>3498</v>
      </c>
      <c r="B511" s="44">
        <v>16</v>
      </c>
      <c r="C511" s="44">
        <v>4</v>
      </c>
      <c r="E511" s="12">
        <v>0</v>
      </c>
    </row>
    <row r="512" spans="1:10" x14ac:dyDescent="0.3">
      <c r="A512" s="12" t="s">
        <v>3499</v>
      </c>
      <c r="B512" s="44">
        <v>5</v>
      </c>
      <c r="C512" s="44">
        <v>2</v>
      </c>
      <c r="E512" s="12">
        <v>0</v>
      </c>
    </row>
    <row r="513" spans="1:15" x14ac:dyDescent="0.3">
      <c r="A513" s="12" t="s">
        <v>3500</v>
      </c>
      <c r="B513" s="44">
        <v>7</v>
      </c>
      <c r="C513" s="44">
        <v>0</v>
      </c>
      <c r="E513" s="12">
        <v>0</v>
      </c>
    </row>
    <row r="514" spans="1:15" s="10" customFormat="1" ht="15" thickBot="1" x14ac:dyDescent="0.35">
      <c r="A514" s="239" t="s">
        <v>86</v>
      </c>
      <c r="B514" s="167">
        <v>63</v>
      </c>
      <c r="C514" s="168">
        <v>11</v>
      </c>
      <c r="D514" s="168" t="s">
        <v>28</v>
      </c>
      <c r="E514" s="23">
        <v>0</v>
      </c>
      <c r="F514" s="19">
        <f t="shared" si="0"/>
        <v>0</v>
      </c>
      <c r="G514" s="32"/>
      <c r="H514" s="24"/>
      <c r="I514" s="24"/>
      <c r="J514" s="24"/>
      <c r="K514" s="24"/>
      <c r="L514" s="24"/>
      <c r="M514" s="24"/>
      <c r="N514" s="25"/>
      <c r="O514" s="10">
        <f t="shared" si="1"/>
        <v>0</v>
      </c>
    </row>
    <row r="515" spans="1:15" x14ac:dyDescent="0.3">
      <c r="G515" s="14">
        <f>SUM(G3:G514)</f>
        <v>133</v>
      </c>
      <c r="H515" s="14">
        <f t="shared" ref="H515:N515" si="4">SUM(H3:H514)</f>
        <v>106</v>
      </c>
      <c r="I515" s="14">
        <f t="shared" si="4"/>
        <v>7</v>
      </c>
      <c r="J515" s="14">
        <f t="shared" si="4"/>
        <v>40</v>
      </c>
      <c r="K515" s="14">
        <f t="shared" si="4"/>
        <v>4</v>
      </c>
      <c r="L515" s="14">
        <f t="shared" si="4"/>
        <v>0</v>
      </c>
      <c r="M515" s="14">
        <f t="shared" si="4"/>
        <v>0</v>
      </c>
      <c r="N515" s="34">
        <f t="shared" si="4"/>
        <v>0</v>
      </c>
      <c r="O515" s="67"/>
    </row>
  </sheetData>
  <sortState xmlns:xlrd2="http://schemas.microsoft.com/office/spreadsheetml/2017/richdata2" ref="A3:D514">
    <sortCondition ref="A4:A514"/>
  </sortState>
  <mergeCells count="4">
    <mergeCell ref="G1:N1"/>
    <mergeCell ref="B277:C277"/>
    <mergeCell ref="B402:C402"/>
    <mergeCell ref="B409:C40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DA7B-273A-48D0-B666-42F5D0B03B40}">
  <dimension ref="A1:PF2698"/>
  <sheetViews>
    <sheetView topLeftCell="DZ1" zoomScaleNormal="100" workbookViewId="0">
      <pane ySplit="2" topLeftCell="A3" activePane="bottomLeft" state="frozen"/>
      <selection pane="bottomLeft" activeCell="B14" sqref="B14"/>
    </sheetView>
  </sheetViews>
  <sheetFormatPr defaultRowHeight="14.4" x14ac:dyDescent="0.3"/>
  <cols>
    <col min="1" max="1" width="19.33203125" bestFit="1" customWidth="1"/>
    <col min="2" max="2" width="32.33203125" style="6" bestFit="1" customWidth="1"/>
    <col min="3" max="3" width="8.109375" bestFit="1" customWidth="1"/>
    <col min="4" max="4" width="10.6640625" style="6" bestFit="1" customWidth="1"/>
    <col min="5" max="5" width="5" bestFit="1" customWidth="1"/>
    <col min="6" max="6" width="6" style="6" bestFit="1" customWidth="1"/>
    <col min="7" max="7" width="6.21875" bestFit="1" customWidth="1"/>
    <col min="8" max="8" width="5.5546875" bestFit="1" customWidth="1"/>
    <col min="9" max="9" width="5.6640625" bestFit="1" customWidth="1"/>
    <col min="10" max="10" width="8.33203125" style="6" bestFit="1" customWidth="1"/>
    <col min="11" max="12" width="5" bestFit="1" customWidth="1"/>
    <col min="13" max="13" width="5.6640625" bestFit="1" customWidth="1"/>
    <col min="14" max="14" width="8.33203125" style="6" bestFit="1" customWidth="1"/>
    <col min="15" max="15" width="9.6640625" bestFit="1" customWidth="1"/>
    <col min="16" max="16" width="9.6640625" style="6" bestFit="1" customWidth="1"/>
    <col min="17" max="17" width="10.33203125" bestFit="1" customWidth="1"/>
    <col min="18" max="18" width="10.6640625" style="6" bestFit="1" customWidth="1"/>
    <col min="19" max="27" width="3" style="7" customWidth="1"/>
    <col min="28" max="28" width="3" style="7" bestFit="1" customWidth="1"/>
    <col min="29" max="30" width="3" style="7" customWidth="1"/>
    <col min="31" max="31" width="3" style="8" bestFit="1" customWidth="1"/>
    <col min="32" max="32" width="17.44140625" style="44" bestFit="1" customWidth="1"/>
    <col min="33" max="33" width="10.6640625" style="6" bestFit="1" customWidth="1"/>
    <col min="34" max="34" width="13.33203125" bestFit="1" customWidth="1"/>
    <col min="35" max="35" width="16.109375" bestFit="1" customWidth="1"/>
    <col min="36" max="36" width="15" bestFit="1" customWidth="1"/>
    <col min="37" max="37" width="18" bestFit="1" customWidth="1"/>
    <col min="38" max="38" width="16.6640625" style="6" bestFit="1" customWidth="1"/>
    <col min="39" max="39" width="16.33203125" style="6" bestFit="1" customWidth="1"/>
    <col min="40" max="41" width="13.33203125" style="6" customWidth="1"/>
    <col min="42" max="42" width="20" bestFit="1" customWidth="1"/>
    <col min="43" max="43" width="19.5546875" bestFit="1" customWidth="1"/>
    <col min="44" max="44" width="19.5546875" customWidth="1"/>
    <col min="45" max="45" width="18" style="6" bestFit="1" customWidth="1"/>
    <col min="46" max="46" width="26" bestFit="1" customWidth="1"/>
    <col min="47" max="47" width="25.5546875" bestFit="1" customWidth="1"/>
    <col min="48" max="48" width="23.88671875" bestFit="1" customWidth="1"/>
    <col min="49" max="49" width="23.44140625" bestFit="1" customWidth="1"/>
    <col min="50" max="50" width="24.6640625" bestFit="1" customWidth="1"/>
    <col min="51" max="51" width="24.33203125" style="6" bestFit="1" customWidth="1"/>
    <col min="52" max="52" width="22.6640625" bestFit="1" customWidth="1"/>
    <col min="53" max="53" width="22.33203125" style="15" bestFit="1" customWidth="1"/>
    <col min="54" max="61" width="4" bestFit="1" customWidth="1"/>
    <col min="62" max="62" width="4" style="6" bestFit="1" customWidth="1"/>
    <col min="63" max="63" width="4" bestFit="1" customWidth="1"/>
    <col min="64" max="64" width="4" style="6" bestFit="1" customWidth="1"/>
    <col min="65" max="71" width="4" bestFit="1" customWidth="1"/>
    <col min="72" max="72" width="4" style="6" bestFit="1" customWidth="1"/>
    <col min="73" max="78" width="4" bestFit="1" customWidth="1"/>
    <col min="79" max="79" width="4" style="6" bestFit="1" customWidth="1"/>
    <col min="80" max="88" width="4" bestFit="1" customWidth="1"/>
    <col min="89" max="89" width="5.109375" bestFit="1" customWidth="1"/>
    <col min="90" max="96" width="5" bestFit="1" customWidth="1"/>
    <col min="97" max="97" width="5" style="6" bestFit="1" customWidth="1"/>
    <col min="98" max="98" width="4" bestFit="1" customWidth="1"/>
    <col min="99" max="99" width="4" style="6" bestFit="1" customWidth="1"/>
    <col min="100" max="101" width="4" bestFit="1" customWidth="1"/>
    <col min="102" max="102" width="4" style="6" bestFit="1" customWidth="1"/>
    <col min="103" max="110" width="4" bestFit="1" customWidth="1"/>
    <col min="111" max="116" width="5.109375" bestFit="1" customWidth="1"/>
    <col min="117" max="117" width="4" bestFit="1" customWidth="1"/>
    <col min="118" max="118" width="5.109375" style="6" bestFit="1" customWidth="1"/>
    <col min="119" max="122" width="5" bestFit="1" customWidth="1"/>
    <col min="123" max="123" width="5" style="6" bestFit="1" customWidth="1"/>
    <col min="124" max="128" width="5" bestFit="1" customWidth="1"/>
    <col min="129" max="129" width="5" style="6" bestFit="1" customWidth="1"/>
    <col min="130" max="138" width="5" bestFit="1" customWidth="1"/>
    <col min="139" max="139" width="6.109375" bestFit="1" customWidth="1"/>
    <col min="140" max="141" width="6" bestFit="1" customWidth="1"/>
    <col min="142" max="142" width="6" style="6" bestFit="1" customWidth="1"/>
    <col min="143" max="143" width="13.6640625" bestFit="1" customWidth="1"/>
    <col min="144" max="144" width="11.33203125" style="16" bestFit="1" customWidth="1"/>
    <col min="145" max="145" width="65" bestFit="1" customWidth="1"/>
  </cols>
  <sheetData>
    <row r="1" spans="1:145" x14ac:dyDescent="0.3">
      <c r="A1" s="247" t="s">
        <v>113</v>
      </c>
      <c r="B1" s="248"/>
      <c r="C1" s="246" t="s">
        <v>11</v>
      </c>
      <c r="D1" s="247"/>
      <c r="E1" s="246" t="s">
        <v>550</v>
      </c>
      <c r="F1" s="248"/>
      <c r="G1" s="246" t="s">
        <v>546</v>
      </c>
      <c r="H1" s="247"/>
      <c r="I1" s="247"/>
      <c r="J1" s="248"/>
      <c r="K1" s="246" t="s">
        <v>572</v>
      </c>
      <c r="L1" s="247"/>
      <c r="M1" s="247"/>
      <c r="N1" s="248"/>
      <c r="O1" s="246" t="s">
        <v>544</v>
      </c>
      <c r="P1" s="248"/>
      <c r="Q1" s="246" t="s">
        <v>542</v>
      </c>
      <c r="R1" s="248"/>
      <c r="S1" s="246" t="s">
        <v>545</v>
      </c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6" t="s">
        <v>557</v>
      </c>
      <c r="AG1" s="248"/>
      <c r="AH1" s="246" t="s">
        <v>12</v>
      </c>
      <c r="AI1" s="247"/>
      <c r="AJ1" s="247"/>
      <c r="AK1" s="247"/>
      <c r="AL1" s="247"/>
      <c r="AM1" s="248"/>
      <c r="AN1" s="246" t="s">
        <v>13</v>
      </c>
      <c r="AO1" s="247"/>
      <c r="AP1" s="247"/>
      <c r="AQ1" s="247"/>
      <c r="AR1" s="247"/>
      <c r="AS1" s="248"/>
      <c r="AT1" s="247" t="s">
        <v>122</v>
      </c>
      <c r="AU1" s="247"/>
      <c r="AV1" s="247"/>
      <c r="AW1" s="247"/>
      <c r="AX1" s="247"/>
      <c r="AY1" s="247"/>
      <c r="AZ1" s="246" t="s">
        <v>64</v>
      </c>
      <c r="BA1" s="248"/>
      <c r="BB1" s="246" t="s">
        <v>4605</v>
      </c>
      <c r="BC1" s="247"/>
      <c r="BD1" s="247"/>
      <c r="BE1" s="247"/>
      <c r="BF1" s="247"/>
      <c r="BG1" s="247"/>
      <c r="BH1" s="247"/>
      <c r="BI1" s="247"/>
      <c r="BJ1" s="248"/>
      <c r="BK1" s="246" t="s">
        <v>4604</v>
      </c>
      <c r="BL1" s="248"/>
      <c r="BM1" s="246" t="s">
        <v>4606</v>
      </c>
      <c r="BN1" s="247"/>
      <c r="BO1" s="247"/>
      <c r="BP1" s="247"/>
      <c r="BQ1" s="247"/>
      <c r="BR1" s="247"/>
      <c r="BS1" s="247"/>
      <c r="BT1" s="248"/>
      <c r="BU1" s="246" t="s">
        <v>4607</v>
      </c>
      <c r="BV1" s="247"/>
      <c r="BW1" s="247"/>
      <c r="BX1" s="247"/>
      <c r="BY1" s="247"/>
      <c r="BZ1" s="247"/>
      <c r="CA1" s="248"/>
      <c r="CB1" s="246" t="s">
        <v>4609</v>
      </c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248"/>
      <c r="CT1" s="246" t="s">
        <v>4610</v>
      </c>
      <c r="CU1" s="248"/>
      <c r="CV1" s="246" t="s">
        <v>4611</v>
      </c>
      <c r="CW1" s="247"/>
      <c r="CX1" s="248"/>
      <c r="CY1" s="246" t="s">
        <v>4620</v>
      </c>
      <c r="CZ1" s="247"/>
      <c r="DA1" s="247"/>
      <c r="DB1" s="247"/>
      <c r="DC1" s="247"/>
      <c r="DD1" s="247"/>
      <c r="DE1" s="247"/>
      <c r="DF1" s="247"/>
      <c r="DG1" s="247"/>
      <c r="DH1" s="247"/>
      <c r="DI1" s="247"/>
      <c r="DJ1" s="247"/>
      <c r="DK1" s="247"/>
      <c r="DL1" s="247"/>
      <c r="DM1" s="247"/>
      <c r="DN1" s="248"/>
      <c r="DO1" s="246" t="s">
        <v>4619</v>
      </c>
      <c r="DP1" s="247"/>
      <c r="DQ1" s="247"/>
      <c r="DR1" s="247"/>
      <c r="DS1" s="248"/>
      <c r="DT1" s="246" t="s">
        <v>4621</v>
      </c>
      <c r="DU1" s="247"/>
      <c r="DV1" s="247"/>
      <c r="DW1" s="247"/>
      <c r="DX1" s="247"/>
      <c r="DY1" s="248"/>
      <c r="DZ1" s="246" t="s">
        <v>4623</v>
      </c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8"/>
      <c r="EM1" s="7"/>
    </row>
    <row r="2" spans="1:145" s="110" customFormat="1" ht="15" thickBot="1" x14ac:dyDescent="0.35">
      <c r="A2" s="110" t="s">
        <v>19</v>
      </c>
      <c r="B2" s="111" t="s">
        <v>8</v>
      </c>
      <c r="C2" s="112" t="s">
        <v>1</v>
      </c>
      <c r="D2" s="112" t="s">
        <v>5</v>
      </c>
      <c r="E2" s="112" t="s">
        <v>547</v>
      </c>
      <c r="F2" s="112" t="s">
        <v>548</v>
      </c>
      <c r="G2" s="112" t="s">
        <v>547</v>
      </c>
      <c r="H2" s="112" t="s">
        <v>548</v>
      </c>
      <c r="I2" s="112" t="s">
        <v>549</v>
      </c>
      <c r="J2" s="112" t="s">
        <v>358</v>
      </c>
      <c r="K2" s="112" t="s">
        <v>547</v>
      </c>
      <c r="L2" s="112" t="s">
        <v>548</v>
      </c>
      <c r="M2" s="112" t="s">
        <v>549</v>
      </c>
      <c r="N2" s="112" t="s">
        <v>358</v>
      </c>
      <c r="O2" s="112" t="s">
        <v>573</v>
      </c>
      <c r="P2" s="112" t="s">
        <v>574</v>
      </c>
      <c r="Q2" s="112" t="s">
        <v>575</v>
      </c>
      <c r="R2" s="112" t="s">
        <v>576</v>
      </c>
      <c r="S2" s="112">
        <v>1</v>
      </c>
      <c r="T2" s="112">
        <v>2</v>
      </c>
      <c r="U2" s="112">
        <v>3</v>
      </c>
      <c r="V2" s="112">
        <v>4</v>
      </c>
      <c r="W2" s="112">
        <v>5</v>
      </c>
      <c r="X2" s="112">
        <v>6</v>
      </c>
      <c r="Y2" s="112">
        <v>7</v>
      </c>
      <c r="Z2" s="112">
        <v>8</v>
      </c>
      <c r="AA2" s="112">
        <v>9</v>
      </c>
      <c r="AB2" s="112">
        <v>13</v>
      </c>
      <c r="AC2" s="112">
        <v>14</v>
      </c>
      <c r="AD2" s="112">
        <v>15</v>
      </c>
      <c r="AE2" s="112">
        <v>16</v>
      </c>
      <c r="AF2" s="110" t="s">
        <v>558</v>
      </c>
      <c r="AG2" s="112" t="s">
        <v>142</v>
      </c>
      <c r="AH2" s="112" t="s">
        <v>9</v>
      </c>
      <c r="AI2" s="113" t="s">
        <v>108</v>
      </c>
      <c r="AJ2" s="112" t="s">
        <v>10</v>
      </c>
      <c r="AK2" s="113" t="s">
        <v>109</v>
      </c>
      <c r="AL2" s="112" t="s">
        <v>205</v>
      </c>
      <c r="AM2" s="113" t="s">
        <v>206</v>
      </c>
      <c r="AN2" s="112" t="s">
        <v>129</v>
      </c>
      <c r="AO2" s="112" t="s">
        <v>130</v>
      </c>
      <c r="AP2" s="112" t="s">
        <v>568</v>
      </c>
      <c r="AQ2" s="113" t="s">
        <v>569</v>
      </c>
      <c r="AR2" s="113" t="s">
        <v>577</v>
      </c>
      <c r="AS2" s="113" t="s">
        <v>578</v>
      </c>
      <c r="AT2" s="112" t="s">
        <v>580</v>
      </c>
      <c r="AU2" s="113" t="s">
        <v>579</v>
      </c>
      <c r="AV2" s="113" t="s">
        <v>581</v>
      </c>
      <c r="AW2" s="113" t="s">
        <v>582</v>
      </c>
      <c r="AX2" s="113" t="s">
        <v>583</v>
      </c>
      <c r="AY2" s="113" t="s">
        <v>584</v>
      </c>
      <c r="AZ2" s="114" t="s">
        <v>585</v>
      </c>
      <c r="BA2" s="113" t="s">
        <v>586</v>
      </c>
      <c r="BB2" s="104">
        <v>1.1000000000000001</v>
      </c>
      <c r="BC2" s="104">
        <v>1.2</v>
      </c>
      <c r="BD2" s="104">
        <v>1.3</v>
      </c>
      <c r="BE2" s="104">
        <v>1.4</v>
      </c>
      <c r="BF2" s="104">
        <v>1.5</v>
      </c>
      <c r="BG2" s="104">
        <v>1.6</v>
      </c>
      <c r="BH2" s="104">
        <v>1.7</v>
      </c>
      <c r="BI2" s="104">
        <v>1.8</v>
      </c>
      <c r="BJ2" s="56">
        <v>1.9</v>
      </c>
      <c r="BK2" s="104">
        <v>2.1</v>
      </c>
      <c r="BL2" s="56">
        <v>2.2000000000000002</v>
      </c>
      <c r="BM2" s="104">
        <v>3.1</v>
      </c>
      <c r="BN2" s="104">
        <v>3.2</v>
      </c>
      <c r="BO2" s="104">
        <v>3.3</v>
      </c>
      <c r="BP2" s="104">
        <v>3.4</v>
      </c>
      <c r="BQ2" s="104">
        <v>3.5</v>
      </c>
      <c r="BR2" s="104">
        <v>3.6</v>
      </c>
      <c r="BS2" s="104">
        <v>3.7</v>
      </c>
      <c r="BT2" s="56">
        <v>3.8</v>
      </c>
      <c r="BU2" s="104">
        <v>4.0999999999999996</v>
      </c>
      <c r="BV2" s="104">
        <v>4.2</v>
      </c>
      <c r="BW2" s="104">
        <v>4.3</v>
      </c>
      <c r="BX2" s="104">
        <v>4.4000000000000004</v>
      </c>
      <c r="BY2" s="104">
        <v>4.5</v>
      </c>
      <c r="BZ2" s="104">
        <v>4.5999999999999996</v>
      </c>
      <c r="CA2" s="56">
        <v>4.7</v>
      </c>
      <c r="CB2" s="104">
        <v>5.0999999999999996</v>
      </c>
      <c r="CC2" s="104">
        <v>5.2</v>
      </c>
      <c r="CD2" s="104">
        <v>5.3</v>
      </c>
      <c r="CE2" s="104">
        <v>5.4</v>
      </c>
      <c r="CF2" s="104">
        <v>5.5</v>
      </c>
      <c r="CG2" s="104">
        <v>5.6</v>
      </c>
      <c r="CH2" s="104">
        <v>5.7</v>
      </c>
      <c r="CI2" s="104">
        <v>5.8</v>
      </c>
      <c r="CJ2" s="104">
        <v>5.9</v>
      </c>
      <c r="CK2" s="104" t="s">
        <v>4608</v>
      </c>
      <c r="CL2" s="104">
        <v>5.1100000000000003</v>
      </c>
      <c r="CM2" s="104">
        <v>5.12</v>
      </c>
      <c r="CN2" s="104">
        <v>5.13</v>
      </c>
      <c r="CO2" s="104">
        <v>5.14</v>
      </c>
      <c r="CP2" s="104">
        <v>5.15</v>
      </c>
      <c r="CQ2" s="104">
        <v>5.16</v>
      </c>
      <c r="CR2" s="104">
        <v>5.17</v>
      </c>
      <c r="CS2" s="56">
        <v>5.18</v>
      </c>
      <c r="CT2" s="104">
        <v>7.1</v>
      </c>
      <c r="CU2" s="56">
        <v>7.2</v>
      </c>
      <c r="CV2" s="104">
        <v>8.1</v>
      </c>
      <c r="CW2" s="104">
        <v>8.1999999999999993</v>
      </c>
      <c r="CX2" s="56">
        <v>8.3000000000000007</v>
      </c>
      <c r="CY2" s="104">
        <v>9.1</v>
      </c>
      <c r="CZ2" s="104">
        <v>9.1999999999999993</v>
      </c>
      <c r="DA2" s="104">
        <v>9.3000000000000007</v>
      </c>
      <c r="DB2" s="104">
        <v>9.4</v>
      </c>
      <c r="DC2" s="104">
        <v>9.5</v>
      </c>
      <c r="DD2" s="104">
        <v>9.6</v>
      </c>
      <c r="DE2" s="104">
        <v>9.6999999999999993</v>
      </c>
      <c r="DF2" s="104">
        <v>9.8000000000000007</v>
      </c>
      <c r="DG2" s="104" t="s">
        <v>4612</v>
      </c>
      <c r="DH2" s="104" t="s">
        <v>4613</v>
      </c>
      <c r="DI2" s="104" t="s">
        <v>4614</v>
      </c>
      <c r="DJ2" s="104" t="s">
        <v>4615</v>
      </c>
      <c r="DK2" s="104" t="s">
        <v>4616</v>
      </c>
      <c r="DL2" s="104" t="s">
        <v>4617</v>
      </c>
      <c r="DM2" s="104">
        <v>9.9</v>
      </c>
      <c r="DN2" s="56" t="s">
        <v>4618</v>
      </c>
      <c r="DO2" s="104">
        <v>13.1</v>
      </c>
      <c r="DP2" s="104">
        <v>13.2</v>
      </c>
      <c r="DQ2" s="104">
        <v>13.3</v>
      </c>
      <c r="DR2" s="104">
        <v>13.4</v>
      </c>
      <c r="DS2" s="56">
        <v>13.5</v>
      </c>
      <c r="DT2" s="104">
        <v>14.1</v>
      </c>
      <c r="DU2" s="104">
        <v>14.2</v>
      </c>
      <c r="DV2" s="104">
        <v>14.3</v>
      </c>
      <c r="DW2" s="104">
        <v>14.4</v>
      </c>
      <c r="DX2" s="104">
        <v>14.5</v>
      </c>
      <c r="DY2" s="56">
        <v>14.6</v>
      </c>
      <c r="DZ2" s="104">
        <v>15.1</v>
      </c>
      <c r="EA2" s="104">
        <v>15.2</v>
      </c>
      <c r="EB2" s="104">
        <v>15.3</v>
      </c>
      <c r="EC2" s="104">
        <v>15.4</v>
      </c>
      <c r="ED2" s="104">
        <v>15.5</v>
      </c>
      <c r="EE2" s="104">
        <v>15.6</v>
      </c>
      <c r="EF2" s="104">
        <v>15.7</v>
      </c>
      <c r="EG2" s="104">
        <v>15.8</v>
      </c>
      <c r="EH2" s="104">
        <v>15.9</v>
      </c>
      <c r="EI2" s="104" t="s">
        <v>4622</v>
      </c>
      <c r="EJ2" s="104">
        <v>15.11</v>
      </c>
      <c r="EK2" s="104">
        <v>15.12</v>
      </c>
      <c r="EL2" s="56">
        <v>15.13</v>
      </c>
      <c r="EM2" s="110" t="s">
        <v>405</v>
      </c>
      <c r="EN2" s="110" t="s">
        <v>23</v>
      </c>
      <c r="EO2" s="110" t="s">
        <v>0</v>
      </c>
    </row>
    <row r="3" spans="1:145" s="37" customFormat="1" x14ac:dyDescent="0.3">
      <c r="A3" s="12" t="s">
        <v>95</v>
      </c>
      <c r="B3" s="38" t="s">
        <v>173</v>
      </c>
      <c r="D3" s="38"/>
      <c r="E3" s="170">
        <v>90</v>
      </c>
      <c r="F3" s="38"/>
      <c r="G3" s="102"/>
      <c r="H3" s="102"/>
      <c r="I3" s="102"/>
      <c r="J3" s="103"/>
      <c r="K3" s="102"/>
      <c r="L3" s="102"/>
      <c r="M3" s="102"/>
      <c r="N3" s="103"/>
      <c r="P3" s="38"/>
      <c r="R3" s="38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8"/>
      <c r="AF3" s="44"/>
      <c r="AG3" s="38">
        <v>1</v>
      </c>
      <c r="AH3" s="37">
        <v>20.9</v>
      </c>
      <c r="AI3" s="39">
        <v>1</v>
      </c>
      <c r="AK3" s="39"/>
      <c r="AM3" s="38"/>
      <c r="AP3"/>
      <c r="AQ3"/>
      <c r="AR3"/>
      <c r="AS3" s="38"/>
      <c r="AY3" s="38"/>
      <c r="BA3" s="38"/>
      <c r="BJ3" s="38"/>
      <c r="BL3" s="38"/>
      <c r="BT3" s="38"/>
      <c r="CA3" s="38"/>
      <c r="CS3" s="38"/>
      <c r="CU3" s="38"/>
      <c r="CX3" s="38"/>
      <c r="DN3" s="38"/>
      <c r="DS3" s="38"/>
      <c r="DY3" s="38"/>
      <c r="EL3" s="38"/>
      <c r="EM3" s="37" t="s">
        <v>537</v>
      </c>
      <c r="EN3" s="42">
        <v>1</v>
      </c>
    </row>
    <row r="4" spans="1:145" s="37" customFormat="1" x14ac:dyDescent="0.3">
      <c r="A4" s="12" t="s">
        <v>95</v>
      </c>
      <c r="B4" s="38" t="s">
        <v>174</v>
      </c>
      <c r="D4" s="38"/>
      <c r="F4" s="38"/>
      <c r="J4" s="38"/>
      <c r="N4" s="38"/>
      <c r="P4" s="38"/>
      <c r="R4" s="38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  <c r="AF4" s="44"/>
      <c r="AG4" s="38"/>
      <c r="AI4" s="39"/>
      <c r="AJ4" s="37">
        <v>28.4</v>
      </c>
      <c r="AK4" s="39"/>
      <c r="AM4" s="38"/>
      <c r="AP4"/>
      <c r="AQ4"/>
      <c r="AR4"/>
      <c r="AS4" s="38"/>
      <c r="AY4" s="38"/>
      <c r="BA4" s="38"/>
      <c r="BJ4" s="38"/>
      <c r="BL4" s="38"/>
      <c r="BT4" s="38"/>
      <c r="CA4" s="38"/>
      <c r="CS4" s="38"/>
      <c r="CU4" s="38"/>
      <c r="CX4" s="38"/>
      <c r="DN4" s="38"/>
      <c r="DS4" s="38"/>
      <c r="DY4" s="38"/>
      <c r="EL4" s="38"/>
      <c r="EM4" s="37" t="s">
        <v>537</v>
      </c>
      <c r="EN4" s="42">
        <v>1</v>
      </c>
    </row>
    <row r="5" spans="1:145" s="47" customFormat="1" x14ac:dyDescent="0.3">
      <c r="A5" s="45" t="s">
        <v>95</v>
      </c>
      <c r="B5" s="46" t="s">
        <v>175</v>
      </c>
      <c r="C5" s="47">
        <v>1</v>
      </c>
      <c r="D5" s="46"/>
      <c r="F5" s="46"/>
      <c r="J5" s="46"/>
      <c r="N5" s="46"/>
      <c r="P5" s="46"/>
      <c r="R5" s="46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100"/>
      <c r="AF5" s="115"/>
      <c r="AG5" s="46"/>
      <c r="AI5" s="48"/>
      <c r="AK5" s="48"/>
      <c r="AM5" s="46"/>
      <c r="AP5" s="51"/>
      <c r="AQ5" s="51"/>
      <c r="AR5" s="51"/>
      <c r="AS5" s="46"/>
      <c r="AY5" s="46"/>
      <c r="BA5" s="46"/>
      <c r="BJ5" s="46"/>
      <c r="BL5" s="46"/>
      <c r="BT5" s="46"/>
      <c r="CA5" s="46"/>
      <c r="CS5" s="46"/>
      <c r="CU5" s="46"/>
      <c r="CX5" s="46"/>
      <c r="DN5" s="46"/>
      <c r="DS5" s="46"/>
      <c r="DY5" s="46"/>
      <c r="EL5" s="46"/>
      <c r="EM5" s="47" t="s">
        <v>537</v>
      </c>
      <c r="EN5" s="49">
        <v>1</v>
      </c>
    </row>
    <row r="6" spans="1:145" x14ac:dyDescent="0.3">
      <c r="A6" s="12" t="s">
        <v>90</v>
      </c>
      <c r="B6" s="6" t="s">
        <v>163</v>
      </c>
      <c r="D6" s="6">
        <v>1</v>
      </c>
      <c r="E6">
        <v>729</v>
      </c>
      <c r="F6" s="6">
        <v>850</v>
      </c>
      <c r="AH6">
        <v>45.9</v>
      </c>
      <c r="AJ6">
        <v>44.2</v>
      </c>
      <c r="AL6"/>
      <c r="AN6" s="176">
        <v>60</v>
      </c>
      <c r="AO6" s="59">
        <v>60</v>
      </c>
      <c r="BA6" s="6"/>
      <c r="EM6" s="37" t="s">
        <v>537</v>
      </c>
      <c r="EN6" s="16">
        <v>1</v>
      </c>
      <c r="EO6" t="s">
        <v>168</v>
      </c>
    </row>
    <row r="7" spans="1:145" x14ac:dyDescent="0.3">
      <c r="A7" s="12" t="s">
        <v>90</v>
      </c>
      <c r="B7" s="6" t="s">
        <v>164</v>
      </c>
      <c r="S7" s="12"/>
      <c r="T7"/>
      <c r="U7"/>
      <c r="V7"/>
      <c r="W7"/>
      <c r="X7"/>
      <c r="Y7"/>
      <c r="Z7"/>
      <c r="AA7"/>
      <c r="AB7"/>
      <c r="AC7"/>
      <c r="AD7"/>
      <c r="AE7" s="6"/>
      <c r="AL7"/>
      <c r="AN7"/>
      <c r="AO7"/>
      <c r="BA7" s="6"/>
      <c r="EM7" s="37" t="s">
        <v>537</v>
      </c>
      <c r="EN7" s="16">
        <v>1</v>
      </c>
    </row>
    <row r="8" spans="1:145" x14ac:dyDescent="0.3">
      <c r="A8" s="12" t="s">
        <v>90</v>
      </c>
      <c r="B8" s="6" t="s">
        <v>165</v>
      </c>
      <c r="E8" s="12">
        <v>720</v>
      </c>
      <c r="G8" s="7"/>
      <c r="H8" s="7"/>
      <c r="I8" s="7"/>
      <c r="J8" s="8"/>
      <c r="K8" s="7"/>
      <c r="L8" s="7"/>
      <c r="M8" s="7"/>
      <c r="N8" s="8"/>
      <c r="AE8" s="7"/>
      <c r="AF8" s="109"/>
      <c r="AL8" t="s">
        <v>166</v>
      </c>
      <c r="AN8"/>
      <c r="AO8"/>
      <c r="AY8"/>
      <c r="AZ8" s="12"/>
      <c r="BA8" s="6"/>
      <c r="EM8" s="37" t="s">
        <v>537</v>
      </c>
      <c r="EN8" s="16">
        <v>1</v>
      </c>
      <c r="EO8" t="s">
        <v>167</v>
      </c>
    </row>
    <row r="9" spans="1:145" s="195" customFormat="1" x14ac:dyDescent="0.3">
      <c r="A9" s="193" t="s">
        <v>90</v>
      </c>
      <c r="B9" s="196" t="s">
        <v>169</v>
      </c>
      <c r="C9" s="195">
        <v>1</v>
      </c>
      <c r="D9" s="196">
        <v>1</v>
      </c>
      <c r="E9" s="193">
        <v>533</v>
      </c>
      <c r="F9" s="196">
        <v>1100</v>
      </c>
      <c r="G9" s="197">
        <v>8.86</v>
      </c>
      <c r="H9" s="197">
        <v>8.86</v>
      </c>
      <c r="I9" s="197">
        <v>8.86</v>
      </c>
      <c r="J9" s="198">
        <v>0</v>
      </c>
      <c r="K9" s="207">
        <v>1713</v>
      </c>
      <c r="L9" s="199">
        <v>1713</v>
      </c>
      <c r="M9" s="199">
        <v>1713</v>
      </c>
      <c r="N9" s="200">
        <v>0</v>
      </c>
      <c r="O9" s="193">
        <v>-40.186279999999996</v>
      </c>
      <c r="P9" s="196">
        <v>-39.800379999999997</v>
      </c>
      <c r="Q9" s="208">
        <v>-40.161349999999999</v>
      </c>
      <c r="R9" s="201">
        <v>-39.80462</v>
      </c>
      <c r="S9" s="202">
        <v>1</v>
      </c>
      <c r="T9" s="202">
        <v>0</v>
      </c>
      <c r="U9" s="202">
        <v>0</v>
      </c>
      <c r="V9" s="202">
        <v>0</v>
      </c>
      <c r="W9" s="202">
        <v>1</v>
      </c>
      <c r="X9" s="202">
        <v>0</v>
      </c>
      <c r="Y9" s="202">
        <v>0</v>
      </c>
      <c r="Z9" s="202">
        <v>0</v>
      </c>
      <c r="AA9" s="202">
        <v>0</v>
      </c>
      <c r="AB9" s="202">
        <v>0</v>
      </c>
      <c r="AC9" s="202">
        <v>0</v>
      </c>
      <c r="AD9" s="202">
        <v>0</v>
      </c>
      <c r="AE9" s="203">
        <v>0</v>
      </c>
      <c r="AF9" s="204">
        <v>4</v>
      </c>
      <c r="AG9" s="196"/>
      <c r="AH9" s="195">
        <v>49.65</v>
      </c>
      <c r="AI9" s="195">
        <v>10.15</v>
      </c>
      <c r="AJ9" s="195">
        <v>51.55</v>
      </c>
      <c r="AK9" s="195">
        <v>11.85</v>
      </c>
      <c r="AM9" s="196"/>
      <c r="AT9" s="193"/>
      <c r="AY9" s="196"/>
      <c r="AZ9" s="193"/>
      <c r="BA9" s="196"/>
      <c r="BE9" s="195">
        <v>1</v>
      </c>
      <c r="BJ9" s="196"/>
      <c r="BL9" s="196"/>
      <c r="BT9" s="196"/>
      <c r="CA9" s="196"/>
      <c r="CB9" s="195">
        <v>1</v>
      </c>
      <c r="CE9" s="195">
        <v>1</v>
      </c>
      <c r="CS9" s="196"/>
      <c r="CU9" s="196"/>
      <c r="CX9" s="196"/>
      <c r="DN9" s="196"/>
      <c r="DS9" s="196"/>
      <c r="DY9" s="196"/>
      <c r="EL9" s="196"/>
      <c r="EM9" s="195" t="s">
        <v>537</v>
      </c>
      <c r="EN9" s="206" t="s">
        <v>210</v>
      </c>
    </row>
    <row r="10" spans="1:145" x14ac:dyDescent="0.3">
      <c r="A10" s="12" t="s">
        <v>90</v>
      </c>
      <c r="B10" s="6" t="s">
        <v>170</v>
      </c>
      <c r="D10" s="6">
        <v>1</v>
      </c>
      <c r="E10">
        <v>25</v>
      </c>
      <c r="F10" s="6">
        <v>700</v>
      </c>
      <c r="AH10">
        <v>44.3</v>
      </c>
      <c r="AI10">
        <v>7.9</v>
      </c>
      <c r="AJ10">
        <v>48.55</v>
      </c>
      <c r="AK10">
        <v>5.85</v>
      </c>
      <c r="AL10"/>
      <c r="AN10"/>
      <c r="AO10"/>
      <c r="AP10">
        <v>2.33</v>
      </c>
      <c r="AQ10">
        <v>0</v>
      </c>
      <c r="BA10" s="6"/>
      <c r="EM10" s="37" t="s">
        <v>537</v>
      </c>
      <c r="EN10" s="16">
        <v>1</v>
      </c>
    </row>
    <row r="11" spans="1:145" s="195" customFormat="1" x14ac:dyDescent="0.3">
      <c r="A11" s="193" t="s">
        <v>90</v>
      </c>
      <c r="B11" s="196" t="s">
        <v>171</v>
      </c>
      <c r="C11" s="195">
        <v>2</v>
      </c>
      <c r="D11" s="196">
        <v>2</v>
      </c>
      <c r="E11" s="195">
        <v>50</v>
      </c>
      <c r="F11" s="196">
        <v>80</v>
      </c>
      <c r="G11" s="197">
        <v>9.7899999999999991</v>
      </c>
      <c r="H11" s="197">
        <v>9.7899999999999991</v>
      </c>
      <c r="I11" s="197">
        <v>9.7899999999999991</v>
      </c>
      <c r="J11" s="198">
        <v>0</v>
      </c>
      <c r="K11" s="207">
        <v>1872</v>
      </c>
      <c r="L11" s="199">
        <v>1872</v>
      </c>
      <c r="M11" s="199">
        <v>1872</v>
      </c>
      <c r="N11" s="200">
        <v>0</v>
      </c>
      <c r="O11" s="193">
        <v>-39.757539999999999</v>
      </c>
      <c r="P11" s="196">
        <v>-39.324480000000001</v>
      </c>
      <c r="Q11" s="208">
        <v>-73.392110000000002</v>
      </c>
      <c r="R11" s="201">
        <v>-73.043530000000004</v>
      </c>
      <c r="S11" s="202">
        <v>1</v>
      </c>
      <c r="T11" s="202">
        <v>0</v>
      </c>
      <c r="U11" s="202">
        <v>0</v>
      </c>
      <c r="V11" s="202">
        <v>0</v>
      </c>
      <c r="W11" s="202">
        <v>1</v>
      </c>
      <c r="X11" s="202">
        <v>0</v>
      </c>
      <c r="Y11" s="202">
        <v>0</v>
      </c>
      <c r="Z11" s="202">
        <v>0</v>
      </c>
      <c r="AA11" s="202">
        <v>0</v>
      </c>
      <c r="AB11" s="202">
        <v>0</v>
      </c>
      <c r="AC11" s="202">
        <v>0</v>
      </c>
      <c r="AD11" s="202">
        <v>0</v>
      </c>
      <c r="AE11" s="203">
        <v>0</v>
      </c>
      <c r="AF11" s="204">
        <v>4</v>
      </c>
      <c r="AG11" s="196">
        <v>1</v>
      </c>
      <c r="AL11" s="195">
        <v>37.75</v>
      </c>
      <c r="AM11" s="196">
        <v>4.25</v>
      </c>
      <c r="AN11" s="195">
        <v>17</v>
      </c>
      <c r="AO11" s="195">
        <v>30</v>
      </c>
      <c r="AP11" s="195">
        <v>5.6</v>
      </c>
      <c r="AQ11" s="195">
        <v>0.1</v>
      </c>
      <c r="AT11" s="193"/>
      <c r="AY11" s="196"/>
      <c r="AZ11" s="193"/>
      <c r="BA11" s="196"/>
      <c r="BE11" s="195">
        <v>1</v>
      </c>
      <c r="BJ11" s="196"/>
      <c r="BL11" s="196"/>
      <c r="BT11" s="196"/>
      <c r="CA11" s="196"/>
      <c r="CI11" s="195">
        <v>1</v>
      </c>
      <c r="CS11" s="196"/>
      <c r="CU11" s="196"/>
      <c r="CX11" s="196"/>
      <c r="DN11" s="196"/>
      <c r="DS11" s="196"/>
      <c r="DV11" s="195">
        <v>1</v>
      </c>
      <c r="DY11" s="196"/>
      <c r="EL11" s="196"/>
      <c r="EM11" s="195" t="s">
        <v>537</v>
      </c>
      <c r="EN11" s="206" t="s">
        <v>210</v>
      </c>
    </row>
    <row r="12" spans="1:145" s="195" customFormat="1" x14ac:dyDescent="0.3">
      <c r="A12" s="193" t="s">
        <v>90</v>
      </c>
      <c r="B12" s="196" t="s">
        <v>172</v>
      </c>
      <c r="C12" s="195">
        <v>1</v>
      </c>
      <c r="D12" s="196">
        <v>1</v>
      </c>
      <c r="E12" s="195">
        <v>0</v>
      </c>
      <c r="F12" s="196">
        <v>1200</v>
      </c>
      <c r="G12" s="197">
        <v>16.8</v>
      </c>
      <c r="H12" s="197">
        <v>21</v>
      </c>
      <c r="I12" s="197">
        <v>18.700000000000003</v>
      </c>
      <c r="J12" s="198">
        <v>1.8641351882307251</v>
      </c>
      <c r="K12" s="207">
        <v>1090</v>
      </c>
      <c r="L12" s="199">
        <v>1832</v>
      </c>
      <c r="M12" s="199">
        <v>1468.75</v>
      </c>
      <c r="N12" s="200">
        <v>359.34512194639109</v>
      </c>
      <c r="O12" s="193">
        <v>-34.672040000000003</v>
      </c>
      <c r="P12" s="196">
        <v>-25.81428</v>
      </c>
      <c r="Q12" s="208">
        <v>-57.570309999999999</v>
      </c>
      <c r="R12" s="201">
        <v>-51.184100000000001</v>
      </c>
      <c r="S12" s="202">
        <v>1</v>
      </c>
      <c r="T12" s="202">
        <v>0</v>
      </c>
      <c r="U12" s="202">
        <v>0</v>
      </c>
      <c r="V12" s="202">
        <v>1</v>
      </c>
      <c r="W12" s="202">
        <v>1</v>
      </c>
      <c r="X12" s="202">
        <v>0</v>
      </c>
      <c r="Y12" s="202">
        <v>0</v>
      </c>
      <c r="Z12" s="202">
        <v>0</v>
      </c>
      <c r="AA12" s="202">
        <v>0</v>
      </c>
      <c r="AB12" s="202">
        <v>0</v>
      </c>
      <c r="AC12" s="202">
        <v>1</v>
      </c>
      <c r="AD12" s="202">
        <v>0</v>
      </c>
      <c r="AE12" s="203">
        <v>0</v>
      </c>
      <c r="AF12" s="204">
        <v>1</v>
      </c>
      <c r="AG12" s="196"/>
      <c r="AL12" s="195">
        <v>46.3</v>
      </c>
      <c r="AM12" s="196">
        <v>8.6999999999999993</v>
      </c>
      <c r="AT12" s="193"/>
      <c r="AY12" s="196"/>
      <c r="AZ12" s="193"/>
      <c r="BA12" s="196"/>
      <c r="BG12" s="195">
        <v>1</v>
      </c>
      <c r="BJ12" s="196"/>
      <c r="BL12" s="196"/>
      <c r="BT12" s="196"/>
      <c r="BZ12" s="195">
        <v>1</v>
      </c>
      <c r="CA12" s="196"/>
      <c r="CB12" s="195">
        <v>1</v>
      </c>
      <c r="CI12" s="195">
        <v>1</v>
      </c>
      <c r="CS12" s="196"/>
      <c r="CU12" s="196"/>
      <c r="CX12" s="196"/>
      <c r="DN12" s="196"/>
      <c r="DS12" s="196"/>
      <c r="DU12" s="195">
        <v>1</v>
      </c>
      <c r="DY12" s="196">
        <v>1</v>
      </c>
      <c r="EL12" s="196"/>
      <c r="EM12" s="195" t="s">
        <v>537</v>
      </c>
      <c r="EN12" s="206" t="s">
        <v>210</v>
      </c>
    </row>
    <row r="13" spans="1:145" x14ac:dyDescent="0.3">
      <c r="A13" s="12" t="s">
        <v>33</v>
      </c>
      <c r="B13" s="6" t="s">
        <v>179</v>
      </c>
      <c r="C13">
        <v>2</v>
      </c>
      <c r="AG13" s="6">
        <v>1</v>
      </c>
      <c r="AL13">
        <v>50</v>
      </c>
      <c r="AN13"/>
      <c r="AO13"/>
      <c r="AR13">
        <v>3</v>
      </c>
      <c r="AS13" s="6">
        <v>0</v>
      </c>
      <c r="AZ13" s="12"/>
      <c r="BA13" s="6"/>
      <c r="EM13" t="s">
        <v>536</v>
      </c>
      <c r="EN13" s="16">
        <v>1</v>
      </c>
    </row>
    <row r="14" spans="1:145" s="195" customFormat="1" x14ac:dyDescent="0.3">
      <c r="A14" s="193" t="s">
        <v>33</v>
      </c>
      <c r="B14" s="194" t="s">
        <v>114</v>
      </c>
      <c r="C14" s="195">
        <v>2</v>
      </c>
      <c r="D14" s="196">
        <v>1</v>
      </c>
      <c r="E14" s="195">
        <v>100</v>
      </c>
      <c r="F14" s="196">
        <v>1300</v>
      </c>
      <c r="G14" s="197">
        <v>11.88</v>
      </c>
      <c r="H14" s="197">
        <v>17.37</v>
      </c>
      <c r="I14" s="197">
        <v>15.059999999999999</v>
      </c>
      <c r="J14" s="198">
        <v>2.1131887437393537</v>
      </c>
      <c r="K14" s="207">
        <v>488</v>
      </c>
      <c r="L14" s="199">
        <v>1171</v>
      </c>
      <c r="M14" s="199">
        <v>680.14285714285711</v>
      </c>
      <c r="N14" s="200">
        <v>233.78795846623399</v>
      </c>
      <c r="O14" s="193">
        <v>37.083939999999998</v>
      </c>
      <c r="P14" s="196">
        <v>41.910629999999998</v>
      </c>
      <c r="Q14" s="208">
        <v>-9.3042999999999996</v>
      </c>
      <c r="R14" s="201">
        <v>-2.94</v>
      </c>
      <c r="S14" s="202">
        <v>1</v>
      </c>
      <c r="T14" s="202">
        <v>0</v>
      </c>
      <c r="U14" s="202">
        <v>1</v>
      </c>
      <c r="V14" s="202">
        <v>0</v>
      </c>
      <c r="W14" s="202">
        <v>1</v>
      </c>
      <c r="X14" s="202">
        <v>0</v>
      </c>
      <c r="Y14" s="202">
        <v>0</v>
      </c>
      <c r="Z14" s="202">
        <v>0</v>
      </c>
      <c r="AA14" s="202">
        <v>0</v>
      </c>
      <c r="AB14" s="202">
        <v>0</v>
      </c>
      <c r="AC14" s="202">
        <v>1</v>
      </c>
      <c r="AD14" s="202">
        <v>1</v>
      </c>
      <c r="AE14" s="203">
        <v>0</v>
      </c>
      <c r="AF14" s="204">
        <v>1</v>
      </c>
      <c r="AG14" s="196">
        <v>1</v>
      </c>
      <c r="AH14" s="195">
        <v>36.75</v>
      </c>
      <c r="AJ14" s="195">
        <v>38.380000000000003</v>
      </c>
      <c r="AM14" s="196"/>
      <c r="AP14" s="195">
        <v>3.05</v>
      </c>
      <c r="AQ14" s="195">
        <v>0.45</v>
      </c>
      <c r="AT14" s="193">
        <v>13</v>
      </c>
      <c r="AU14" s="195">
        <v>0</v>
      </c>
      <c r="AV14" s="195">
        <v>70</v>
      </c>
      <c r="AW14" s="195">
        <v>0</v>
      </c>
      <c r="AX14" s="195">
        <v>18</v>
      </c>
      <c r="AY14" s="196">
        <v>2</v>
      </c>
      <c r="AZ14" s="193"/>
      <c r="BA14" s="196"/>
      <c r="BE14" s="195">
        <v>1</v>
      </c>
      <c r="BJ14" s="196"/>
      <c r="BL14" s="196"/>
      <c r="BP14" s="195">
        <v>1</v>
      </c>
      <c r="BT14" s="196">
        <v>1</v>
      </c>
      <c r="CA14" s="196"/>
      <c r="CC14" s="195">
        <v>1</v>
      </c>
      <c r="CI14" s="195">
        <v>1</v>
      </c>
      <c r="CS14" s="196"/>
      <c r="CU14" s="196"/>
      <c r="CX14" s="196"/>
      <c r="DN14" s="196"/>
      <c r="DS14" s="196"/>
      <c r="DU14" s="195">
        <v>1</v>
      </c>
      <c r="DY14" s="196"/>
      <c r="EB14" s="195">
        <v>1</v>
      </c>
      <c r="EL14" s="196"/>
      <c r="EM14" s="195" t="s">
        <v>536</v>
      </c>
      <c r="EN14" s="206" t="s">
        <v>224</v>
      </c>
    </row>
    <row r="15" spans="1:145" x14ac:dyDescent="0.3">
      <c r="A15" s="12" t="s">
        <v>33</v>
      </c>
      <c r="B15" s="40" t="s">
        <v>180</v>
      </c>
      <c r="C15">
        <v>2</v>
      </c>
      <c r="E15">
        <v>700</v>
      </c>
      <c r="F15" s="6">
        <v>2000</v>
      </c>
      <c r="AG15" s="6">
        <v>1</v>
      </c>
      <c r="AH15">
        <v>44.7</v>
      </c>
      <c r="AL15"/>
      <c r="AN15" s="12"/>
      <c r="AO15"/>
      <c r="AZ15" s="12"/>
      <c r="BA15" s="6"/>
      <c r="EM15" t="s">
        <v>536</v>
      </c>
      <c r="EN15" s="16" t="s">
        <v>116</v>
      </c>
    </row>
    <row r="16" spans="1:145" s="195" customFormat="1" x14ac:dyDescent="0.3">
      <c r="A16" s="193" t="s">
        <v>33</v>
      </c>
      <c r="B16" s="194" t="s">
        <v>181</v>
      </c>
      <c r="C16" s="195">
        <v>2</v>
      </c>
      <c r="D16" s="196">
        <v>1</v>
      </c>
      <c r="E16" s="195">
        <v>200</v>
      </c>
      <c r="F16" s="196">
        <v>2050</v>
      </c>
      <c r="G16" s="197">
        <v>17</v>
      </c>
      <c r="H16" s="197">
        <v>20.46</v>
      </c>
      <c r="I16" s="197">
        <v>18.73</v>
      </c>
      <c r="J16" s="198">
        <v>2.4465894629054552</v>
      </c>
      <c r="K16" s="207">
        <v>550</v>
      </c>
      <c r="L16" s="199">
        <v>729.87</v>
      </c>
      <c r="M16" s="199">
        <v>639.93499999999995</v>
      </c>
      <c r="N16" s="200">
        <v>127.18729673202499</v>
      </c>
      <c r="O16" s="209">
        <v>34.07</v>
      </c>
      <c r="P16" s="196">
        <v>35.42483</v>
      </c>
      <c r="Q16" s="208">
        <v>-5.3582400000000003</v>
      </c>
      <c r="R16" s="201">
        <v>-4.1330999999999998</v>
      </c>
      <c r="S16" s="202">
        <v>1</v>
      </c>
      <c r="T16" s="202">
        <v>0</v>
      </c>
      <c r="U16" s="202">
        <v>1</v>
      </c>
      <c r="V16" s="202">
        <v>0</v>
      </c>
      <c r="W16" s="202">
        <v>1</v>
      </c>
      <c r="X16" s="202">
        <v>1</v>
      </c>
      <c r="Y16" s="202">
        <v>0</v>
      </c>
      <c r="Z16" s="202">
        <v>0</v>
      </c>
      <c r="AA16" s="202">
        <v>0</v>
      </c>
      <c r="AB16" s="202">
        <v>0</v>
      </c>
      <c r="AC16" s="202">
        <v>1</v>
      </c>
      <c r="AD16" s="202">
        <v>0</v>
      </c>
      <c r="AE16" s="203">
        <v>0</v>
      </c>
      <c r="AF16" s="204">
        <v>2</v>
      </c>
      <c r="AG16" s="196">
        <v>1</v>
      </c>
      <c r="AH16" s="195">
        <v>40.5</v>
      </c>
      <c r="AI16" s="195">
        <v>2.5</v>
      </c>
      <c r="AM16" s="196"/>
      <c r="AN16" s="195">
        <v>35</v>
      </c>
      <c r="AO16" s="195">
        <v>70</v>
      </c>
      <c r="AR16" s="195">
        <v>3</v>
      </c>
      <c r="AS16" s="195">
        <v>0</v>
      </c>
      <c r="AT16" s="193"/>
      <c r="AY16" s="196"/>
      <c r="AZ16" s="193"/>
      <c r="BA16" s="196"/>
      <c r="BE16" s="195">
        <v>1</v>
      </c>
      <c r="BJ16" s="196"/>
      <c r="BL16" s="196"/>
      <c r="BT16" s="196">
        <v>1</v>
      </c>
      <c r="CA16" s="196"/>
      <c r="CB16" s="195">
        <v>1</v>
      </c>
      <c r="CH16" s="195">
        <v>1</v>
      </c>
      <c r="CJ16" s="195">
        <v>1</v>
      </c>
      <c r="CS16" s="196"/>
      <c r="CU16" s="196"/>
      <c r="CX16" s="196"/>
      <c r="DN16" s="196"/>
      <c r="DS16" s="196"/>
      <c r="DW16" s="195">
        <v>1</v>
      </c>
      <c r="DY16" s="196"/>
      <c r="EL16" s="196"/>
      <c r="EM16" s="195" t="s">
        <v>539</v>
      </c>
      <c r="EN16" s="206" t="s">
        <v>3711</v>
      </c>
    </row>
    <row r="17" spans="1:145" x14ac:dyDescent="0.3">
      <c r="A17" s="12" t="s">
        <v>33</v>
      </c>
      <c r="B17" s="40" t="s">
        <v>182</v>
      </c>
      <c r="C17">
        <v>2</v>
      </c>
      <c r="AG17" s="6">
        <v>1</v>
      </c>
      <c r="AH17">
        <v>34.700000000000003</v>
      </c>
      <c r="AJ17">
        <v>35.65</v>
      </c>
      <c r="AL17"/>
      <c r="AN17" s="12">
        <v>7</v>
      </c>
      <c r="AO17">
        <v>12</v>
      </c>
      <c r="AZ17" s="12"/>
      <c r="BA17" s="6"/>
      <c r="EM17" t="s">
        <v>536</v>
      </c>
      <c r="EN17" s="16" t="s">
        <v>116</v>
      </c>
      <c r="EO17" t="s">
        <v>184</v>
      </c>
    </row>
    <row r="18" spans="1:145" s="195" customFormat="1" x14ac:dyDescent="0.3">
      <c r="A18" s="193" t="s">
        <v>33</v>
      </c>
      <c r="B18" s="194" t="s">
        <v>183</v>
      </c>
      <c r="C18" s="195">
        <v>2</v>
      </c>
      <c r="D18" s="196">
        <v>1</v>
      </c>
      <c r="E18" s="195">
        <v>0</v>
      </c>
      <c r="F18" s="196">
        <v>2400</v>
      </c>
      <c r="G18" s="197">
        <v>9.65</v>
      </c>
      <c r="H18" s="197">
        <v>13.72</v>
      </c>
      <c r="I18" s="197">
        <v>11.655454545454546</v>
      </c>
      <c r="J18" s="198">
        <v>1.4475038075000972</v>
      </c>
      <c r="K18" s="207">
        <v>706</v>
      </c>
      <c r="L18" s="199">
        <v>1422</v>
      </c>
      <c r="M18" s="199">
        <v>869.18181818181813</v>
      </c>
      <c r="N18" s="200">
        <v>207.41784792144497</v>
      </c>
      <c r="O18" s="193">
        <v>41.62527</v>
      </c>
      <c r="P18" s="196">
        <v>53.582619999999999</v>
      </c>
      <c r="Q18" s="208">
        <v>-8.0311000000000003</v>
      </c>
      <c r="R18" s="201">
        <v>10.39729</v>
      </c>
      <c r="S18" s="202">
        <v>1</v>
      </c>
      <c r="T18" s="202">
        <v>0</v>
      </c>
      <c r="U18" s="202">
        <v>1</v>
      </c>
      <c r="V18" s="202">
        <v>0</v>
      </c>
      <c r="W18" s="202">
        <v>1</v>
      </c>
      <c r="X18" s="202">
        <v>0</v>
      </c>
      <c r="Y18" s="202">
        <v>0</v>
      </c>
      <c r="Z18" s="202">
        <v>0</v>
      </c>
      <c r="AA18" s="202">
        <v>0</v>
      </c>
      <c r="AB18" s="202">
        <v>0</v>
      </c>
      <c r="AC18" s="202">
        <v>1</v>
      </c>
      <c r="AD18" s="202">
        <v>0</v>
      </c>
      <c r="AE18" s="203">
        <v>0</v>
      </c>
      <c r="AF18" s="204">
        <v>1</v>
      </c>
      <c r="AG18" s="196">
        <v>1</v>
      </c>
      <c r="AH18" s="195">
        <v>45.05</v>
      </c>
      <c r="AJ18" s="195">
        <v>49.57</v>
      </c>
      <c r="AL18" s="195">
        <v>47</v>
      </c>
      <c r="AM18" s="196">
        <v>8</v>
      </c>
      <c r="AR18" s="195">
        <v>4.5</v>
      </c>
      <c r="AS18" s="195">
        <v>1.5</v>
      </c>
      <c r="AT18" s="193">
        <v>15</v>
      </c>
      <c r="AU18" s="195">
        <v>0</v>
      </c>
      <c r="AV18" s="195">
        <v>65</v>
      </c>
      <c r="AW18" s="195">
        <v>15</v>
      </c>
      <c r="AY18" s="196"/>
      <c r="AZ18" s="193"/>
      <c r="BA18" s="196"/>
      <c r="BE18" s="195">
        <v>1</v>
      </c>
      <c r="BF18" s="195">
        <v>1</v>
      </c>
      <c r="BJ18" s="196"/>
      <c r="BL18" s="196"/>
      <c r="BP18" s="195">
        <v>1</v>
      </c>
      <c r="BT18" s="196"/>
      <c r="CA18" s="196"/>
      <c r="CB18" s="195">
        <v>1</v>
      </c>
      <c r="CF18" s="195">
        <v>1</v>
      </c>
      <c r="CH18" s="195">
        <v>1</v>
      </c>
      <c r="CI18" s="195">
        <v>1</v>
      </c>
      <c r="CS18" s="196"/>
      <c r="CU18" s="196"/>
      <c r="CX18" s="196"/>
      <c r="DN18" s="196"/>
      <c r="DS18" s="196"/>
      <c r="DT18" s="195">
        <v>1</v>
      </c>
      <c r="DU18" s="195">
        <v>1</v>
      </c>
      <c r="DX18" s="195">
        <v>1</v>
      </c>
      <c r="DY18" s="196"/>
      <c r="EL18" s="196"/>
      <c r="EM18" s="195" t="s">
        <v>536</v>
      </c>
      <c r="EN18" s="206" t="s">
        <v>224</v>
      </c>
    </row>
    <row r="19" spans="1:145" x14ac:dyDescent="0.3">
      <c r="A19" s="12" t="s">
        <v>33</v>
      </c>
      <c r="B19" s="40" t="s">
        <v>185</v>
      </c>
      <c r="C19">
        <v>1</v>
      </c>
      <c r="AH19">
        <v>54.85</v>
      </c>
      <c r="AJ19">
        <v>49.2</v>
      </c>
      <c r="AL19"/>
      <c r="AN19">
        <v>20</v>
      </c>
      <c r="AO19">
        <v>50</v>
      </c>
      <c r="AP19">
        <v>1.75</v>
      </c>
      <c r="AQ19">
        <v>0.25</v>
      </c>
      <c r="AR19">
        <v>0.5</v>
      </c>
      <c r="AS19" s="105">
        <v>0.25</v>
      </c>
      <c r="AT19">
        <v>3</v>
      </c>
      <c r="AU19">
        <v>0</v>
      </c>
      <c r="AV19">
        <v>30</v>
      </c>
      <c r="AW19">
        <v>5</v>
      </c>
      <c r="AX19">
        <v>5.3</v>
      </c>
      <c r="AY19" s="6">
        <v>3.3</v>
      </c>
      <c r="AZ19" s="12"/>
      <c r="BA19" s="6"/>
      <c r="EM19" t="s">
        <v>536</v>
      </c>
      <c r="EN19" s="16" t="s">
        <v>116</v>
      </c>
      <c r="EO19" t="s">
        <v>186</v>
      </c>
    </row>
    <row r="20" spans="1:145" x14ac:dyDescent="0.3">
      <c r="A20" s="12" t="s">
        <v>33</v>
      </c>
      <c r="B20" s="40" t="s">
        <v>187</v>
      </c>
      <c r="C20">
        <v>1</v>
      </c>
      <c r="F20" s="6">
        <v>1500</v>
      </c>
      <c r="AL20"/>
      <c r="AN20"/>
      <c r="AO20"/>
      <c r="AZ20" s="12"/>
      <c r="BA20" s="6"/>
      <c r="EM20" t="s">
        <v>536</v>
      </c>
      <c r="EN20" s="16" t="s">
        <v>116</v>
      </c>
    </row>
    <row r="21" spans="1:145" s="195" customFormat="1" x14ac:dyDescent="0.3">
      <c r="A21" s="193" t="s">
        <v>33</v>
      </c>
      <c r="B21" s="194" t="s">
        <v>188</v>
      </c>
      <c r="C21" s="195">
        <v>1</v>
      </c>
      <c r="D21" s="196">
        <v>1</v>
      </c>
      <c r="E21" s="195">
        <v>0</v>
      </c>
      <c r="F21" s="196">
        <v>1700</v>
      </c>
      <c r="G21" s="197">
        <v>11.86</v>
      </c>
      <c r="H21" s="197">
        <v>24.78</v>
      </c>
      <c r="I21" s="197">
        <v>17.814000000000004</v>
      </c>
      <c r="J21" s="198">
        <v>3.6349450772034464</v>
      </c>
      <c r="K21" s="199">
        <v>181.11</v>
      </c>
      <c r="L21" s="199">
        <v>915.8</v>
      </c>
      <c r="M21" s="199">
        <v>566.8126666666667</v>
      </c>
      <c r="N21" s="200">
        <v>241.42551698096</v>
      </c>
      <c r="O21" s="193">
        <v>-7.60928</v>
      </c>
      <c r="P21" s="201">
        <v>2.3603000000000001</v>
      </c>
      <c r="Q21" s="195">
        <v>30.746970000000001</v>
      </c>
      <c r="R21" s="201">
        <v>15.2875</v>
      </c>
      <c r="S21" s="202">
        <v>1</v>
      </c>
      <c r="T21" s="202">
        <v>0</v>
      </c>
      <c r="U21" s="202">
        <v>1</v>
      </c>
      <c r="V21" s="202">
        <v>0</v>
      </c>
      <c r="W21" s="202">
        <v>1</v>
      </c>
      <c r="X21" s="202">
        <v>0</v>
      </c>
      <c r="Y21" s="202">
        <v>0</v>
      </c>
      <c r="Z21" s="202">
        <v>0</v>
      </c>
      <c r="AA21" s="202">
        <v>0</v>
      </c>
      <c r="AB21" s="202">
        <v>0</v>
      </c>
      <c r="AC21" s="202">
        <v>1</v>
      </c>
      <c r="AD21" s="202">
        <v>1</v>
      </c>
      <c r="AE21" s="203">
        <v>0</v>
      </c>
      <c r="AF21" s="204">
        <v>1</v>
      </c>
      <c r="AG21" s="196"/>
      <c r="AH21" s="195">
        <v>56.49</v>
      </c>
      <c r="AJ21" s="195">
        <v>47.86</v>
      </c>
      <c r="AM21" s="196"/>
      <c r="AN21" s="195">
        <v>20</v>
      </c>
      <c r="AO21" s="195">
        <v>50</v>
      </c>
      <c r="AP21" s="195">
        <v>1.25</v>
      </c>
      <c r="AQ21" s="195">
        <v>0.25</v>
      </c>
      <c r="AR21" s="195">
        <v>0.5</v>
      </c>
      <c r="AS21" s="205">
        <v>0.25</v>
      </c>
      <c r="AT21" s="195">
        <v>3</v>
      </c>
      <c r="AU21" s="195">
        <v>0</v>
      </c>
      <c r="AX21" s="195">
        <v>8</v>
      </c>
      <c r="AY21" s="196">
        <v>4</v>
      </c>
      <c r="AZ21" s="193"/>
      <c r="BA21" s="196"/>
      <c r="BE21" s="195">
        <v>1</v>
      </c>
      <c r="BF21" s="195">
        <v>1</v>
      </c>
      <c r="BJ21" s="196"/>
      <c r="BL21" s="196"/>
      <c r="BP21" s="195">
        <v>1</v>
      </c>
      <c r="BT21" s="196">
        <v>1</v>
      </c>
      <c r="CA21" s="196"/>
      <c r="CB21" s="195">
        <v>1</v>
      </c>
      <c r="CC21" s="195">
        <v>1</v>
      </c>
      <c r="CH21" s="195">
        <v>1</v>
      </c>
      <c r="CI21" s="195">
        <v>1</v>
      </c>
      <c r="CS21" s="196"/>
      <c r="CU21" s="196"/>
      <c r="CX21" s="196"/>
      <c r="DN21" s="196"/>
      <c r="DS21" s="196"/>
      <c r="DT21" s="195">
        <v>1</v>
      </c>
      <c r="DU21" s="195">
        <v>1</v>
      </c>
      <c r="DW21" s="195">
        <v>1</v>
      </c>
      <c r="DY21" s="196"/>
      <c r="EF21" s="195">
        <v>1</v>
      </c>
      <c r="EH21" s="195">
        <v>1</v>
      </c>
      <c r="EL21" s="196"/>
      <c r="EM21" s="195" t="s">
        <v>588</v>
      </c>
      <c r="EN21" s="206" t="s">
        <v>4635</v>
      </c>
    </row>
    <row r="22" spans="1:145" x14ac:dyDescent="0.3">
      <c r="A22" s="12" t="s">
        <v>33</v>
      </c>
      <c r="B22" s="40" t="s">
        <v>189</v>
      </c>
      <c r="C22">
        <v>1</v>
      </c>
      <c r="AH22">
        <v>54.6</v>
      </c>
      <c r="AJ22">
        <v>55.5</v>
      </c>
      <c r="AL22"/>
      <c r="AN22"/>
      <c r="AO22"/>
      <c r="AP22">
        <v>1.25</v>
      </c>
      <c r="AQ22">
        <v>0.25</v>
      </c>
      <c r="AZ22" s="12"/>
      <c r="BA22" s="6"/>
      <c r="EM22" t="s">
        <v>536</v>
      </c>
      <c r="EN22" s="16" t="s">
        <v>116</v>
      </c>
    </row>
    <row r="23" spans="1:145" x14ac:dyDescent="0.3">
      <c r="A23" s="12" t="s">
        <v>33</v>
      </c>
      <c r="B23" s="40" t="s">
        <v>5135</v>
      </c>
      <c r="C23">
        <v>1</v>
      </c>
      <c r="E23">
        <v>0</v>
      </c>
      <c r="F23" s="6">
        <v>2700</v>
      </c>
      <c r="AL23"/>
      <c r="AN23"/>
      <c r="AO23"/>
      <c r="AZ23" s="12"/>
      <c r="BA23" s="6"/>
      <c r="EM23" t="s">
        <v>536</v>
      </c>
      <c r="EN23" s="16">
        <v>1</v>
      </c>
    </row>
    <row r="24" spans="1:145" s="51" customFormat="1" x14ac:dyDescent="0.3">
      <c r="A24" s="45" t="s">
        <v>33</v>
      </c>
      <c r="B24" s="50" t="s">
        <v>190</v>
      </c>
      <c r="D24" s="52"/>
      <c r="F24" s="52"/>
      <c r="J24" s="52"/>
      <c r="N24" s="52"/>
      <c r="P24" s="52"/>
      <c r="R24" s="52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100"/>
      <c r="AF24" s="115"/>
      <c r="AG24" s="52"/>
      <c r="AH24" s="51">
        <v>94</v>
      </c>
      <c r="AI24" s="51">
        <v>27.4</v>
      </c>
      <c r="AJ24" s="51">
        <v>98.7</v>
      </c>
      <c r="AK24" s="51">
        <v>29.7</v>
      </c>
      <c r="AM24" s="52"/>
      <c r="AP24" s="51">
        <v>1.75</v>
      </c>
      <c r="AQ24" s="51">
        <v>0.25</v>
      </c>
      <c r="AS24" s="52"/>
      <c r="AT24" s="51">
        <v>14</v>
      </c>
      <c r="AU24" s="51">
        <v>0</v>
      </c>
      <c r="AY24" s="52"/>
      <c r="AZ24" s="45"/>
      <c r="BA24" s="52"/>
      <c r="BJ24" s="52"/>
      <c r="BL24" s="52"/>
      <c r="BT24" s="52"/>
      <c r="CA24" s="52"/>
      <c r="CS24" s="52"/>
      <c r="CU24" s="52"/>
      <c r="CX24" s="52"/>
      <c r="DN24" s="52"/>
      <c r="DS24" s="52"/>
      <c r="DY24" s="52"/>
      <c r="EL24" s="52"/>
      <c r="EM24" s="51" t="s">
        <v>591</v>
      </c>
      <c r="EN24" s="53">
        <v>1</v>
      </c>
    </row>
    <row r="25" spans="1:145" s="195" customFormat="1" x14ac:dyDescent="0.3">
      <c r="A25" s="193" t="s">
        <v>76</v>
      </c>
      <c r="B25" s="196" t="s">
        <v>1406</v>
      </c>
      <c r="C25" s="195">
        <v>2</v>
      </c>
      <c r="D25" s="196">
        <v>1</v>
      </c>
      <c r="E25" s="195">
        <v>140</v>
      </c>
      <c r="F25" s="196">
        <v>380</v>
      </c>
      <c r="G25" s="195">
        <v>19.98</v>
      </c>
      <c r="H25" s="197">
        <v>28.05</v>
      </c>
      <c r="I25" s="197">
        <v>24.84</v>
      </c>
      <c r="J25" s="198">
        <v>2.3681427321848658</v>
      </c>
      <c r="K25" s="195">
        <v>897</v>
      </c>
      <c r="L25" s="195">
        <v>3127</v>
      </c>
      <c r="M25" s="199">
        <v>2259.818181818182</v>
      </c>
      <c r="N25" s="200">
        <v>808.25365055554391</v>
      </c>
      <c r="O25" s="208">
        <v>-25.416699999999999</v>
      </c>
      <c r="P25" s="201">
        <v>10.5</v>
      </c>
      <c r="Q25" s="208">
        <v>-16.647849999999998</v>
      </c>
      <c r="R25" s="196">
        <v>-42.816670000000002</v>
      </c>
      <c r="S25" s="202">
        <v>1</v>
      </c>
      <c r="T25" s="202">
        <v>0</v>
      </c>
      <c r="U25" s="202">
        <v>0</v>
      </c>
      <c r="V25" s="202">
        <v>0</v>
      </c>
      <c r="W25" s="202">
        <v>1</v>
      </c>
      <c r="X25" s="202">
        <v>0</v>
      </c>
      <c r="Y25" s="202">
        <v>0</v>
      </c>
      <c r="Z25" s="202">
        <v>0</v>
      </c>
      <c r="AA25" s="202">
        <v>0</v>
      </c>
      <c r="AB25" s="202">
        <v>0</v>
      </c>
      <c r="AC25" s="202">
        <v>0</v>
      </c>
      <c r="AD25" s="202">
        <v>0</v>
      </c>
      <c r="AE25" s="203">
        <v>0</v>
      </c>
      <c r="AF25" s="204">
        <v>4</v>
      </c>
      <c r="AG25" s="196">
        <v>0</v>
      </c>
      <c r="AH25" s="195">
        <v>16.55</v>
      </c>
      <c r="AI25" s="195">
        <v>1.75</v>
      </c>
      <c r="AJ25" s="195">
        <v>17.8</v>
      </c>
      <c r="AK25" s="195">
        <v>2</v>
      </c>
      <c r="AM25" s="196"/>
      <c r="AN25" s="195">
        <v>15</v>
      </c>
      <c r="AO25" s="195">
        <v>19</v>
      </c>
      <c r="AS25" s="196"/>
      <c r="AY25" s="196"/>
      <c r="AZ25" s="193"/>
      <c r="BA25" s="196"/>
      <c r="BG25" s="195">
        <v>1</v>
      </c>
      <c r="BI25" s="195">
        <v>1</v>
      </c>
      <c r="BJ25" s="196"/>
      <c r="BL25" s="196"/>
      <c r="BT25" s="196"/>
      <c r="CA25" s="196"/>
      <c r="CF25" s="195">
        <v>1</v>
      </c>
      <c r="CH25" s="195">
        <v>1</v>
      </c>
      <c r="CS25" s="196"/>
      <c r="CU25" s="196"/>
      <c r="CX25" s="196"/>
      <c r="DN25" s="196"/>
      <c r="DS25" s="196"/>
      <c r="DY25" s="196"/>
      <c r="EL25" s="196"/>
      <c r="EM25" s="195" t="s">
        <v>537</v>
      </c>
      <c r="EN25" s="206" t="s">
        <v>210</v>
      </c>
    </row>
    <row r="26" spans="1:145" x14ac:dyDescent="0.3">
      <c r="A26" s="12" t="s">
        <v>76</v>
      </c>
      <c r="B26" s="6" t="s">
        <v>1407</v>
      </c>
      <c r="E26">
        <v>800</v>
      </c>
      <c r="F26" s="6">
        <v>1400</v>
      </c>
      <c r="AG26" s="6">
        <v>0</v>
      </c>
      <c r="AH26">
        <v>17.399999999999999</v>
      </c>
      <c r="AJ26">
        <v>17.25</v>
      </c>
      <c r="AK26">
        <v>1.1499999999999999</v>
      </c>
      <c r="AL26"/>
      <c r="AN26"/>
      <c r="AO26"/>
      <c r="AZ26" s="12"/>
      <c r="BA26" s="6"/>
      <c r="EM26" t="s">
        <v>538</v>
      </c>
      <c r="EN26" s="16">
        <v>1</v>
      </c>
    </row>
    <row r="27" spans="1:145" s="195" customFormat="1" x14ac:dyDescent="0.3">
      <c r="A27" s="193" t="s">
        <v>76</v>
      </c>
      <c r="B27" s="196" t="s">
        <v>1408</v>
      </c>
      <c r="C27" s="195">
        <v>2</v>
      </c>
      <c r="D27" s="196">
        <v>1</v>
      </c>
      <c r="E27" s="195">
        <v>0</v>
      </c>
      <c r="F27" s="196">
        <v>1000</v>
      </c>
      <c r="G27" s="197">
        <v>9.49</v>
      </c>
      <c r="H27" s="197">
        <v>26.92</v>
      </c>
      <c r="I27" s="197">
        <v>23.712000000000003</v>
      </c>
      <c r="J27" s="198">
        <v>4.7930696993531088</v>
      </c>
      <c r="K27" s="199">
        <v>1074.6600000000001</v>
      </c>
      <c r="L27" s="199">
        <v>3724.69</v>
      </c>
      <c r="M27" s="199">
        <v>2308.951333333333</v>
      </c>
      <c r="N27" s="200">
        <v>738.83497006983634</v>
      </c>
      <c r="O27" s="193">
        <v>-14.14264</v>
      </c>
      <c r="P27" s="196">
        <v>5.5593700000000004</v>
      </c>
      <c r="Q27" s="195">
        <v>-77.967830000000006</v>
      </c>
      <c r="R27" s="196">
        <v>-50.317030000000003</v>
      </c>
      <c r="S27" s="202">
        <v>1</v>
      </c>
      <c r="T27" s="202">
        <v>0</v>
      </c>
      <c r="U27" s="202">
        <v>0</v>
      </c>
      <c r="V27" s="202">
        <v>0</v>
      </c>
      <c r="W27" s="202">
        <v>1</v>
      </c>
      <c r="X27" s="202">
        <v>0</v>
      </c>
      <c r="Y27" s="202">
        <v>0</v>
      </c>
      <c r="Z27" s="202">
        <v>0</v>
      </c>
      <c r="AA27" s="202">
        <v>0</v>
      </c>
      <c r="AB27" s="202">
        <v>0</v>
      </c>
      <c r="AC27" s="202">
        <v>1</v>
      </c>
      <c r="AD27" s="202">
        <v>0</v>
      </c>
      <c r="AE27" s="203">
        <v>0</v>
      </c>
      <c r="AF27" s="204">
        <v>1</v>
      </c>
      <c r="AG27" s="196">
        <v>0</v>
      </c>
      <c r="AH27" s="195">
        <v>30.5</v>
      </c>
      <c r="AI27" s="195">
        <v>2.5</v>
      </c>
      <c r="AJ27" s="195">
        <v>34</v>
      </c>
      <c r="AK27" s="195">
        <v>1</v>
      </c>
      <c r="AM27" s="196"/>
      <c r="AN27" s="195">
        <v>8</v>
      </c>
      <c r="AO27" s="195">
        <v>17</v>
      </c>
      <c r="AS27" s="196"/>
      <c r="AY27" s="196"/>
      <c r="AZ27" s="193"/>
      <c r="BA27" s="196"/>
      <c r="BF27" s="195">
        <v>1</v>
      </c>
      <c r="BJ27" s="196"/>
      <c r="BL27" s="196"/>
      <c r="BT27" s="196"/>
      <c r="CA27" s="196"/>
      <c r="CI27" s="195">
        <v>1</v>
      </c>
      <c r="CS27" s="196"/>
      <c r="CU27" s="196"/>
      <c r="CX27" s="196"/>
      <c r="DN27" s="196"/>
      <c r="DS27" s="196"/>
      <c r="DY27" s="196">
        <v>1</v>
      </c>
      <c r="EL27" s="196"/>
      <c r="EM27" s="195" t="s">
        <v>537</v>
      </c>
      <c r="EN27" s="206" t="s">
        <v>210</v>
      </c>
    </row>
    <row r="28" spans="1:145" x14ac:dyDescent="0.3">
      <c r="A28" s="12" t="s">
        <v>76</v>
      </c>
      <c r="B28" s="6" t="s">
        <v>1409</v>
      </c>
      <c r="D28" s="6">
        <v>1</v>
      </c>
      <c r="AH28">
        <v>17.2</v>
      </c>
      <c r="AI28">
        <v>1.5</v>
      </c>
      <c r="AJ28">
        <v>20.2</v>
      </c>
      <c r="AK28">
        <v>0.9</v>
      </c>
      <c r="AL28"/>
      <c r="AN28"/>
      <c r="AO28"/>
      <c r="AZ28" s="12"/>
      <c r="BA28" s="6"/>
      <c r="EM28" t="s">
        <v>537</v>
      </c>
      <c r="EN28" s="16">
        <v>1</v>
      </c>
    </row>
    <row r="29" spans="1:145" x14ac:dyDescent="0.3">
      <c r="A29" s="12" t="s">
        <v>76</v>
      </c>
      <c r="B29" s="6" t="s">
        <v>1410</v>
      </c>
      <c r="AH29">
        <v>13.9</v>
      </c>
      <c r="AI29">
        <v>0.8</v>
      </c>
      <c r="AJ29">
        <v>14.4</v>
      </c>
      <c r="AK29">
        <v>0.8</v>
      </c>
      <c r="AL29"/>
      <c r="AN29">
        <v>6</v>
      </c>
      <c r="AO29">
        <v>13</v>
      </c>
      <c r="AZ29" s="12"/>
      <c r="BA29" s="6"/>
      <c r="EM29" t="s">
        <v>537</v>
      </c>
      <c r="EN29" s="16">
        <v>1</v>
      </c>
    </row>
    <row r="30" spans="1:145" x14ac:dyDescent="0.3">
      <c r="A30" s="12" t="s">
        <v>76</v>
      </c>
      <c r="B30" s="6" t="s">
        <v>1411</v>
      </c>
      <c r="D30" s="6">
        <v>1</v>
      </c>
      <c r="E30">
        <v>194</v>
      </c>
      <c r="F30" s="6">
        <v>1236</v>
      </c>
      <c r="AH30">
        <v>17.399999999999999</v>
      </c>
      <c r="AI30">
        <v>1</v>
      </c>
      <c r="AJ30">
        <v>18.899999999999999</v>
      </c>
      <c r="AK30">
        <v>2</v>
      </c>
      <c r="AL30"/>
      <c r="AN30"/>
      <c r="AO30"/>
      <c r="AZ30" s="12"/>
      <c r="BA30" s="6"/>
      <c r="EM30" t="s">
        <v>537</v>
      </c>
      <c r="EN30" s="16">
        <v>1</v>
      </c>
    </row>
    <row r="31" spans="1:145" x14ac:dyDescent="0.3">
      <c r="A31" s="12" t="s">
        <v>76</v>
      </c>
      <c r="B31" s="6" t="s">
        <v>1416</v>
      </c>
      <c r="E31" s="12">
        <v>87</v>
      </c>
      <c r="F31" s="6">
        <v>87</v>
      </c>
      <c r="AG31" s="6">
        <v>0</v>
      </c>
      <c r="AH31">
        <v>17.600000000000001</v>
      </c>
      <c r="AI31">
        <v>0.6</v>
      </c>
      <c r="AJ31">
        <v>18</v>
      </c>
      <c r="AK31">
        <v>0.5</v>
      </c>
      <c r="AL31"/>
      <c r="AN31"/>
      <c r="AO31"/>
      <c r="AZ31" s="12"/>
      <c r="BA31" s="6"/>
      <c r="EM31" t="s">
        <v>537</v>
      </c>
      <c r="EN31" s="16">
        <v>1</v>
      </c>
    </row>
    <row r="32" spans="1:145" x14ac:dyDescent="0.3">
      <c r="A32" s="12" t="s">
        <v>76</v>
      </c>
      <c r="B32" s="6" t="s">
        <v>1417</v>
      </c>
      <c r="AH32">
        <v>17.84</v>
      </c>
      <c r="AI32">
        <v>1.75</v>
      </c>
      <c r="AJ32">
        <v>19.405000000000001</v>
      </c>
      <c r="AK32">
        <v>1.4350000000000001</v>
      </c>
      <c r="AL32"/>
      <c r="AN32"/>
      <c r="AO32"/>
      <c r="AZ32" s="12"/>
      <c r="BA32" s="6"/>
      <c r="EM32" t="s">
        <v>537</v>
      </c>
      <c r="EN32" s="16">
        <v>1</v>
      </c>
    </row>
    <row r="33" spans="1:145" x14ac:dyDescent="0.3">
      <c r="A33" s="12" t="s">
        <v>76</v>
      </c>
      <c r="B33" s="6" t="s">
        <v>1418</v>
      </c>
      <c r="AL33"/>
      <c r="AN33"/>
      <c r="AO33"/>
      <c r="AZ33" s="12"/>
      <c r="BA33" s="6"/>
      <c r="EM33" t="s">
        <v>537</v>
      </c>
      <c r="EN33" s="16">
        <v>1</v>
      </c>
      <c r="EO33" t="s">
        <v>602</v>
      </c>
    </row>
    <row r="34" spans="1:145" s="195" customFormat="1" x14ac:dyDescent="0.3">
      <c r="A34" s="193" t="s">
        <v>76</v>
      </c>
      <c r="B34" s="196" t="s">
        <v>1419</v>
      </c>
      <c r="C34" s="195">
        <v>2</v>
      </c>
      <c r="D34" s="196">
        <v>1</v>
      </c>
      <c r="E34" s="193">
        <v>210</v>
      </c>
      <c r="F34" s="196">
        <v>260</v>
      </c>
      <c r="G34" s="195">
        <v>24.46</v>
      </c>
      <c r="H34" s="197">
        <v>24.46</v>
      </c>
      <c r="I34" s="197">
        <v>24.46</v>
      </c>
      <c r="J34" s="198">
        <v>0</v>
      </c>
      <c r="K34" s="195">
        <v>3051</v>
      </c>
      <c r="L34" s="195">
        <v>3051</v>
      </c>
      <c r="M34" s="195">
        <v>3051</v>
      </c>
      <c r="N34" s="200">
        <v>0</v>
      </c>
      <c r="O34" s="208">
        <v>-4.1147320000000001</v>
      </c>
      <c r="P34" s="196">
        <v>0.62892999999999999</v>
      </c>
      <c r="Q34" s="208">
        <v>-72.173249999999996</v>
      </c>
      <c r="R34" s="196">
        <v>-69.431539999999998</v>
      </c>
      <c r="S34" s="202">
        <v>1</v>
      </c>
      <c r="T34" s="202">
        <v>0</v>
      </c>
      <c r="U34" s="202">
        <v>0</v>
      </c>
      <c r="V34" s="202">
        <v>0</v>
      </c>
      <c r="W34" s="202">
        <v>1</v>
      </c>
      <c r="X34" s="202">
        <v>0</v>
      </c>
      <c r="Y34" s="202">
        <v>0</v>
      </c>
      <c r="Z34" s="202">
        <v>0</v>
      </c>
      <c r="AA34" s="202">
        <v>0</v>
      </c>
      <c r="AB34" s="202">
        <v>0</v>
      </c>
      <c r="AC34" s="202">
        <v>1</v>
      </c>
      <c r="AD34" s="202">
        <v>0</v>
      </c>
      <c r="AE34" s="203">
        <v>0</v>
      </c>
      <c r="AF34" s="204">
        <v>1</v>
      </c>
      <c r="AG34" s="196">
        <v>0</v>
      </c>
      <c r="AH34" s="195">
        <v>28</v>
      </c>
      <c r="AJ34" s="195">
        <v>33</v>
      </c>
      <c r="AM34" s="196"/>
      <c r="AS34" s="196"/>
      <c r="AY34" s="196"/>
      <c r="AZ34" s="193"/>
      <c r="BA34" s="196"/>
      <c r="BG34" s="195">
        <v>1</v>
      </c>
      <c r="BJ34" s="196"/>
      <c r="BL34" s="196"/>
      <c r="BT34" s="196"/>
      <c r="CA34" s="196"/>
      <c r="CB34" s="195">
        <v>1</v>
      </c>
      <c r="CS34" s="196"/>
      <c r="CU34" s="196"/>
      <c r="CX34" s="196"/>
      <c r="DN34" s="196"/>
      <c r="DS34" s="196"/>
      <c r="DT34" s="195">
        <v>1</v>
      </c>
      <c r="DW34" s="195">
        <v>1</v>
      </c>
      <c r="DY34" s="196"/>
      <c r="EL34" s="196"/>
      <c r="EM34" s="195" t="s">
        <v>537</v>
      </c>
      <c r="EN34" s="206" t="s">
        <v>210</v>
      </c>
    </row>
    <row r="35" spans="1:145" x14ac:dyDescent="0.3">
      <c r="A35" s="12" t="s">
        <v>76</v>
      </c>
      <c r="B35" s="6" t="s">
        <v>1420</v>
      </c>
      <c r="AG35" s="6">
        <v>0</v>
      </c>
      <c r="AL35">
        <v>15.15</v>
      </c>
      <c r="AM35" s="6">
        <v>3.65</v>
      </c>
      <c r="AN35"/>
      <c r="AO35"/>
      <c r="AZ35" s="12"/>
      <c r="BA35" s="6"/>
      <c r="EM35" t="s">
        <v>537</v>
      </c>
      <c r="EN35" s="16">
        <v>1</v>
      </c>
    </row>
    <row r="36" spans="1:145" x14ac:dyDescent="0.3">
      <c r="A36" s="12" t="s">
        <v>76</v>
      </c>
      <c r="B36" s="6" t="s">
        <v>1421</v>
      </c>
      <c r="E36">
        <v>350</v>
      </c>
      <c r="F36" s="6">
        <v>680</v>
      </c>
      <c r="AL36"/>
      <c r="AN36"/>
      <c r="AO36"/>
      <c r="AZ36" s="12"/>
      <c r="BA36" s="6"/>
      <c r="EM36" t="s">
        <v>537</v>
      </c>
      <c r="EN36" s="16">
        <v>1</v>
      </c>
      <c r="EO36" t="s">
        <v>602</v>
      </c>
    </row>
    <row r="37" spans="1:145" s="195" customFormat="1" x14ac:dyDescent="0.3">
      <c r="A37" s="193" t="s">
        <v>76</v>
      </c>
      <c r="B37" s="196" t="s">
        <v>1422</v>
      </c>
      <c r="C37" s="195">
        <v>2</v>
      </c>
      <c r="D37" s="196">
        <v>1</v>
      </c>
      <c r="E37" s="193">
        <v>40</v>
      </c>
      <c r="F37" s="196">
        <v>80</v>
      </c>
      <c r="G37" s="195">
        <v>26.79</v>
      </c>
      <c r="H37" s="197">
        <v>26.79</v>
      </c>
      <c r="I37" s="197">
        <v>26.79</v>
      </c>
      <c r="J37" s="198">
        <v>0</v>
      </c>
      <c r="K37" s="195">
        <v>2466</v>
      </c>
      <c r="L37" s="195">
        <v>2466</v>
      </c>
      <c r="M37" s="195">
        <v>2466</v>
      </c>
      <c r="N37" s="200">
        <v>0</v>
      </c>
      <c r="O37" s="195">
        <v>-3.3739699999999999</v>
      </c>
      <c r="P37" s="196">
        <v>-3.3739699999999999</v>
      </c>
      <c r="Q37" s="208">
        <v>-59.86844</v>
      </c>
      <c r="R37" s="196">
        <v>-59.86844</v>
      </c>
      <c r="S37" s="202">
        <v>1</v>
      </c>
      <c r="T37" s="202">
        <v>0</v>
      </c>
      <c r="U37" s="202">
        <v>0</v>
      </c>
      <c r="V37" s="202">
        <v>0</v>
      </c>
      <c r="W37" s="202">
        <v>1</v>
      </c>
      <c r="X37" s="202">
        <v>0</v>
      </c>
      <c r="Y37" s="202">
        <v>0</v>
      </c>
      <c r="Z37" s="202">
        <v>0</v>
      </c>
      <c r="AA37" s="202">
        <v>0</v>
      </c>
      <c r="AB37" s="202">
        <v>0</v>
      </c>
      <c r="AC37" s="202">
        <v>0</v>
      </c>
      <c r="AD37" s="202">
        <v>0</v>
      </c>
      <c r="AE37" s="203">
        <v>0</v>
      </c>
      <c r="AF37" s="204">
        <v>1</v>
      </c>
      <c r="AG37" s="196">
        <v>0</v>
      </c>
      <c r="AH37" s="195">
        <v>20.344999999999999</v>
      </c>
      <c r="AI37" s="195">
        <v>2.0750000000000002</v>
      </c>
      <c r="AJ37" s="195">
        <v>20.12</v>
      </c>
      <c r="AK37" s="195">
        <v>1.45</v>
      </c>
      <c r="AM37" s="196"/>
      <c r="AN37" s="195">
        <v>27</v>
      </c>
      <c r="AO37" s="195">
        <v>31</v>
      </c>
      <c r="AR37" s="195">
        <v>3</v>
      </c>
      <c r="AS37" s="196">
        <v>0.1</v>
      </c>
      <c r="AX37" s="195">
        <v>12.5</v>
      </c>
      <c r="AY37" s="196">
        <v>0.2</v>
      </c>
      <c r="AZ37" s="193"/>
      <c r="BA37" s="196"/>
      <c r="BG37" s="195">
        <v>1</v>
      </c>
      <c r="BJ37" s="196"/>
      <c r="BL37" s="196"/>
      <c r="BT37" s="196"/>
      <c r="CA37" s="196"/>
      <c r="CB37" s="195">
        <v>1</v>
      </c>
      <c r="CC37" s="195">
        <v>1</v>
      </c>
      <c r="CS37" s="196"/>
      <c r="CU37" s="196"/>
      <c r="CX37" s="196"/>
      <c r="DN37" s="196"/>
      <c r="DS37" s="196"/>
      <c r="DY37" s="196"/>
      <c r="EL37" s="196"/>
      <c r="EM37" s="195" t="s">
        <v>537</v>
      </c>
      <c r="EN37" s="206" t="s">
        <v>210</v>
      </c>
    </row>
    <row r="38" spans="1:145" x14ac:dyDescent="0.3">
      <c r="A38" s="12" t="s">
        <v>76</v>
      </c>
      <c r="B38" s="6" t="s">
        <v>1423</v>
      </c>
      <c r="AH38">
        <v>15.8</v>
      </c>
      <c r="AI38">
        <v>0.6</v>
      </c>
      <c r="AJ38">
        <v>16.3</v>
      </c>
      <c r="AK38">
        <v>0.9</v>
      </c>
      <c r="AL38"/>
      <c r="AN38"/>
      <c r="AO38"/>
      <c r="AZ38" s="12"/>
      <c r="BA38" s="6"/>
      <c r="EM38" t="s">
        <v>537</v>
      </c>
      <c r="EN38" s="16">
        <v>1</v>
      </c>
    </row>
    <row r="39" spans="1:145" x14ac:dyDescent="0.3">
      <c r="A39" s="12" t="s">
        <v>76</v>
      </c>
      <c r="B39" s="6" t="s">
        <v>1424</v>
      </c>
      <c r="F39" s="6">
        <v>820</v>
      </c>
      <c r="AG39" s="6">
        <v>0</v>
      </c>
      <c r="AL39"/>
      <c r="AN39"/>
      <c r="AO39"/>
      <c r="AZ39" s="12"/>
      <c r="BA39" s="6"/>
      <c r="EM39" t="s">
        <v>1180</v>
      </c>
      <c r="EN39" s="16">
        <v>1</v>
      </c>
      <c r="EO39" t="s">
        <v>602</v>
      </c>
    </row>
    <row r="40" spans="1:145" s="195" customFormat="1" x14ac:dyDescent="0.3">
      <c r="A40" s="193" t="s">
        <v>76</v>
      </c>
      <c r="B40" s="196" t="s">
        <v>1425</v>
      </c>
      <c r="C40" s="195">
        <v>2</v>
      </c>
      <c r="D40" s="196">
        <v>1</v>
      </c>
      <c r="E40" s="195">
        <v>210</v>
      </c>
      <c r="F40" s="196">
        <v>780</v>
      </c>
      <c r="G40" s="195">
        <v>27.24</v>
      </c>
      <c r="H40" s="197">
        <v>27.24</v>
      </c>
      <c r="I40" s="197">
        <v>27.24</v>
      </c>
      <c r="J40" s="196">
        <v>0</v>
      </c>
      <c r="K40" s="195">
        <v>1057.21</v>
      </c>
      <c r="L40" s="195">
        <v>1057.21</v>
      </c>
      <c r="M40" s="195">
        <v>1057.21</v>
      </c>
      <c r="N40" s="196">
        <v>0</v>
      </c>
      <c r="O40" s="193">
        <v>12.196339999999999</v>
      </c>
      <c r="P40" s="196">
        <v>12.196339999999999</v>
      </c>
      <c r="Q40" s="195">
        <v>-71.33493</v>
      </c>
      <c r="R40" s="196">
        <v>-71.33493</v>
      </c>
      <c r="S40" s="202">
        <v>1</v>
      </c>
      <c r="T40" s="202">
        <v>0</v>
      </c>
      <c r="U40" s="202">
        <v>0</v>
      </c>
      <c r="V40" s="202">
        <v>0</v>
      </c>
      <c r="W40" s="202">
        <v>1</v>
      </c>
      <c r="X40" s="202">
        <v>0</v>
      </c>
      <c r="Y40" s="202">
        <v>0</v>
      </c>
      <c r="Z40" s="202">
        <v>0</v>
      </c>
      <c r="AA40" s="202">
        <v>0</v>
      </c>
      <c r="AB40" s="202">
        <v>0</v>
      </c>
      <c r="AC40" s="202">
        <v>0</v>
      </c>
      <c r="AD40" s="202">
        <v>0</v>
      </c>
      <c r="AE40" s="203">
        <v>0</v>
      </c>
      <c r="AF40" s="204">
        <v>1</v>
      </c>
      <c r="AG40" s="196"/>
      <c r="AH40" s="195">
        <v>15.5</v>
      </c>
      <c r="AI40" s="195">
        <v>1.9</v>
      </c>
      <c r="AJ40" s="195">
        <v>17.75</v>
      </c>
      <c r="AK40" s="195">
        <v>1.95</v>
      </c>
      <c r="AM40" s="196"/>
      <c r="AS40" s="196"/>
      <c r="AY40" s="196"/>
      <c r="AZ40" s="193"/>
      <c r="BA40" s="196"/>
      <c r="BF40" s="195">
        <v>1</v>
      </c>
      <c r="BJ40" s="196"/>
      <c r="BL40" s="196"/>
      <c r="BT40" s="196"/>
      <c r="CA40" s="196"/>
      <c r="CB40" s="195">
        <v>1</v>
      </c>
      <c r="CH40" s="195">
        <v>1</v>
      </c>
      <c r="CS40" s="196"/>
      <c r="CU40" s="196"/>
      <c r="CX40" s="196"/>
      <c r="DN40" s="196"/>
      <c r="DS40" s="196"/>
      <c r="DY40" s="196"/>
      <c r="EL40" s="196"/>
      <c r="EM40" s="195" t="s">
        <v>537</v>
      </c>
      <c r="EN40" s="206" t="s">
        <v>210</v>
      </c>
    </row>
    <row r="41" spans="1:145" s="195" customFormat="1" x14ac:dyDescent="0.3">
      <c r="A41" s="193" t="s">
        <v>76</v>
      </c>
      <c r="B41" s="196" t="s">
        <v>1426</v>
      </c>
      <c r="C41" s="195">
        <v>2</v>
      </c>
      <c r="D41" s="196">
        <v>1</v>
      </c>
      <c r="E41" s="195">
        <v>230</v>
      </c>
      <c r="F41" s="196">
        <v>1000</v>
      </c>
      <c r="G41" s="195">
        <v>17.010000000000002</v>
      </c>
      <c r="H41" s="197">
        <v>24.98</v>
      </c>
      <c r="I41" s="197">
        <v>20.903333333333336</v>
      </c>
      <c r="J41" s="198">
        <v>3.9881616483454172</v>
      </c>
      <c r="K41" s="195">
        <v>2213</v>
      </c>
      <c r="L41" s="195">
        <v>3725</v>
      </c>
      <c r="M41" s="199">
        <v>2789.6666666666665</v>
      </c>
      <c r="N41" s="200">
        <v>817.32327345630745</v>
      </c>
      <c r="O41" s="195">
        <v>-2.4656500000000001</v>
      </c>
      <c r="P41" s="196">
        <v>-1.0183899999999999</v>
      </c>
      <c r="Q41" s="208">
        <v>-77.999799999999993</v>
      </c>
      <c r="R41" s="196">
        <v>-76.707139999999995</v>
      </c>
      <c r="S41" s="202">
        <v>1</v>
      </c>
      <c r="T41" s="202">
        <v>0</v>
      </c>
      <c r="U41" s="202">
        <v>0</v>
      </c>
      <c r="V41" s="202">
        <v>0</v>
      </c>
      <c r="W41" s="202">
        <v>1</v>
      </c>
      <c r="X41" s="202">
        <v>0</v>
      </c>
      <c r="Y41" s="202">
        <v>0</v>
      </c>
      <c r="Z41" s="202">
        <v>0</v>
      </c>
      <c r="AA41" s="202">
        <v>0</v>
      </c>
      <c r="AB41" s="202">
        <v>0</v>
      </c>
      <c r="AC41" s="202">
        <v>0</v>
      </c>
      <c r="AD41" s="202">
        <v>0</v>
      </c>
      <c r="AE41" s="203">
        <v>0</v>
      </c>
      <c r="AF41" s="204">
        <v>1</v>
      </c>
      <c r="AG41" s="196">
        <v>0</v>
      </c>
      <c r="AH41" s="195">
        <v>28.75</v>
      </c>
      <c r="AI41" s="195">
        <v>1.75</v>
      </c>
      <c r="AJ41" s="195">
        <v>28.5</v>
      </c>
      <c r="AK41" s="195">
        <v>2</v>
      </c>
      <c r="AM41" s="196"/>
      <c r="AS41" s="196"/>
      <c r="AY41" s="196"/>
      <c r="AZ41" s="193"/>
      <c r="BA41" s="196"/>
      <c r="BG41" s="195">
        <v>1</v>
      </c>
      <c r="BJ41" s="196"/>
      <c r="BL41" s="196"/>
      <c r="BT41" s="196"/>
      <c r="CA41" s="196"/>
      <c r="CB41" s="195">
        <v>1</v>
      </c>
      <c r="CS41" s="196"/>
      <c r="CU41" s="196"/>
      <c r="CX41" s="196"/>
      <c r="DN41" s="196"/>
      <c r="DS41" s="196"/>
      <c r="DY41" s="196"/>
      <c r="EL41" s="196"/>
      <c r="EM41" s="195" t="s">
        <v>537</v>
      </c>
      <c r="EN41" s="206" t="s">
        <v>210</v>
      </c>
    </row>
    <row r="42" spans="1:145" x14ac:dyDescent="0.3">
      <c r="A42" s="12" t="s">
        <v>76</v>
      </c>
      <c r="B42" s="6" t="s">
        <v>1427</v>
      </c>
      <c r="E42">
        <v>400</v>
      </c>
      <c r="F42" s="6">
        <v>2100</v>
      </c>
      <c r="AL42"/>
      <c r="AN42"/>
      <c r="AO42"/>
      <c r="AZ42" s="12"/>
      <c r="BA42" s="6"/>
      <c r="EM42" t="s">
        <v>537</v>
      </c>
      <c r="EN42" s="16">
        <v>1</v>
      </c>
      <c r="EO42" t="s">
        <v>602</v>
      </c>
    </row>
    <row r="43" spans="1:145" x14ac:dyDescent="0.3">
      <c r="A43" s="12" t="s">
        <v>76</v>
      </c>
      <c r="B43" s="6" t="s">
        <v>1428</v>
      </c>
      <c r="AL43"/>
      <c r="AN43"/>
      <c r="AO43"/>
      <c r="AZ43" s="12"/>
      <c r="BA43" s="6"/>
      <c r="EM43" t="s">
        <v>537</v>
      </c>
      <c r="EN43" s="16">
        <v>1</v>
      </c>
      <c r="EO43" t="s">
        <v>602</v>
      </c>
    </row>
    <row r="44" spans="1:145" x14ac:dyDescent="0.3">
      <c r="A44" s="12" t="s">
        <v>76</v>
      </c>
      <c r="B44" s="6" t="s">
        <v>1429</v>
      </c>
      <c r="E44">
        <v>1860</v>
      </c>
      <c r="F44" s="6">
        <v>2700</v>
      </c>
      <c r="AH44">
        <v>17.75</v>
      </c>
      <c r="AI44">
        <v>1.25</v>
      </c>
      <c r="AJ44">
        <v>17.899999999999999</v>
      </c>
      <c r="AK44">
        <v>1.4</v>
      </c>
      <c r="AL44"/>
      <c r="AN44"/>
      <c r="AO44"/>
      <c r="AZ44" s="12"/>
      <c r="BA44" s="6"/>
      <c r="EM44" t="s">
        <v>537</v>
      </c>
      <c r="EN44" s="16">
        <v>1</v>
      </c>
    </row>
    <row r="45" spans="1:145" x14ac:dyDescent="0.3">
      <c r="A45" s="12" t="s">
        <v>76</v>
      </c>
      <c r="B45" s="6" t="s">
        <v>1430</v>
      </c>
      <c r="C45">
        <v>2</v>
      </c>
      <c r="AH45">
        <v>15.5</v>
      </c>
      <c r="AI45">
        <v>1.5</v>
      </c>
      <c r="AJ45">
        <v>17</v>
      </c>
      <c r="AK45">
        <v>1</v>
      </c>
      <c r="AL45"/>
      <c r="AN45">
        <v>3</v>
      </c>
      <c r="AO45">
        <v>6</v>
      </c>
      <c r="AZ45" s="12"/>
      <c r="BA45" s="6"/>
      <c r="EM45" t="s">
        <v>537</v>
      </c>
      <c r="EN45" s="16">
        <v>1</v>
      </c>
    </row>
    <row r="46" spans="1:145" x14ac:dyDescent="0.3">
      <c r="A46" s="12" t="s">
        <v>76</v>
      </c>
      <c r="B46" s="6" t="s">
        <v>1431</v>
      </c>
      <c r="F46" s="6">
        <v>2250</v>
      </c>
      <c r="AG46" s="6">
        <v>1</v>
      </c>
      <c r="AL46"/>
      <c r="AN46"/>
      <c r="AO46"/>
      <c r="AZ46" s="12"/>
      <c r="BA46" s="6"/>
      <c r="EM46" t="s">
        <v>537</v>
      </c>
      <c r="EN46" s="16">
        <v>1</v>
      </c>
    </row>
    <row r="47" spans="1:145" s="51" customFormat="1" x14ac:dyDescent="0.3">
      <c r="A47" s="45" t="s">
        <v>76</v>
      </c>
      <c r="B47" s="52" t="s">
        <v>1432</v>
      </c>
      <c r="D47" s="52">
        <v>1</v>
      </c>
      <c r="F47" s="52"/>
      <c r="J47" s="52"/>
      <c r="N47" s="52"/>
      <c r="P47" s="52"/>
      <c r="R47" s="52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100"/>
      <c r="AF47" s="115"/>
      <c r="AG47" s="52"/>
      <c r="AH47" s="51">
        <v>21</v>
      </c>
      <c r="AI47" s="51">
        <v>2.4</v>
      </c>
      <c r="AJ47" s="51">
        <v>21.6</v>
      </c>
      <c r="AK47" s="51">
        <v>2.2000000000000002</v>
      </c>
      <c r="AM47" s="52"/>
      <c r="AS47" s="52"/>
      <c r="AY47" s="52"/>
      <c r="AZ47" s="45"/>
      <c r="BA47" s="52"/>
      <c r="BJ47" s="52"/>
      <c r="BL47" s="52"/>
      <c r="BT47" s="52"/>
      <c r="CA47" s="52"/>
      <c r="CS47" s="52"/>
      <c r="CU47" s="52"/>
      <c r="CX47" s="52"/>
      <c r="DN47" s="52"/>
      <c r="DS47" s="52"/>
      <c r="DY47" s="52"/>
      <c r="EL47" s="52"/>
      <c r="EM47" s="51" t="s">
        <v>538</v>
      </c>
      <c r="EN47" s="53">
        <v>1</v>
      </c>
    </row>
    <row r="48" spans="1:145" x14ac:dyDescent="0.3">
      <c r="A48" s="12" t="s">
        <v>49</v>
      </c>
      <c r="B48" s="6" t="s">
        <v>234</v>
      </c>
      <c r="E48">
        <v>1321</v>
      </c>
      <c r="F48" s="6">
        <v>1820</v>
      </c>
      <c r="AH48">
        <v>30.05</v>
      </c>
      <c r="AI48">
        <v>3.35</v>
      </c>
      <c r="AL48"/>
      <c r="AN48"/>
      <c r="AO48"/>
      <c r="AZ48" s="12"/>
      <c r="BA48" s="6"/>
      <c r="EM48" t="s">
        <v>539</v>
      </c>
      <c r="EN48" s="16">
        <v>1</v>
      </c>
    </row>
    <row r="49" spans="1:144" x14ac:dyDescent="0.3">
      <c r="A49" s="12" t="s">
        <v>49</v>
      </c>
      <c r="B49" s="6" t="s">
        <v>233</v>
      </c>
      <c r="E49">
        <v>500</v>
      </c>
      <c r="F49" s="6">
        <v>1650</v>
      </c>
      <c r="AJ49">
        <v>20</v>
      </c>
      <c r="AL49"/>
      <c r="AN49"/>
      <c r="AO49"/>
      <c r="AZ49" s="12"/>
      <c r="BA49" s="6"/>
      <c r="EM49" t="s">
        <v>539</v>
      </c>
      <c r="EN49" s="16">
        <v>1</v>
      </c>
    </row>
    <row r="50" spans="1:144" x14ac:dyDescent="0.3">
      <c r="A50" s="12" t="s">
        <v>49</v>
      </c>
      <c r="B50" s="6" t="s">
        <v>232</v>
      </c>
      <c r="E50" s="12">
        <v>567</v>
      </c>
      <c r="G50" s="7"/>
      <c r="H50" s="7"/>
      <c r="I50" s="7"/>
      <c r="J50" s="8"/>
      <c r="K50" s="7"/>
      <c r="L50" s="7"/>
      <c r="M50" s="7"/>
      <c r="N50" s="8"/>
      <c r="AH50">
        <v>16.2</v>
      </c>
      <c r="AL50"/>
      <c r="AN50"/>
      <c r="AO50"/>
      <c r="AZ50" s="12"/>
      <c r="BA50" s="6"/>
      <c r="EM50" t="s">
        <v>539</v>
      </c>
      <c r="EN50" s="16">
        <v>1</v>
      </c>
    </row>
    <row r="51" spans="1:144" x14ac:dyDescent="0.3">
      <c r="A51" s="12" t="s">
        <v>49</v>
      </c>
      <c r="B51" s="6" t="s">
        <v>235</v>
      </c>
      <c r="E51">
        <v>1800</v>
      </c>
      <c r="F51" s="6">
        <v>2000</v>
      </c>
      <c r="AJ51">
        <v>56.29</v>
      </c>
      <c r="AK51">
        <v>0.65</v>
      </c>
      <c r="AL51"/>
      <c r="AN51"/>
      <c r="AO51"/>
      <c r="AZ51" s="12"/>
      <c r="BA51" s="6"/>
      <c r="EM51" t="s">
        <v>539</v>
      </c>
      <c r="EN51" s="16">
        <v>1</v>
      </c>
    </row>
    <row r="52" spans="1:144" x14ac:dyDescent="0.3">
      <c r="A52" s="12" t="s">
        <v>49</v>
      </c>
      <c r="B52" s="6" t="s">
        <v>236</v>
      </c>
      <c r="E52" s="12">
        <v>450</v>
      </c>
      <c r="G52" s="7"/>
      <c r="H52" s="7"/>
      <c r="I52" s="7"/>
      <c r="J52" s="8"/>
      <c r="K52" s="7"/>
      <c r="L52" s="7"/>
      <c r="M52" s="7"/>
      <c r="N52" s="8"/>
      <c r="AH52">
        <v>19.7</v>
      </c>
      <c r="AI52">
        <v>2.5</v>
      </c>
      <c r="AJ52">
        <v>18.95</v>
      </c>
      <c r="AK52">
        <v>1.05</v>
      </c>
      <c r="AL52"/>
      <c r="AN52"/>
      <c r="AO52"/>
      <c r="AZ52" s="12"/>
      <c r="BA52" s="6"/>
      <c r="EM52" t="s">
        <v>539</v>
      </c>
      <c r="EN52" s="16">
        <v>1</v>
      </c>
    </row>
    <row r="53" spans="1:144" x14ac:dyDescent="0.3">
      <c r="A53" s="12" t="s">
        <v>49</v>
      </c>
      <c r="B53" s="6" t="s">
        <v>237</v>
      </c>
      <c r="E53">
        <v>1000</v>
      </c>
      <c r="F53" s="6">
        <v>1900</v>
      </c>
      <c r="AH53">
        <v>23.5</v>
      </c>
      <c r="AJ53">
        <v>26.5</v>
      </c>
      <c r="AK53">
        <v>2.5</v>
      </c>
      <c r="AL53"/>
      <c r="AN53"/>
      <c r="AO53"/>
      <c r="AZ53" s="12"/>
      <c r="BA53" s="6"/>
      <c r="EM53" t="s">
        <v>539</v>
      </c>
      <c r="EN53" s="16">
        <v>1</v>
      </c>
    </row>
    <row r="54" spans="1:144" x14ac:dyDescent="0.3">
      <c r="A54" s="12" t="s">
        <v>49</v>
      </c>
      <c r="B54" s="6" t="s">
        <v>4365</v>
      </c>
      <c r="E54">
        <v>1400</v>
      </c>
      <c r="F54" s="6">
        <v>2200</v>
      </c>
      <c r="AG54" s="6">
        <v>0</v>
      </c>
      <c r="AH54">
        <v>29.5</v>
      </c>
      <c r="AJ54">
        <v>37.5</v>
      </c>
      <c r="AL54"/>
      <c r="AN54"/>
      <c r="AO54"/>
      <c r="AZ54" s="12"/>
      <c r="BA54" s="6"/>
      <c r="EM54" t="s">
        <v>539</v>
      </c>
      <c r="EN54" s="16">
        <v>1</v>
      </c>
    </row>
    <row r="55" spans="1:144" s="195" customFormat="1" x14ac:dyDescent="0.3">
      <c r="A55" s="193" t="s">
        <v>49</v>
      </c>
      <c r="B55" s="196" t="s">
        <v>238</v>
      </c>
      <c r="C55" s="195">
        <v>2</v>
      </c>
      <c r="D55" s="196">
        <v>0</v>
      </c>
      <c r="E55" s="30"/>
      <c r="F55" s="196">
        <v>1200</v>
      </c>
      <c r="G55" s="197">
        <v>23.65</v>
      </c>
      <c r="H55" s="197">
        <v>27.06</v>
      </c>
      <c r="I55" s="197">
        <v>25.816923076923072</v>
      </c>
      <c r="J55" s="198">
        <v>1.1695396859119735</v>
      </c>
      <c r="K55" s="207">
        <v>1127</v>
      </c>
      <c r="L55" s="199">
        <v>2588</v>
      </c>
      <c r="M55" s="199">
        <v>1702.7692307692307</v>
      </c>
      <c r="N55" s="200">
        <v>459.53131083858187</v>
      </c>
      <c r="O55" s="193">
        <v>-4.3605600000000004</v>
      </c>
      <c r="P55" s="196">
        <v>7.7130900000000002</v>
      </c>
      <c r="Q55" s="208">
        <v>-11.350099999999999</v>
      </c>
      <c r="R55" s="201">
        <v>31.553349999999998</v>
      </c>
      <c r="S55" s="202">
        <v>1</v>
      </c>
      <c r="T55" s="202">
        <v>0</v>
      </c>
      <c r="U55" s="202">
        <v>0</v>
      </c>
      <c r="V55" s="202">
        <v>0</v>
      </c>
      <c r="W55" s="202">
        <v>0</v>
      </c>
      <c r="X55" s="202">
        <v>0</v>
      </c>
      <c r="Y55" s="202">
        <v>0</v>
      </c>
      <c r="Z55" s="202">
        <v>0</v>
      </c>
      <c r="AA55" s="202">
        <v>0</v>
      </c>
      <c r="AB55" s="202">
        <v>0</v>
      </c>
      <c r="AC55" s="202">
        <v>1</v>
      </c>
      <c r="AD55" s="202">
        <v>0</v>
      </c>
      <c r="AE55" s="203">
        <v>0</v>
      </c>
      <c r="AF55" s="204">
        <v>1</v>
      </c>
      <c r="AG55" s="196"/>
      <c r="AH55" s="195">
        <v>23</v>
      </c>
      <c r="AI55" s="195">
        <v>4</v>
      </c>
      <c r="AM55" s="196"/>
      <c r="AN55" s="195">
        <v>10</v>
      </c>
      <c r="AO55" s="195">
        <v>30</v>
      </c>
      <c r="AP55" s="195">
        <v>4</v>
      </c>
      <c r="AQ55" s="195">
        <v>2</v>
      </c>
      <c r="AR55" s="195">
        <v>2.5</v>
      </c>
      <c r="AS55" s="196">
        <v>0.5</v>
      </c>
      <c r="AY55" s="196"/>
      <c r="AZ55" s="193"/>
      <c r="BA55" s="196"/>
      <c r="BG55" s="195">
        <v>1</v>
      </c>
      <c r="BJ55" s="196"/>
      <c r="BL55" s="196"/>
      <c r="BT55" s="196"/>
      <c r="CA55" s="196"/>
      <c r="CS55" s="196"/>
      <c r="CU55" s="196"/>
      <c r="CX55" s="196"/>
      <c r="DN55" s="196"/>
      <c r="DS55" s="196"/>
      <c r="DW55" s="195">
        <v>1</v>
      </c>
      <c r="DX55" s="195">
        <v>1</v>
      </c>
      <c r="DY55" s="196">
        <v>1</v>
      </c>
      <c r="EL55" s="196"/>
      <c r="EM55" s="195" t="s">
        <v>539</v>
      </c>
      <c r="EN55" s="206" t="s">
        <v>210</v>
      </c>
    </row>
    <row r="56" spans="1:144" x14ac:dyDescent="0.3">
      <c r="A56" s="12" t="s">
        <v>49</v>
      </c>
      <c r="B56" s="6" t="s">
        <v>239</v>
      </c>
      <c r="E56">
        <v>1900</v>
      </c>
      <c r="F56" s="6">
        <v>2000</v>
      </c>
      <c r="AL56"/>
      <c r="AN56"/>
      <c r="AO56"/>
      <c r="AZ56" s="12"/>
      <c r="BA56" s="6"/>
      <c r="EM56" t="s">
        <v>539</v>
      </c>
      <c r="EN56" s="16">
        <v>1</v>
      </c>
    </row>
    <row r="57" spans="1:144" s="195" customFormat="1" x14ac:dyDescent="0.3">
      <c r="A57" s="193" t="s">
        <v>49</v>
      </c>
      <c r="B57" s="196" t="s">
        <v>240</v>
      </c>
      <c r="C57" s="195">
        <v>2</v>
      </c>
      <c r="D57" s="196">
        <v>0</v>
      </c>
      <c r="E57" s="195">
        <v>40</v>
      </c>
      <c r="F57" s="196">
        <v>2000</v>
      </c>
      <c r="G57" s="197">
        <v>18.59</v>
      </c>
      <c r="H57" s="197">
        <v>26.56</v>
      </c>
      <c r="I57" s="197">
        <v>23.317916666666662</v>
      </c>
      <c r="J57" s="198">
        <v>2.2571682512592526</v>
      </c>
      <c r="K57" s="207">
        <v>516</v>
      </c>
      <c r="L57" s="199">
        <v>1454</v>
      </c>
      <c r="M57" s="199">
        <v>988.41666666666663</v>
      </c>
      <c r="N57" s="200">
        <v>214.00892233871852</v>
      </c>
      <c r="O57" s="193">
        <v>-28.125060000000001</v>
      </c>
      <c r="P57" s="196">
        <v>3.7525900000000001</v>
      </c>
      <c r="Q57" s="208">
        <v>26.301390000000001</v>
      </c>
      <c r="R57" s="201">
        <v>40.351770000000002</v>
      </c>
      <c r="S57" s="202">
        <v>1</v>
      </c>
      <c r="T57" s="202">
        <v>1</v>
      </c>
      <c r="U57" s="202">
        <v>1</v>
      </c>
      <c r="V57" s="202">
        <v>0</v>
      </c>
      <c r="W57" s="202">
        <v>0</v>
      </c>
      <c r="X57" s="202">
        <v>0</v>
      </c>
      <c r="Y57" s="202">
        <v>0</v>
      </c>
      <c r="Z57" s="202">
        <v>0</v>
      </c>
      <c r="AA57" s="202">
        <v>0</v>
      </c>
      <c r="AB57" s="202">
        <v>0</v>
      </c>
      <c r="AC57" s="202">
        <v>1</v>
      </c>
      <c r="AD57" s="202">
        <v>0</v>
      </c>
      <c r="AE57" s="203">
        <v>0</v>
      </c>
      <c r="AF57" s="204">
        <v>1</v>
      </c>
      <c r="AG57" s="196"/>
      <c r="AM57" s="196"/>
      <c r="AN57" s="195">
        <v>33</v>
      </c>
      <c r="AO57" s="195">
        <v>80</v>
      </c>
      <c r="AP57" s="195">
        <v>2</v>
      </c>
      <c r="AQ57" s="195">
        <v>0</v>
      </c>
      <c r="AS57" s="196"/>
      <c r="AY57" s="196"/>
      <c r="AZ57" s="193">
        <v>24</v>
      </c>
      <c r="BA57" s="196">
        <v>4</v>
      </c>
      <c r="BG57" s="195">
        <v>1</v>
      </c>
      <c r="BJ57" s="196">
        <v>1</v>
      </c>
      <c r="BK57" s="195">
        <v>1</v>
      </c>
      <c r="BL57" s="196">
        <v>1</v>
      </c>
      <c r="BQ57" s="195">
        <v>1</v>
      </c>
      <c r="BR57" s="195">
        <v>1</v>
      </c>
      <c r="BT57" s="196"/>
      <c r="CA57" s="196"/>
      <c r="CS57" s="196"/>
      <c r="CU57" s="196"/>
      <c r="CX57" s="196"/>
      <c r="DN57" s="196"/>
      <c r="DS57" s="196"/>
      <c r="DV57" s="195">
        <v>1</v>
      </c>
      <c r="DW57" s="195">
        <v>1</v>
      </c>
      <c r="DX57" s="195">
        <v>1</v>
      </c>
      <c r="DY57" s="196">
        <v>1</v>
      </c>
      <c r="EL57" s="196"/>
      <c r="EM57" s="195" t="s">
        <v>539</v>
      </c>
      <c r="EN57" s="206" t="s">
        <v>533</v>
      </c>
    </row>
    <row r="58" spans="1:144" x14ac:dyDescent="0.3">
      <c r="A58" s="12" t="s">
        <v>49</v>
      </c>
      <c r="B58" s="6" t="s">
        <v>241</v>
      </c>
      <c r="C58">
        <v>1</v>
      </c>
      <c r="E58">
        <v>0</v>
      </c>
      <c r="F58" s="6">
        <v>1000</v>
      </c>
      <c r="AG58" s="6">
        <v>1</v>
      </c>
      <c r="AH58">
        <v>49</v>
      </c>
      <c r="AI58">
        <v>4</v>
      </c>
      <c r="AJ58">
        <v>66</v>
      </c>
      <c r="AK58">
        <v>7.5</v>
      </c>
      <c r="AL58"/>
      <c r="AN58"/>
      <c r="AO58"/>
      <c r="AZ58" s="12"/>
      <c r="BA58" s="6"/>
      <c r="EM58" t="s">
        <v>539</v>
      </c>
      <c r="EN58" s="16">
        <v>1</v>
      </c>
    </row>
    <row r="59" spans="1:144" x14ac:dyDescent="0.3">
      <c r="A59" s="12" t="s">
        <v>49</v>
      </c>
      <c r="B59" s="6" t="s">
        <v>242</v>
      </c>
      <c r="E59">
        <v>250</v>
      </c>
      <c r="F59" s="6">
        <v>1100</v>
      </c>
      <c r="AG59" s="6">
        <v>1</v>
      </c>
      <c r="AH59">
        <v>47.6</v>
      </c>
      <c r="AI59">
        <v>3.4</v>
      </c>
      <c r="AL59"/>
      <c r="AN59"/>
      <c r="AO59"/>
      <c r="AZ59" s="12"/>
      <c r="BA59" s="6"/>
      <c r="EM59" t="s">
        <v>539</v>
      </c>
      <c r="EN59" s="16">
        <v>1</v>
      </c>
    </row>
    <row r="60" spans="1:144" x14ac:dyDescent="0.3">
      <c r="A60" s="12" t="s">
        <v>49</v>
      </c>
      <c r="B60" s="6" t="s">
        <v>243</v>
      </c>
      <c r="F60" s="6">
        <v>1000</v>
      </c>
      <c r="AG60" s="6">
        <v>1</v>
      </c>
      <c r="AH60">
        <v>49.35</v>
      </c>
      <c r="AI60">
        <v>2.15</v>
      </c>
      <c r="AJ60">
        <v>61</v>
      </c>
      <c r="AL60"/>
      <c r="AN60"/>
      <c r="AO60"/>
      <c r="AZ60" s="12"/>
      <c r="BA60" s="6"/>
      <c r="EM60" t="s">
        <v>539</v>
      </c>
      <c r="EN60" s="16">
        <v>1</v>
      </c>
    </row>
    <row r="61" spans="1:144" x14ac:dyDescent="0.3">
      <c r="A61" s="12" t="s">
        <v>49</v>
      </c>
      <c r="B61" s="6" t="s">
        <v>244</v>
      </c>
      <c r="E61">
        <v>35</v>
      </c>
      <c r="F61" s="6">
        <v>170</v>
      </c>
      <c r="AG61" s="6">
        <v>1</v>
      </c>
      <c r="AH61">
        <v>51.25</v>
      </c>
      <c r="AI61">
        <v>2.5499999999999998</v>
      </c>
      <c r="AJ61">
        <v>58.1</v>
      </c>
      <c r="AK61">
        <v>6.3</v>
      </c>
      <c r="AL61"/>
      <c r="AN61"/>
      <c r="AO61"/>
      <c r="AZ61" s="12"/>
      <c r="BA61" s="6"/>
      <c r="EM61" t="s">
        <v>539</v>
      </c>
      <c r="EN61" s="16">
        <v>1</v>
      </c>
    </row>
    <row r="62" spans="1:144" x14ac:dyDescent="0.3">
      <c r="A62" s="12" t="s">
        <v>49</v>
      </c>
      <c r="B62" s="6" t="s">
        <v>245</v>
      </c>
      <c r="E62">
        <v>400</v>
      </c>
      <c r="F62" s="6">
        <v>850</v>
      </c>
      <c r="AG62" s="6">
        <v>1</v>
      </c>
      <c r="AH62">
        <v>45.25</v>
      </c>
      <c r="AI62">
        <v>2.75</v>
      </c>
      <c r="AJ62">
        <v>59</v>
      </c>
      <c r="AK62">
        <v>3.5</v>
      </c>
      <c r="AL62"/>
      <c r="AN62"/>
      <c r="AO62"/>
      <c r="AZ62" s="12"/>
      <c r="BA62" s="6"/>
      <c r="EM62" t="s">
        <v>539</v>
      </c>
      <c r="EN62" s="16">
        <v>1</v>
      </c>
    </row>
    <row r="63" spans="1:144" x14ac:dyDescent="0.3">
      <c r="A63" s="12" t="s">
        <v>49</v>
      </c>
      <c r="B63" s="6" t="s">
        <v>246</v>
      </c>
      <c r="E63">
        <v>900</v>
      </c>
      <c r="F63" s="6">
        <v>2029</v>
      </c>
      <c r="AG63" s="6">
        <v>1</v>
      </c>
      <c r="AH63">
        <v>41.25</v>
      </c>
      <c r="AI63">
        <v>2.75</v>
      </c>
      <c r="AL63"/>
      <c r="AN63"/>
      <c r="AO63"/>
      <c r="AZ63" s="12"/>
      <c r="BA63" s="6"/>
      <c r="EM63" t="s">
        <v>539</v>
      </c>
      <c r="EN63" s="16">
        <v>1</v>
      </c>
    </row>
    <row r="64" spans="1:144" x14ac:dyDescent="0.3">
      <c r="A64" s="12" t="s">
        <v>49</v>
      </c>
      <c r="B64" s="6" t="s">
        <v>247</v>
      </c>
      <c r="D64" s="6">
        <v>1</v>
      </c>
      <c r="E64">
        <v>1400</v>
      </c>
      <c r="F64" s="6">
        <v>1700</v>
      </c>
      <c r="AH64">
        <v>45</v>
      </c>
      <c r="AL64"/>
      <c r="AN64"/>
      <c r="AO64"/>
      <c r="AZ64" s="12"/>
      <c r="BA64" s="6"/>
      <c r="EM64" t="s">
        <v>539</v>
      </c>
      <c r="EN64" s="16">
        <v>1</v>
      </c>
    </row>
    <row r="65" spans="1:145" x14ac:dyDescent="0.3">
      <c r="A65" s="12" t="s">
        <v>49</v>
      </c>
      <c r="B65" s="6" t="s">
        <v>248</v>
      </c>
      <c r="D65" s="6">
        <v>1</v>
      </c>
      <c r="E65">
        <v>130</v>
      </c>
      <c r="F65" s="6">
        <v>1300</v>
      </c>
      <c r="AG65" s="6">
        <v>1</v>
      </c>
      <c r="AH65">
        <v>53.15</v>
      </c>
      <c r="AI65">
        <v>8.65</v>
      </c>
      <c r="AJ65">
        <v>56.4</v>
      </c>
      <c r="AK65">
        <v>8.9</v>
      </c>
      <c r="AL65"/>
      <c r="AN65"/>
      <c r="AO65"/>
      <c r="AZ65" s="12"/>
      <c r="BA65" s="6"/>
      <c r="EM65" t="s">
        <v>539</v>
      </c>
      <c r="EN65" s="16">
        <v>1</v>
      </c>
    </row>
    <row r="66" spans="1:145" x14ac:dyDescent="0.3">
      <c r="A66" s="12" t="s">
        <v>49</v>
      </c>
      <c r="B66" s="6" t="s">
        <v>249</v>
      </c>
      <c r="E66">
        <v>1200</v>
      </c>
      <c r="F66" s="6">
        <v>1710</v>
      </c>
      <c r="AG66" s="6">
        <v>1</v>
      </c>
      <c r="AH66">
        <v>44.25</v>
      </c>
      <c r="AI66">
        <v>3.75</v>
      </c>
      <c r="AJ66">
        <v>66.5</v>
      </c>
      <c r="AK66">
        <v>1.5</v>
      </c>
      <c r="AL66"/>
      <c r="AN66"/>
      <c r="AO66"/>
      <c r="AZ66" s="12"/>
      <c r="BA66" s="6"/>
      <c r="EM66" t="s">
        <v>539</v>
      </c>
      <c r="EN66" s="16">
        <v>1</v>
      </c>
    </row>
    <row r="67" spans="1:145" x14ac:dyDescent="0.3">
      <c r="A67" s="12" t="s">
        <v>49</v>
      </c>
      <c r="B67" s="6" t="s">
        <v>250</v>
      </c>
      <c r="E67">
        <v>2000</v>
      </c>
      <c r="F67" s="6">
        <v>2650</v>
      </c>
      <c r="AG67" s="6">
        <v>0</v>
      </c>
      <c r="AH67">
        <v>46</v>
      </c>
      <c r="AI67">
        <v>4.5</v>
      </c>
      <c r="AL67"/>
      <c r="AN67"/>
      <c r="AO67"/>
      <c r="AZ67" s="12"/>
      <c r="BA67" s="6"/>
      <c r="EM67" t="s">
        <v>539</v>
      </c>
      <c r="EN67" s="16">
        <v>1</v>
      </c>
    </row>
    <row r="68" spans="1:145" x14ac:dyDescent="0.3">
      <c r="A68" s="12" t="s">
        <v>49</v>
      </c>
      <c r="B68" s="6" t="s">
        <v>251</v>
      </c>
      <c r="E68">
        <v>1300</v>
      </c>
      <c r="F68" s="6">
        <v>2450</v>
      </c>
      <c r="AH68">
        <v>46.75</v>
      </c>
      <c r="AI68">
        <v>4.75</v>
      </c>
      <c r="AL68"/>
      <c r="AN68"/>
      <c r="AO68"/>
      <c r="AZ68" s="12"/>
      <c r="BA68" s="6"/>
      <c r="EM68" t="s">
        <v>539</v>
      </c>
      <c r="EN68" s="16">
        <v>1</v>
      </c>
    </row>
    <row r="69" spans="1:145" x14ac:dyDescent="0.3">
      <c r="A69" s="12" t="s">
        <v>49</v>
      </c>
      <c r="B69" s="6" t="s">
        <v>252</v>
      </c>
      <c r="AG69" s="6">
        <v>1</v>
      </c>
      <c r="AH69">
        <v>42.5</v>
      </c>
      <c r="AI69">
        <v>1</v>
      </c>
      <c r="AL69"/>
      <c r="AN69"/>
      <c r="AO69"/>
      <c r="AZ69" s="12"/>
      <c r="BA69" s="6"/>
      <c r="EM69" t="s">
        <v>539</v>
      </c>
      <c r="EN69" s="16">
        <v>1</v>
      </c>
    </row>
    <row r="70" spans="1:145" x14ac:dyDescent="0.3">
      <c r="A70" s="12" t="s">
        <v>49</v>
      </c>
      <c r="B70" s="6" t="s">
        <v>253</v>
      </c>
      <c r="E70">
        <v>634</v>
      </c>
      <c r="F70" s="6">
        <v>744</v>
      </c>
      <c r="AH70">
        <v>22.8</v>
      </c>
      <c r="AJ70">
        <v>31.45</v>
      </c>
      <c r="AK70">
        <v>1.45</v>
      </c>
      <c r="AL70"/>
      <c r="AN70"/>
      <c r="AO70"/>
      <c r="AZ70" s="12"/>
      <c r="BA70" s="6"/>
      <c r="EM70" t="s">
        <v>539</v>
      </c>
      <c r="EN70" s="16">
        <v>1</v>
      </c>
      <c r="EO70" t="s">
        <v>254</v>
      </c>
    </row>
    <row r="71" spans="1:145" x14ac:dyDescent="0.3">
      <c r="A71" s="12" t="s">
        <v>49</v>
      </c>
      <c r="B71" s="6" t="s">
        <v>255</v>
      </c>
      <c r="E71">
        <v>474</v>
      </c>
      <c r="F71" s="6">
        <v>515</v>
      </c>
      <c r="AH71">
        <v>25.15</v>
      </c>
      <c r="AI71">
        <v>2.0499999999999998</v>
      </c>
      <c r="AL71"/>
      <c r="AN71"/>
      <c r="AO71"/>
      <c r="AZ71" s="12"/>
      <c r="BA71" s="6"/>
      <c r="EM71" t="s">
        <v>539</v>
      </c>
      <c r="EN71" s="16">
        <v>1</v>
      </c>
    </row>
    <row r="72" spans="1:145" x14ac:dyDescent="0.3">
      <c r="A72" s="12" t="s">
        <v>49</v>
      </c>
      <c r="B72" s="6" t="s">
        <v>256</v>
      </c>
      <c r="D72" s="6">
        <v>1</v>
      </c>
      <c r="F72" s="6">
        <v>650</v>
      </c>
      <c r="AH72">
        <v>26.35</v>
      </c>
      <c r="AI72">
        <v>0.95</v>
      </c>
      <c r="AJ72">
        <v>28.25</v>
      </c>
      <c r="AK72">
        <v>2.0499999999999998</v>
      </c>
      <c r="AL72"/>
      <c r="AN72"/>
      <c r="AO72"/>
      <c r="AP72">
        <v>2.65</v>
      </c>
      <c r="AQ72">
        <v>0.15</v>
      </c>
      <c r="AZ72" s="12"/>
      <c r="BA72" s="6"/>
      <c r="EM72" t="s">
        <v>539</v>
      </c>
      <c r="EN72" s="16">
        <v>1</v>
      </c>
    </row>
    <row r="73" spans="1:145" x14ac:dyDescent="0.3">
      <c r="A73" s="12" t="s">
        <v>49</v>
      </c>
      <c r="B73" s="6" t="s">
        <v>257</v>
      </c>
      <c r="AL73"/>
      <c r="AN73"/>
      <c r="AO73"/>
      <c r="AZ73" s="12"/>
      <c r="BA73" s="6"/>
      <c r="EM73" t="s">
        <v>539</v>
      </c>
      <c r="EN73" s="16">
        <v>1</v>
      </c>
      <c r="EO73" t="s">
        <v>258</v>
      </c>
    </row>
    <row r="74" spans="1:145" x14ac:dyDescent="0.3">
      <c r="A74" s="12" t="s">
        <v>49</v>
      </c>
      <c r="B74" s="6" t="s">
        <v>259</v>
      </c>
      <c r="E74">
        <v>1897</v>
      </c>
      <c r="F74" s="6">
        <v>2227</v>
      </c>
      <c r="AH74">
        <v>35.4</v>
      </c>
      <c r="AI74">
        <v>3.5</v>
      </c>
      <c r="AL74"/>
      <c r="AN74"/>
      <c r="AO74"/>
      <c r="AZ74" s="12"/>
      <c r="BA74" s="6"/>
      <c r="EM74" t="s">
        <v>539</v>
      </c>
      <c r="EN74" s="16">
        <v>1</v>
      </c>
    </row>
    <row r="75" spans="1:145" x14ac:dyDescent="0.3">
      <c r="A75" s="12" t="s">
        <v>49</v>
      </c>
      <c r="B75" s="6" t="s">
        <v>260</v>
      </c>
      <c r="AH75">
        <v>31</v>
      </c>
      <c r="AI75">
        <v>2</v>
      </c>
      <c r="AL75"/>
      <c r="AN75"/>
      <c r="AO75"/>
      <c r="AZ75" s="12"/>
      <c r="BA75" s="6"/>
      <c r="EM75" t="s">
        <v>539</v>
      </c>
      <c r="EN75" s="16">
        <v>1</v>
      </c>
    </row>
    <row r="76" spans="1:145" x14ac:dyDescent="0.3">
      <c r="A76" s="12" t="s">
        <v>49</v>
      </c>
      <c r="B76" s="6" t="s">
        <v>261</v>
      </c>
      <c r="AH76">
        <v>36</v>
      </c>
      <c r="AI76">
        <v>3</v>
      </c>
      <c r="AJ76">
        <v>49</v>
      </c>
      <c r="AK76">
        <v>5</v>
      </c>
      <c r="AL76"/>
      <c r="AN76"/>
      <c r="AO76"/>
      <c r="AZ76" s="12"/>
      <c r="BA76" s="6"/>
      <c r="EM76" t="s">
        <v>539</v>
      </c>
      <c r="EN76" s="16">
        <v>1</v>
      </c>
    </row>
    <row r="77" spans="1:145" x14ac:dyDescent="0.3">
      <c r="A77" s="12" t="s">
        <v>49</v>
      </c>
      <c r="B77" s="6" t="s">
        <v>262</v>
      </c>
      <c r="AH77">
        <v>32.5</v>
      </c>
      <c r="AI77">
        <v>3.5</v>
      </c>
      <c r="AJ77">
        <v>40.5</v>
      </c>
      <c r="AK77">
        <v>2.5</v>
      </c>
      <c r="AL77"/>
      <c r="AN77"/>
      <c r="AO77"/>
      <c r="AZ77" s="12"/>
      <c r="BA77" s="6"/>
      <c r="EM77" t="s">
        <v>539</v>
      </c>
      <c r="EN77" s="16">
        <v>1</v>
      </c>
    </row>
    <row r="78" spans="1:145" x14ac:dyDescent="0.3">
      <c r="A78" s="12" t="s">
        <v>49</v>
      </c>
      <c r="B78" s="6" t="s">
        <v>263</v>
      </c>
      <c r="C78">
        <v>2</v>
      </c>
      <c r="AH78">
        <v>50</v>
      </c>
      <c r="AJ78">
        <v>58</v>
      </c>
      <c r="AL78"/>
      <c r="AN78"/>
      <c r="AO78"/>
      <c r="AZ78" s="12"/>
      <c r="BA78" s="6"/>
      <c r="EM78" t="s">
        <v>539</v>
      </c>
      <c r="EN78" s="16">
        <v>1</v>
      </c>
    </row>
    <row r="79" spans="1:145" x14ac:dyDescent="0.3">
      <c r="A79" s="12" t="s">
        <v>49</v>
      </c>
      <c r="B79" s="6" t="s">
        <v>264</v>
      </c>
      <c r="AH79">
        <v>42.5</v>
      </c>
      <c r="AI79">
        <v>5.5</v>
      </c>
      <c r="AJ79">
        <v>70.5</v>
      </c>
      <c r="AK79">
        <v>10.5</v>
      </c>
      <c r="AL79"/>
      <c r="AN79"/>
      <c r="AO79"/>
      <c r="AZ79" s="12"/>
      <c r="BA79" s="6"/>
      <c r="EM79" t="s">
        <v>539</v>
      </c>
      <c r="EN79" s="16">
        <v>1</v>
      </c>
      <c r="EO79" t="s">
        <v>265</v>
      </c>
    </row>
    <row r="80" spans="1:145" s="195" customFormat="1" x14ac:dyDescent="0.3">
      <c r="A80" s="193" t="s">
        <v>49</v>
      </c>
      <c r="B80" s="196" t="s">
        <v>266</v>
      </c>
      <c r="C80" s="195">
        <v>2</v>
      </c>
      <c r="D80" s="196">
        <v>0</v>
      </c>
      <c r="E80" s="30"/>
      <c r="F80" s="196">
        <v>1500</v>
      </c>
      <c r="G80" s="195">
        <v>24.23</v>
      </c>
      <c r="H80" s="195">
        <v>26.22</v>
      </c>
      <c r="I80" s="195">
        <v>25.173333333333336</v>
      </c>
      <c r="J80" s="198">
        <v>0.99901618271844406</v>
      </c>
      <c r="K80" s="195">
        <v>1574.98</v>
      </c>
      <c r="L80" s="195">
        <v>2584.84</v>
      </c>
      <c r="M80" s="195">
        <v>2032.2399999999998</v>
      </c>
      <c r="N80" s="200">
        <v>511.63619066676841</v>
      </c>
      <c r="O80" s="193">
        <v>-2.1081799999999999</v>
      </c>
      <c r="P80" s="196">
        <v>4.2803399999999998</v>
      </c>
      <c r="Q80" s="195">
        <v>10.316509999999999</v>
      </c>
      <c r="R80" s="196">
        <v>12.812060000000001</v>
      </c>
      <c r="S80" s="202">
        <v>1</v>
      </c>
      <c r="T80" s="202">
        <v>0</v>
      </c>
      <c r="U80" s="202">
        <v>0</v>
      </c>
      <c r="V80" s="202">
        <v>0</v>
      </c>
      <c r="W80" s="202">
        <v>0</v>
      </c>
      <c r="X80" s="202">
        <v>0</v>
      </c>
      <c r="Y80" s="202">
        <v>0</v>
      </c>
      <c r="Z80" s="202">
        <v>0</v>
      </c>
      <c r="AA80" s="202">
        <v>0</v>
      </c>
      <c r="AB80" s="202">
        <v>0</v>
      </c>
      <c r="AC80" s="202">
        <v>0</v>
      </c>
      <c r="AD80" s="202">
        <v>0</v>
      </c>
      <c r="AE80" s="203">
        <v>0</v>
      </c>
      <c r="AF80" s="204">
        <v>1</v>
      </c>
      <c r="AG80" s="196"/>
      <c r="AH80" s="195">
        <v>36.700000000000003</v>
      </c>
      <c r="AI80" s="195">
        <v>2.9</v>
      </c>
      <c r="AJ80" s="195">
        <v>47.1</v>
      </c>
      <c r="AK80" s="195">
        <v>8.6</v>
      </c>
      <c r="AM80" s="196"/>
      <c r="AS80" s="196"/>
      <c r="AY80" s="196"/>
      <c r="AZ80" s="193"/>
      <c r="BA80" s="196"/>
      <c r="BG80" s="195">
        <v>1</v>
      </c>
      <c r="BJ80" s="196"/>
      <c r="BL80" s="196"/>
      <c r="BT80" s="196"/>
      <c r="CA80" s="196"/>
      <c r="CS80" s="196"/>
      <c r="CU80" s="196"/>
      <c r="CX80" s="196"/>
      <c r="DN80" s="196"/>
      <c r="DS80" s="196"/>
      <c r="DY80" s="196"/>
      <c r="EL80" s="196"/>
      <c r="EM80" s="195" t="s">
        <v>539</v>
      </c>
      <c r="EN80" s="206" t="s">
        <v>210</v>
      </c>
    </row>
    <row r="81" spans="1:145" x14ac:dyDescent="0.3">
      <c r="A81" s="12" t="s">
        <v>49</v>
      </c>
      <c r="B81" s="6" t="s">
        <v>267</v>
      </c>
      <c r="AH81">
        <v>38.5</v>
      </c>
      <c r="AI81">
        <v>6.5</v>
      </c>
      <c r="AJ81">
        <v>47.5</v>
      </c>
      <c r="AK81">
        <v>4.5</v>
      </c>
      <c r="AL81"/>
      <c r="AN81"/>
      <c r="AO81"/>
      <c r="AZ81" s="12"/>
      <c r="BA81" s="6"/>
      <c r="EM81" t="s">
        <v>539</v>
      </c>
      <c r="EN81" s="16">
        <v>1</v>
      </c>
    </row>
    <row r="82" spans="1:145" x14ac:dyDescent="0.3">
      <c r="A82" s="12" t="s">
        <v>49</v>
      </c>
      <c r="B82" s="6" t="s">
        <v>268</v>
      </c>
      <c r="AH82">
        <v>31</v>
      </c>
      <c r="AI82">
        <v>2</v>
      </c>
      <c r="AJ82">
        <v>39</v>
      </c>
      <c r="AK82">
        <v>2</v>
      </c>
      <c r="AL82"/>
      <c r="AN82"/>
      <c r="AO82"/>
      <c r="AZ82" s="12"/>
      <c r="BA82" s="6"/>
      <c r="EM82" t="s">
        <v>539</v>
      </c>
      <c r="EN82" s="16">
        <v>1</v>
      </c>
    </row>
    <row r="83" spans="1:145" x14ac:dyDescent="0.3">
      <c r="A83" s="12" t="s">
        <v>49</v>
      </c>
      <c r="B83" s="6" t="s">
        <v>269</v>
      </c>
      <c r="AH83">
        <v>38.5</v>
      </c>
      <c r="AI83">
        <v>3.5</v>
      </c>
      <c r="AJ83">
        <v>51.5</v>
      </c>
      <c r="AK83">
        <v>5.5</v>
      </c>
      <c r="AL83"/>
      <c r="AN83"/>
      <c r="AO83"/>
      <c r="AZ83" s="12"/>
      <c r="BA83" s="6"/>
      <c r="EM83" t="s">
        <v>539</v>
      </c>
      <c r="EN83" s="16">
        <v>1</v>
      </c>
    </row>
    <row r="84" spans="1:145" x14ac:dyDescent="0.3">
      <c r="A84" s="12" t="s">
        <v>49</v>
      </c>
      <c r="B84" s="6" t="s">
        <v>270</v>
      </c>
      <c r="AH84">
        <v>38.5</v>
      </c>
      <c r="AI84">
        <v>2.5</v>
      </c>
      <c r="AJ84">
        <v>58.5</v>
      </c>
      <c r="AK84">
        <v>3.5</v>
      </c>
      <c r="AL84"/>
      <c r="AN84"/>
      <c r="AO84"/>
      <c r="AZ84" s="12"/>
      <c r="BA84" s="6"/>
      <c r="EM84" t="s">
        <v>539</v>
      </c>
      <c r="EN84" s="16">
        <v>1</v>
      </c>
    </row>
    <row r="85" spans="1:145" x14ac:dyDescent="0.3">
      <c r="A85" s="12" t="s">
        <v>49</v>
      </c>
      <c r="B85" s="6" t="s">
        <v>271</v>
      </c>
      <c r="AH85">
        <v>32.5</v>
      </c>
      <c r="AI85">
        <v>1.5</v>
      </c>
      <c r="AL85"/>
      <c r="AN85"/>
      <c r="AO85"/>
      <c r="AZ85" s="12"/>
      <c r="BA85" s="6"/>
      <c r="EM85" t="s">
        <v>539</v>
      </c>
      <c r="EN85" s="16">
        <v>1</v>
      </c>
    </row>
    <row r="86" spans="1:145" x14ac:dyDescent="0.3">
      <c r="A86" s="12" t="s">
        <v>49</v>
      </c>
      <c r="B86" s="6" t="s">
        <v>272</v>
      </c>
      <c r="C86">
        <v>2</v>
      </c>
      <c r="AH86">
        <v>40</v>
      </c>
      <c r="AL86"/>
      <c r="AN86"/>
      <c r="AO86"/>
      <c r="AZ86" s="12"/>
      <c r="BA86" s="6"/>
      <c r="EM86" t="s">
        <v>539</v>
      </c>
      <c r="EN86" s="16">
        <v>1</v>
      </c>
    </row>
    <row r="87" spans="1:145" x14ac:dyDescent="0.3">
      <c r="A87" s="12" t="s">
        <v>49</v>
      </c>
      <c r="B87" s="6" t="s">
        <v>273</v>
      </c>
      <c r="E87" s="12">
        <v>1000</v>
      </c>
      <c r="G87" s="7"/>
      <c r="H87" s="7"/>
      <c r="I87" s="7"/>
      <c r="J87" s="8"/>
      <c r="K87" s="7"/>
      <c r="L87" s="7"/>
      <c r="M87" s="7"/>
      <c r="N87" s="8"/>
      <c r="AJ87">
        <v>48</v>
      </c>
      <c r="AL87"/>
      <c r="AN87"/>
      <c r="AO87"/>
      <c r="AZ87" s="12"/>
      <c r="BA87" s="6"/>
      <c r="EM87" t="s">
        <v>539</v>
      </c>
      <c r="EN87" s="16">
        <v>1</v>
      </c>
    </row>
    <row r="88" spans="1:145" x14ac:dyDescent="0.3">
      <c r="A88" s="12" t="s">
        <v>49</v>
      </c>
      <c r="B88" s="6" t="s">
        <v>274</v>
      </c>
      <c r="AH88">
        <v>36</v>
      </c>
      <c r="AI88">
        <v>2</v>
      </c>
      <c r="AL88"/>
      <c r="AN88"/>
      <c r="AO88"/>
      <c r="AZ88" s="12"/>
      <c r="BA88" s="6"/>
      <c r="EM88" t="s">
        <v>539</v>
      </c>
      <c r="EN88" s="16">
        <v>1</v>
      </c>
    </row>
    <row r="89" spans="1:145" x14ac:dyDescent="0.3">
      <c r="A89" s="12" t="s">
        <v>49</v>
      </c>
      <c r="B89" s="6" t="s">
        <v>275</v>
      </c>
      <c r="AH89">
        <v>47</v>
      </c>
      <c r="AI89">
        <v>3</v>
      </c>
      <c r="AJ89">
        <v>65</v>
      </c>
      <c r="AK89">
        <v>5</v>
      </c>
      <c r="AL89"/>
      <c r="AN89"/>
      <c r="AO89"/>
      <c r="AZ89" s="12"/>
      <c r="BA89" s="6"/>
      <c r="EM89" t="s">
        <v>539</v>
      </c>
      <c r="EN89" s="16">
        <v>1</v>
      </c>
    </row>
    <row r="90" spans="1:145" x14ac:dyDescent="0.3">
      <c r="A90" s="12" t="s">
        <v>49</v>
      </c>
      <c r="B90" s="6" t="s">
        <v>276</v>
      </c>
      <c r="C90">
        <v>2</v>
      </c>
      <c r="E90">
        <v>1900</v>
      </c>
      <c r="F90" s="6">
        <v>3900</v>
      </c>
      <c r="AH90">
        <v>32.5</v>
      </c>
      <c r="AI90">
        <v>12.5</v>
      </c>
      <c r="AJ90">
        <v>51.5</v>
      </c>
      <c r="AK90">
        <v>11.5</v>
      </c>
      <c r="AL90"/>
      <c r="AN90"/>
      <c r="AO90"/>
      <c r="AP90">
        <v>4.6500000000000004</v>
      </c>
      <c r="AQ90">
        <v>0.35</v>
      </c>
      <c r="AZ90" s="12"/>
      <c r="BA90" s="6"/>
      <c r="EM90" t="s">
        <v>539</v>
      </c>
      <c r="EN90" s="16">
        <v>1</v>
      </c>
    </row>
    <row r="91" spans="1:145" x14ac:dyDescent="0.3">
      <c r="A91" s="12" t="s">
        <v>49</v>
      </c>
      <c r="B91" s="6" t="s">
        <v>589</v>
      </c>
      <c r="AH91">
        <v>36.5</v>
      </c>
      <c r="AI91">
        <v>2.5</v>
      </c>
      <c r="AJ91">
        <v>40.5</v>
      </c>
      <c r="AK91">
        <v>2.5</v>
      </c>
      <c r="AL91"/>
      <c r="AN91"/>
      <c r="AO91"/>
      <c r="AZ91" s="12"/>
      <c r="BA91" s="6"/>
      <c r="EM91" t="s">
        <v>539</v>
      </c>
      <c r="EN91" s="16">
        <v>1</v>
      </c>
    </row>
    <row r="92" spans="1:145" x14ac:dyDescent="0.3">
      <c r="A92" s="12" t="s">
        <v>49</v>
      </c>
      <c r="B92" s="6" t="s">
        <v>277</v>
      </c>
      <c r="AL92"/>
      <c r="AN92"/>
      <c r="AO92"/>
      <c r="AZ92" s="12"/>
      <c r="BA92" s="6"/>
      <c r="EM92" t="s">
        <v>539</v>
      </c>
      <c r="EN92" s="16">
        <v>1</v>
      </c>
      <c r="EO92" t="s">
        <v>258</v>
      </c>
    </row>
    <row r="93" spans="1:145" x14ac:dyDescent="0.3">
      <c r="A93" s="12" t="s">
        <v>49</v>
      </c>
      <c r="B93" s="6" t="s">
        <v>278</v>
      </c>
      <c r="AH93">
        <v>34.5</v>
      </c>
      <c r="AI93">
        <v>1.5</v>
      </c>
      <c r="AL93"/>
      <c r="AN93"/>
      <c r="AO93"/>
      <c r="AZ93" s="12"/>
      <c r="BA93" s="6"/>
      <c r="EM93" t="s">
        <v>539</v>
      </c>
      <c r="EN93" s="16">
        <v>1</v>
      </c>
    </row>
    <row r="94" spans="1:145" x14ac:dyDescent="0.3">
      <c r="A94" s="12" t="s">
        <v>49</v>
      </c>
      <c r="B94" s="6" t="s">
        <v>279</v>
      </c>
      <c r="E94" s="12">
        <v>1550</v>
      </c>
      <c r="G94" s="7"/>
      <c r="H94" s="7"/>
      <c r="I94" s="7"/>
      <c r="J94" s="8"/>
      <c r="K94" s="7"/>
      <c r="L94" s="7"/>
      <c r="M94" s="7"/>
      <c r="N94" s="8"/>
      <c r="AL94"/>
      <c r="AN94"/>
      <c r="AO94"/>
      <c r="AZ94" s="12"/>
      <c r="BA94" s="6"/>
      <c r="EM94" t="s">
        <v>539</v>
      </c>
      <c r="EN94" s="16">
        <v>1</v>
      </c>
    </row>
    <row r="95" spans="1:145" x14ac:dyDescent="0.3">
      <c r="A95" s="12" t="s">
        <v>49</v>
      </c>
      <c r="B95" s="6" t="s">
        <v>280</v>
      </c>
      <c r="AH95">
        <v>43</v>
      </c>
      <c r="AI95">
        <v>3</v>
      </c>
      <c r="AJ95">
        <v>79</v>
      </c>
      <c r="AK95">
        <v>5</v>
      </c>
      <c r="AL95"/>
      <c r="AN95"/>
      <c r="AO95"/>
      <c r="AZ95" s="12"/>
      <c r="BA95" s="6"/>
      <c r="EM95" t="s">
        <v>539</v>
      </c>
      <c r="EN95" s="16">
        <v>1</v>
      </c>
    </row>
    <row r="96" spans="1:145" x14ac:dyDescent="0.3">
      <c r="A96" s="12" t="s">
        <v>49</v>
      </c>
      <c r="B96" s="6" t="s">
        <v>281</v>
      </c>
      <c r="AH96">
        <v>44.5</v>
      </c>
      <c r="AI96">
        <v>4.5</v>
      </c>
      <c r="AJ96">
        <v>80.5</v>
      </c>
      <c r="AK96">
        <v>6.5</v>
      </c>
      <c r="AL96"/>
      <c r="AN96"/>
      <c r="AO96"/>
      <c r="AZ96" s="12"/>
      <c r="BA96" s="6"/>
      <c r="EM96" t="s">
        <v>539</v>
      </c>
      <c r="EN96" s="16">
        <v>1</v>
      </c>
    </row>
    <row r="97" spans="1:145" x14ac:dyDescent="0.3">
      <c r="A97" s="12" t="s">
        <v>49</v>
      </c>
      <c r="B97" s="6" t="s">
        <v>282</v>
      </c>
      <c r="AH97">
        <v>30.5</v>
      </c>
      <c r="AI97">
        <v>4.5</v>
      </c>
      <c r="AJ97">
        <v>38.5</v>
      </c>
      <c r="AK97">
        <v>2.5</v>
      </c>
      <c r="AL97"/>
      <c r="AN97"/>
      <c r="AO97"/>
      <c r="AZ97" s="12"/>
      <c r="BA97" s="6"/>
      <c r="EM97" t="s">
        <v>539</v>
      </c>
      <c r="EN97" s="16">
        <v>1</v>
      </c>
    </row>
    <row r="98" spans="1:145" s="195" customFormat="1" x14ac:dyDescent="0.3">
      <c r="A98" s="193" t="s">
        <v>49</v>
      </c>
      <c r="B98" s="196" t="s">
        <v>283</v>
      </c>
      <c r="C98" s="195">
        <v>2</v>
      </c>
      <c r="D98" s="196">
        <v>1</v>
      </c>
      <c r="E98" s="30"/>
      <c r="F98" s="93"/>
      <c r="G98" s="195">
        <v>18.04</v>
      </c>
      <c r="H98" s="195">
        <v>25.5</v>
      </c>
      <c r="I98" s="197">
        <v>21.894444444444446</v>
      </c>
      <c r="J98" s="198">
        <v>2.6143933861945334</v>
      </c>
      <c r="K98" s="195">
        <v>516</v>
      </c>
      <c r="L98" s="195">
        <v>1023</v>
      </c>
      <c r="M98" s="199">
        <v>784.66666666666663</v>
      </c>
      <c r="N98" s="200">
        <v>186.98529353935834</v>
      </c>
      <c r="O98" s="193">
        <v>-28.453250000000001</v>
      </c>
      <c r="P98" s="196">
        <v>-13.134869999999999</v>
      </c>
      <c r="Q98" s="208">
        <v>30.59432</v>
      </c>
      <c r="R98" s="196">
        <v>40.54486</v>
      </c>
      <c r="S98" s="202">
        <v>0</v>
      </c>
      <c r="T98" s="202">
        <v>1</v>
      </c>
      <c r="U98" s="202">
        <v>1</v>
      </c>
      <c r="V98" s="202">
        <v>1</v>
      </c>
      <c r="W98" s="202">
        <v>1</v>
      </c>
      <c r="X98" s="202">
        <v>0</v>
      </c>
      <c r="Y98" s="202">
        <v>0</v>
      </c>
      <c r="Z98" s="202">
        <v>0</v>
      </c>
      <c r="AA98" s="202">
        <v>0</v>
      </c>
      <c r="AB98" s="202">
        <v>0</v>
      </c>
      <c r="AC98" s="202">
        <v>0</v>
      </c>
      <c r="AD98" s="202">
        <v>0</v>
      </c>
      <c r="AE98" s="203">
        <v>0</v>
      </c>
      <c r="AF98" s="204">
        <v>1</v>
      </c>
      <c r="AG98" s="196"/>
      <c r="AM98" s="196"/>
      <c r="AS98" s="196"/>
      <c r="AY98" s="196"/>
      <c r="AZ98" s="193"/>
      <c r="BA98" s="196"/>
      <c r="BJ98" s="196"/>
      <c r="BL98" s="196">
        <v>1</v>
      </c>
      <c r="BR98" s="195">
        <v>1</v>
      </c>
      <c r="BT98" s="196"/>
      <c r="BY98" s="195">
        <v>1</v>
      </c>
      <c r="BZ98" s="195">
        <v>1</v>
      </c>
      <c r="CA98" s="196"/>
      <c r="CE98" s="195">
        <v>1</v>
      </c>
      <c r="CH98" s="195">
        <v>1</v>
      </c>
      <c r="CI98" s="195">
        <v>1</v>
      </c>
      <c r="CS98" s="196"/>
      <c r="CU98" s="196"/>
      <c r="CX98" s="196"/>
      <c r="DN98" s="196"/>
      <c r="DS98" s="196"/>
      <c r="DY98" s="196"/>
      <c r="EL98" s="196"/>
      <c r="EM98" s="195" t="s">
        <v>539</v>
      </c>
      <c r="EN98" s="206" t="s">
        <v>533</v>
      </c>
      <c r="EO98" s="195" t="s">
        <v>593</v>
      </c>
    </row>
    <row r="99" spans="1:145" s="195" customFormat="1" x14ac:dyDescent="0.3">
      <c r="A99" s="193" t="s">
        <v>49</v>
      </c>
      <c r="B99" s="196" t="s">
        <v>285</v>
      </c>
      <c r="C99" s="195">
        <v>2</v>
      </c>
      <c r="D99" s="196">
        <v>1</v>
      </c>
      <c r="E99" s="30"/>
      <c r="F99" s="93"/>
      <c r="G99" s="197">
        <v>16.579999999999998</v>
      </c>
      <c r="H99" s="197">
        <v>23.62</v>
      </c>
      <c r="I99" s="197">
        <v>19.596666666666668</v>
      </c>
      <c r="J99" s="198">
        <v>3.6263526212067583</v>
      </c>
      <c r="K99" s="207">
        <v>568</v>
      </c>
      <c r="L99" s="199">
        <v>867</v>
      </c>
      <c r="M99" s="199">
        <v>723.33333333333337</v>
      </c>
      <c r="N99" s="200">
        <v>149.84102686959059</v>
      </c>
      <c r="O99" s="193">
        <v>-32.452269999999999</v>
      </c>
      <c r="P99" s="196">
        <v>-26.871829999999999</v>
      </c>
      <c r="Q99" s="208">
        <v>28.597930000000002</v>
      </c>
      <c r="R99" s="201">
        <v>32.771859999999997</v>
      </c>
      <c r="S99" s="202">
        <v>1</v>
      </c>
      <c r="T99" s="202">
        <v>0</v>
      </c>
      <c r="U99" s="202">
        <v>1</v>
      </c>
      <c r="V99" s="202">
        <v>0</v>
      </c>
      <c r="W99" s="202">
        <v>1</v>
      </c>
      <c r="X99" s="202">
        <v>0</v>
      </c>
      <c r="Y99" s="202">
        <v>0</v>
      </c>
      <c r="Z99" s="202">
        <v>0</v>
      </c>
      <c r="AA99" s="202">
        <v>0</v>
      </c>
      <c r="AB99" s="202">
        <v>0</v>
      </c>
      <c r="AC99" s="202">
        <v>1</v>
      </c>
      <c r="AD99" s="202">
        <v>0</v>
      </c>
      <c r="AE99" s="203">
        <v>0</v>
      </c>
      <c r="AF99" s="204">
        <v>1</v>
      </c>
      <c r="AG99" s="196"/>
      <c r="AM99" s="196"/>
      <c r="AP99" s="195">
        <v>0.3</v>
      </c>
      <c r="AQ99" s="195">
        <v>0</v>
      </c>
      <c r="AS99" s="196"/>
      <c r="AY99" s="196"/>
      <c r="AZ99" s="193"/>
      <c r="BA99" s="196"/>
      <c r="BE99" s="195">
        <v>1</v>
      </c>
      <c r="BJ99" s="196"/>
      <c r="BL99" s="196"/>
      <c r="BP99" s="195">
        <v>1</v>
      </c>
      <c r="BT99" s="196"/>
      <c r="CA99" s="196"/>
      <c r="CE99" s="195">
        <v>1</v>
      </c>
      <c r="CI99" s="195">
        <v>1</v>
      </c>
      <c r="CS99" s="196"/>
      <c r="CU99" s="196"/>
      <c r="CX99" s="196"/>
      <c r="DN99" s="196"/>
      <c r="DS99" s="196"/>
      <c r="DW99" s="195">
        <v>1</v>
      </c>
      <c r="DY99" s="196"/>
      <c r="EL99" s="196"/>
      <c r="EM99" s="195" t="s">
        <v>539</v>
      </c>
      <c r="EN99" s="206" t="s">
        <v>210</v>
      </c>
    </row>
    <row r="100" spans="1:145" x14ac:dyDescent="0.3">
      <c r="A100" s="12" t="s">
        <v>49</v>
      </c>
      <c r="B100" s="6" t="s">
        <v>286</v>
      </c>
      <c r="E100">
        <v>1100</v>
      </c>
      <c r="F100" s="6">
        <v>1200</v>
      </c>
      <c r="AH100">
        <v>41.5</v>
      </c>
      <c r="AI100">
        <v>3.5</v>
      </c>
      <c r="AJ100">
        <v>51</v>
      </c>
      <c r="AK100">
        <v>3</v>
      </c>
      <c r="AL100"/>
      <c r="AN100"/>
      <c r="AO100"/>
      <c r="AZ100" s="12"/>
      <c r="BA100" s="6"/>
      <c r="EM100" t="s">
        <v>539</v>
      </c>
      <c r="EN100" s="16">
        <v>1</v>
      </c>
    </row>
    <row r="101" spans="1:145" x14ac:dyDescent="0.3">
      <c r="A101" s="12" t="s">
        <v>49</v>
      </c>
      <c r="B101" s="6" t="s">
        <v>287</v>
      </c>
      <c r="AH101">
        <v>46</v>
      </c>
      <c r="AI101">
        <v>4</v>
      </c>
      <c r="AJ101">
        <v>67</v>
      </c>
      <c r="AK101">
        <v>7</v>
      </c>
      <c r="AL101"/>
      <c r="AN101"/>
      <c r="AO101"/>
      <c r="AZ101" s="12"/>
      <c r="BA101" s="6"/>
      <c r="EM101" t="s">
        <v>539</v>
      </c>
      <c r="EN101" s="16">
        <v>1</v>
      </c>
    </row>
    <row r="102" spans="1:145" x14ac:dyDescent="0.3">
      <c r="A102" s="12" t="s">
        <v>49</v>
      </c>
      <c r="B102" s="6" t="s">
        <v>288</v>
      </c>
      <c r="AH102">
        <v>40.5</v>
      </c>
      <c r="AI102">
        <v>2.5</v>
      </c>
      <c r="AJ102">
        <v>71</v>
      </c>
      <c r="AL102"/>
      <c r="AN102"/>
      <c r="AO102"/>
      <c r="AZ102" s="12"/>
      <c r="BA102" s="6"/>
      <c r="EM102" t="s">
        <v>539</v>
      </c>
      <c r="EN102" s="16">
        <v>1</v>
      </c>
    </row>
    <row r="103" spans="1:145" x14ac:dyDescent="0.3">
      <c r="A103" s="12" t="s">
        <v>49</v>
      </c>
      <c r="B103" s="6" t="s">
        <v>289</v>
      </c>
      <c r="AH103">
        <v>39</v>
      </c>
      <c r="AI103">
        <v>7</v>
      </c>
      <c r="AJ103">
        <v>53</v>
      </c>
      <c r="AK103">
        <v>5</v>
      </c>
      <c r="AL103"/>
      <c r="AN103"/>
      <c r="AO103"/>
      <c r="AZ103" s="12"/>
      <c r="BA103" s="6"/>
      <c r="EM103" t="s">
        <v>539</v>
      </c>
      <c r="EN103" s="16">
        <v>1</v>
      </c>
    </row>
    <row r="104" spans="1:145" x14ac:dyDescent="0.3">
      <c r="A104" s="12" t="s">
        <v>49</v>
      </c>
      <c r="B104" s="6" t="s">
        <v>290</v>
      </c>
      <c r="AH104">
        <v>36</v>
      </c>
      <c r="AI104">
        <v>7</v>
      </c>
      <c r="AJ104">
        <v>50</v>
      </c>
      <c r="AK104">
        <v>8</v>
      </c>
      <c r="AL104"/>
      <c r="AN104"/>
      <c r="AO104"/>
      <c r="AZ104" s="12"/>
      <c r="BA104" s="6"/>
      <c r="EM104" t="s">
        <v>539</v>
      </c>
      <c r="EN104" s="16">
        <v>1</v>
      </c>
    </row>
    <row r="105" spans="1:145" x14ac:dyDescent="0.3">
      <c r="A105" s="12" t="s">
        <v>49</v>
      </c>
      <c r="B105" s="6" t="s">
        <v>291</v>
      </c>
      <c r="F105" s="6">
        <v>300</v>
      </c>
      <c r="AJ105">
        <v>95.5</v>
      </c>
      <c r="AK105">
        <v>14.5</v>
      </c>
      <c r="AL105"/>
      <c r="AN105"/>
      <c r="AO105"/>
      <c r="AZ105" s="12"/>
      <c r="BA105" s="6"/>
      <c r="EM105" t="s">
        <v>539</v>
      </c>
      <c r="EN105" s="16">
        <v>1</v>
      </c>
    </row>
    <row r="106" spans="1:145" x14ac:dyDescent="0.3">
      <c r="A106" s="12" t="s">
        <v>49</v>
      </c>
      <c r="B106" s="6" t="s">
        <v>292</v>
      </c>
      <c r="AL106"/>
      <c r="AN106"/>
      <c r="AO106"/>
      <c r="AZ106" s="12"/>
      <c r="BA106" s="6"/>
      <c r="EM106" t="s">
        <v>539</v>
      </c>
      <c r="EN106" s="16">
        <v>1</v>
      </c>
      <c r="EO106" t="s">
        <v>258</v>
      </c>
    </row>
    <row r="107" spans="1:145" x14ac:dyDescent="0.3">
      <c r="A107" s="12" t="s">
        <v>49</v>
      </c>
      <c r="B107" s="6" t="s">
        <v>293</v>
      </c>
      <c r="AH107">
        <v>38.5</v>
      </c>
      <c r="AI107">
        <v>4.5</v>
      </c>
      <c r="AJ107">
        <v>56</v>
      </c>
      <c r="AL107"/>
      <c r="AN107"/>
      <c r="AO107"/>
      <c r="AZ107" s="12"/>
      <c r="BA107" s="6"/>
      <c r="EM107" t="s">
        <v>539</v>
      </c>
      <c r="EN107" s="16">
        <v>1</v>
      </c>
    </row>
    <row r="108" spans="1:145" x14ac:dyDescent="0.3">
      <c r="A108" s="12" t="s">
        <v>49</v>
      </c>
      <c r="B108" s="6" t="s">
        <v>294</v>
      </c>
      <c r="E108">
        <v>700</v>
      </c>
      <c r="F108" s="6">
        <v>1300</v>
      </c>
      <c r="AH108">
        <v>29.5</v>
      </c>
      <c r="AI108">
        <v>2.5</v>
      </c>
      <c r="AJ108">
        <v>46.5</v>
      </c>
      <c r="AK108">
        <v>1.5</v>
      </c>
      <c r="AL108"/>
      <c r="AN108"/>
      <c r="AO108"/>
      <c r="AZ108" s="12"/>
      <c r="BA108" s="6"/>
      <c r="EM108" t="s">
        <v>539</v>
      </c>
      <c r="EN108" s="16">
        <v>1</v>
      </c>
    </row>
    <row r="109" spans="1:145" x14ac:dyDescent="0.3">
      <c r="A109" s="12" t="s">
        <v>49</v>
      </c>
      <c r="B109" s="6" t="s">
        <v>295</v>
      </c>
      <c r="E109">
        <v>1900</v>
      </c>
      <c r="F109" s="6">
        <v>3100</v>
      </c>
      <c r="AH109">
        <v>35.5</v>
      </c>
      <c r="AI109">
        <v>6.5</v>
      </c>
      <c r="AJ109">
        <v>44.5</v>
      </c>
      <c r="AK109">
        <v>5.5</v>
      </c>
      <c r="AL109"/>
      <c r="AN109"/>
      <c r="AO109"/>
      <c r="AZ109" s="12"/>
      <c r="BA109" s="6"/>
      <c r="EM109" t="s">
        <v>539</v>
      </c>
      <c r="EN109" s="16">
        <v>1</v>
      </c>
    </row>
    <row r="110" spans="1:145" x14ac:dyDescent="0.3">
      <c r="A110" s="12" t="s">
        <v>49</v>
      </c>
      <c r="B110" s="6" t="s">
        <v>296</v>
      </c>
      <c r="AH110">
        <v>50</v>
      </c>
      <c r="AI110">
        <v>5</v>
      </c>
      <c r="AJ110">
        <v>80.5</v>
      </c>
      <c r="AK110">
        <v>6.5</v>
      </c>
      <c r="AL110"/>
      <c r="AN110"/>
      <c r="AO110"/>
      <c r="AZ110" s="12"/>
      <c r="BA110" s="6"/>
      <c r="EM110" t="s">
        <v>539</v>
      </c>
      <c r="EN110" s="16">
        <v>1</v>
      </c>
    </row>
    <row r="111" spans="1:145" x14ac:dyDescent="0.3">
      <c r="A111" s="12" t="s">
        <v>49</v>
      </c>
      <c r="B111" s="6" t="s">
        <v>297</v>
      </c>
      <c r="AH111">
        <v>32.5</v>
      </c>
      <c r="AI111">
        <v>2.5</v>
      </c>
      <c r="AJ111">
        <v>47.5</v>
      </c>
      <c r="AK111">
        <v>1.5</v>
      </c>
      <c r="AL111"/>
      <c r="AN111"/>
      <c r="AO111"/>
      <c r="AR111" t="s">
        <v>298</v>
      </c>
      <c r="AZ111" s="12"/>
      <c r="BA111" s="6"/>
      <c r="EM111" t="s">
        <v>539</v>
      </c>
      <c r="EN111" s="16">
        <v>1</v>
      </c>
    </row>
    <row r="112" spans="1:145" x14ac:dyDescent="0.3">
      <c r="A112" s="12" t="s">
        <v>49</v>
      </c>
      <c r="B112" s="6" t="s">
        <v>299</v>
      </c>
      <c r="E112">
        <v>2600</v>
      </c>
      <c r="F112" s="6">
        <v>2700</v>
      </c>
      <c r="AH112">
        <v>34.5</v>
      </c>
      <c r="AI112">
        <v>2.5</v>
      </c>
      <c r="AJ112">
        <v>50.5</v>
      </c>
      <c r="AK112">
        <v>2.5</v>
      </c>
      <c r="AL112"/>
      <c r="AN112"/>
      <c r="AO112"/>
      <c r="AZ112" s="12"/>
      <c r="BA112" s="6"/>
      <c r="EM112" t="s">
        <v>539</v>
      </c>
      <c r="EN112" s="16">
        <v>1</v>
      </c>
    </row>
    <row r="113" spans="1:422" x14ac:dyDescent="0.3">
      <c r="A113" s="12" t="s">
        <v>49</v>
      </c>
      <c r="B113" s="6" t="s">
        <v>300</v>
      </c>
      <c r="AH113">
        <v>33</v>
      </c>
      <c r="AI113">
        <v>5</v>
      </c>
      <c r="AJ113">
        <v>47</v>
      </c>
      <c r="AK113">
        <v>1</v>
      </c>
      <c r="AL113"/>
      <c r="AN113"/>
      <c r="AO113"/>
      <c r="AZ113" s="12"/>
      <c r="BA113" s="6"/>
      <c r="EM113" t="s">
        <v>539</v>
      </c>
      <c r="EN113" s="16">
        <v>1</v>
      </c>
    </row>
    <row r="114" spans="1:422" x14ac:dyDescent="0.3">
      <c r="A114" s="12" t="s">
        <v>49</v>
      </c>
      <c r="B114" s="6" t="s">
        <v>301</v>
      </c>
      <c r="E114">
        <v>1500</v>
      </c>
      <c r="F114" s="6">
        <v>2200</v>
      </c>
      <c r="AH114">
        <v>33</v>
      </c>
      <c r="AI114">
        <v>6</v>
      </c>
      <c r="AJ114">
        <v>43</v>
      </c>
      <c r="AK114">
        <v>3</v>
      </c>
      <c r="AL114"/>
      <c r="AN114"/>
      <c r="AO114"/>
      <c r="AZ114" s="12"/>
      <c r="BA114" s="6"/>
      <c r="EM114" t="s">
        <v>539</v>
      </c>
      <c r="EN114" s="16">
        <v>1</v>
      </c>
    </row>
    <row r="115" spans="1:422" x14ac:dyDescent="0.3">
      <c r="A115" s="12" t="s">
        <v>49</v>
      </c>
      <c r="B115" s="6" t="s">
        <v>302</v>
      </c>
      <c r="AH115">
        <v>44.5</v>
      </c>
      <c r="AI115">
        <v>5.5</v>
      </c>
      <c r="AJ115">
        <v>73</v>
      </c>
      <c r="AK115">
        <v>12</v>
      </c>
      <c r="AL115"/>
      <c r="AN115"/>
      <c r="AO115"/>
      <c r="AZ115" s="12"/>
      <c r="BA115" s="6"/>
      <c r="EM115" t="s">
        <v>539</v>
      </c>
      <c r="EN115" s="16">
        <v>1</v>
      </c>
    </row>
    <row r="116" spans="1:422" x14ac:dyDescent="0.3">
      <c r="A116" s="12" t="s">
        <v>49</v>
      </c>
      <c r="B116" s="6" t="s">
        <v>590</v>
      </c>
      <c r="AH116">
        <v>34</v>
      </c>
      <c r="AI116">
        <v>1</v>
      </c>
      <c r="AJ116">
        <v>45</v>
      </c>
      <c r="AK116">
        <v>3</v>
      </c>
      <c r="AL116"/>
      <c r="AN116"/>
      <c r="AO116"/>
      <c r="AV116">
        <v>35</v>
      </c>
      <c r="AW116">
        <v>0</v>
      </c>
      <c r="AZ116" s="12"/>
      <c r="BA116" s="6"/>
      <c r="EM116" t="s">
        <v>539</v>
      </c>
      <c r="EN116" s="16">
        <v>1</v>
      </c>
    </row>
    <row r="117" spans="1:422" x14ac:dyDescent="0.3">
      <c r="A117" s="12" t="s">
        <v>49</v>
      </c>
      <c r="B117" s="6" t="s">
        <v>303</v>
      </c>
      <c r="AL117"/>
      <c r="AN117"/>
      <c r="AO117"/>
      <c r="AZ117" s="12"/>
      <c r="BA117" s="6"/>
      <c r="EM117" t="s">
        <v>539</v>
      </c>
      <c r="EN117" s="16">
        <v>1</v>
      </c>
      <c r="EO117" t="s">
        <v>284</v>
      </c>
    </row>
    <row r="118" spans="1:422" x14ac:dyDescent="0.3">
      <c r="A118" s="12" t="s">
        <v>49</v>
      </c>
      <c r="B118" s="6" t="s">
        <v>304</v>
      </c>
      <c r="E118">
        <v>2000</v>
      </c>
      <c r="F118" s="6">
        <v>2700</v>
      </c>
      <c r="AH118">
        <v>30</v>
      </c>
      <c r="AI118">
        <v>4</v>
      </c>
      <c r="AJ118">
        <v>40.5</v>
      </c>
      <c r="AK118">
        <v>2.5</v>
      </c>
      <c r="AL118"/>
      <c r="AN118"/>
      <c r="AO118"/>
      <c r="AZ118" s="12"/>
      <c r="BA118" s="6"/>
      <c r="EM118" t="s">
        <v>539</v>
      </c>
      <c r="EN118" s="16">
        <v>1</v>
      </c>
    </row>
    <row r="119" spans="1:422" x14ac:dyDescent="0.3">
      <c r="A119" s="12" t="s">
        <v>49</v>
      </c>
      <c r="B119" s="6" t="s">
        <v>305</v>
      </c>
      <c r="E119" s="12">
        <v>720</v>
      </c>
      <c r="G119" s="7"/>
      <c r="H119" s="7"/>
      <c r="I119" s="7"/>
      <c r="J119" s="8"/>
      <c r="K119" s="7"/>
      <c r="L119" s="7"/>
      <c r="M119" s="7"/>
      <c r="N119" s="8"/>
      <c r="AH119">
        <v>33.5</v>
      </c>
      <c r="AI119">
        <v>4.5</v>
      </c>
      <c r="AJ119">
        <v>45</v>
      </c>
      <c r="AL119"/>
      <c r="AN119"/>
      <c r="AO119"/>
      <c r="AZ119" s="12"/>
      <c r="BA119" s="6"/>
      <c r="EM119" t="s">
        <v>539</v>
      </c>
      <c r="EN119" s="16">
        <v>1</v>
      </c>
    </row>
    <row r="120" spans="1:422" s="211" customFormat="1" x14ac:dyDescent="0.3">
      <c r="A120" s="193" t="s">
        <v>49</v>
      </c>
      <c r="B120" s="196" t="s">
        <v>306</v>
      </c>
      <c r="C120" s="195">
        <v>1</v>
      </c>
      <c r="D120" s="196">
        <v>1</v>
      </c>
      <c r="E120" s="195">
        <v>26</v>
      </c>
      <c r="F120" s="196">
        <v>1458</v>
      </c>
      <c r="G120" s="197">
        <v>23.65</v>
      </c>
      <c r="H120" s="197">
        <v>26.22</v>
      </c>
      <c r="I120" s="197">
        <v>24.981999999999999</v>
      </c>
      <c r="J120" s="198">
        <v>0.91349329499455001</v>
      </c>
      <c r="K120" s="207">
        <v>1711</v>
      </c>
      <c r="L120" s="199">
        <v>2588</v>
      </c>
      <c r="M120" s="199">
        <v>2119.8000000000002</v>
      </c>
      <c r="N120" s="200">
        <v>432.40802490240651</v>
      </c>
      <c r="O120" s="209">
        <v>-2.8845999999999998</v>
      </c>
      <c r="P120" s="201">
        <v>7.3167</v>
      </c>
      <c r="Q120" s="208">
        <v>8.9139999999999997</v>
      </c>
      <c r="R120" s="201">
        <v>13.283300000000001</v>
      </c>
      <c r="S120" s="210">
        <v>1</v>
      </c>
      <c r="T120" s="202">
        <v>0</v>
      </c>
      <c r="U120" s="202">
        <v>0</v>
      </c>
      <c r="V120" s="202">
        <v>0</v>
      </c>
      <c r="W120" s="202">
        <v>1</v>
      </c>
      <c r="X120" s="202">
        <v>0</v>
      </c>
      <c r="Y120" s="202">
        <v>0</v>
      </c>
      <c r="Z120" s="202">
        <v>0</v>
      </c>
      <c r="AA120" s="202">
        <v>0</v>
      </c>
      <c r="AB120" s="202">
        <v>0</v>
      </c>
      <c r="AC120" s="202">
        <v>1</v>
      </c>
      <c r="AD120" s="202">
        <v>0</v>
      </c>
      <c r="AE120" s="203">
        <v>0</v>
      </c>
      <c r="AF120" s="204">
        <v>1</v>
      </c>
      <c r="AG120" s="196"/>
      <c r="AH120" s="195">
        <v>130</v>
      </c>
      <c r="AI120" s="195"/>
      <c r="AJ120" s="195">
        <v>90</v>
      </c>
      <c r="AK120" s="195"/>
      <c r="AL120" s="195"/>
      <c r="AM120" s="196"/>
      <c r="AN120" s="195"/>
      <c r="AO120" s="195"/>
      <c r="AP120" s="195"/>
      <c r="AQ120" s="195"/>
      <c r="AR120" s="195"/>
      <c r="AS120" s="196"/>
      <c r="AT120" s="195"/>
      <c r="AU120" s="195"/>
      <c r="AV120" s="195"/>
      <c r="AW120" s="195"/>
      <c r="AX120" s="195"/>
      <c r="AY120" s="196"/>
      <c r="AZ120" s="193"/>
      <c r="BA120" s="196"/>
      <c r="BB120" s="195"/>
      <c r="BC120" s="195"/>
      <c r="BD120" s="195"/>
      <c r="BE120" s="195"/>
      <c r="BF120" s="195"/>
      <c r="BG120" s="195">
        <v>1</v>
      </c>
      <c r="BH120" s="195"/>
      <c r="BI120" s="195"/>
      <c r="BJ120" s="196"/>
      <c r="BK120" s="195"/>
      <c r="BL120" s="196"/>
      <c r="BM120" s="195"/>
      <c r="BN120" s="195"/>
      <c r="BO120" s="195"/>
      <c r="BP120" s="195"/>
      <c r="BQ120" s="195"/>
      <c r="BR120" s="195"/>
      <c r="BS120" s="195"/>
      <c r="BT120" s="196"/>
      <c r="BU120" s="195"/>
      <c r="BV120" s="195"/>
      <c r="BW120" s="195"/>
      <c r="BX120" s="195"/>
      <c r="BY120" s="195"/>
      <c r="BZ120" s="195"/>
      <c r="CA120" s="196"/>
      <c r="CB120" s="195">
        <v>1</v>
      </c>
      <c r="CC120" s="195"/>
      <c r="CD120" s="195"/>
      <c r="CE120" s="195"/>
      <c r="CF120" s="195"/>
      <c r="CG120" s="195"/>
      <c r="CH120" s="195"/>
      <c r="CI120" s="195"/>
      <c r="CJ120" s="195"/>
      <c r="CK120" s="195"/>
      <c r="CL120" s="195"/>
      <c r="CM120" s="195"/>
      <c r="CN120" s="195"/>
      <c r="CO120" s="195"/>
      <c r="CP120" s="195"/>
      <c r="CQ120" s="195"/>
      <c r="CR120" s="195"/>
      <c r="CS120" s="196"/>
      <c r="CT120" s="195"/>
      <c r="CU120" s="196"/>
      <c r="CV120" s="195"/>
      <c r="CW120" s="195"/>
      <c r="CX120" s="196"/>
      <c r="CY120" s="195"/>
      <c r="CZ120" s="195"/>
      <c r="DA120" s="195"/>
      <c r="DB120" s="195"/>
      <c r="DC120" s="195"/>
      <c r="DD120" s="195"/>
      <c r="DE120" s="195"/>
      <c r="DF120" s="195"/>
      <c r="DG120" s="195"/>
      <c r="DH120" s="195"/>
      <c r="DI120" s="195"/>
      <c r="DJ120" s="195"/>
      <c r="DK120" s="195"/>
      <c r="DL120" s="195"/>
      <c r="DM120" s="195"/>
      <c r="DN120" s="196"/>
      <c r="DO120" s="195"/>
      <c r="DP120" s="195"/>
      <c r="DQ120" s="195"/>
      <c r="DR120" s="195"/>
      <c r="DS120" s="196"/>
      <c r="DT120" s="195">
        <v>1</v>
      </c>
      <c r="DU120" s="195"/>
      <c r="DV120" s="195">
        <v>1</v>
      </c>
      <c r="DW120" s="195"/>
      <c r="DX120" s="195"/>
      <c r="DY120" s="196">
        <v>1</v>
      </c>
      <c r="DZ120" s="195"/>
      <c r="EA120" s="195"/>
      <c r="EB120" s="195"/>
      <c r="EC120" s="195"/>
      <c r="ED120" s="195"/>
      <c r="EE120" s="195"/>
      <c r="EF120" s="195"/>
      <c r="EG120" s="195"/>
      <c r="EH120" s="195"/>
      <c r="EI120" s="195"/>
      <c r="EJ120" s="195"/>
      <c r="EK120" s="195"/>
      <c r="EL120" s="196"/>
      <c r="EM120" s="195" t="s">
        <v>539</v>
      </c>
      <c r="EN120" s="206" t="s">
        <v>553</v>
      </c>
      <c r="EO120" s="195" t="s">
        <v>570</v>
      </c>
      <c r="EP120" s="195"/>
      <c r="EQ120" s="195"/>
      <c r="ER120" s="195"/>
      <c r="ES120" s="195"/>
      <c r="ET120" s="195"/>
      <c r="EU120" s="195"/>
      <c r="EV120" s="195"/>
      <c r="EW120" s="195"/>
      <c r="EX120" s="195"/>
      <c r="EY120" s="195"/>
      <c r="EZ120" s="195"/>
      <c r="FA120" s="195"/>
      <c r="FB120" s="195"/>
      <c r="FC120" s="195"/>
      <c r="FD120" s="195"/>
      <c r="FE120" s="195"/>
      <c r="FF120" s="195"/>
      <c r="FG120" s="195"/>
      <c r="FH120" s="195"/>
      <c r="FI120" s="195"/>
      <c r="FJ120" s="195"/>
      <c r="FK120" s="195"/>
      <c r="FL120" s="195"/>
      <c r="FM120" s="195"/>
      <c r="FN120" s="195"/>
      <c r="FO120" s="195"/>
      <c r="FP120" s="195"/>
      <c r="FQ120" s="195"/>
      <c r="FR120" s="195"/>
      <c r="FS120" s="195"/>
      <c r="FT120" s="195"/>
      <c r="FU120" s="195"/>
      <c r="FV120" s="195"/>
      <c r="FW120" s="195"/>
      <c r="FX120" s="195"/>
      <c r="FY120" s="195"/>
      <c r="FZ120" s="195"/>
      <c r="GA120" s="195"/>
      <c r="GB120" s="195"/>
      <c r="GC120" s="195"/>
      <c r="GD120" s="195"/>
      <c r="GE120" s="195"/>
      <c r="GF120" s="195"/>
      <c r="GG120" s="195"/>
      <c r="GH120" s="195"/>
      <c r="GI120" s="195"/>
      <c r="GJ120" s="195"/>
      <c r="GK120" s="195"/>
      <c r="GL120" s="195"/>
      <c r="GM120" s="195"/>
      <c r="GN120" s="195"/>
      <c r="GO120" s="195"/>
      <c r="GP120" s="195"/>
      <c r="GQ120" s="195"/>
      <c r="GR120" s="195"/>
      <c r="GS120" s="195"/>
      <c r="GT120" s="195"/>
      <c r="GU120" s="195"/>
      <c r="GV120" s="195"/>
      <c r="GW120" s="195"/>
      <c r="GX120" s="195"/>
      <c r="GY120" s="195"/>
      <c r="GZ120" s="195"/>
      <c r="HA120" s="195"/>
      <c r="HB120" s="195"/>
      <c r="HC120" s="195"/>
      <c r="HD120" s="195"/>
      <c r="HE120" s="195"/>
      <c r="HF120" s="195"/>
      <c r="HG120" s="195"/>
      <c r="HH120" s="195"/>
      <c r="HI120" s="195"/>
      <c r="HJ120" s="195"/>
      <c r="HK120" s="195"/>
      <c r="HL120" s="195"/>
      <c r="HM120" s="195"/>
      <c r="HN120" s="195"/>
      <c r="HO120" s="195"/>
      <c r="HP120" s="195"/>
      <c r="HQ120" s="195"/>
      <c r="HR120" s="195"/>
      <c r="HS120" s="195"/>
      <c r="HT120" s="195"/>
      <c r="HU120" s="195"/>
      <c r="HV120" s="195"/>
      <c r="HW120" s="195"/>
      <c r="HX120" s="195"/>
      <c r="HY120" s="195"/>
      <c r="HZ120" s="195"/>
      <c r="IA120" s="195"/>
      <c r="IB120" s="195"/>
      <c r="IC120" s="195"/>
      <c r="ID120" s="195"/>
      <c r="IE120" s="195"/>
      <c r="IF120" s="195"/>
      <c r="IG120" s="195"/>
      <c r="IH120" s="195"/>
      <c r="II120" s="195"/>
      <c r="IJ120" s="195"/>
      <c r="IK120" s="195"/>
      <c r="IL120" s="195"/>
      <c r="IM120" s="195"/>
      <c r="IN120" s="195"/>
      <c r="IO120" s="195"/>
      <c r="IP120" s="195"/>
      <c r="IQ120" s="195"/>
      <c r="IR120" s="195"/>
      <c r="IS120" s="195"/>
      <c r="IT120" s="195"/>
      <c r="IU120" s="195"/>
      <c r="IV120" s="195"/>
      <c r="IW120" s="195"/>
      <c r="IX120" s="195"/>
      <c r="IY120" s="195"/>
      <c r="IZ120" s="195"/>
      <c r="JA120" s="195"/>
      <c r="JB120" s="195"/>
      <c r="JC120" s="195"/>
      <c r="JD120" s="195"/>
      <c r="JE120" s="195"/>
      <c r="JF120" s="195"/>
      <c r="JG120" s="195"/>
      <c r="JH120" s="195"/>
      <c r="JI120" s="195"/>
      <c r="JJ120" s="195"/>
      <c r="JK120" s="195"/>
      <c r="JL120" s="195"/>
      <c r="JM120" s="195"/>
      <c r="JN120" s="195"/>
      <c r="JO120" s="195"/>
      <c r="JP120" s="195"/>
      <c r="JQ120" s="195"/>
      <c r="JR120" s="195"/>
      <c r="JS120" s="195"/>
      <c r="JT120" s="195"/>
      <c r="JU120" s="195"/>
      <c r="JV120" s="195"/>
      <c r="JW120" s="195"/>
      <c r="JX120" s="195"/>
      <c r="JY120" s="195"/>
      <c r="JZ120" s="195"/>
      <c r="KA120" s="195"/>
      <c r="KB120" s="195"/>
      <c r="KC120" s="195"/>
      <c r="KD120" s="195"/>
      <c r="KE120" s="195"/>
      <c r="KF120" s="195"/>
      <c r="KG120" s="195"/>
      <c r="KH120" s="195"/>
      <c r="KI120" s="195"/>
      <c r="KJ120" s="195"/>
      <c r="KK120" s="195"/>
      <c r="KL120" s="195"/>
      <c r="KM120" s="195"/>
      <c r="KN120" s="195"/>
      <c r="KO120" s="195"/>
      <c r="KP120" s="195"/>
      <c r="KQ120" s="195"/>
      <c r="KR120" s="195"/>
      <c r="KS120" s="195"/>
      <c r="KT120" s="195"/>
      <c r="KU120" s="195"/>
      <c r="KV120" s="195"/>
      <c r="KW120" s="195"/>
      <c r="KX120" s="195"/>
      <c r="KY120" s="195"/>
      <c r="KZ120" s="195"/>
      <c r="LA120" s="195"/>
      <c r="LB120" s="195"/>
      <c r="LC120" s="195"/>
      <c r="LD120" s="195"/>
      <c r="LE120" s="195"/>
      <c r="LF120" s="195"/>
      <c r="LG120" s="195"/>
      <c r="LH120" s="195"/>
      <c r="LI120" s="195"/>
      <c r="LJ120" s="195"/>
      <c r="LK120" s="195"/>
      <c r="LL120" s="195"/>
      <c r="LM120" s="195"/>
      <c r="LN120" s="195"/>
      <c r="LO120" s="195"/>
      <c r="LP120" s="195"/>
      <c r="LQ120" s="195"/>
      <c r="LR120" s="195"/>
      <c r="LS120" s="195"/>
      <c r="LT120" s="195"/>
      <c r="LU120" s="195"/>
      <c r="LV120" s="195"/>
      <c r="LW120" s="195"/>
      <c r="LX120" s="195"/>
      <c r="LY120" s="195"/>
      <c r="LZ120" s="195"/>
      <c r="MA120" s="195"/>
      <c r="MB120" s="195"/>
      <c r="MC120" s="195"/>
      <c r="MD120" s="195"/>
      <c r="ME120" s="195"/>
      <c r="MF120" s="195"/>
      <c r="MG120" s="195"/>
      <c r="MH120" s="195"/>
      <c r="MI120" s="195"/>
      <c r="MJ120" s="195"/>
      <c r="MK120" s="195"/>
      <c r="ML120" s="195"/>
      <c r="MM120" s="195"/>
      <c r="MN120" s="195"/>
      <c r="MO120" s="195"/>
      <c r="MP120" s="195"/>
      <c r="MQ120" s="195"/>
      <c r="MR120" s="195"/>
      <c r="MS120" s="195"/>
      <c r="MT120" s="195"/>
      <c r="MU120" s="195"/>
      <c r="MV120" s="195"/>
      <c r="MW120" s="195"/>
      <c r="MX120" s="195"/>
      <c r="MY120" s="195"/>
      <c r="MZ120" s="195"/>
      <c r="NA120" s="195"/>
      <c r="NB120" s="195"/>
      <c r="NC120" s="195"/>
      <c r="ND120" s="195"/>
      <c r="NE120" s="195"/>
      <c r="NF120" s="195"/>
      <c r="NG120" s="195"/>
      <c r="NH120" s="195"/>
      <c r="NI120" s="195"/>
      <c r="NJ120" s="195"/>
      <c r="NK120" s="195"/>
      <c r="NL120" s="195"/>
      <c r="NM120" s="195"/>
      <c r="NN120" s="195"/>
      <c r="NO120" s="195"/>
      <c r="NP120" s="195"/>
      <c r="NQ120" s="195"/>
      <c r="NR120" s="195"/>
      <c r="NS120" s="195"/>
      <c r="NT120" s="195"/>
      <c r="NU120" s="195"/>
      <c r="NV120" s="195"/>
      <c r="NW120" s="195"/>
      <c r="NX120" s="195"/>
      <c r="NY120" s="195"/>
      <c r="NZ120" s="195"/>
      <c r="OA120" s="195"/>
      <c r="OB120" s="195"/>
      <c r="OC120" s="195"/>
      <c r="OD120" s="195"/>
      <c r="OE120" s="195"/>
      <c r="OF120" s="195"/>
      <c r="OG120" s="195"/>
      <c r="OH120" s="195"/>
      <c r="OI120" s="195"/>
      <c r="OJ120" s="195"/>
      <c r="OK120" s="195"/>
      <c r="OL120" s="195"/>
      <c r="OM120" s="195"/>
      <c r="ON120" s="195"/>
      <c r="OO120" s="195"/>
      <c r="OP120" s="195"/>
      <c r="OQ120" s="195"/>
      <c r="OR120" s="195"/>
      <c r="OS120" s="195"/>
      <c r="OT120" s="195"/>
      <c r="OU120" s="195"/>
      <c r="OV120" s="195"/>
      <c r="OW120" s="195"/>
      <c r="OX120" s="195"/>
      <c r="OY120" s="195"/>
      <c r="OZ120" s="195"/>
      <c r="PA120" s="195"/>
      <c r="PB120" s="195"/>
      <c r="PC120" s="195"/>
      <c r="PD120" s="195"/>
      <c r="PE120" s="195"/>
      <c r="PF120" s="195"/>
    </row>
    <row r="121" spans="1:422" x14ac:dyDescent="0.3">
      <c r="A121" s="12" t="s">
        <v>27</v>
      </c>
      <c r="B121" s="6" t="s">
        <v>127</v>
      </c>
      <c r="D121" s="6">
        <v>1</v>
      </c>
      <c r="AH121">
        <v>40</v>
      </c>
      <c r="AI121">
        <v>10</v>
      </c>
      <c r="AL121"/>
      <c r="AN121">
        <v>45</v>
      </c>
      <c r="AO121">
        <v>75</v>
      </c>
      <c r="AT121">
        <v>14</v>
      </c>
      <c r="AU121">
        <v>1</v>
      </c>
      <c r="AV121">
        <v>30</v>
      </c>
      <c r="AW121">
        <v>0</v>
      </c>
      <c r="AX121">
        <v>156</v>
      </c>
      <c r="AY121" s="6">
        <v>0</v>
      </c>
      <c r="AZ121" s="12"/>
      <c r="BA121" s="6"/>
      <c r="EM121" t="s">
        <v>538</v>
      </c>
      <c r="EN121" s="16">
        <v>1</v>
      </c>
      <c r="EO121" t="s">
        <v>128</v>
      </c>
    </row>
    <row r="122" spans="1:422" s="195" customFormat="1" x14ac:dyDescent="0.3">
      <c r="A122" s="193" t="s">
        <v>27</v>
      </c>
      <c r="B122" s="196" t="s">
        <v>308</v>
      </c>
      <c r="C122" s="195">
        <v>1</v>
      </c>
      <c r="D122" s="196">
        <v>1</v>
      </c>
      <c r="E122" s="30"/>
      <c r="F122" s="93"/>
      <c r="G122" s="197">
        <v>7.8</v>
      </c>
      <c r="H122" s="197">
        <v>13.1</v>
      </c>
      <c r="I122" s="197">
        <v>10.555000000000001</v>
      </c>
      <c r="J122" s="198">
        <v>1.4449597999700037</v>
      </c>
      <c r="K122" s="207">
        <v>528</v>
      </c>
      <c r="L122" s="199">
        <v>3046</v>
      </c>
      <c r="M122" s="199">
        <v>1471.5555555555557</v>
      </c>
      <c r="N122" s="200">
        <v>605.62570679589419</v>
      </c>
      <c r="O122" s="193">
        <v>39.22871</v>
      </c>
      <c r="P122" s="196">
        <v>54.743879999999997</v>
      </c>
      <c r="Q122" s="208">
        <v>-128.55393000000001</v>
      </c>
      <c r="R122" s="201">
        <v>-120.58324</v>
      </c>
      <c r="S122" s="202">
        <v>1</v>
      </c>
      <c r="T122" s="202">
        <v>0</v>
      </c>
      <c r="U122" s="202">
        <v>0</v>
      </c>
      <c r="V122" s="202">
        <v>0</v>
      </c>
      <c r="W122" s="202">
        <v>1</v>
      </c>
      <c r="X122" s="202">
        <v>0</v>
      </c>
      <c r="Y122" s="202">
        <v>0</v>
      </c>
      <c r="Z122" s="202">
        <v>0</v>
      </c>
      <c r="AA122" s="202">
        <v>0</v>
      </c>
      <c r="AB122" s="202">
        <v>0</v>
      </c>
      <c r="AC122" s="202">
        <v>0</v>
      </c>
      <c r="AD122" s="202">
        <v>0</v>
      </c>
      <c r="AE122" s="203">
        <v>0</v>
      </c>
      <c r="AF122" s="204">
        <v>1</v>
      </c>
      <c r="AG122" s="196"/>
      <c r="AH122" s="195">
        <v>34</v>
      </c>
      <c r="AJ122" s="195">
        <v>44</v>
      </c>
      <c r="AM122" s="196"/>
      <c r="AN122" s="195">
        <v>28</v>
      </c>
      <c r="AO122" s="195">
        <v>96</v>
      </c>
      <c r="AP122" s="195">
        <v>4.0999999999999996</v>
      </c>
      <c r="AQ122" s="195">
        <v>0.4</v>
      </c>
      <c r="AR122" s="195">
        <v>4.5</v>
      </c>
      <c r="AS122" s="196">
        <v>1.5</v>
      </c>
      <c r="AT122" s="195">
        <v>14</v>
      </c>
      <c r="AU122" s="195">
        <v>1</v>
      </c>
      <c r="AX122" s="195">
        <v>130</v>
      </c>
      <c r="AY122" s="196">
        <v>78</v>
      </c>
      <c r="AZ122" s="193"/>
      <c r="BA122" s="196"/>
      <c r="BE122" s="195">
        <v>1</v>
      </c>
      <c r="BJ122" s="196"/>
      <c r="BL122" s="196"/>
      <c r="BT122" s="196"/>
      <c r="CA122" s="196"/>
      <c r="CB122" s="195">
        <v>1</v>
      </c>
      <c r="CS122" s="196"/>
      <c r="CU122" s="196"/>
      <c r="CX122" s="196"/>
      <c r="DN122" s="196"/>
      <c r="DS122" s="196"/>
      <c r="DY122" s="196"/>
      <c r="EL122" s="196"/>
      <c r="EM122" s="195" t="s">
        <v>538</v>
      </c>
      <c r="EN122" s="206" t="s">
        <v>312</v>
      </c>
      <c r="EO122" s="212"/>
    </row>
    <row r="123" spans="1:422" s="195" customFormat="1" x14ac:dyDescent="0.3">
      <c r="A123" s="193" t="s">
        <v>88</v>
      </c>
      <c r="B123" s="196" t="s">
        <v>317</v>
      </c>
      <c r="C123" s="195">
        <v>1</v>
      </c>
      <c r="D123" s="196">
        <v>1</v>
      </c>
      <c r="E123" s="195">
        <v>1245</v>
      </c>
      <c r="F123" s="196">
        <v>1434</v>
      </c>
      <c r="G123" s="197">
        <v>10.83</v>
      </c>
      <c r="H123" s="197">
        <v>10.83</v>
      </c>
      <c r="I123" s="197">
        <v>10.83</v>
      </c>
      <c r="J123" s="198">
        <v>0</v>
      </c>
      <c r="K123" s="207">
        <v>581</v>
      </c>
      <c r="L123" s="199">
        <v>581</v>
      </c>
      <c r="M123" s="199">
        <v>581</v>
      </c>
      <c r="N123" s="200">
        <v>0</v>
      </c>
      <c r="O123" s="193">
        <v>-39.149250000000002</v>
      </c>
      <c r="P123" s="196">
        <v>-38.999229999999997</v>
      </c>
      <c r="Q123" s="208">
        <v>-71.066289999999995</v>
      </c>
      <c r="R123" s="201">
        <v>-70.263980000000004</v>
      </c>
      <c r="S123" s="202">
        <v>0</v>
      </c>
      <c r="T123" s="202">
        <v>0</v>
      </c>
      <c r="U123" s="202">
        <v>1</v>
      </c>
      <c r="V123" s="202">
        <v>1</v>
      </c>
      <c r="W123" s="202">
        <v>1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3">
        <v>0</v>
      </c>
      <c r="AF123" s="204">
        <v>5</v>
      </c>
      <c r="AG123" s="196"/>
      <c r="AL123" s="195">
        <v>50</v>
      </c>
      <c r="AM123" s="196"/>
      <c r="AS123" s="196"/>
      <c r="AY123" s="196"/>
      <c r="AZ123" s="193"/>
      <c r="BA123" s="196"/>
      <c r="BJ123" s="196"/>
      <c r="BL123" s="196"/>
      <c r="BP123" s="195">
        <v>1</v>
      </c>
      <c r="BT123" s="196"/>
      <c r="BX123" s="195">
        <v>1</v>
      </c>
      <c r="CA123" s="196"/>
      <c r="CH123" s="195">
        <v>1</v>
      </c>
      <c r="CI123" s="195">
        <v>1</v>
      </c>
      <c r="CS123" s="196"/>
      <c r="CU123" s="196"/>
      <c r="CX123" s="196"/>
      <c r="DN123" s="196"/>
      <c r="DS123" s="196"/>
      <c r="DY123" s="196"/>
      <c r="EL123" s="196"/>
      <c r="EM123" s="195" t="s">
        <v>537</v>
      </c>
      <c r="EN123" s="206" t="s">
        <v>210</v>
      </c>
    </row>
    <row r="124" spans="1:422" x14ac:dyDescent="0.3">
      <c r="A124" s="12" t="s">
        <v>88</v>
      </c>
      <c r="B124" s="6" t="s">
        <v>318</v>
      </c>
      <c r="D124" s="6">
        <v>1</v>
      </c>
      <c r="E124">
        <v>500</v>
      </c>
      <c r="F124" s="6">
        <v>830</v>
      </c>
      <c r="AH124">
        <v>35.619999999999997</v>
      </c>
      <c r="AI124">
        <v>3.15</v>
      </c>
      <c r="AJ124">
        <v>32.32</v>
      </c>
      <c r="AK124">
        <v>6.1</v>
      </c>
      <c r="AL124"/>
      <c r="AN124"/>
      <c r="AO124"/>
      <c r="AZ124" s="12"/>
      <c r="BA124" s="6"/>
      <c r="EM124" t="s">
        <v>537</v>
      </c>
      <c r="EN124" s="16">
        <v>1</v>
      </c>
    </row>
    <row r="125" spans="1:422" s="195" customFormat="1" x14ac:dyDescent="0.3">
      <c r="A125" s="193" t="s">
        <v>88</v>
      </c>
      <c r="B125" s="196" t="s">
        <v>319</v>
      </c>
      <c r="C125" s="195">
        <v>1</v>
      </c>
      <c r="D125" s="196">
        <v>1</v>
      </c>
      <c r="E125" s="195">
        <v>0</v>
      </c>
      <c r="F125" s="196">
        <v>100</v>
      </c>
      <c r="G125" s="197">
        <v>6.42</v>
      </c>
      <c r="H125" s="197">
        <v>12.23</v>
      </c>
      <c r="I125" s="197">
        <v>9.3249999999999993</v>
      </c>
      <c r="J125" s="198">
        <v>2.4021171217629425</v>
      </c>
      <c r="K125" s="207">
        <v>1338</v>
      </c>
      <c r="L125" s="199">
        <v>1877</v>
      </c>
      <c r="M125" s="199">
        <v>1673.25</v>
      </c>
      <c r="N125" s="200">
        <v>233.74113173908151</v>
      </c>
      <c r="O125" s="193">
        <v>-48.453830000000004</v>
      </c>
      <c r="P125" s="196">
        <v>-37.685830000000003</v>
      </c>
      <c r="Q125" s="208">
        <v>-74.159390000000002</v>
      </c>
      <c r="R125" s="201">
        <v>-71.563519999999997</v>
      </c>
      <c r="S125" s="202">
        <v>1</v>
      </c>
      <c r="T125" s="202">
        <v>0</v>
      </c>
      <c r="U125" s="202">
        <v>0</v>
      </c>
      <c r="V125" s="202">
        <v>0</v>
      </c>
      <c r="W125" s="202">
        <v>1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3">
        <v>0</v>
      </c>
      <c r="AF125" s="204">
        <v>1</v>
      </c>
      <c r="AG125" s="196"/>
      <c r="AH125" s="195">
        <v>53.32</v>
      </c>
      <c r="AI125" s="195">
        <v>3</v>
      </c>
      <c r="AJ125" s="195">
        <v>60.6</v>
      </c>
      <c r="AK125" s="195">
        <v>0.9</v>
      </c>
      <c r="AM125" s="196"/>
      <c r="AN125" s="195">
        <v>70</v>
      </c>
      <c r="AO125" s="195">
        <v>90</v>
      </c>
      <c r="AP125" s="195">
        <v>2.35</v>
      </c>
      <c r="AQ125" s="195">
        <v>0.45</v>
      </c>
      <c r="AR125" s="195">
        <v>1.5</v>
      </c>
      <c r="AS125" s="196">
        <v>0</v>
      </c>
      <c r="AX125" s="195">
        <v>54</v>
      </c>
      <c r="AY125" s="196">
        <v>2</v>
      </c>
      <c r="AZ125" s="193"/>
      <c r="BA125" s="196"/>
      <c r="BD125" s="195">
        <v>1</v>
      </c>
      <c r="BE125" s="195">
        <v>1</v>
      </c>
      <c r="BJ125" s="196"/>
      <c r="BL125" s="196"/>
      <c r="BT125" s="196"/>
      <c r="CA125" s="196"/>
      <c r="CE125" s="195">
        <v>1</v>
      </c>
      <c r="CH125" s="195">
        <v>1</v>
      </c>
      <c r="CI125" s="195">
        <v>1</v>
      </c>
      <c r="CS125" s="196"/>
      <c r="CU125" s="196"/>
      <c r="CX125" s="196"/>
      <c r="DN125" s="196"/>
      <c r="DS125" s="196"/>
      <c r="DY125" s="196"/>
      <c r="EL125" s="196"/>
      <c r="EM125" s="195" t="s">
        <v>537</v>
      </c>
      <c r="EN125" s="206" t="s">
        <v>554</v>
      </c>
    </row>
    <row r="126" spans="1:422" x14ac:dyDescent="0.3">
      <c r="A126" s="12" t="s">
        <v>31</v>
      </c>
      <c r="B126" s="6" t="s">
        <v>323</v>
      </c>
      <c r="AL126"/>
      <c r="AN126"/>
      <c r="AO126"/>
      <c r="AZ126" s="12"/>
      <c r="BA126" s="6"/>
      <c r="EM126" t="s">
        <v>591</v>
      </c>
      <c r="EN126" s="16">
        <v>1</v>
      </c>
      <c r="EO126" t="s">
        <v>258</v>
      </c>
    </row>
    <row r="127" spans="1:422" x14ac:dyDescent="0.3">
      <c r="A127" s="12" t="s">
        <v>31</v>
      </c>
      <c r="B127" s="6" t="s">
        <v>324</v>
      </c>
      <c r="AH127">
        <v>66</v>
      </c>
      <c r="AJ127">
        <v>77.7</v>
      </c>
      <c r="AL127"/>
      <c r="AN127"/>
      <c r="AO127"/>
      <c r="AZ127" s="12"/>
      <c r="BA127" s="6"/>
      <c r="EM127" t="s">
        <v>591</v>
      </c>
      <c r="EN127" s="16">
        <v>1</v>
      </c>
      <c r="EO127" t="s">
        <v>329</v>
      </c>
    </row>
    <row r="128" spans="1:422" s="195" customFormat="1" x14ac:dyDescent="0.3">
      <c r="A128" s="193" t="s">
        <v>31</v>
      </c>
      <c r="B128" s="196" t="s">
        <v>325</v>
      </c>
      <c r="C128" s="195">
        <v>1</v>
      </c>
      <c r="D128" s="196">
        <v>1</v>
      </c>
      <c r="E128" s="195">
        <v>0</v>
      </c>
      <c r="F128" s="196">
        <v>730</v>
      </c>
      <c r="G128" s="195">
        <v>5.01</v>
      </c>
      <c r="H128" s="197">
        <v>13</v>
      </c>
      <c r="I128" s="197">
        <v>8.7727906976744183</v>
      </c>
      <c r="J128" s="198">
        <v>1.7373766836422713</v>
      </c>
      <c r="K128" s="195">
        <v>310.45999999999998</v>
      </c>
      <c r="L128" s="195">
        <v>955.06</v>
      </c>
      <c r="M128" s="195">
        <v>623.51348837209309</v>
      </c>
      <c r="N128" s="200">
        <v>121.71083963706897</v>
      </c>
      <c r="O128" s="193">
        <v>42.331829999999997</v>
      </c>
      <c r="P128" s="196">
        <v>59.877310000000001</v>
      </c>
      <c r="Q128" s="195">
        <v>-3.5964900000000002</v>
      </c>
      <c r="R128" s="196">
        <v>47.995289999999997</v>
      </c>
      <c r="S128" s="202">
        <v>1</v>
      </c>
      <c r="T128" s="202">
        <v>0</v>
      </c>
      <c r="U128" s="202">
        <v>0</v>
      </c>
      <c r="V128" s="202">
        <v>1</v>
      </c>
      <c r="W128" s="202">
        <v>1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1</v>
      </c>
      <c r="AD128" s="202">
        <v>1</v>
      </c>
      <c r="AE128" s="203">
        <v>0</v>
      </c>
      <c r="AF128" s="204">
        <v>1</v>
      </c>
      <c r="AG128" s="196">
        <v>0</v>
      </c>
      <c r="AH128" s="195">
        <v>38.89</v>
      </c>
      <c r="AJ128" s="195">
        <v>40</v>
      </c>
      <c r="AM128" s="196"/>
      <c r="AN128" s="195">
        <v>80</v>
      </c>
      <c r="AO128" s="195">
        <v>300</v>
      </c>
      <c r="AP128" s="195">
        <v>1.2</v>
      </c>
      <c r="AS128" s="196"/>
      <c r="AY128" s="196"/>
      <c r="AZ128" s="193"/>
      <c r="BA128" s="196"/>
      <c r="BE128" s="195">
        <v>1</v>
      </c>
      <c r="BJ128" s="196"/>
      <c r="BL128" s="196"/>
      <c r="BT128" s="196"/>
      <c r="BX128" s="195">
        <v>1</v>
      </c>
      <c r="CA128" s="196"/>
      <c r="CE128" s="195">
        <v>1</v>
      </c>
      <c r="CH128" s="195">
        <v>1</v>
      </c>
      <c r="CI128" s="195">
        <v>1</v>
      </c>
      <c r="CS128" s="196"/>
      <c r="CU128" s="196"/>
      <c r="CX128" s="196"/>
      <c r="DN128" s="196"/>
      <c r="DS128" s="196"/>
      <c r="DT128" s="195">
        <v>1</v>
      </c>
      <c r="DU128" s="195">
        <v>1</v>
      </c>
      <c r="DX128" s="195">
        <v>1</v>
      </c>
      <c r="DY128" s="196"/>
      <c r="EA128" s="195">
        <v>1</v>
      </c>
      <c r="EE128" s="195">
        <v>1</v>
      </c>
      <c r="EF128" s="195">
        <v>1</v>
      </c>
      <c r="EG128" s="195">
        <v>1</v>
      </c>
      <c r="EL128" s="196"/>
      <c r="EM128" s="195" t="s">
        <v>536</v>
      </c>
      <c r="EN128" s="206" t="s">
        <v>224</v>
      </c>
    </row>
    <row r="129" spans="1:145" x14ac:dyDescent="0.3">
      <c r="A129" s="12" t="s">
        <v>31</v>
      </c>
      <c r="B129" s="6" t="s">
        <v>326</v>
      </c>
      <c r="E129">
        <v>1200</v>
      </c>
      <c r="F129" s="6">
        <v>2600</v>
      </c>
      <c r="AH129">
        <v>77</v>
      </c>
      <c r="AL129"/>
      <c r="AN129"/>
      <c r="AO129"/>
      <c r="AZ129" s="12"/>
      <c r="BA129" s="6"/>
      <c r="EM129" t="s">
        <v>591</v>
      </c>
      <c r="EN129" s="16">
        <v>1</v>
      </c>
    </row>
    <row r="130" spans="1:145" x14ac:dyDescent="0.3">
      <c r="A130" s="12" t="s">
        <v>31</v>
      </c>
      <c r="B130" s="6" t="s">
        <v>327</v>
      </c>
      <c r="AL130"/>
      <c r="AN130">
        <v>38</v>
      </c>
      <c r="AO130">
        <v>257</v>
      </c>
      <c r="AZ130" s="12"/>
      <c r="BA130" s="6"/>
      <c r="EM130" t="s">
        <v>591</v>
      </c>
      <c r="EN130" s="16">
        <v>1</v>
      </c>
    </row>
    <row r="131" spans="1:145" x14ac:dyDescent="0.3">
      <c r="A131" s="12" t="s">
        <v>31</v>
      </c>
      <c r="B131" s="6" t="s">
        <v>328</v>
      </c>
      <c r="C131">
        <v>1</v>
      </c>
      <c r="AH131">
        <v>45.75</v>
      </c>
      <c r="AJ131">
        <v>45.25</v>
      </c>
      <c r="AL131"/>
      <c r="AN131"/>
      <c r="AO131"/>
      <c r="AZ131" s="12"/>
      <c r="BA131" s="6"/>
      <c r="EM131" t="s">
        <v>536</v>
      </c>
      <c r="EN131" s="16" t="s">
        <v>116</v>
      </c>
    </row>
    <row r="132" spans="1:145" s="195" customFormat="1" x14ac:dyDescent="0.3">
      <c r="A132" s="193" t="s">
        <v>31</v>
      </c>
      <c r="B132" s="196" t="s">
        <v>133</v>
      </c>
      <c r="C132" s="195">
        <v>1</v>
      </c>
      <c r="D132" s="196">
        <v>1</v>
      </c>
      <c r="E132" s="195">
        <v>100</v>
      </c>
      <c r="F132" s="196">
        <v>2100</v>
      </c>
      <c r="G132" s="197">
        <v>7.9</v>
      </c>
      <c r="H132" s="197">
        <v>14.44</v>
      </c>
      <c r="I132" s="197">
        <v>10.715714285714286</v>
      </c>
      <c r="J132" s="198">
        <v>1.6908192810793841</v>
      </c>
      <c r="K132" s="207">
        <v>539</v>
      </c>
      <c r="L132" s="199">
        <v>1781</v>
      </c>
      <c r="M132" s="199">
        <v>928.57142857142856</v>
      </c>
      <c r="N132" s="200">
        <v>317.26007891311775</v>
      </c>
      <c r="O132" s="209">
        <v>39.917499999999997</v>
      </c>
      <c r="P132" s="201">
        <v>52.85</v>
      </c>
      <c r="Q132" s="208">
        <v>-0.12762000000000001</v>
      </c>
      <c r="R132" s="201">
        <v>25.865320000000001</v>
      </c>
      <c r="S132" s="210">
        <v>1</v>
      </c>
      <c r="T132" s="202">
        <v>0</v>
      </c>
      <c r="U132" s="202">
        <v>1</v>
      </c>
      <c r="V132" s="202">
        <v>1</v>
      </c>
      <c r="W132" s="202">
        <v>1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10">
        <v>1</v>
      </c>
      <c r="AD132" s="210">
        <v>1</v>
      </c>
      <c r="AE132" s="203">
        <v>0</v>
      </c>
      <c r="AF132" s="204">
        <v>1</v>
      </c>
      <c r="AG132" s="196"/>
      <c r="AH132" s="195">
        <v>45.08</v>
      </c>
      <c r="AJ132" s="195">
        <v>44.34</v>
      </c>
      <c r="AL132" s="195">
        <v>44.71</v>
      </c>
      <c r="AM132" s="196"/>
      <c r="AN132" s="195">
        <v>45</v>
      </c>
      <c r="AO132" s="195">
        <v>100</v>
      </c>
      <c r="AP132" s="195">
        <v>2</v>
      </c>
      <c r="AQ132" s="195">
        <v>0</v>
      </c>
      <c r="AS132" s="203"/>
      <c r="AY132" s="196"/>
      <c r="AZ132" s="193"/>
      <c r="BA132" s="203"/>
      <c r="BB132" s="202"/>
      <c r="BC132" s="202"/>
      <c r="BD132" s="202"/>
      <c r="BE132" s="202">
        <v>1</v>
      </c>
      <c r="BF132" s="202"/>
      <c r="BG132" s="202"/>
      <c r="BH132" s="202"/>
      <c r="BI132" s="202"/>
      <c r="BJ132" s="203"/>
      <c r="BK132" s="202"/>
      <c r="BL132" s="203"/>
      <c r="BM132" s="202"/>
      <c r="BN132" s="202"/>
      <c r="BO132" s="202"/>
      <c r="BP132" s="202">
        <v>1</v>
      </c>
      <c r="BQ132" s="202"/>
      <c r="BR132" s="202"/>
      <c r="BS132" s="202"/>
      <c r="BT132" s="203"/>
      <c r="BU132" s="202"/>
      <c r="BV132" s="202"/>
      <c r="BW132" s="202"/>
      <c r="BX132" s="202">
        <v>1</v>
      </c>
      <c r="BY132" s="202"/>
      <c r="BZ132" s="202"/>
      <c r="CA132" s="203"/>
      <c r="CB132" s="202">
        <v>1</v>
      </c>
      <c r="CC132" s="202">
        <v>1</v>
      </c>
      <c r="CD132" s="202"/>
      <c r="CE132" s="202">
        <v>1</v>
      </c>
      <c r="CF132" s="202"/>
      <c r="CG132" s="202"/>
      <c r="CH132" s="202">
        <v>1</v>
      </c>
      <c r="CI132" s="202">
        <v>1</v>
      </c>
      <c r="CJ132" s="202">
        <v>1</v>
      </c>
      <c r="CK132" s="202"/>
      <c r="CL132" s="202"/>
      <c r="CM132" s="202">
        <v>1</v>
      </c>
      <c r="CN132" s="202">
        <v>1</v>
      </c>
      <c r="CO132" s="202"/>
      <c r="CP132" s="202"/>
      <c r="CQ132" s="202"/>
      <c r="CR132" s="202"/>
      <c r="CS132" s="203"/>
      <c r="CT132" s="202"/>
      <c r="CU132" s="203"/>
      <c r="CV132" s="202"/>
      <c r="CW132" s="202"/>
      <c r="CX132" s="203"/>
      <c r="CY132" s="202"/>
      <c r="CZ132" s="202"/>
      <c r="DA132" s="202"/>
      <c r="DB132" s="202"/>
      <c r="DC132" s="202"/>
      <c r="DD132" s="202"/>
      <c r="DE132" s="202"/>
      <c r="DF132" s="202"/>
      <c r="DG132" s="202"/>
      <c r="DH132" s="202"/>
      <c r="DI132" s="202"/>
      <c r="DJ132" s="202"/>
      <c r="DK132" s="202"/>
      <c r="DL132" s="202"/>
      <c r="DM132" s="202"/>
      <c r="DN132" s="203"/>
      <c r="DO132" s="202"/>
      <c r="DP132" s="202"/>
      <c r="DQ132" s="202"/>
      <c r="DR132" s="202"/>
      <c r="DS132" s="203"/>
      <c r="DT132" s="202">
        <v>1</v>
      </c>
      <c r="DU132" s="202">
        <v>1</v>
      </c>
      <c r="DV132" s="202"/>
      <c r="DW132" s="202"/>
      <c r="DX132" s="202">
        <v>1</v>
      </c>
      <c r="DY132" s="203"/>
      <c r="DZ132" s="202"/>
      <c r="EA132" s="202">
        <v>1</v>
      </c>
      <c r="EB132" s="202"/>
      <c r="EC132" s="202"/>
      <c r="ED132" s="202">
        <v>1</v>
      </c>
      <c r="EE132" s="202"/>
      <c r="EF132" s="202"/>
      <c r="EG132" s="202">
        <v>1</v>
      </c>
      <c r="EH132" s="202">
        <v>1</v>
      </c>
      <c r="EI132" s="202"/>
      <c r="EJ132" s="202"/>
      <c r="EK132" s="202"/>
      <c r="EL132" s="203"/>
      <c r="EM132" s="195" t="s">
        <v>536</v>
      </c>
      <c r="EN132" s="206" t="s">
        <v>224</v>
      </c>
    </row>
    <row r="133" spans="1:145" x14ac:dyDescent="0.3">
      <c r="A133" s="12" t="s">
        <v>80</v>
      </c>
      <c r="B133" s="6" t="s">
        <v>349</v>
      </c>
      <c r="E133">
        <v>0</v>
      </c>
      <c r="F133" s="6">
        <v>240</v>
      </c>
      <c r="AL133">
        <v>14.35</v>
      </c>
      <c r="AM133" s="6">
        <v>1.85</v>
      </c>
      <c r="AN133"/>
      <c r="AO133"/>
      <c r="AZ133" s="12"/>
      <c r="BA133" s="6"/>
      <c r="EM133" t="s">
        <v>537</v>
      </c>
      <c r="EN133" s="16">
        <v>1</v>
      </c>
    </row>
    <row r="134" spans="1:145" x14ac:dyDescent="0.3">
      <c r="A134" s="12" t="s">
        <v>80</v>
      </c>
      <c r="B134" s="6" t="s">
        <v>600</v>
      </c>
      <c r="AL134"/>
      <c r="AN134"/>
      <c r="AO134"/>
      <c r="AZ134" s="12"/>
      <c r="BA134" s="6"/>
      <c r="EM134" t="s">
        <v>537</v>
      </c>
      <c r="EN134" s="16">
        <v>1</v>
      </c>
    </row>
    <row r="135" spans="1:145" x14ac:dyDescent="0.3">
      <c r="A135" s="12" t="s">
        <v>80</v>
      </c>
      <c r="B135" s="6" t="s">
        <v>601</v>
      </c>
      <c r="AL135"/>
      <c r="AN135"/>
      <c r="AO135"/>
      <c r="AZ135" s="12"/>
      <c r="BA135" s="6"/>
      <c r="EM135" t="s">
        <v>537</v>
      </c>
      <c r="EN135" s="16">
        <v>1</v>
      </c>
      <c r="EO135" t="s">
        <v>602</v>
      </c>
    </row>
    <row r="136" spans="1:145" x14ac:dyDescent="0.3">
      <c r="A136" s="12" t="s">
        <v>80</v>
      </c>
      <c r="B136" s="6" t="s">
        <v>603</v>
      </c>
      <c r="AL136"/>
      <c r="AN136"/>
      <c r="AO136"/>
      <c r="AZ136" s="12"/>
      <c r="BA136" s="6"/>
      <c r="EM136" t="s">
        <v>537</v>
      </c>
      <c r="EN136" s="16">
        <v>1</v>
      </c>
      <c r="EO136" t="s">
        <v>602</v>
      </c>
    </row>
    <row r="137" spans="1:145" x14ac:dyDescent="0.3">
      <c r="A137" s="12" t="s">
        <v>80</v>
      </c>
      <c r="B137" s="6" t="s">
        <v>604</v>
      </c>
      <c r="AL137"/>
      <c r="AN137"/>
      <c r="AO137"/>
      <c r="AZ137" s="12"/>
      <c r="BA137" s="6"/>
      <c r="EM137" t="s">
        <v>537</v>
      </c>
      <c r="EN137" s="16">
        <v>1</v>
      </c>
      <c r="EO137" t="s">
        <v>602</v>
      </c>
    </row>
    <row r="138" spans="1:145" s="195" customFormat="1" x14ac:dyDescent="0.3">
      <c r="A138" s="193" t="s">
        <v>80</v>
      </c>
      <c r="B138" s="196" t="s">
        <v>605</v>
      </c>
      <c r="C138" s="195">
        <v>2</v>
      </c>
      <c r="D138" s="196">
        <v>0</v>
      </c>
      <c r="E138" s="193">
        <v>1000</v>
      </c>
      <c r="F138" s="196">
        <v>1400</v>
      </c>
      <c r="G138" s="197">
        <v>22.15</v>
      </c>
      <c r="H138" s="197">
        <v>22.15</v>
      </c>
      <c r="I138" s="197">
        <v>22.15</v>
      </c>
      <c r="J138" s="198">
        <v>0</v>
      </c>
      <c r="K138" s="195">
        <v>1362</v>
      </c>
      <c r="L138" s="195">
        <v>1362</v>
      </c>
      <c r="M138" s="195">
        <v>1362</v>
      </c>
      <c r="N138" s="196">
        <v>0</v>
      </c>
      <c r="O138" s="209">
        <v>-22.316700000000001</v>
      </c>
      <c r="P138" s="201">
        <v>-22.316700000000001</v>
      </c>
      <c r="Q138" s="208">
        <v>-42.333300000000001</v>
      </c>
      <c r="R138" s="201">
        <v>-42.333300000000001</v>
      </c>
      <c r="S138" s="202">
        <v>1</v>
      </c>
      <c r="T138" s="202">
        <v>0</v>
      </c>
      <c r="U138" s="202">
        <v>0</v>
      </c>
      <c r="V138" s="202">
        <v>0</v>
      </c>
      <c r="W138" s="202">
        <v>0</v>
      </c>
      <c r="X138" s="202">
        <v>0</v>
      </c>
      <c r="Y138" s="202">
        <v>0</v>
      </c>
      <c r="Z138" s="202">
        <v>0</v>
      </c>
      <c r="AA138" s="202">
        <v>0</v>
      </c>
      <c r="AB138" s="202">
        <v>0</v>
      </c>
      <c r="AC138" s="202">
        <v>0</v>
      </c>
      <c r="AD138" s="202">
        <v>0</v>
      </c>
      <c r="AE138" s="203">
        <v>0</v>
      </c>
      <c r="AF138" s="204">
        <v>5</v>
      </c>
      <c r="AG138" s="196">
        <v>0</v>
      </c>
      <c r="AH138" s="195">
        <v>13.25</v>
      </c>
      <c r="AI138" s="195">
        <v>1.25</v>
      </c>
      <c r="AJ138" s="195">
        <v>15.5</v>
      </c>
      <c r="AK138" s="195">
        <v>0.8</v>
      </c>
      <c r="AM138" s="196"/>
      <c r="AN138" s="250">
        <v>5</v>
      </c>
      <c r="AO138" s="251"/>
      <c r="AP138" s="195">
        <v>5.2</v>
      </c>
      <c r="AQ138" s="195">
        <v>0.1</v>
      </c>
      <c r="AS138" s="196"/>
      <c r="AY138" s="196"/>
      <c r="AZ138" s="193"/>
      <c r="BA138" s="196"/>
      <c r="BJ138" s="196">
        <v>1</v>
      </c>
      <c r="BL138" s="196"/>
      <c r="BT138" s="196"/>
      <c r="CA138" s="196"/>
      <c r="CS138" s="196"/>
      <c r="CU138" s="196"/>
      <c r="CX138" s="196"/>
      <c r="DN138" s="196"/>
      <c r="DS138" s="196"/>
      <c r="DY138" s="196"/>
      <c r="EL138" s="196"/>
      <c r="EM138" s="195" t="s">
        <v>537</v>
      </c>
      <c r="EN138" s="206" t="s">
        <v>210</v>
      </c>
      <c r="EO138" s="213"/>
    </row>
    <row r="139" spans="1:145" x14ac:dyDescent="0.3">
      <c r="A139" s="12" t="s">
        <v>80</v>
      </c>
      <c r="B139" s="6" t="s">
        <v>606</v>
      </c>
      <c r="AL139"/>
      <c r="AN139"/>
      <c r="AO139"/>
      <c r="AZ139" s="12"/>
      <c r="BA139" s="6"/>
      <c r="EM139" t="s">
        <v>537</v>
      </c>
      <c r="EN139" s="16">
        <v>1</v>
      </c>
      <c r="EO139" t="s">
        <v>602</v>
      </c>
    </row>
    <row r="140" spans="1:145" x14ac:dyDescent="0.3">
      <c r="A140" s="12" t="s">
        <v>80</v>
      </c>
      <c r="B140" s="6" t="s">
        <v>607</v>
      </c>
      <c r="E140" s="12">
        <v>920</v>
      </c>
      <c r="AL140"/>
      <c r="AN140"/>
      <c r="AO140"/>
      <c r="AZ140" s="12"/>
      <c r="BA140" s="6"/>
      <c r="EM140" t="s">
        <v>537</v>
      </c>
      <c r="EN140" s="16">
        <v>1</v>
      </c>
      <c r="EO140" t="s">
        <v>602</v>
      </c>
    </row>
    <row r="141" spans="1:145" x14ac:dyDescent="0.3">
      <c r="A141" s="12" t="s">
        <v>80</v>
      </c>
      <c r="B141" s="6" t="s">
        <v>608</v>
      </c>
      <c r="AL141"/>
      <c r="AN141"/>
      <c r="AO141"/>
      <c r="AZ141" s="12"/>
      <c r="BA141" s="6"/>
      <c r="EM141" t="s">
        <v>537</v>
      </c>
      <c r="EN141" s="16">
        <v>1</v>
      </c>
      <c r="EO141" t="s">
        <v>602</v>
      </c>
    </row>
    <row r="142" spans="1:145" x14ac:dyDescent="0.3">
      <c r="A142" s="12" t="s">
        <v>80</v>
      </c>
      <c r="B142" s="6" t="s">
        <v>609</v>
      </c>
      <c r="E142">
        <v>1266</v>
      </c>
      <c r="F142" s="6">
        <v>1498</v>
      </c>
      <c r="AL142">
        <v>16.649999999999999</v>
      </c>
      <c r="AM142" s="6">
        <v>1.85</v>
      </c>
      <c r="AN142"/>
      <c r="AO142"/>
      <c r="AZ142" s="12"/>
      <c r="BA142" s="6"/>
      <c r="EM142" t="s">
        <v>537</v>
      </c>
      <c r="EN142" s="16">
        <v>1</v>
      </c>
    </row>
    <row r="143" spans="1:145" x14ac:dyDescent="0.3">
      <c r="A143" s="12" t="s">
        <v>80</v>
      </c>
      <c r="B143" s="6" t="s">
        <v>610</v>
      </c>
      <c r="AL143"/>
      <c r="AN143"/>
      <c r="AO143"/>
      <c r="AZ143" s="12"/>
      <c r="BA143" s="6"/>
      <c r="EM143" t="s">
        <v>537</v>
      </c>
      <c r="EN143" s="16">
        <v>1</v>
      </c>
      <c r="EO143" t="s">
        <v>602</v>
      </c>
    </row>
    <row r="144" spans="1:145" s="195" customFormat="1" x14ac:dyDescent="0.3">
      <c r="A144" s="193" t="s">
        <v>80</v>
      </c>
      <c r="B144" s="196" t="s">
        <v>611</v>
      </c>
      <c r="C144" s="195">
        <v>2</v>
      </c>
      <c r="D144" s="196">
        <v>0</v>
      </c>
      <c r="E144" s="195">
        <v>750</v>
      </c>
      <c r="F144" s="196">
        <v>1200</v>
      </c>
      <c r="G144" s="197">
        <v>22.15</v>
      </c>
      <c r="H144" s="197">
        <v>22.25</v>
      </c>
      <c r="I144" s="197">
        <v>22.2</v>
      </c>
      <c r="J144" s="198">
        <v>7.0710678118655765E-2</v>
      </c>
      <c r="K144" s="195">
        <v>1359</v>
      </c>
      <c r="L144" s="195">
        <v>1362</v>
      </c>
      <c r="M144" s="199">
        <v>1360.5</v>
      </c>
      <c r="N144" s="200">
        <v>2.1213203435596424</v>
      </c>
      <c r="O144" s="193">
        <v>-23.493289999999998</v>
      </c>
      <c r="P144" s="196">
        <v>-22.369820000000001</v>
      </c>
      <c r="Q144" s="208">
        <v>-46.956479999999999</v>
      </c>
      <c r="R144" s="196">
        <v>-42.983379999999997</v>
      </c>
      <c r="S144" s="202">
        <v>1</v>
      </c>
      <c r="T144" s="202">
        <v>0</v>
      </c>
      <c r="U144" s="202">
        <v>0</v>
      </c>
      <c r="V144" s="202">
        <v>0</v>
      </c>
      <c r="W144" s="202">
        <v>0</v>
      </c>
      <c r="X144" s="202">
        <v>0</v>
      </c>
      <c r="Y144" s="202">
        <v>0</v>
      </c>
      <c r="Z144" s="202">
        <v>0</v>
      </c>
      <c r="AA144" s="202">
        <v>0</v>
      </c>
      <c r="AB144" s="202">
        <v>0</v>
      </c>
      <c r="AC144" s="202">
        <v>0</v>
      </c>
      <c r="AD144" s="202">
        <v>0</v>
      </c>
      <c r="AE144" s="203">
        <v>0</v>
      </c>
      <c r="AF144" s="204">
        <v>1</v>
      </c>
      <c r="AG144" s="196">
        <v>0</v>
      </c>
      <c r="AL144" s="195">
        <v>16.100000000000001</v>
      </c>
      <c r="AM144" s="196">
        <v>3.6</v>
      </c>
      <c r="AN144" s="193"/>
      <c r="AO144" s="195">
        <v>5</v>
      </c>
      <c r="AR144" s="195">
        <v>8</v>
      </c>
      <c r="AS144" s="196">
        <v>0</v>
      </c>
      <c r="AY144" s="196"/>
      <c r="AZ144" s="193"/>
      <c r="BA144" s="196"/>
      <c r="BG144" s="195">
        <v>1</v>
      </c>
      <c r="BJ144" s="196">
        <v>1</v>
      </c>
      <c r="BL144" s="196"/>
      <c r="BT144" s="196"/>
      <c r="CA144" s="196"/>
      <c r="CS144" s="196"/>
      <c r="CU144" s="196"/>
      <c r="CX144" s="196"/>
      <c r="DN144" s="196"/>
      <c r="DS144" s="196"/>
      <c r="DY144" s="196"/>
      <c r="EL144" s="196"/>
      <c r="EM144" s="195" t="s">
        <v>537</v>
      </c>
      <c r="EN144" s="206" t="s">
        <v>210</v>
      </c>
    </row>
    <row r="145" spans="1:145" x14ac:dyDescent="0.3">
      <c r="A145" s="12" t="s">
        <v>80</v>
      </c>
      <c r="B145" s="6" t="s">
        <v>612</v>
      </c>
      <c r="D145" s="6" t="s">
        <v>147</v>
      </c>
      <c r="AL145"/>
      <c r="AN145"/>
      <c r="AO145"/>
      <c r="AZ145" s="12"/>
      <c r="BA145" s="6"/>
      <c r="EM145" t="s">
        <v>537</v>
      </c>
      <c r="EN145" s="16">
        <v>1</v>
      </c>
    </row>
    <row r="146" spans="1:145" x14ac:dyDescent="0.3">
      <c r="A146" s="12" t="s">
        <v>80</v>
      </c>
      <c r="B146" s="6" t="s">
        <v>613</v>
      </c>
      <c r="E146">
        <v>525</v>
      </c>
      <c r="F146" s="6">
        <v>790</v>
      </c>
      <c r="AG146" s="6">
        <v>0</v>
      </c>
      <c r="AL146">
        <v>11.05</v>
      </c>
      <c r="AM146" s="6">
        <v>1.35</v>
      </c>
      <c r="AN146"/>
      <c r="AO146"/>
      <c r="AZ146" s="12"/>
      <c r="BA146" s="6"/>
      <c r="EM146" t="s">
        <v>537</v>
      </c>
      <c r="EN146" s="16">
        <v>1</v>
      </c>
    </row>
    <row r="147" spans="1:145" x14ac:dyDescent="0.3">
      <c r="A147" s="12" t="s">
        <v>80</v>
      </c>
      <c r="B147" s="6" t="s">
        <v>614</v>
      </c>
      <c r="AL147"/>
      <c r="AN147"/>
      <c r="AO147"/>
      <c r="AZ147" s="12"/>
      <c r="BA147" s="6"/>
      <c r="EM147" t="s">
        <v>537</v>
      </c>
      <c r="EN147" s="16">
        <v>1</v>
      </c>
      <c r="EO147" t="s">
        <v>602</v>
      </c>
    </row>
    <row r="148" spans="1:145" x14ac:dyDescent="0.3">
      <c r="A148" s="12" t="s">
        <v>80</v>
      </c>
      <c r="B148" s="6" t="s">
        <v>615</v>
      </c>
      <c r="AL148"/>
      <c r="AN148"/>
      <c r="AO148"/>
      <c r="AZ148" s="12"/>
      <c r="BA148" s="6"/>
      <c r="EM148" t="s">
        <v>537</v>
      </c>
      <c r="EN148" s="16">
        <v>1</v>
      </c>
      <c r="EO148" t="s">
        <v>602</v>
      </c>
    </row>
    <row r="149" spans="1:145" x14ac:dyDescent="0.3">
      <c r="A149" s="12" t="s">
        <v>80</v>
      </c>
      <c r="B149" s="6" t="s">
        <v>616</v>
      </c>
      <c r="AL149"/>
      <c r="AN149"/>
      <c r="AO149"/>
      <c r="AZ149" s="12"/>
      <c r="BA149" s="6"/>
      <c r="EM149" t="s">
        <v>537</v>
      </c>
      <c r="EN149" s="16">
        <v>1</v>
      </c>
      <c r="EO149" t="s">
        <v>602</v>
      </c>
    </row>
    <row r="150" spans="1:145" x14ac:dyDescent="0.3">
      <c r="A150" s="12" t="s">
        <v>80</v>
      </c>
      <c r="B150" s="6" t="s">
        <v>617</v>
      </c>
      <c r="AL150"/>
      <c r="AN150"/>
      <c r="AO150"/>
      <c r="AZ150" s="12"/>
      <c r="BA150" s="6"/>
      <c r="EM150" t="s">
        <v>537</v>
      </c>
      <c r="EN150" s="16">
        <v>1</v>
      </c>
      <c r="EO150" t="s">
        <v>602</v>
      </c>
    </row>
    <row r="151" spans="1:145" x14ac:dyDescent="0.3">
      <c r="A151" s="12" t="s">
        <v>80</v>
      </c>
      <c r="B151" s="6" t="s">
        <v>618</v>
      </c>
      <c r="E151">
        <v>1400</v>
      </c>
      <c r="F151" s="6">
        <v>1640</v>
      </c>
      <c r="AL151">
        <v>10.8</v>
      </c>
      <c r="AM151" s="6">
        <v>1.1000000000000001</v>
      </c>
      <c r="AN151"/>
      <c r="AO151"/>
      <c r="AZ151" s="12"/>
      <c r="BA151" s="6"/>
      <c r="EM151" t="s">
        <v>537</v>
      </c>
      <c r="EN151" s="16">
        <v>1</v>
      </c>
    </row>
    <row r="152" spans="1:145" x14ac:dyDescent="0.3">
      <c r="A152" s="12" t="s">
        <v>80</v>
      </c>
      <c r="B152" s="6" t="s">
        <v>619</v>
      </c>
      <c r="AL152"/>
      <c r="AN152"/>
      <c r="AO152"/>
      <c r="AZ152" s="12"/>
      <c r="BA152" s="6"/>
      <c r="EM152" t="s">
        <v>537</v>
      </c>
      <c r="EN152" s="16">
        <v>1</v>
      </c>
      <c r="EO152" t="s">
        <v>602</v>
      </c>
    </row>
    <row r="153" spans="1:145" x14ac:dyDescent="0.3">
      <c r="A153" s="12" t="s">
        <v>80</v>
      </c>
      <c r="B153" s="6" t="s">
        <v>620</v>
      </c>
      <c r="AL153"/>
      <c r="AN153"/>
      <c r="AO153"/>
      <c r="AZ153" s="12"/>
      <c r="BA153" s="6"/>
      <c r="EM153" t="s">
        <v>537</v>
      </c>
      <c r="EN153" s="16">
        <v>1</v>
      </c>
      <c r="EO153" t="s">
        <v>602</v>
      </c>
    </row>
    <row r="154" spans="1:145" x14ac:dyDescent="0.3">
      <c r="A154" s="12" t="s">
        <v>80</v>
      </c>
      <c r="B154" s="6" t="s">
        <v>621</v>
      </c>
      <c r="E154">
        <v>470</v>
      </c>
      <c r="F154" s="6">
        <v>540</v>
      </c>
      <c r="AH154">
        <v>10.8</v>
      </c>
      <c r="AI154">
        <v>1.1000000000000001</v>
      </c>
      <c r="AJ154">
        <v>11.5</v>
      </c>
      <c r="AK154">
        <v>1.5</v>
      </c>
      <c r="AL154"/>
      <c r="AN154"/>
      <c r="AO154"/>
      <c r="AZ154" s="12"/>
      <c r="BA154" s="6"/>
      <c r="EM154" t="s">
        <v>537</v>
      </c>
      <c r="EN154" s="16">
        <v>1</v>
      </c>
    </row>
    <row r="155" spans="1:145" x14ac:dyDescent="0.3">
      <c r="A155" s="12" t="s">
        <v>80</v>
      </c>
      <c r="B155" s="6" t="s">
        <v>622</v>
      </c>
      <c r="AL155"/>
      <c r="AN155"/>
      <c r="AO155"/>
      <c r="AZ155" s="12"/>
      <c r="BA155" s="6"/>
      <c r="EM155" t="s">
        <v>537</v>
      </c>
      <c r="EN155" s="16">
        <v>1</v>
      </c>
      <c r="EO155" t="s">
        <v>602</v>
      </c>
    </row>
    <row r="156" spans="1:145" x14ac:dyDescent="0.3">
      <c r="A156" s="12" t="s">
        <v>80</v>
      </c>
      <c r="B156" s="6" t="s">
        <v>623</v>
      </c>
      <c r="AL156"/>
      <c r="AN156"/>
      <c r="AO156"/>
      <c r="AZ156" s="12"/>
      <c r="BA156" s="6"/>
      <c r="EM156" t="s">
        <v>537</v>
      </c>
      <c r="EN156" s="16">
        <v>1</v>
      </c>
      <c r="EO156" t="s">
        <v>602</v>
      </c>
    </row>
    <row r="157" spans="1:145" x14ac:dyDescent="0.3">
      <c r="A157" s="12" t="s">
        <v>80</v>
      </c>
      <c r="B157" s="6" t="s">
        <v>624</v>
      </c>
      <c r="E157" s="12">
        <v>1400</v>
      </c>
      <c r="AH157">
        <v>12.65</v>
      </c>
      <c r="AI157">
        <v>0.65</v>
      </c>
      <c r="AJ157">
        <v>14.95</v>
      </c>
      <c r="AK157">
        <v>0.85</v>
      </c>
      <c r="AL157"/>
      <c r="AN157"/>
      <c r="AO157"/>
      <c r="AZ157" s="12"/>
      <c r="BA157" s="6"/>
      <c r="EM157" t="s">
        <v>537</v>
      </c>
      <c r="EN157" s="16">
        <v>1</v>
      </c>
    </row>
    <row r="158" spans="1:145" s="195" customFormat="1" x14ac:dyDescent="0.3">
      <c r="A158" s="193" t="s">
        <v>80</v>
      </c>
      <c r="B158" s="196" t="s">
        <v>625</v>
      </c>
      <c r="C158" s="195">
        <v>2</v>
      </c>
      <c r="D158" s="196">
        <v>0</v>
      </c>
      <c r="E158" s="195">
        <v>876</v>
      </c>
      <c r="F158" s="196">
        <v>932</v>
      </c>
      <c r="G158" s="195">
        <v>22.25</v>
      </c>
      <c r="H158" s="197">
        <v>22.25</v>
      </c>
      <c r="I158" s="197">
        <v>22.25</v>
      </c>
      <c r="J158" s="198">
        <v>0</v>
      </c>
      <c r="K158" s="195">
        <v>1359</v>
      </c>
      <c r="L158" s="195">
        <v>1359</v>
      </c>
      <c r="M158" s="195">
        <v>1359</v>
      </c>
      <c r="N158" s="196">
        <v>0</v>
      </c>
      <c r="O158" s="193">
        <v>-23.37717</v>
      </c>
      <c r="P158" s="196">
        <v>-23.319120000000002</v>
      </c>
      <c r="Q158" s="208">
        <v>-45.164709999999999</v>
      </c>
      <c r="R158" s="196">
        <v>-45.127330000000001</v>
      </c>
      <c r="S158" s="202">
        <v>1</v>
      </c>
      <c r="T158" s="202">
        <v>0</v>
      </c>
      <c r="U158" s="202">
        <v>0</v>
      </c>
      <c r="V158" s="202">
        <v>0</v>
      </c>
      <c r="W158" s="202">
        <v>0</v>
      </c>
      <c r="X158" s="202">
        <v>0</v>
      </c>
      <c r="Y158" s="202">
        <v>0</v>
      </c>
      <c r="Z158" s="202">
        <v>0</v>
      </c>
      <c r="AA158" s="202">
        <v>0</v>
      </c>
      <c r="AB158" s="202">
        <v>0</v>
      </c>
      <c r="AC158" s="202">
        <v>0</v>
      </c>
      <c r="AD158" s="202">
        <v>0</v>
      </c>
      <c r="AE158" s="203">
        <v>0</v>
      </c>
      <c r="AF158" s="204">
        <v>1</v>
      </c>
      <c r="AG158" s="196"/>
      <c r="AH158" s="195">
        <v>11.45</v>
      </c>
      <c r="AI158" s="195">
        <v>0.65</v>
      </c>
      <c r="AJ158" s="195">
        <v>13.3</v>
      </c>
      <c r="AK158" s="195">
        <v>0.7</v>
      </c>
      <c r="AM158" s="196"/>
      <c r="AS158" s="196"/>
      <c r="AY158" s="196"/>
      <c r="AZ158" s="193"/>
      <c r="BA158" s="196"/>
      <c r="BG158" s="195">
        <v>1</v>
      </c>
      <c r="BJ158" s="196"/>
      <c r="BL158" s="196"/>
      <c r="BT158" s="196"/>
      <c r="CA158" s="196"/>
      <c r="CS158" s="196"/>
      <c r="CU158" s="196"/>
      <c r="CX158" s="196"/>
      <c r="DN158" s="196"/>
      <c r="DS158" s="196"/>
      <c r="DY158" s="196"/>
      <c r="EL158" s="196"/>
      <c r="EM158" s="195" t="s">
        <v>537</v>
      </c>
      <c r="EN158" s="206" t="s">
        <v>210</v>
      </c>
    </row>
    <row r="159" spans="1:145" x14ac:dyDescent="0.3">
      <c r="A159" s="12" t="s">
        <v>80</v>
      </c>
      <c r="B159" s="6" t="s">
        <v>626</v>
      </c>
      <c r="AL159"/>
      <c r="AN159"/>
      <c r="AO159"/>
      <c r="AZ159" s="12"/>
      <c r="BA159" s="6"/>
      <c r="EM159" t="s">
        <v>537</v>
      </c>
      <c r="EN159" s="16">
        <v>1</v>
      </c>
      <c r="EO159" t="s">
        <v>602</v>
      </c>
    </row>
    <row r="160" spans="1:145" x14ac:dyDescent="0.3">
      <c r="A160" s="12" t="s">
        <v>80</v>
      </c>
      <c r="B160" s="6" t="s">
        <v>627</v>
      </c>
      <c r="E160">
        <v>200</v>
      </c>
      <c r="F160" s="6">
        <v>950</v>
      </c>
      <c r="AL160"/>
      <c r="AN160"/>
      <c r="AO160"/>
      <c r="AZ160" s="12"/>
      <c r="BA160" s="6"/>
      <c r="EM160" t="s">
        <v>537</v>
      </c>
      <c r="EN160" s="16">
        <v>1</v>
      </c>
      <c r="EO160" t="s">
        <v>602</v>
      </c>
    </row>
    <row r="161" spans="1:145" x14ac:dyDescent="0.3">
      <c r="A161" s="12" t="s">
        <v>80</v>
      </c>
      <c r="B161" s="6" t="s">
        <v>628</v>
      </c>
      <c r="AL161"/>
      <c r="AN161"/>
      <c r="AO161"/>
      <c r="AZ161" s="12"/>
      <c r="BA161" s="6"/>
      <c r="EM161" t="s">
        <v>537</v>
      </c>
      <c r="EN161" s="16">
        <v>1</v>
      </c>
      <c r="EO161" t="s">
        <v>602</v>
      </c>
    </row>
    <row r="162" spans="1:145" x14ac:dyDescent="0.3">
      <c r="A162" s="12" t="s">
        <v>80</v>
      </c>
      <c r="B162" s="6" t="s">
        <v>629</v>
      </c>
      <c r="AL162"/>
      <c r="AN162"/>
      <c r="AO162"/>
      <c r="AZ162" s="12"/>
      <c r="BA162" s="6"/>
      <c r="EM162" t="s">
        <v>537</v>
      </c>
      <c r="EN162" s="16">
        <v>1</v>
      </c>
      <c r="EO162" t="s">
        <v>602</v>
      </c>
    </row>
    <row r="163" spans="1:145" x14ac:dyDescent="0.3">
      <c r="A163" s="12" t="s">
        <v>80</v>
      </c>
      <c r="B163" s="6" t="s">
        <v>630</v>
      </c>
      <c r="AL163"/>
      <c r="AN163"/>
      <c r="AO163"/>
      <c r="AZ163" s="12"/>
      <c r="BA163" s="6"/>
      <c r="EM163" t="s">
        <v>537</v>
      </c>
      <c r="EN163" s="16">
        <v>1</v>
      </c>
      <c r="EO163" t="s">
        <v>602</v>
      </c>
    </row>
    <row r="164" spans="1:145" x14ac:dyDescent="0.3">
      <c r="A164" s="12" t="s">
        <v>80</v>
      </c>
      <c r="B164" s="6" t="s">
        <v>631</v>
      </c>
      <c r="AL164"/>
      <c r="AN164"/>
      <c r="AO164"/>
      <c r="AZ164" s="12"/>
      <c r="BA164" s="6"/>
      <c r="EM164" t="s">
        <v>537</v>
      </c>
      <c r="EN164" s="16">
        <v>1</v>
      </c>
      <c r="EO164" t="s">
        <v>602</v>
      </c>
    </row>
    <row r="165" spans="1:145" x14ac:dyDescent="0.3">
      <c r="A165" s="12" t="s">
        <v>80</v>
      </c>
      <c r="B165" s="6" t="s">
        <v>632</v>
      </c>
      <c r="AL165"/>
      <c r="AN165"/>
      <c r="AO165"/>
      <c r="AZ165" s="12"/>
      <c r="BA165" s="6"/>
      <c r="EM165" t="s">
        <v>537</v>
      </c>
      <c r="EN165" s="16">
        <v>1</v>
      </c>
      <c r="EO165" t="s">
        <v>602</v>
      </c>
    </row>
    <row r="166" spans="1:145" x14ac:dyDescent="0.3">
      <c r="A166" s="12" t="s">
        <v>80</v>
      </c>
      <c r="B166" s="6" t="s">
        <v>633</v>
      </c>
      <c r="C166">
        <v>2</v>
      </c>
      <c r="E166">
        <v>1200</v>
      </c>
      <c r="AL166">
        <v>29.5</v>
      </c>
      <c r="AM166" s="6">
        <v>10.5</v>
      </c>
      <c r="AN166">
        <v>20</v>
      </c>
      <c r="AO166">
        <v>30</v>
      </c>
      <c r="AZ166" s="12"/>
      <c r="BA166" s="6"/>
      <c r="EM166" t="s">
        <v>537</v>
      </c>
      <c r="EN166" s="16">
        <v>1</v>
      </c>
    </row>
    <row r="167" spans="1:145" x14ac:dyDescent="0.3">
      <c r="A167" s="12" t="s">
        <v>80</v>
      </c>
      <c r="B167" s="6" t="s">
        <v>634</v>
      </c>
      <c r="E167">
        <v>2000</v>
      </c>
      <c r="F167" s="6">
        <v>2400</v>
      </c>
      <c r="AL167"/>
      <c r="AN167"/>
      <c r="AO167"/>
      <c r="AP167">
        <v>2.5</v>
      </c>
      <c r="AQ167">
        <v>0.5</v>
      </c>
      <c r="AZ167" s="12"/>
      <c r="BA167" s="6"/>
      <c r="EM167" t="s">
        <v>537</v>
      </c>
      <c r="EN167" s="16">
        <v>1</v>
      </c>
    </row>
    <row r="168" spans="1:145" s="51" customFormat="1" x14ac:dyDescent="0.3">
      <c r="A168" s="45" t="s">
        <v>80</v>
      </c>
      <c r="B168" s="52" t="s">
        <v>635</v>
      </c>
      <c r="D168" s="52"/>
      <c r="E168" s="45">
        <v>1200</v>
      </c>
      <c r="F168" s="52"/>
      <c r="J168" s="52"/>
      <c r="N168" s="52"/>
      <c r="P168" s="52"/>
      <c r="R168" s="52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100"/>
      <c r="AF168" s="115"/>
      <c r="AG168" s="52"/>
      <c r="AH168" s="51">
        <v>13.65</v>
      </c>
      <c r="AI168" s="51">
        <v>0.55000000000000004</v>
      </c>
      <c r="AJ168" s="51">
        <v>15.6</v>
      </c>
      <c r="AK168" s="51">
        <v>1.3</v>
      </c>
      <c r="AM168" s="52"/>
      <c r="AS168" s="52"/>
      <c r="AY168" s="52"/>
      <c r="AZ168" s="45"/>
      <c r="BA168" s="52"/>
      <c r="BJ168" s="52"/>
      <c r="BL168" s="52"/>
      <c r="BT168" s="52"/>
      <c r="CA168" s="52"/>
      <c r="CS168" s="52"/>
      <c r="CU168" s="52"/>
      <c r="CX168" s="52"/>
      <c r="DN168" s="52"/>
      <c r="DS168" s="52"/>
      <c r="DY168" s="52"/>
      <c r="EL168" s="52"/>
      <c r="EM168" s="51" t="s">
        <v>537</v>
      </c>
      <c r="EN168" s="53">
        <v>1</v>
      </c>
    </row>
    <row r="169" spans="1:145" x14ac:dyDescent="0.3">
      <c r="A169" s="12" t="s">
        <v>47</v>
      </c>
      <c r="B169" s="6" t="s">
        <v>648</v>
      </c>
      <c r="E169" s="69">
        <v>3200</v>
      </c>
      <c r="F169" s="136"/>
      <c r="AH169">
        <v>37.5</v>
      </c>
      <c r="AI169">
        <v>1.5</v>
      </c>
      <c r="AJ169">
        <v>49</v>
      </c>
      <c r="AK169">
        <v>4</v>
      </c>
      <c r="AL169"/>
      <c r="AN169"/>
      <c r="AO169"/>
      <c r="AZ169" s="12"/>
      <c r="BA169" s="6"/>
      <c r="EM169" t="s">
        <v>539</v>
      </c>
      <c r="EN169" s="16">
        <v>1</v>
      </c>
    </row>
    <row r="170" spans="1:145" x14ac:dyDescent="0.3">
      <c r="A170" s="12" t="s">
        <v>47</v>
      </c>
      <c r="B170" s="6" t="s">
        <v>649</v>
      </c>
      <c r="E170" s="7"/>
      <c r="F170" s="8"/>
      <c r="AL170"/>
      <c r="AN170"/>
      <c r="AO170"/>
      <c r="AP170">
        <v>5</v>
      </c>
      <c r="AQ170">
        <v>0</v>
      </c>
      <c r="AZ170" s="12"/>
      <c r="BA170" s="6"/>
      <c r="EM170" t="s">
        <v>539</v>
      </c>
      <c r="EN170" s="16" t="s">
        <v>592</v>
      </c>
      <c r="EO170" t="s">
        <v>602</v>
      </c>
    </row>
    <row r="171" spans="1:145" x14ac:dyDescent="0.3">
      <c r="A171" s="12" t="s">
        <v>47</v>
      </c>
      <c r="B171" s="6" t="s">
        <v>650</v>
      </c>
      <c r="E171" s="7">
        <v>25</v>
      </c>
      <c r="F171" s="8">
        <v>1400</v>
      </c>
      <c r="AL171">
        <v>23</v>
      </c>
      <c r="AM171" s="6">
        <v>3</v>
      </c>
      <c r="AN171"/>
      <c r="AO171"/>
      <c r="AZ171" s="12"/>
      <c r="BA171" s="6"/>
      <c r="EM171" t="s">
        <v>539</v>
      </c>
      <c r="EN171" s="16">
        <v>1</v>
      </c>
    </row>
    <row r="172" spans="1:145" s="22" customFormat="1" x14ac:dyDescent="0.3">
      <c r="A172" s="152" t="s">
        <v>47</v>
      </c>
      <c r="B172" s="153" t="s">
        <v>134</v>
      </c>
      <c r="C172" s="22">
        <v>2</v>
      </c>
      <c r="D172" s="153">
        <v>0</v>
      </c>
      <c r="F172" s="153"/>
      <c r="G172" s="22">
        <v>18.59</v>
      </c>
      <c r="H172" s="154">
        <v>18.59</v>
      </c>
      <c r="I172" s="154">
        <v>18.59</v>
      </c>
      <c r="J172" s="155">
        <v>0</v>
      </c>
      <c r="K172" s="22">
        <v>867</v>
      </c>
      <c r="L172" s="22">
        <v>867</v>
      </c>
      <c r="M172" s="22">
        <v>867</v>
      </c>
      <c r="N172" s="22">
        <v>0</v>
      </c>
      <c r="O172" s="152">
        <v>-28.387779999999999</v>
      </c>
      <c r="P172" s="153">
        <v>-27.00347</v>
      </c>
      <c r="Q172" s="158">
        <v>32.041589999999999</v>
      </c>
      <c r="R172" s="153">
        <v>32.861649999999997</v>
      </c>
      <c r="S172" s="43">
        <v>0</v>
      </c>
      <c r="T172" s="43">
        <v>0</v>
      </c>
      <c r="U172" s="43">
        <v>0</v>
      </c>
      <c r="V172" s="43">
        <v>0</v>
      </c>
      <c r="W172" s="43">
        <v>0</v>
      </c>
      <c r="X172" s="43">
        <v>0</v>
      </c>
      <c r="Y172" s="43">
        <v>0</v>
      </c>
      <c r="Z172" s="43">
        <v>0</v>
      </c>
      <c r="AA172" s="43">
        <v>0</v>
      </c>
      <c r="AB172" s="43">
        <v>0</v>
      </c>
      <c r="AC172" s="43">
        <v>0</v>
      </c>
      <c r="AD172" s="43">
        <v>0</v>
      </c>
      <c r="AE172" s="159">
        <v>0</v>
      </c>
      <c r="AF172" s="160">
        <v>0</v>
      </c>
      <c r="AG172" s="153"/>
      <c r="AL172" s="22">
        <v>34</v>
      </c>
      <c r="AM172" s="153"/>
      <c r="AN172" s="22">
        <v>20</v>
      </c>
      <c r="AO172" s="22">
        <v>50</v>
      </c>
      <c r="AS172" s="153"/>
      <c r="AY172" s="153"/>
      <c r="AZ172" s="152"/>
      <c r="BA172" s="153"/>
      <c r="BJ172" s="153"/>
      <c r="BL172" s="153"/>
      <c r="BT172" s="153"/>
      <c r="CA172" s="153"/>
      <c r="CS172" s="153"/>
      <c r="CU172" s="153"/>
      <c r="CX172" s="153"/>
      <c r="DN172" s="153"/>
      <c r="DS172" s="153"/>
      <c r="DY172" s="153"/>
      <c r="EL172" s="153"/>
      <c r="EM172" s="22" t="s">
        <v>539</v>
      </c>
      <c r="EN172" s="161" t="s">
        <v>210</v>
      </c>
      <c r="EO172" s="22" t="s">
        <v>4654</v>
      </c>
    </row>
    <row r="173" spans="1:145" s="195" customFormat="1" x14ac:dyDescent="0.3">
      <c r="A173" s="193" t="s">
        <v>47</v>
      </c>
      <c r="B173" s="196" t="s">
        <v>135</v>
      </c>
      <c r="C173" s="195">
        <v>2</v>
      </c>
      <c r="D173" s="196">
        <v>0</v>
      </c>
      <c r="E173" s="30"/>
      <c r="F173" s="196">
        <v>1000</v>
      </c>
      <c r="G173" s="195">
        <v>16.579999999999998</v>
      </c>
      <c r="H173" s="197">
        <v>17.059999999999999</v>
      </c>
      <c r="I173" s="197">
        <v>16.82</v>
      </c>
      <c r="J173" s="198">
        <v>0.33941125496954311</v>
      </c>
      <c r="K173" s="195">
        <v>360</v>
      </c>
      <c r="L173" s="195">
        <v>568</v>
      </c>
      <c r="M173" s="195">
        <v>464</v>
      </c>
      <c r="N173" s="200">
        <v>147.07821048680188</v>
      </c>
      <c r="O173" s="193">
        <v>-34.062939999999998</v>
      </c>
      <c r="P173" s="196">
        <v>-33.819139999999997</v>
      </c>
      <c r="Q173" s="208">
        <v>20.368169999999999</v>
      </c>
      <c r="R173" s="196">
        <v>24.20025</v>
      </c>
      <c r="S173" s="202">
        <v>1</v>
      </c>
      <c r="T173" s="202">
        <v>0</v>
      </c>
      <c r="U173" s="202">
        <v>1</v>
      </c>
      <c r="V173" s="202">
        <v>0</v>
      </c>
      <c r="W173" s="202">
        <v>0</v>
      </c>
      <c r="X173" s="202">
        <v>0</v>
      </c>
      <c r="Y173" s="202">
        <v>0</v>
      </c>
      <c r="Z173" s="202">
        <v>0</v>
      </c>
      <c r="AA173" s="202">
        <v>0</v>
      </c>
      <c r="AB173" s="202">
        <v>0</v>
      </c>
      <c r="AC173" s="202">
        <v>0</v>
      </c>
      <c r="AD173" s="202">
        <v>0</v>
      </c>
      <c r="AE173" s="203">
        <v>0</v>
      </c>
      <c r="AF173" s="204">
        <v>1</v>
      </c>
      <c r="AG173" s="196"/>
      <c r="AL173" s="195">
        <v>45.5</v>
      </c>
      <c r="AM173" s="196">
        <v>5.5</v>
      </c>
      <c r="AN173" s="195">
        <v>42</v>
      </c>
      <c r="AO173" s="195">
        <v>43</v>
      </c>
      <c r="AP173" s="195">
        <v>6.5</v>
      </c>
      <c r="AQ173" s="195">
        <v>1.5</v>
      </c>
      <c r="AS173" s="196"/>
      <c r="AY173" s="196"/>
      <c r="AZ173" s="193"/>
      <c r="BA173" s="196"/>
      <c r="BE173" s="195">
        <v>1</v>
      </c>
      <c r="BJ173" s="196"/>
      <c r="BL173" s="196"/>
      <c r="BT173" s="196">
        <v>1</v>
      </c>
      <c r="CA173" s="196"/>
      <c r="CS173" s="196"/>
      <c r="CU173" s="196"/>
      <c r="CX173" s="196"/>
      <c r="DN173" s="196"/>
      <c r="DS173" s="196"/>
      <c r="DY173" s="196"/>
      <c r="EL173" s="196"/>
      <c r="EM173" s="195" t="s">
        <v>539</v>
      </c>
      <c r="EN173" s="206" t="s">
        <v>210</v>
      </c>
    </row>
    <row r="174" spans="1:145" x14ac:dyDescent="0.3">
      <c r="A174" s="12" t="s">
        <v>47</v>
      </c>
      <c r="B174" s="6" t="s">
        <v>651</v>
      </c>
      <c r="E174" s="7"/>
      <c r="F174" s="8"/>
      <c r="AG174" s="6">
        <v>1</v>
      </c>
      <c r="AL174">
        <v>48</v>
      </c>
      <c r="AN174"/>
      <c r="AO174"/>
      <c r="AZ174" s="12"/>
      <c r="BA174" s="6"/>
      <c r="EM174" t="s">
        <v>539</v>
      </c>
      <c r="EN174" s="16">
        <v>1</v>
      </c>
    </row>
    <row r="175" spans="1:145" x14ac:dyDescent="0.3">
      <c r="A175" s="12" t="s">
        <v>47</v>
      </c>
      <c r="B175" s="6" t="s">
        <v>652</v>
      </c>
      <c r="E175" s="7">
        <v>0</v>
      </c>
      <c r="F175" s="8">
        <v>1400</v>
      </c>
      <c r="AL175">
        <v>24.4</v>
      </c>
      <c r="AM175" s="6">
        <v>6.1</v>
      </c>
      <c r="AN175"/>
      <c r="AO175"/>
      <c r="AZ175" s="12"/>
      <c r="BA175" s="6"/>
      <c r="EM175" t="s">
        <v>539</v>
      </c>
      <c r="EN175" s="16">
        <v>1</v>
      </c>
    </row>
    <row r="176" spans="1:145" x14ac:dyDescent="0.3">
      <c r="A176" s="12" t="s">
        <v>47</v>
      </c>
      <c r="B176" s="6" t="s">
        <v>653</v>
      </c>
      <c r="AH176">
        <v>30.7</v>
      </c>
      <c r="AI176">
        <v>5.2</v>
      </c>
      <c r="AJ176">
        <v>45.05</v>
      </c>
      <c r="AK176">
        <v>1.85</v>
      </c>
      <c r="AL176"/>
      <c r="AN176"/>
      <c r="AO176"/>
      <c r="AZ176" s="12"/>
      <c r="BA176" s="6"/>
      <c r="EM176" t="s">
        <v>539</v>
      </c>
      <c r="EN176" s="16">
        <v>1</v>
      </c>
    </row>
    <row r="177" spans="1:145" s="195" customFormat="1" x14ac:dyDescent="0.3">
      <c r="A177" s="193" t="s">
        <v>47</v>
      </c>
      <c r="B177" s="196" t="s">
        <v>136</v>
      </c>
      <c r="C177" s="195">
        <v>2</v>
      </c>
      <c r="D177" s="196">
        <v>0</v>
      </c>
      <c r="E177" s="30"/>
      <c r="F177" s="93"/>
      <c r="G177" s="195">
        <v>17.059999999999999</v>
      </c>
      <c r="H177" s="197">
        <v>17.059999999999999</v>
      </c>
      <c r="I177" s="197">
        <v>17.059999999999999</v>
      </c>
      <c r="J177" s="198">
        <v>0</v>
      </c>
      <c r="K177" s="199">
        <v>360</v>
      </c>
      <c r="L177" s="199">
        <v>360</v>
      </c>
      <c r="M177" s="199">
        <v>360</v>
      </c>
      <c r="N177" s="200">
        <v>0</v>
      </c>
      <c r="O177" s="193">
        <v>-34.35792</v>
      </c>
      <c r="P177" s="196">
        <v>-33.112870000000001</v>
      </c>
      <c r="Q177" s="208">
        <v>18.044229999999999</v>
      </c>
      <c r="R177" s="196">
        <v>22.014469999999999</v>
      </c>
      <c r="S177" s="202">
        <v>0</v>
      </c>
      <c r="T177" s="202">
        <v>0</v>
      </c>
      <c r="U177" s="202">
        <v>1</v>
      </c>
      <c r="V177" s="202">
        <v>0</v>
      </c>
      <c r="W177" s="202">
        <v>0</v>
      </c>
      <c r="X177" s="202">
        <v>0</v>
      </c>
      <c r="Y177" s="202">
        <v>0</v>
      </c>
      <c r="Z177" s="202">
        <v>0</v>
      </c>
      <c r="AA177" s="202">
        <v>0</v>
      </c>
      <c r="AB177" s="202">
        <v>0</v>
      </c>
      <c r="AC177" s="202">
        <v>0</v>
      </c>
      <c r="AD177" s="202">
        <v>0</v>
      </c>
      <c r="AE177" s="203">
        <v>0</v>
      </c>
      <c r="AF177" s="204">
        <v>1</v>
      </c>
      <c r="AG177" s="196"/>
      <c r="AH177" s="195">
        <v>15</v>
      </c>
      <c r="AJ177" s="195">
        <v>36</v>
      </c>
      <c r="AM177" s="196"/>
      <c r="AS177" s="196"/>
      <c r="AY177" s="196"/>
      <c r="AZ177" s="193"/>
      <c r="BA177" s="196"/>
      <c r="BJ177" s="196"/>
      <c r="BL177" s="196"/>
      <c r="BP177" s="195">
        <v>1</v>
      </c>
      <c r="BT177" s="196">
        <v>1</v>
      </c>
      <c r="CA177" s="196"/>
      <c r="CS177" s="196"/>
      <c r="CU177" s="196"/>
      <c r="CX177" s="196"/>
      <c r="DN177" s="196"/>
      <c r="DS177" s="196"/>
      <c r="DY177" s="196"/>
      <c r="EL177" s="196"/>
      <c r="EM177" s="195" t="s">
        <v>539</v>
      </c>
      <c r="EN177" s="206" t="s">
        <v>210</v>
      </c>
    </row>
    <row r="178" spans="1:145" x14ac:dyDescent="0.3">
      <c r="A178" s="12" t="s">
        <v>47</v>
      </c>
      <c r="B178" s="6" t="s">
        <v>654</v>
      </c>
      <c r="D178" s="6">
        <v>0</v>
      </c>
      <c r="E178">
        <v>0</v>
      </c>
      <c r="F178" s="6">
        <v>350</v>
      </c>
      <c r="AH178">
        <v>24.1</v>
      </c>
      <c r="AI178">
        <v>2.1</v>
      </c>
      <c r="AL178"/>
      <c r="AN178"/>
      <c r="AO178"/>
      <c r="AZ178" s="12"/>
      <c r="BA178" s="6"/>
      <c r="EM178" t="s">
        <v>539</v>
      </c>
      <c r="EN178" s="16">
        <v>1</v>
      </c>
      <c r="EO178" t="s">
        <v>655</v>
      </c>
    </row>
    <row r="179" spans="1:145" s="195" customFormat="1" x14ac:dyDescent="0.3">
      <c r="A179" s="193" t="s">
        <v>47</v>
      </c>
      <c r="B179" s="196" t="s">
        <v>656</v>
      </c>
      <c r="C179" s="195">
        <v>2</v>
      </c>
      <c r="D179" s="196">
        <v>0</v>
      </c>
      <c r="E179" s="195">
        <v>800</v>
      </c>
      <c r="F179" s="196">
        <v>1800</v>
      </c>
      <c r="G179" s="197">
        <v>21</v>
      </c>
      <c r="H179" s="197">
        <v>21</v>
      </c>
      <c r="I179" s="197">
        <v>21</v>
      </c>
      <c r="J179" s="198">
        <v>0</v>
      </c>
      <c r="K179" s="199">
        <v>516</v>
      </c>
      <c r="L179" s="199">
        <v>516</v>
      </c>
      <c r="M179" s="199">
        <v>516</v>
      </c>
      <c r="N179" s="200">
        <v>0</v>
      </c>
      <c r="O179" s="193">
        <v>-24.025870000000001</v>
      </c>
      <c r="P179" s="196">
        <v>-23.039239999999999</v>
      </c>
      <c r="Q179" s="208">
        <v>29.449539999999999</v>
      </c>
      <c r="R179" s="196">
        <v>30.084140000000001</v>
      </c>
      <c r="S179" s="202">
        <v>1</v>
      </c>
      <c r="T179" s="202">
        <v>0</v>
      </c>
      <c r="U179" s="202">
        <v>0</v>
      </c>
      <c r="V179" s="202">
        <v>1</v>
      </c>
      <c r="W179" s="202">
        <v>0</v>
      </c>
      <c r="X179" s="202">
        <v>0</v>
      </c>
      <c r="Y179" s="202">
        <v>0</v>
      </c>
      <c r="Z179" s="202">
        <v>0</v>
      </c>
      <c r="AA179" s="202">
        <v>0</v>
      </c>
      <c r="AB179" s="202">
        <v>0</v>
      </c>
      <c r="AC179" s="202">
        <v>1</v>
      </c>
      <c r="AD179" s="202">
        <v>0</v>
      </c>
      <c r="AE179" s="203">
        <v>0</v>
      </c>
      <c r="AF179" s="204">
        <v>2</v>
      </c>
      <c r="AG179" s="196"/>
      <c r="AH179" s="195">
        <v>41.7</v>
      </c>
      <c r="AJ179" s="195">
        <v>44</v>
      </c>
      <c r="AM179" s="196"/>
      <c r="AN179" s="195">
        <v>56</v>
      </c>
      <c r="AO179" s="195">
        <v>56</v>
      </c>
      <c r="AR179" s="195">
        <v>8</v>
      </c>
      <c r="AS179" s="196">
        <v>0</v>
      </c>
      <c r="AY179" s="196"/>
      <c r="AZ179" s="193"/>
      <c r="BA179" s="196"/>
      <c r="BE179" s="195">
        <v>1</v>
      </c>
      <c r="BJ179" s="196"/>
      <c r="BL179" s="196"/>
      <c r="BT179" s="196"/>
      <c r="BX179" s="195">
        <v>1</v>
      </c>
      <c r="CA179" s="196"/>
      <c r="CS179" s="196"/>
      <c r="CU179" s="196"/>
      <c r="CX179" s="196"/>
      <c r="DN179" s="196"/>
      <c r="DS179" s="196"/>
      <c r="DV179" s="195">
        <v>1</v>
      </c>
      <c r="DW179" s="195">
        <v>1</v>
      </c>
      <c r="DY179" s="196"/>
      <c r="EL179" s="196"/>
      <c r="EM179" s="195" t="s">
        <v>539</v>
      </c>
      <c r="EN179" s="206" t="s">
        <v>533</v>
      </c>
    </row>
    <row r="180" spans="1:145" x14ac:dyDescent="0.3">
      <c r="A180" s="12" t="s">
        <v>47</v>
      </c>
      <c r="B180" s="6" t="s">
        <v>657</v>
      </c>
      <c r="F180" s="6">
        <v>3000</v>
      </c>
      <c r="AL180"/>
      <c r="AN180"/>
      <c r="AO180"/>
      <c r="AZ180" s="12"/>
      <c r="BA180" s="6"/>
      <c r="EM180" t="s">
        <v>658</v>
      </c>
      <c r="EN180" s="16">
        <v>1</v>
      </c>
      <c r="EO180" t="s">
        <v>602</v>
      </c>
    </row>
    <row r="181" spans="1:145" x14ac:dyDescent="0.3">
      <c r="A181" s="12" t="s">
        <v>47</v>
      </c>
      <c r="B181" s="6" t="s">
        <v>659</v>
      </c>
      <c r="E181">
        <v>1730</v>
      </c>
      <c r="F181" s="6">
        <v>2000</v>
      </c>
      <c r="AH181">
        <v>25.9</v>
      </c>
      <c r="AI181">
        <v>3.1</v>
      </c>
      <c r="AJ181">
        <v>39.450000000000003</v>
      </c>
      <c r="AK181">
        <v>5.95</v>
      </c>
      <c r="AL181"/>
      <c r="AN181"/>
      <c r="AO181"/>
      <c r="AZ181" s="12"/>
      <c r="BA181" s="6"/>
      <c r="EM181" t="s">
        <v>539</v>
      </c>
      <c r="EN181" s="16">
        <v>1</v>
      </c>
    </row>
    <row r="182" spans="1:145" s="51" customFormat="1" x14ac:dyDescent="0.3">
      <c r="A182" s="45" t="s">
        <v>47</v>
      </c>
      <c r="B182" s="52" t="s">
        <v>660</v>
      </c>
      <c r="C182" s="51">
        <v>2</v>
      </c>
      <c r="D182" s="52"/>
      <c r="E182" s="51">
        <v>1200</v>
      </c>
      <c r="F182" s="52">
        <v>1300</v>
      </c>
      <c r="J182" s="52"/>
      <c r="N182" s="52"/>
      <c r="P182" s="52"/>
      <c r="R182" s="52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100"/>
      <c r="AF182" s="115"/>
      <c r="AG182" s="52">
        <v>1</v>
      </c>
      <c r="AM182" s="52"/>
      <c r="AN182" s="51">
        <v>30</v>
      </c>
      <c r="AO182" s="51">
        <v>40</v>
      </c>
      <c r="AP182" s="51">
        <v>2</v>
      </c>
      <c r="AQ182" s="51">
        <v>0</v>
      </c>
      <c r="AS182" s="52"/>
      <c r="AY182" s="52"/>
      <c r="AZ182" s="45"/>
      <c r="BA182" s="52"/>
      <c r="BJ182" s="52"/>
      <c r="BL182" s="52"/>
      <c r="BT182" s="52"/>
      <c r="CA182" s="52"/>
      <c r="CS182" s="52"/>
      <c r="CU182" s="52"/>
      <c r="CX182" s="52"/>
      <c r="DN182" s="52"/>
      <c r="DS182" s="52"/>
      <c r="DY182" s="52"/>
      <c r="EL182" s="52"/>
      <c r="EM182" s="51" t="s">
        <v>539</v>
      </c>
      <c r="EN182" s="53">
        <v>1</v>
      </c>
    </row>
    <row r="183" spans="1:145" x14ac:dyDescent="0.3">
      <c r="A183" s="12" t="s">
        <v>98</v>
      </c>
      <c r="B183" s="6" t="s">
        <v>720</v>
      </c>
      <c r="AL183"/>
      <c r="AN183"/>
      <c r="AO183"/>
      <c r="AZ183" s="12"/>
      <c r="BA183" s="6"/>
      <c r="EM183" t="s">
        <v>591</v>
      </c>
      <c r="EN183" s="16">
        <v>1</v>
      </c>
      <c r="EO183" t="s">
        <v>602</v>
      </c>
    </row>
    <row r="184" spans="1:145" x14ac:dyDescent="0.3">
      <c r="A184" s="12" t="s">
        <v>98</v>
      </c>
      <c r="B184" s="6" t="s">
        <v>721</v>
      </c>
      <c r="AG184" s="6">
        <v>2</v>
      </c>
      <c r="AH184">
        <v>29</v>
      </c>
      <c r="AI184">
        <v>4</v>
      </c>
      <c r="AJ184">
        <v>43</v>
      </c>
      <c r="AK184">
        <v>7</v>
      </c>
      <c r="AL184"/>
      <c r="AN184"/>
      <c r="AO184">
        <v>1000</v>
      </c>
      <c r="AW184">
        <v>7</v>
      </c>
      <c r="AX184">
        <v>0</v>
      </c>
      <c r="AZ184" s="12"/>
      <c r="BA184" s="6"/>
      <c r="EM184" t="s">
        <v>591</v>
      </c>
      <c r="EN184" s="16">
        <v>1</v>
      </c>
    </row>
    <row r="185" spans="1:145" s="195" customFormat="1" x14ac:dyDescent="0.3">
      <c r="A185" s="193" t="s">
        <v>98</v>
      </c>
      <c r="B185" s="196" t="s">
        <v>722</v>
      </c>
      <c r="C185" s="195">
        <v>2</v>
      </c>
      <c r="D185" s="196">
        <v>2</v>
      </c>
      <c r="E185" s="195">
        <v>2500</v>
      </c>
      <c r="F185" s="196">
        <v>4000</v>
      </c>
      <c r="G185" s="197">
        <v>17.88</v>
      </c>
      <c r="H185" s="197">
        <v>17.88</v>
      </c>
      <c r="I185" s="197">
        <v>17.88</v>
      </c>
      <c r="J185" s="198">
        <v>0</v>
      </c>
      <c r="K185" s="199">
        <v>1351</v>
      </c>
      <c r="L185" s="199">
        <v>1351</v>
      </c>
      <c r="M185" s="199">
        <v>1351</v>
      </c>
      <c r="N185" s="200">
        <v>0</v>
      </c>
      <c r="O185" s="209">
        <v>6.7887000000000004</v>
      </c>
      <c r="P185" s="196">
        <v>7.1033799999999996</v>
      </c>
      <c r="Q185" s="208">
        <v>39.625970000000002</v>
      </c>
      <c r="R185" s="201">
        <v>39.942878</v>
      </c>
      <c r="S185" s="202">
        <v>1</v>
      </c>
      <c r="T185" s="202">
        <v>0</v>
      </c>
      <c r="U185" s="202">
        <v>1</v>
      </c>
      <c r="V185" s="202">
        <v>0</v>
      </c>
      <c r="W185" s="202">
        <v>0</v>
      </c>
      <c r="X185" s="202">
        <v>0</v>
      </c>
      <c r="Y185" s="202">
        <v>0</v>
      </c>
      <c r="Z185" s="202">
        <v>0</v>
      </c>
      <c r="AA185" s="202">
        <v>0</v>
      </c>
      <c r="AB185" s="202">
        <v>0</v>
      </c>
      <c r="AC185" s="202">
        <v>1</v>
      </c>
      <c r="AD185" s="202">
        <v>0</v>
      </c>
      <c r="AE185" s="203">
        <v>0</v>
      </c>
      <c r="AF185" s="204">
        <v>4</v>
      </c>
      <c r="AG185" s="196"/>
      <c r="AM185" s="196"/>
      <c r="AN185" s="195">
        <v>11</v>
      </c>
      <c r="AO185" s="195">
        <v>31</v>
      </c>
      <c r="AQ185" s="195">
        <v>2.6</v>
      </c>
      <c r="AR185" s="195">
        <v>1.7</v>
      </c>
      <c r="AS185" s="196">
        <v>0</v>
      </c>
      <c r="AY185" s="196"/>
      <c r="AZ185" s="193"/>
      <c r="BA185" s="196"/>
      <c r="BJ185" s="196">
        <v>1</v>
      </c>
      <c r="BL185" s="196"/>
      <c r="BS185" s="195">
        <v>1</v>
      </c>
      <c r="BT185" s="196"/>
      <c r="CA185" s="196"/>
      <c r="CS185" s="196"/>
      <c r="CU185" s="196"/>
      <c r="CX185" s="196"/>
      <c r="DN185" s="196"/>
      <c r="DS185" s="196"/>
      <c r="DU185" s="195">
        <v>1</v>
      </c>
      <c r="DY185" s="196"/>
      <c r="EL185" s="196"/>
      <c r="EM185" s="195" t="s">
        <v>539</v>
      </c>
      <c r="EN185" s="206" t="s">
        <v>210</v>
      </c>
    </row>
    <row r="186" spans="1:145" s="195" customFormat="1" x14ac:dyDescent="0.3">
      <c r="A186" s="193" t="s">
        <v>98</v>
      </c>
      <c r="B186" s="196" t="s">
        <v>723</v>
      </c>
      <c r="C186" s="195">
        <v>1</v>
      </c>
      <c r="D186" s="196">
        <v>1</v>
      </c>
      <c r="E186" s="195">
        <v>1950</v>
      </c>
      <c r="F186" s="196">
        <v>3520</v>
      </c>
      <c r="G186" s="197">
        <v>22.1</v>
      </c>
      <c r="H186" s="197">
        <v>22.1</v>
      </c>
      <c r="I186" s="197">
        <v>22.1</v>
      </c>
      <c r="J186" s="198">
        <v>0</v>
      </c>
      <c r="K186" s="199">
        <v>1151</v>
      </c>
      <c r="L186" s="199">
        <v>1151</v>
      </c>
      <c r="M186" s="199">
        <v>1151</v>
      </c>
      <c r="N186" s="200">
        <v>0</v>
      </c>
      <c r="O186" s="193">
        <v>6.2236200000000004</v>
      </c>
      <c r="P186" s="196">
        <v>6.4311199999999999</v>
      </c>
      <c r="Q186" s="208">
        <v>38.559530000000002</v>
      </c>
      <c r="R186" s="196">
        <v>38.707129999999999</v>
      </c>
      <c r="S186" s="202">
        <v>1</v>
      </c>
      <c r="T186" s="202">
        <v>0</v>
      </c>
      <c r="U186" s="202">
        <v>1</v>
      </c>
      <c r="V186" s="202">
        <v>0</v>
      </c>
      <c r="W186" s="202">
        <v>1</v>
      </c>
      <c r="X186" s="202">
        <v>0</v>
      </c>
      <c r="Y186" s="202">
        <v>0</v>
      </c>
      <c r="Z186" s="202">
        <v>0</v>
      </c>
      <c r="AA186" s="202">
        <v>0</v>
      </c>
      <c r="AB186" s="202">
        <v>0</v>
      </c>
      <c r="AC186" s="202">
        <v>0</v>
      </c>
      <c r="AD186" s="202">
        <v>0</v>
      </c>
      <c r="AE186" s="203">
        <v>0</v>
      </c>
      <c r="AF186" s="204">
        <v>5</v>
      </c>
      <c r="AG186" s="196"/>
      <c r="AH186" s="195">
        <v>49.75</v>
      </c>
      <c r="AI186" s="195">
        <v>2.75</v>
      </c>
      <c r="AJ186" s="195">
        <v>53.85</v>
      </c>
      <c r="AK186" s="195">
        <v>8.25</v>
      </c>
      <c r="AM186" s="196"/>
      <c r="AS186" s="196"/>
      <c r="AY186" s="196"/>
      <c r="AZ186" s="193"/>
      <c r="BA186" s="196"/>
      <c r="BJ186" s="196">
        <v>1</v>
      </c>
      <c r="BL186" s="196"/>
      <c r="BS186" s="195">
        <v>1</v>
      </c>
      <c r="BT186" s="196"/>
      <c r="CA186" s="196"/>
      <c r="CI186" s="195">
        <v>1</v>
      </c>
      <c r="CS186" s="196"/>
      <c r="CU186" s="196"/>
      <c r="CX186" s="196"/>
      <c r="DN186" s="196"/>
      <c r="DS186" s="196"/>
      <c r="DY186" s="196"/>
      <c r="EL186" s="196"/>
      <c r="EM186" s="195" t="s">
        <v>539</v>
      </c>
      <c r="EN186" s="206" t="s">
        <v>210</v>
      </c>
    </row>
    <row r="187" spans="1:145" x14ac:dyDescent="0.3">
      <c r="A187" s="12" t="s">
        <v>98</v>
      </c>
      <c r="B187" s="6" t="s">
        <v>724</v>
      </c>
      <c r="AL187">
        <v>14.35</v>
      </c>
      <c r="AM187" s="6">
        <v>1.05</v>
      </c>
      <c r="AN187"/>
      <c r="AO187"/>
      <c r="AZ187" s="12"/>
      <c r="BA187" s="6"/>
      <c r="EM187" t="s">
        <v>537</v>
      </c>
      <c r="EN187" s="16">
        <v>1</v>
      </c>
    </row>
    <row r="188" spans="1:145" x14ac:dyDescent="0.3">
      <c r="A188" s="12" t="s">
        <v>98</v>
      </c>
      <c r="B188" s="6" t="s">
        <v>725</v>
      </c>
      <c r="AH188">
        <v>16.89</v>
      </c>
      <c r="AI188">
        <v>0.88</v>
      </c>
      <c r="AJ188">
        <v>23.63</v>
      </c>
      <c r="AK188">
        <v>0.74</v>
      </c>
      <c r="AL188"/>
      <c r="AN188"/>
      <c r="AO188"/>
      <c r="AZ188" s="12"/>
      <c r="BA188" s="6"/>
      <c r="EM188" t="s">
        <v>537</v>
      </c>
      <c r="EN188" s="16">
        <v>1</v>
      </c>
    </row>
    <row r="189" spans="1:145" s="195" customFormat="1" x14ac:dyDescent="0.3">
      <c r="A189" s="193" t="s">
        <v>98</v>
      </c>
      <c r="B189" s="196" t="s">
        <v>930</v>
      </c>
      <c r="C189" s="195">
        <v>2</v>
      </c>
      <c r="D189" s="196">
        <v>1</v>
      </c>
      <c r="E189" s="195">
        <v>0</v>
      </c>
      <c r="F189" s="196">
        <v>300</v>
      </c>
      <c r="G189" s="197">
        <v>26.55</v>
      </c>
      <c r="H189" s="197">
        <v>26.79</v>
      </c>
      <c r="I189" s="197">
        <v>26.67</v>
      </c>
      <c r="J189" s="198">
        <v>0.16970562748477031</v>
      </c>
      <c r="K189" s="199">
        <v>2466</v>
      </c>
      <c r="L189" s="199">
        <v>2537</v>
      </c>
      <c r="M189" s="199">
        <v>2501.5</v>
      </c>
      <c r="N189" s="200">
        <v>50.204581464244875</v>
      </c>
      <c r="O189" s="193">
        <v>-4.1611399999999996</v>
      </c>
      <c r="P189" s="196">
        <v>2.2340200000000001</v>
      </c>
      <c r="Q189" s="208">
        <v>-69.930310000000006</v>
      </c>
      <c r="R189" s="196">
        <v>-54.450049999999997</v>
      </c>
      <c r="S189" s="202">
        <v>1</v>
      </c>
      <c r="T189" s="202">
        <v>0</v>
      </c>
      <c r="U189" s="202">
        <v>0</v>
      </c>
      <c r="V189" s="202">
        <v>0</v>
      </c>
      <c r="W189" s="202">
        <v>1</v>
      </c>
      <c r="X189" s="202">
        <v>0</v>
      </c>
      <c r="Y189" s="202">
        <v>0</v>
      </c>
      <c r="Z189" s="202">
        <v>0</v>
      </c>
      <c r="AA189" s="202">
        <v>0</v>
      </c>
      <c r="AB189" s="202">
        <v>0</v>
      </c>
      <c r="AC189" s="202">
        <v>0</v>
      </c>
      <c r="AD189" s="202">
        <v>0</v>
      </c>
      <c r="AE189" s="203">
        <v>0</v>
      </c>
      <c r="AF189" s="204">
        <v>1</v>
      </c>
      <c r="AG189" s="196"/>
      <c r="AH189" s="195">
        <v>15.5</v>
      </c>
      <c r="AI189" s="195">
        <v>1.5</v>
      </c>
      <c r="AJ189" s="195">
        <v>20.5</v>
      </c>
      <c r="AK189" s="195">
        <v>2.5</v>
      </c>
      <c r="AM189" s="196"/>
      <c r="AN189" s="195">
        <v>70</v>
      </c>
      <c r="AO189" s="195">
        <v>250</v>
      </c>
      <c r="AS189" s="196"/>
      <c r="AY189" s="196"/>
      <c r="AZ189" s="193"/>
      <c r="BA189" s="196"/>
      <c r="BG189" s="195">
        <v>1</v>
      </c>
      <c r="BJ189" s="196"/>
      <c r="BL189" s="196"/>
      <c r="BT189" s="196"/>
      <c r="CA189" s="196"/>
      <c r="CC189" s="195">
        <v>1</v>
      </c>
      <c r="CI189" s="195">
        <v>1</v>
      </c>
      <c r="CS189" s="196"/>
      <c r="CU189" s="196"/>
      <c r="CX189" s="196"/>
      <c r="DN189" s="196"/>
      <c r="DS189" s="196"/>
      <c r="DY189" s="196"/>
      <c r="EL189" s="196"/>
      <c r="EM189" s="195" t="s">
        <v>537</v>
      </c>
      <c r="EN189" s="206" t="s">
        <v>210</v>
      </c>
    </row>
    <row r="190" spans="1:145" x14ac:dyDescent="0.3">
      <c r="A190" s="12" t="s">
        <v>98</v>
      </c>
      <c r="B190" s="6" t="s">
        <v>726</v>
      </c>
      <c r="AH190">
        <v>69.5</v>
      </c>
      <c r="AI190">
        <v>15.5</v>
      </c>
      <c r="AJ190">
        <v>83</v>
      </c>
      <c r="AK190">
        <v>27</v>
      </c>
      <c r="AL190"/>
      <c r="AN190">
        <v>4000</v>
      </c>
      <c r="AO190">
        <v>8000</v>
      </c>
      <c r="AR190">
        <v>1</v>
      </c>
      <c r="AS190" s="6">
        <v>0.5</v>
      </c>
      <c r="AZ190" s="12"/>
      <c r="BA190" s="6"/>
      <c r="EM190" t="s">
        <v>538</v>
      </c>
      <c r="EN190" s="16">
        <v>1</v>
      </c>
    </row>
    <row r="191" spans="1:145" x14ac:dyDescent="0.3">
      <c r="A191" s="12" t="s">
        <v>98</v>
      </c>
      <c r="B191" s="6" t="s">
        <v>727</v>
      </c>
      <c r="E191">
        <v>305</v>
      </c>
      <c r="F191" s="6">
        <v>2134</v>
      </c>
      <c r="AL191"/>
      <c r="AN191"/>
      <c r="AO191"/>
      <c r="AZ191" s="12"/>
      <c r="BA191" s="6"/>
      <c r="EM191" t="s">
        <v>538</v>
      </c>
      <c r="EN191" s="16">
        <v>1</v>
      </c>
      <c r="EO191" t="s">
        <v>602</v>
      </c>
    </row>
    <row r="192" spans="1:145" s="195" customFormat="1" x14ac:dyDescent="0.3">
      <c r="A192" s="193" t="s">
        <v>98</v>
      </c>
      <c r="B192" s="196" t="s">
        <v>728</v>
      </c>
      <c r="C192" s="195">
        <v>1</v>
      </c>
      <c r="D192" s="196">
        <v>1</v>
      </c>
      <c r="E192" s="195">
        <v>0</v>
      </c>
      <c r="F192" s="196">
        <v>3557</v>
      </c>
      <c r="G192" s="197">
        <v>0</v>
      </c>
      <c r="H192" s="195">
        <v>19.010000000000002</v>
      </c>
      <c r="I192" s="195">
        <v>12.170967741935483</v>
      </c>
      <c r="J192" s="198">
        <v>5.1236102862719193</v>
      </c>
      <c r="K192" s="195">
        <v>161.54</v>
      </c>
      <c r="L192" s="195">
        <v>3798.32</v>
      </c>
      <c r="M192" s="195">
        <v>786.4941935483871</v>
      </c>
      <c r="N192" s="200">
        <v>792.69572565507633</v>
      </c>
      <c r="O192" s="193">
        <v>30.51107</v>
      </c>
      <c r="P192" s="196">
        <v>59.784370000000003</v>
      </c>
      <c r="Q192" s="195">
        <v>-135.35462000000001</v>
      </c>
      <c r="R192" s="196">
        <v>-110.16813</v>
      </c>
      <c r="S192" s="202">
        <v>1</v>
      </c>
      <c r="T192" s="202">
        <v>0</v>
      </c>
      <c r="U192" s="202">
        <v>1</v>
      </c>
      <c r="V192" s="202">
        <v>1</v>
      </c>
      <c r="W192" s="202">
        <v>1</v>
      </c>
      <c r="X192" s="202">
        <v>0</v>
      </c>
      <c r="Y192" s="202">
        <v>0</v>
      </c>
      <c r="Z192" s="202">
        <v>0</v>
      </c>
      <c r="AA192" s="202">
        <v>0</v>
      </c>
      <c r="AB192" s="202">
        <v>0</v>
      </c>
      <c r="AC192" s="202">
        <v>1</v>
      </c>
      <c r="AD192" s="202">
        <v>1</v>
      </c>
      <c r="AE192" s="203">
        <v>0</v>
      </c>
      <c r="AF192" s="204">
        <v>1</v>
      </c>
      <c r="AG192" s="196">
        <v>2</v>
      </c>
      <c r="AH192" s="195">
        <v>82</v>
      </c>
      <c r="AI192" s="195">
        <v>26</v>
      </c>
      <c r="AJ192" s="195">
        <v>92.5</v>
      </c>
      <c r="AK192" s="195">
        <v>32.5</v>
      </c>
      <c r="AM192" s="196"/>
      <c r="AN192" s="195">
        <v>5200</v>
      </c>
      <c r="AO192" s="195">
        <v>1200</v>
      </c>
      <c r="AP192" s="195">
        <v>1.625</v>
      </c>
      <c r="AQ192" s="195">
        <v>0.125</v>
      </c>
      <c r="AR192" s="195">
        <v>1</v>
      </c>
      <c r="AS192" s="196">
        <v>0.5</v>
      </c>
      <c r="AY192" s="196"/>
      <c r="AZ192" s="193"/>
      <c r="BA192" s="196"/>
      <c r="BB192" s="195">
        <v>1</v>
      </c>
      <c r="BE192" s="195">
        <v>1</v>
      </c>
      <c r="BJ192" s="196"/>
      <c r="BL192" s="196"/>
      <c r="BP192" s="195">
        <v>1</v>
      </c>
      <c r="BT192" s="196"/>
      <c r="BX192" s="195">
        <v>1</v>
      </c>
      <c r="CA192" s="196"/>
      <c r="CB192" s="195">
        <v>1</v>
      </c>
      <c r="CC192" s="195">
        <v>1</v>
      </c>
      <c r="CD192" s="195">
        <v>1</v>
      </c>
      <c r="CE192" s="195">
        <v>1</v>
      </c>
      <c r="CF192" s="195">
        <v>1</v>
      </c>
      <c r="CH192" s="195">
        <v>1</v>
      </c>
      <c r="CI192" s="195">
        <v>1</v>
      </c>
      <c r="CJ192" s="195">
        <v>1</v>
      </c>
      <c r="CS192" s="196"/>
      <c r="CU192" s="196"/>
      <c r="CX192" s="196"/>
      <c r="DN192" s="196"/>
      <c r="DS192" s="196"/>
      <c r="DT192" s="195">
        <v>1</v>
      </c>
      <c r="DU192" s="195">
        <v>1</v>
      </c>
      <c r="DY192" s="196"/>
      <c r="DZ192" s="195">
        <v>1</v>
      </c>
      <c r="EA192" s="195">
        <v>1</v>
      </c>
      <c r="EL192" s="196"/>
      <c r="EM192" s="195" t="s">
        <v>538</v>
      </c>
      <c r="EN192" s="206" t="s">
        <v>1015</v>
      </c>
    </row>
    <row r="193" spans="1:145" x14ac:dyDescent="0.3">
      <c r="A193" s="12" t="s">
        <v>98</v>
      </c>
      <c r="B193" s="6" t="s">
        <v>729</v>
      </c>
      <c r="AG193" s="6">
        <v>1</v>
      </c>
      <c r="AL193"/>
      <c r="AN193"/>
      <c r="AO193"/>
      <c r="AZ193" s="12"/>
      <c r="BA193" s="6"/>
      <c r="EM193" t="s">
        <v>538</v>
      </c>
      <c r="EN193" s="16">
        <v>1</v>
      </c>
      <c r="EO193" t="s">
        <v>602</v>
      </c>
    </row>
    <row r="194" spans="1:145" x14ac:dyDescent="0.3">
      <c r="A194" s="12" t="s">
        <v>98</v>
      </c>
      <c r="B194" s="6" t="s">
        <v>730</v>
      </c>
      <c r="E194">
        <v>2591</v>
      </c>
      <c r="F194" s="6">
        <v>3048</v>
      </c>
      <c r="AG194" s="6">
        <v>0</v>
      </c>
      <c r="AL194"/>
      <c r="AN194"/>
      <c r="AO194"/>
      <c r="AZ194" s="12"/>
      <c r="BA194" s="6"/>
      <c r="EM194" t="s">
        <v>538</v>
      </c>
      <c r="EN194" s="16">
        <v>1</v>
      </c>
      <c r="EO194" t="s">
        <v>602</v>
      </c>
    </row>
    <row r="195" spans="1:145" s="195" customFormat="1" x14ac:dyDescent="0.3">
      <c r="A195" s="193" t="s">
        <v>98</v>
      </c>
      <c r="B195" s="196" t="s">
        <v>731</v>
      </c>
      <c r="C195" s="195">
        <v>1</v>
      </c>
      <c r="D195" s="196">
        <v>1</v>
      </c>
      <c r="E195" s="195">
        <v>0</v>
      </c>
      <c r="F195" s="196">
        <v>2400</v>
      </c>
      <c r="G195" s="197">
        <v>5.9</v>
      </c>
      <c r="H195" s="197">
        <v>24.21</v>
      </c>
      <c r="I195" s="197">
        <v>15.986595744680848</v>
      </c>
      <c r="J195" s="198">
        <v>4.4421788996508731</v>
      </c>
      <c r="K195" s="199">
        <v>96</v>
      </c>
      <c r="L195" s="199">
        <v>871</v>
      </c>
      <c r="M195" s="199">
        <v>429.27659574468083</v>
      </c>
      <c r="N195" s="200">
        <v>215.04526339796058</v>
      </c>
      <c r="O195" s="193">
        <v>22.629339999999999</v>
      </c>
      <c r="P195" s="196">
        <v>50.948160000000001</v>
      </c>
      <c r="Q195" s="208">
        <v>-116.19607000000001</v>
      </c>
      <c r="R195" s="196">
        <v>-92.312010000000001</v>
      </c>
      <c r="S195" s="202">
        <v>0</v>
      </c>
      <c r="T195" s="202">
        <v>0</v>
      </c>
      <c r="U195" s="202">
        <v>1</v>
      </c>
      <c r="V195" s="202">
        <v>1</v>
      </c>
      <c r="W195" s="202">
        <v>1</v>
      </c>
      <c r="X195" s="202">
        <v>0</v>
      </c>
      <c r="Y195" s="202">
        <v>0</v>
      </c>
      <c r="Z195" s="202">
        <v>1</v>
      </c>
      <c r="AA195" s="202">
        <v>0</v>
      </c>
      <c r="AB195" s="202">
        <v>0</v>
      </c>
      <c r="AC195" s="202">
        <v>1</v>
      </c>
      <c r="AD195" s="202">
        <v>1</v>
      </c>
      <c r="AE195" s="203">
        <v>0</v>
      </c>
      <c r="AF195" s="204">
        <v>1</v>
      </c>
      <c r="AG195" s="196"/>
      <c r="AH195" s="195">
        <v>75</v>
      </c>
      <c r="AI195" s="195">
        <v>28</v>
      </c>
      <c r="AJ195" s="195">
        <v>82</v>
      </c>
      <c r="AK195" s="195">
        <v>33</v>
      </c>
      <c r="AM195" s="196"/>
      <c r="AN195" s="195">
        <v>1342</v>
      </c>
      <c r="AO195" s="195">
        <v>45054</v>
      </c>
      <c r="AP195" s="195">
        <v>1.18</v>
      </c>
      <c r="AQ195" s="195">
        <v>0</v>
      </c>
      <c r="AS195" s="196"/>
      <c r="AX195" s="195">
        <v>4.4000000000000004</v>
      </c>
      <c r="AY195" s="196">
        <v>2</v>
      </c>
      <c r="AZ195" s="193"/>
      <c r="BA195" s="196"/>
      <c r="BJ195" s="196"/>
      <c r="BL195" s="196"/>
      <c r="BP195" s="195">
        <v>1</v>
      </c>
      <c r="BT195" s="196"/>
      <c r="BX195" s="195">
        <v>1</v>
      </c>
      <c r="CA195" s="196"/>
      <c r="CG195" s="195">
        <v>1</v>
      </c>
      <c r="CI195" s="195">
        <v>1</v>
      </c>
      <c r="CS195" s="196"/>
      <c r="CU195" s="196"/>
      <c r="CW195" s="195">
        <v>1</v>
      </c>
      <c r="CX195" s="196"/>
      <c r="DN195" s="196"/>
      <c r="DS195" s="196"/>
      <c r="DT195" s="195">
        <v>1</v>
      </c>
      <c r="DY195" s="196"/>
      <c r="DZ195" s="195">
        <v>1</v>
      </c>
      <c r="EA195" s="195">
        <v>1</v>
      </c>
      <c r="EF195" s="195">
        <v>1</v>
      </c>
      <c r="EG195" s="195">
        <v>1</v>
      </c>
      <c r="EL195" s="196"/>
      <c r="EM195" s="195" t="s">
        <v>538</v>
      </c>
      <c r="EN195" s="206" t="s">
        <v>1015</v>
      </c>
    </row>
    <row r="196" spans="1:145" s="195" customFormat="1" x14ac:dyDescent="0.3">
      <c r="A196" s="193" t="s">
        <v>98</v>
      </c>
      <c r="B196" s="196" t="s">
        <v>732</v>
      </c>
      <c r="C196" s="195">
        <v>1</v>
      </c>
      <c r="D196" s="196">
        <v>1</v>
      </c>
      <c r="E196" s="195">
        <v>760</v>
      </c>
      <c r="F196" s="196">
        <v>1830</v>
      </c>
      <c r="G196" s="197">
        <v>11.59</v>
      </c>
      <c r="H196" s="197">
        <v>23.65</v>
      </c>
      <c r="I196" s="197">
        <v>17.684999999999999</v>
      </c>
      <c r="J196" s="198">
        <v>3.2479624912901519</v>
      </c>
      <c r="K196" s="199">
        <v>203</v>
      </c>
      <c r="L196" s="199">
        <v>708</v>
      </c>
      <c r="M196" s="199">
        <v>433.8</v>
      </c>
      <c r="N196" s="200">
        <v>141.20769735784037</v>
      </c>
      <c r="O196" s="193">
        <v>23.557659999999998</v>
      </c>
      <c r="P196" s="196">
        <v>38.942790000000002</v>
      </c>
      <c r="Q196" s="208">
        <v>-109.99535</v>
      </c>
      <c r="R196" s="196">
        <v>-95.548670000000001</v>
      </c>
      <c r="S196" s="202">
        <v>0</v>
      </c>
      <c r="T196" s="202">
        <v>0</v>
      </c>
      <c r="U196" s="202">
        <v>1</v>
      </c>
      <c r="V196" s="202">
        <v>0</v>
      </c>
      <c r="W196" s="202">
        <v>1</v>
      </c>
      <c r="X196" s="202">
        <v>0</v>
      </c>
      <c r="Y196" s="202">
        <v>0</v>
      </c>
      <c r="Z196" s="202">
        <v>0</v>
      </c>
      <c r="AA196" s="202">
        <v>0</v>
      </c>
      <c r="AB196" s="202">
        <v>0</v>
      </c>
      <c r="AC196" s="202">
        <v>0</v>
      </c>
      <c r="AD196" s="202">
        <v>0</v>
      </c>
      <c r="AE196" s="203">
        <v>0</v>
      </c>
      <c r="AF196" s="204">
        <v>1</v>
      </c>
      <c r="AG196" s="196"/>
      <c r="AH196" s="195">
        <v>35</v>
      </c>
      <c r="AJ196" s="195">
        <v>36.5</v>
      </c>
      <c r="AM196" s="196"/>
      <c r="AS196" s="196"/>
      <c r="AT196" s="195">
        <v>3.25</v>
      </c>
      <c r="AU196" s="195">
        <v>0.15</v>
      </c>
      <c r="AV196" s="195">
        <v>19.5</v>
      </c>
      <c r="AW196" s="195">
        <v>0.5</v>
      </c>
      <c r="AY196" s="196"/>
      <c r="AZ196" s="193"/>
      <c r="BA196" s="196"/>
      <c r="BJ196" s="196"/>
      <c r="BL196" s="196"/>
      <c r="BP196" s="195">
        <v>1</v>
      </c>
      <c r="BQ196" s="195">
        <v>1</v>
      </c>
      <c r="BT196" s="196"/>
      <c r="CA196" s="196"/>
      <c r="CC196" s="195">
        <v>1</v>
      </c>
      <c r="CI196" s="195">
        <v>1</v>
      </c>
      <c r="CS196" s="196"/>
      <c r="CU196" s="196"/>
      <c r="CX196" s="196"/>
      <c r="DN196" s="196"/>
      <c r="DS196" s="196"/>
      <c r="DY196" s="196"/>
      <c r="EL196" s="196"/>
      <c r="EM196" s="195" t="s">
        <v>538</v>
      </c>
      <c r="EN196" s="206" t="s">
        <v>1016</v>
      </c>
    </row>
    <row r="197" spans="1:145" x14ac:dyDescent="0.3">
      <c r="A197" s="12" t="s">
        <v>98</v>
      </c>
      <c r="B197" s="6" t="s">
        <v>733</v>
      </c>
      <c r="AL197"/>
      <c r="AN197"/>
      <c r="AO197"/>
      <c r="AZ197" s="12"/>
      <c r="BA197" s="6"/>
      <c r="EM197" t="s">
        <v>538</v>
      </c>
      <c r="EN197" s="16">
        <v>1</v>
      </c>
      <c r="EO197" t="s">
        <v>602</v>
      </c>
    </row>
    <row r="198" spans="1:145" x14ac:dyDescent="0.3">
      <c r="A198" s="12" t="s">
        <v>98</v>
      </c>
      <c r="B198" s="6" t="s">
        <v>734</v>
      </c>
      <c r="AL198">
        <v>73.025000000000006</v>
      </c>
      <c r="AM198" s="6">
        <v>22.225000000000001</v>
      </c>
      <c r="AN198">
        <v>2000</v>
      </c>
      <c r="AO198">
        <v>6300</v>
      </c>
      <c r="AZ198" s="12"/>
      <c r="BA198" s="6"/>
      <c r="EM198" t="s">
        <v>538</v>
      </c>
      <c r="EN198" s="16">
        <v>1</v>
      </c>
    </row>
    <row r="199" spans="1:145" x14ac:dyDescent="0.3">
      <c r="A199" s="12" t="s">
        <v>98</v>
      </c>
      <c r="B199" s="6" t="s">
        <v>735</v>
      </c>
      <c r="C199">
        <v>1</v>
      </c>
      <c r="AG199" s="6">
        <v>0</v>
      </c>
      <c r="AL199">
        <v>60</v>
      </c>
      <c r="AM199" s="6">
        <v>23</v>
      </c>
      <c r="AN199"/>
      <c r="AO199"/>
      <c r="AR199">
        <v>1</v>
      </c>
      <c r="AS199" s="6">
        <v>0.5</v>
      </c>
      <c r="AZ199" s="12"/>
      <c r="BA199" s="6"/>
      <c r="EM199" t="s">
        <v>538</v>
      </c>
      <c r="EN199" s="16">
        <v>1</v>
      </c>
    </row>
    <row r="200" spans="1:145" s="195" customFormat="1" x14ac:dyDescent="0.3">
      <c r="A200" s="193" t="s">
        <v>98</v>
      </c>
      <c r="B200" s="196" t="s">
        <v>736</v>
      </c>
      <c r="C200" s="195">
        <v>1</v>
      </c>
      <c r="D200" s="196">
        <v>1</v>
      </c>
      <c r="E200" s="30"/>
      <c r="F200" s="93"/>
      <c r="G200" s="197">
        <v>20.02</v>
      </c>
      <c r="H200" s="197">
        <v>20.29</v>
      </c>
      <c r="I200" s="197">
        <v>20.155000000000001</v>
      </c>
      <c r="J200" s="198">
        <v>0.19091883092036754</v>
      </c>
      <c r="K200" s="199">
        <v>917</v>
      </c>
      <c r="L200" s="199">
        <v>943</v>
      </c>
      <c r="M200" s="199">
        <v>930</v>
      </c>
      <c r="N200" s="200">
        <v>18.384776310850235</v>
      </c>
      <c r="O200" s="193">
        <v>30.014610000000001</v>
      </c>
      <c r="P200" s="196">
        <v>30.398150000000001</v>
      </c>
      <c r="Q200" s="208">
        <v>-97.399010000000004</v>
      </c>
      <c r="R200" s="196">
        <v>-97.10284</v>
      </c>
      <c r="S200" s="202">
        <v>1</v>
      </c>
      <c r="T200" s="202">
        <v>0</v>
      </c>
      <c r="U200" s="202">
        <v>0</v>
      </c>
      <c r="V200" s="202">
        <v>0</v>
      </c>
      <c r="W200" s="202">
        <v>1</v>
      </c>
      <c r="X200" s="202">
        <v>0</v>
      </c>
      <c r="Y200" s="202">
        <v>0</v>
      </c>
      <c r="Z200" s="202">
        <v>0</v>
      </c>
      <c r="AA200" s="202">
        <v>0</v>
      </c>
      <c r="AB200" s="202">
        <v>0</v>
      </c>
      <c r="AC200" s="202">
        <v>1</v>
      </c>
      <c r="AD200" s="202">
        <v>0</v>
      </c>
      <c r="AE200" s="203">
        <v>0</v>
      </c>
      <c r="AF200" s="204">
        <v>5</v>
      </c>
      <c r="AG200" s="196"/>
      <c r="AH200" s="195">
        <v>57.5</v>
      </c>
      <c r="AI200" s="195">
        <v>8.5</v>
      </c>
      <c r="AJ200" s="195">
        <v>68.5</v>
      </c>
      <c r="AK200" s="195">
        <v>11.5</v>
      </c>
      <c r="AM200" s="196"/>
      <c r="AN200" s="195">
        <v>513</v>
      </c>
      <c r="AO200" s="195">
        <v>6199</v>
      </c>
      <c r="AP200" s="195">
        <v>1.9</v>
      </c>
      <c r="AQ200" s="195">
        <v>0</v>
      </c>
      <c r="AR200" s="195">
        <v>1</v>
      </c>
      <c r="AS200" s="196">
        <v>0.5</v>
      </c>
      <c r="AT200" s="195">
        <v>6.4</v>
      </c>
      <c r="AU200" s="195">
        <v>0.3</v>
      </c>
      <c r="AV200" s="195">
        <v>21</v>
      </c>
      <c r="AW200" s="195">
        <v>1</v>
      </c>
      <c r="AX200" s="195">
        <v>8</v>
      </c>
      <c r="AY200" s="196">
        <v>0.5</v>
      </c>
      <c r="AZ200" s="193"/>
      <c r="BA200" s="196"/>
      <c r="BE200" s="195">
        <v>1</v>
      </c>
      <c r="BJ200" s="196"/>
      <c r="BL200" s="196"/>
      <c r="BT200" s="196"/>
      <c r="CA200" s="196"/>
      <c r="CH200" s="195">
        <v>1</v>
      </c>
      <c r="CS200" s="196"/>
      <c r="CU200" s="196"/>
      <c r="CX200" s="196"/>
      <c r="DN200" s="196"/>
      <c r="DS200" s="196"/>
      <c r="DT200" s="195">
        <v>1</v>
      </c>
      <c r="DX200" s="195">
        <v>1</v>
      </c>
      <c r="DY200" s="196"/>
      <c r="EL200" s="196"/>
      <c r="EM200" s="195" t="s">
        <v>538</v>
      </c>
      <c r="EN200" s="206" t="s">
        <v>1033</v>
      </c>
    </row>
    <row r="201" spans="1:145" x14ac:dyDescent="0.3">
      <c r="A201" s="12" t="s">
        <v>98</v>
      </c>
      <c r="B201" s="6" t="s">
        <v>737</v>
      </c>
      <c r="F201" s="6">
        <v>213</v>
      </c>
      <c r="AH201">
        <v>36.5</v>
      </c>
      <c r="AI201">
        <v>7.5</v>
      </c>
      <c r="AJ201">
        <v>32.5</v>
      </c>
      <c r="AK201">
        <v>3.5</v>
      </c>
      <c r="AL201"/>
      <c r="AN201"/>
      <c r="AO201"/>
      <c r="AZ201" s="12"/>
      <c r="BA201" s="6"/>
      <c r="EM201" t="s">
        <v>538</v>
      </c>
      <c r="EN201" s="16">
        <v>1</v>
      </c>
    </row>
    <row r="202" spans="1:145" x14ac:dyDescent="0.3">
      <c r="A202" s="12" t="s">
        <v>98</v>
      </c>
      <c r="B202" s="6" t="s">
        <v>738</v>
      </c>
      <c r="AL202"/>
      <c r="AN202"/>
      <c r="AO202"/>
      <c r="AZ202" s="12"/>
      <c r="BA202" s="6"/>
      <c r="EM202" t="s">
        <v>538</v>
      </c>
      <c r="EN202" s="16">
        <v>1</v>
      </c>
    </row>
    <row r="203" spans="1:145" x14ac:dyDescent="0.3">
      <c r="A203" s="12" t="s">
        <v>98</v>
      </c>
      <c r="B203" s="6" t="s">
        <v>739</v>
      </c>
      <c r="C203">
        <v>1</v>
      </c>
      <c r="AL203">
        <v>81.28</v>
      </c>
      <c r="AM203" s="6">
        <v>30.48</v>
      </c>
      <c r="AN203"/>
      <c r="AO203"/>
      <c r="AZ203" s="12"/>
      <c r="BA203" s="6"/>
      <c r="EM203" t="s">
        <v>538</v>
      </c>
      <c r="EN203" s="16">
        <v>1</v>
      </c>
    </row>
    <row r="204" spans="1:145" x14ac:dyDescent="0.3">
      <c r="A204" s="12" t="s">
        <v>98</v>
      </c>
      <c r="B204" s="6" t="s">
        <v>740</v>
      </c>
      <c r="E204">
        <v>0</v>
      </c>
      <c r="F204" s="6">
        <v>2000</v>
      </c>
      <c r="AL204">
        <v>57</v>
      </c>
      <c r="AM204" s="6">
        <v>19</v>
      </c>
      <c r="AN204"/>
      <c r="AO204"/>
      <c r="AZ204" s="12"/>
      <c r="BA204" s="6"/>
      <c r="EM204" t="s">
        <v>538</v>
      </c>
      <c r="EN204" s="16">
        <v>1</v>
      </c>
    </row>
    <row r="205" spans="1:145" x14ac:dyDescent="0.3">
      <c r="A205" s="12" t="s">
        <v>98</v>
      </c>
      <c r="B205" s="6" t="s">
        <v>741</v>
      </c>
      <c r="AL205"/>
      <c r="AN205"/>
      <c r="AO205"/>
      <c r="AZ205" s="12"/>
      <c r="BA205" s="6"/>
      <c r="EM205" t="s">
        <v>538</v>
      </c>
      <c r="EN205" s="16">
        <v>1</v>
      </c>
      <c r="EO205" t="s">
        <v>602</v>
      </c>
    </row>
    <row r="206" spans="1:145" s="195" customFormat="1" x14ac:dyDescent="0.3">
      <c r="A206" s="193" t="s">
        <v>98</v>
      </c>
      <c r="B206" s="196" t="s">
        <v>742</v>
      </c>
      <c r="C206" s="195">
        <v>1</v>
      </c>
      <c r="D206" s="196">
        <v>1</v>
      </c>
      <c r="E206" s="195">
        <v>150</v>
      </c>
      <c r="F206" s="196">
        <v>900</v>
      </c>
      <c r="G206" s="197">
        <v>22.51</v>
      </c>
      <c r="H206" s="197">
        <v>23.74</v>
      </c>
      <c r="I206" s="197">
        <v>23.106666666666666</v>
      </c>
      <c r="J206" s="198">
        <v>0.61581923754729473</v>
      </c>
      <c r="K206" s="199">
        <v>161</v>
      </c>
      <c r="L206" s="199">
        <v>351</v>
      </c>
      <c r="M206" s="199">
        <v>229.66666666666666</v>
      </c>
      <c r="N206" s="200">
        <v>105.38184536879837</v>
      </c>
      <c r="O206" s="193">
        <v>28.568359999999998</v>
      </c>
      <c r="P206" s="196">
        <v>32.813049999999997</v>
      </c>
      <c r="Q206" s="208">
        <v>-112.78075</v>
      </c>
      <c r="R206" s="196">
        <v>-111.04926</v>
      </c>
      <c r="S206" s="202">
        <v>0</v>
      </c>
      <c r="T206" s="202">
        <v>0</v>
      </c>
      <c r="U206" s="202">
        <v>1</v>
      </c>
      <c r="V206" s="202">
        <v>1</v>
      </c>
      <c r="W206" s="202">
        <v>1</v>
      </c>
      <c r="X206" s="202">
        <v>0</v>
      </c>
      <c r="Y206" s="202">
        <v>0</v>
      </c>
      <c r="Z206" s="202">
        <v>1</v>
      </c>
      <c r="AA206" s="202">
        <v>0</v>
      </c>
      <c r="AB206" s="202">
        <v>0</v>
      </c>
      <c r="AC206" s="202">
        <v>0</v>
      </c>
      <c r="AD206" s="202">
        <v>1</v>
      </c>
      <c r="AE206" s="203">
        <v>0</v>
      </c>
      <c r="AF206" s="204">
        <v>1</v>
      </c>
      <c r="AG206" s="196"/>
      <c r="AH206" s="195">
        <v>43.5</v>
      </c>
      <c r="AI206" s="195">
        <v>3.5</v>
      </c>
      <c r="AJ206" s="195">
        <v>47</v>
      </c>
      <c r="AK206" s="195">
        <v>2</v>
      </c>
      <c r="AM206" s="196"/>
      <c r="AN206" s="195">
        <v>50</v>
      </c>
      <c r="AO206" s="195">
        <v>200</v>
      </c>
      <c r="AP206" s="195">
        <v>1.1499999999999999</v>
      </c>
      <c r="AQ206" s="195">
        <v>0.05</v>
      </c>
      <c r="AR206" s="195">
        <v>0.3</v>
      </c>
      <c r="AS206" s="196">
        <v>0.1</v>
      </c>
      <c r="AT206" s="195">
        <v>3.25</v>
      </c>
      <c r="AU206" s="195">
        <v>0.15</v>
      </c>
      <c r="AY206" s="196"/>
      <c r="AZ206" s="193"/>
      <c r="BA206" s="196"/>
      <c r="BJ206" s="196"/>
      <c r="BL206" s="196"/>
      <c r="BQ206" s="195">
        <v>1</v>
      </c>
      <c r="BT206" s="196"/>
      <c r="BX206" s="195">
        <v>1</v>
      </c>
      <c r="CA206" s="196"/>
      <c r="CI206" s="195">
        <v>1</v>
      </c>
      <c r="CS206" s="196"/>
      <c r="CU206" s="196"/>
      <c r="CW206" s="195">
        <v>1</v>
      </c>
      <c r="CX206" s="196"/>
      <c r="DN206" s="196"/>
      <c r="DS206" s="196"/>
      <c r="DY206" s="196"/>
      <c r="DZ206" s="195">
        <v>1</v>
      </c>
      <c r="EA206" s="195">
        <v>1</v>
      </c>
      <c r="EF206" s="195">
        <v>1</v>
      </c>
      <c r="EH206" s="195">
        <v>1</v>
      </c>
      <c r="EL206" s="196"/>
      <c r="EM206" s="195" t="s">
        <v>538</v>
      </c>
      <c r="EN206" s="206" t="s">
        <v>1016</v>
      </c>
    </row>
    <row r="207" spans="1:145" x14ac:dyDescent="0.3">
      <c r="A207" s="12" t="s">
        <v>98</v>
      </c>
      <c r="B207" s="6" t="s">
        <v>743</v>
      </c>
      <c r="AH207">
        <v>62</v>
      </c>
      <c r="AI207">
        <v>20</v>
      </c>
      <c r="AJ207">
        <v>68</v>
      </c>
      <c r="AK207">
        <v>24</v>
      </c>
      <c r="AL207"/>
      <c r="AN207"/>
      <c r="AO207"/>
      <c r="AZ207" s="12"/>
      <c r="BA207" s="6"/>
      <c r="EM207" t="s">
        <v>538</v>
      </c>
      <c r="EN207" s="16">
        <v>1</v>
      </c>
    </row>
    <row r="208" spans="1:145" x14ac:dyDescent="0.3">
      <c r="A208" s="12" t="s">
        <v>98</v>
      </c>
      <c r="B208" s="6" t="s">
        <v>744</v>
      </c>
      <c r="AG208" s="6">
        <v>1</v>
      </c>
      <c r="AL208">
        <v>56.99</v>
      </c>
      <c r="AM208" s="6">
        <v>12.98</v>
      </c>
      <c r="AN208"/>
      <c r="AO208"/>
      <c r="AX208">
        <v>10</v>
      </c>
      <c r="AY208" s="6">
        <v>0</v>
      </c>
      <c r="AZ208" s="12"/>
      <c r="BA208" s="6"/>
      <c r="EM208" t="s">
        <v>538</v>
      </c>
      <c r="EN208" s="16">
        <v>1</v>
      </c>
    </row>
    <row r="209" spans="1:145" s="195" customFormat="1" x14ac:dyDescent="0.3">
      <c r="A209" s="193" t="s">
        <v>98</v>
      </c>
      <c r="B209" s="196" t="s">
        <v>745</v>
      </c>
      <c r="C209" s="195">
        <v>1</v>
      </c>
      <c r="D209" s="196">
        <v>1</v>
      </c>
      <c r="E209" s="195">
        <v>0</v>
      </c>
      <c r="F209" s="196">
        <v>2590</v>
      </c>
      <c r="G209" s="195">
        <v>6.18</v>
      </c>
      <c r="H209" s="195">
        <v>23.38</v>
      </c>
      <c r="I209" s="195">
        <v>13.477857142857143</v>
      </c>
      <c r="J209" s="198">
        <v>4.3671071509323918</v>
      </c>
      <c r="K209" s="195">
        <v>101.35</v>
      </c>
      <c r="L209" s="195">
        <v>953.52</v>
      </c>
      <c r="M209" s="195">
        <v>491.87357142857132</v>
      </c>
      <c r="N209" s="200">
        <v>249.49254051365506</v>
      </c>
      <c r="O209" s="193">
        <v>27.870139999999999</v>
      </c>
      <c r="P209" s="196">
        <v>47.379510000000003</v>
      </c>
      <c r="Q209" s="195">
        <v>-117.38946</v>
      </c>
      <c r="R209" s="196">
        <v>-94.729190000000003</v>
      </c>
      <c r="S209" s="202">
        <v>0</v>
      </c>
      <c r="T209" s="202">
        <v>0</v>
      </c>
      <c r="U209" s="202">
        <v>1</v>
      </c>
      <c r="V209" s="202">
        <v>1</v>
      </c>
      <c r="W209" s="202">
        <v>1</v>
      </c>
      <c r="X209" s="202">
        <v>0</v>
      </c>
      <c r="Y209" s="202">
        <v>0</v>
      </c>
      <c r="Z209" s="202">
        <v>1</v>
      </c>
      <c r="AA209" s="202">
        <v>0</v>
      </c>
      <c r="AB209" s="202">
        <v>0</v>
      </c>
      <c r="AC209" s="202">
        <v>1</v>
      </c>
      <c r="AD209" s="202">
        <v>1</v>
      </c>
      <c r="AE209" s="203">
        <v>0</v>
      </c>
      <c r="AF209" s="204">
        <v>1</v>
      </c>
      <c r="AG209" s="196"/>
      <c r="AH209" s="195">
        <v>83.5</v>
      </c>
      <c r="AI209" s="195">
        <v>14.5</v>
      </c>
      <c r="AJ209" s="195">
        <v>96.5</v>
      </c>
      <c r="AK209" s="195">
        <v>12.5</v>
      </c>
      <c r="AM209" s="196"/>
      <c r="AP209" s="195">
        <v>3.5</v>
      </c>
      <c r="AQ209" s="195">
        <v>0.5</v>
      </c>
      <c r="AS209" s="196"/>
      <c r="AY209" s="196"/>
      <c r="AZ209" s="193"/>
      <c r="BA209" s="196"/>
      <c r="BJ209" s="196"/>
      <c r="BL209" s="196"/>
      <c r="BP209" s="195">
        <v>1</v>
      </c>
      <c r="BQ209" s="195">
        <v>1</v>
      </c>
      <c r="BT209" s="196"/>
      <c r="BX209" s="195">
        <v>1</v>
      </c>
      <c r="CA209" s="196"/>
      <c r="CC209" s="195">
        <v>1</v>
      </c>
      <c r="CE209" s="195">
        <v>1</v>
      </c>
      <c r="CF209" s="195">
        <v>1</v>
      </c>
      <c r="CG209" s="195">
        <v>1</v>
      </c>
      <c r="CH209" s="195">
        <v>1</v>
      </c>
      <c r="CI209" s="195">
        <v>1</v>
      </c>
      <c r="CS209" s="196"/>
      <c r="CU209" s="196"/>
      <c r="CW209" s="195">
        <v>1</v>
      </c>
      <c r="CX209" s="196"/>
      <c r="DN209" s="196"/>
      <c r="DS209" s="196"/>
      <c r="DT209" s="195">
        <v>1</v>
      </c>
      <c r="DY209" s="196"/>
      <c r="EA209" s="195">
        <v>1</v>
      </c>
      <c r="ED209" s="195">
        <v>1</v>
      </c>
      <c r="EF209" s="195">
        <v>1</v>
      </c>
      <c r="EG209" s="195">
        <v>1</v>
      </c>
      <c r="EL209" s="196"/>
      <c r="EM209" s="195" t="s">
        <v>538</v>
      </c>
      <c r="EN209" s="206" t="s">
        <v>1016</v>
      </c>
    </row>
    <row r="210" spans="1:145" x14ac:dyDescent="0.3">
      <c r="A210" s="12" t="s">
        <v>98</v>
      </c>
      <c r="B210" s="6" t="s">
        <v>746</v>
      </c>
      <c r="AL210"/>
      <c r="AN210"/>
      <c r="AO210"/>
      <c r="AZ210" s="12"/>
      <c r="BA210" s="6"/>
      <c r="EM210" t="s">
        <v>591</v>
      </c>
      <c r="EN210" s="16">
        <v>1</v>
      </c>
      <c r="EO210" t="s">
        <v>602</v>
      </c>
    </row>
    <row r="211" spans="1:145" x14ac:dyDescent="0.3">
      <c r="A211" s="12" t="s">
        <v>98</v>
      </c>
      <c r="B211" s="6" t="s">
        <v>747</v>
      </c>
      <c r="E211">
        <v>1350</v>
      </c>
      <c r="F211" s="6">
        <v>1650</v>
      </c>
      <c r="AH211">
        <v>23.1</v>
      </c>
      <c r="AI211">
        <v>0.2</v>
      </c>
      <c r="AJ211">
        <v>24.25</v>
      </c>
      <c r="AK211">
        <v>0.95</v>
      </c>
      <c r="AL211"/>
      <c r="AN211"/>
      <c r="AO211"/>
      <c r="AZ211" s="12"/>
      <c r="BA211" s="6"/>
      <c r="EM211" t="s">
        <v>591</v>
      </c>
      <c r="EN211" s="16">
        <v>1</v>
      </c>
    </row>
    <row r="212" spans="1:145" x14ac:dyDescent="0.3">
      <c r="A212" s="12" t="s">
        <v>98</v>
      </c>
      <c r="B212" s="6" t="s">
        <v>748</v>
      </c>
      <c r="E212">
        <v>1059</v>
      </c>
      <c r="F212" s="6">
        <v>1125</v>
      </c>
      <c r="AH212">
        <v>31.95</v>
      </c>
      <c r="AI212">
        <v>0.05</v>
      </c>
      <c r="AJ212">
        <v>34.65</v>
      </c>
      <c r="AK212">
        <v>0.65</v>
      </c>
      <c r="AL212"/>
      <c r="AN212"/>
      <c r="AO212"/>
      <c r="AZ212" s="12"/>
      <c r="BA212" s="6"/>
      <c r="EM212" t="s">
        <v>591</v>
      </c>
      <c r="EN212" s="16">
        <v>1</v>
      </c>
    </row>
    <row r="213" spans="1:145" x14ac:dyDescent="0.3">
      <c r="A213" s="12" t="s">
        <v>98</v>
      </c>
      <c r="B213" s="6" t="s">
        <v>749</v>
      </c>
      <c r="E213">
        <v>91</v>
      </c>
      <c r="F213" s="6">
        <v>125</v>
      </c>
      <c r="AL213"/>
      <c r="AN213"/>
      <c r="AO213"/>
      <c r="AZ213" s="12"/>
      <c r="BA213" s="6"/>
      <c r="EM213" t="s">
        <v>591</v>
      </c>
      <c r="EN213" s="16">
        <v>1</v>
      </c>
    </row>
    <row r="214" spans="1:145" x14ac:dyDescent="0.3">
      <c r="A214" s="12" t="s">
        <v>98</v>
      </c>
      <c r="B214" s="6" t="s">
        <v>750</v>
      </c>
      <c r="E214" s="12">
        <v>225</v>
      </c>
      <c r="AL214"/>
      <c r="AN214"/>
      <c r="AO214"/>
      <c r="AZ214" s="12"/>
      <c r="BA214" s="6"/>
      <c r="EM214" t="s">
        <v>591</v>
      </c>
      <c r="EN214" s="16">
        <v>1</v>
      </c>
      <c r="EO214" t="s">
        <v>602</v>
      </c>
    </row>
    <row r="215" spans="1:145" x14ac:dyDescent="0.3">
      <c r="A215" s="12" t="s">
        <v>98</v>
      </c>
      <c r="B215" s="6" t="s">
        <v>751</v>
      </c>
      <c r="E215" s="12">
        <v>1218</v>
      </c>
      <c r="AH215">
        <v>20</v>
      </c>
      <c r="AI215">
        <v>0</v>
      </c>
      <c r="AJ215">
        <v>26</v>
      </c>
      <c r="AK215">
        <v>1.4</v>
      </c>
      <c r="AL215"/>
      <c r="AN215"/>
      <c r="AO215"/>
      <c r="AZ215" s="12"/>
      <c r="BA215" s="6"/>
      <c r="EM215" t="s">
        <v>591</v>
      </c>
      <c r="EN215" s="16">
        <v>1</v>
      </c>
    </row>
    <row r="216" spans="1:145" x14ac:dyDescent="0.3">
      <c r="A216" s="12" t="s">
        <v>98</v>
      </c>
      <c r="B216" s="6" t="s">
        <v>752</v>
      </c>
      <c r="AH216">
        <v>25.55</v>
      </c>
      <c r="AI216">
        <v>4.55</v>
      </c>
      <c r="AJ216">
        <v>31.8</v>
      </c>
      <c r="AL216"/>
      <c r="AN216"/>
      <c r="AO216"/>
      <c r="AZ216" s="12"/>
      <c r="BA216" s="6"/>
      <c r="EM216" t="s">
        <v>591</v>
      </c>
      <c r="EN216" s="16">
        <v>1</v>
      </c>
    </row>
    <row r="217" spans="1:145" x14ac:dyDescent="0.3">
      <c r="A217" s="12" t="s">
        <v>98</v>
      </c>
      <c r="B217" s="6" t="s">
        <v>753</v>
      </c>
      <c r="C217">
        <v>1</v>
      </c>
      <c r="E217">
        <v>1000</v>
      </c>
      <c r="F217" s="6">
        <v>2000</v>
      </c>
      <c r="AG217" s="6">
        <v>0</v>
      </c>
      <c r="AH217">
        <v>28</v>
      </c>
      <c r="AJ217">
        <v>34.9</v>
      </c>
      <c r="AL217"/>
      <c r="AN217"/>
      <c r="AO217"/>
      <c r="AZ217" s="12"/>
      <c r="BA217" s="6"/>
      <c r="EM217" t="s">
        <v>591</v>
      </c>
      <c r="EN217" s="16">
        <v>1</v>
      </c>
    </row>
    <row r="218" spans="1:145" x14ac:dyDescent="0.3">
      <c r="A218" s="12" t="s">
        <v>98</v>
      </c>
      <c r="B218" s="6" t="s">
        <v>754</v>
      </c>
      <c r="AH218">
        <v>33.895000000000003</v>
      </c>
      <c r="AI218">
        <v>0.90500000000000003</v>
      </c>
      <c r="AJ218">
        <v>41.04</v>
      </c>
      <c r="AL218"/>
      <c r="AN218"/>
      <c r="AO218"/>
      <c r="AZ218" s="12"/>
      <c r="BA218" s="6"/>
      <c r="EM218" t="s">
        <v>537</v>
      </c>
      <c r="EN218" s="16">
        <v>1</v>
      </c>
    </row>
    <row r="219" spans="1:145" x14ac:dyDescent="0.3">
      <c r="A219" s="12" t="s">
        <v>98</v>
      </c>
      <c r="B219" s="6" t="s">
        <v>755</v>
      </c>
      <c r="E219">
        <v>2200</v>
      </c>
      <c r="F219" s="6">
        <v>3000</v>
      </c>
      <c r="AG219" s="6">
        <v>0</v>
      </c>
      <c r="AL219">
        <v>46.9</v>
      </c>
      <c r="AN219"/>
      <c r="AO219"/>
      <c r="AZ219" s="12"/>
      <c r="BA219" s="6"/>
      <c r="EM219" t="s">
        <v>537</v>
      </c>
      <c r="EN219" s="16">
        <v>1</v>
      </c>
    </row>
    <row r="220" spans="1:145" x14ac:dyDescent="0.3">
      <c r="A220" s="12" t="s">
        <v>98</v>
      </c>
      <c r="B220" s="6" t="s">
        <v>756</v>
      </c>
      <c r="AH220">
        <v>25.9</v>
      </c>
      <c r="AI220">
        <v>1.2</v>
      </c>
      <c r="AJ220">
        <v>29.5</v>
      </c>
      <c r="AK220">
        <v>4.5</v>
      </c>
      <c r="AL220"/>
      <c r="AN220"/>
      <c r="AO220"/>
      <c r="AZ220" s="12"/>
      <c r="BA220" s="6"/>
      <c r="EM220" t="s">
        <v>537</v>
      </c>
      <c r="EN220" s="16">
        <v>1</v>
      </c>
    </row>
    <row r="221" spans="1:145" x14ac:dyDescent="0.3">
      <c r="A221" s="12" t="s">
        <v>98</v>
      </c>
      <c r="B221" s="6" t="s">
        <v>757</v>
      </c>
      <c r="C221">
        <v>1</v>
      </c>
      <c r="E221">
        <v>2350</v>
      </c>
      <c r="F221" s="6">
        <v>4800</v>
      </c>
      <c r="AG221" s="6">
        <v>0</v>
      </c>
      <c r="AH221">
        <v>43.9</v>
      </c>
      <c r="AI221">
        <v>2.8</v>
      </c>
      <c r="AJ221">
        <v>57.25</v>
      </c>
      <c r="AK221">
        <v>4.8499999999999996</v>
      </c>
      <c r="AL221"/>
      <c r="AN221"/>
      <c r="AO221"/>
      <c r="AZ221" s="12"/>
      <c r="BA221" s="6"/>
      <c r="EM221" t="s">
        <v>537</v>
      </c>
      <c r="EN221" s="16">
        <v>1</v>
      </c>
    </row>
    <row r="222" spans="1:145" x14ac:dyDescent="0.3">
      <c r="A222" s="12" t="s">
        <v>98</v>
      </c>
      <c r="B222" s="6" t="s">
        <v>758</v>
      </c>
      <c r="AI222" s="18"/>
      <c r="AL222"/>
      <c r="AN222"/>
      <c r="AO222"/>
      <c r="AZ222" s="12"/>
      <c r="BA222" s="6"/>
      <c r="EM222" t="s">
        <v>537</v>
      </c>
      <c r="EN222" s="16">
        <v>1</v>
      </c>
      <c r="EO222" t="s">
        <v>602</v>
      </c>
    </row>
    <row r="223" spans="1:145" x14ac:dyDescent="0.3">
      <c r="A223" s="12" t="s">
        <v>98</v>
      </c>
      <c r="B223" s="6" t="s">
        <v>759</v>
      </c>
      <c r="E223">
        <v>1400</v>
      </c>
      <c r="F223" s="6">
        <v>2500</v>
      </c>
      <c r="AG223" s="6">
        <v>0</v>
      </c>
      <c r="AH223">
        <v>31</v>
      </c>
      <c r="AI223" s="63">
        <v>3</v>
      </c>
      <c r="AJ223">
        <v>42.5</v>
      </c>
      <c r="AK223">
        <v>6.5</v>
      </c>
      <c r="AL223"/>
      <c r="AN223"/>
      <c r="AO223"/>
      <c r="AP223">
        <v>2.0499999999999998</v>
      </c>
      <c r="AQ223">
        <v>0</v>
      </c>
      <c r="AZ223" s="12"/>
      <c r="BA223" s="6"/>
      <c r="EM223" t="s">
        <v>537</v>
      </c>
      <c r="EN223" s="16">
        <v>1</v>
      </c>
    </row>
    <row r="224" spans="1:145" s="195" customFormat="1" x14ac:dyDescent="0.3">
      <c r="A224" s="193" t="s">
        <v>98</v>
      </c>
      <c r="B224" s="196" t="s">
        <v>760</v>
      </c>
      <c r="C224" s="195">
        <v>1</v>
      </c>
      <c r="D224" s="196">
        <v>1</v>
      </c>
      <c r="E224" s="195">
        <v>600</v>
      </c>
      <c r="F224" s="196">
        <v>2064</v>
      </c>
      <c r="G224" s="195">
        <v>15.75</v>
      </c>
      <c r="H224" s="195">
        <v>15.75</v>
      </c>
      <c r="I224" s="195">
        <v>15.75</v>
      </c>
      <c r="J224" s="196">
        <v>0</v>
      </c>
      <c r="K224" s="195">
        <v>2039.95</v>
      </c>
      <c r="L224" s="195">
        <v>2039.95</v>
      </c>
      <c r="M224" s="195">
        <v>2039.95</v>
      </c>
      <c r="N224" s="196">
        <v>0</v>
      </c>
      <c r="O224" s="193">
        <v>0.87541000000000002</v>
      </c>
      <c r="P224" s="196">
        <v>0.89781</v>
      </c>
      <c r="Q224" s="195">
        <v>-78.38458</v>
      </c>
      <c r="R224" s="196">
        <v>-78.336560000000006</v>
      </c>
      <c r="S224" s="202">
        <v>1</v>
      </c>
      <c r="T224" s="202">
        <v>0</v>
      </c>
      <c r="U224" s="202">
        <v>0</v>
      </c>
      <c r="V224" s="202">
        <v>1</v>
      </c>
      <c r="W224" s="202">
        <v>1</v>
      </c>
      <c r="X224" s="202">
        <v>0</v>
      </c>
      <c r="Y224" s="202">
        <v>0</v>
      </c>
      <c r="Z224" s="202">
        <v>0</v>
      </c>
      <c r="AA224" s="202">
        <v>0</v>
      </c>
      <c r="AB224" s="202">
        <v>0</v>
      </c>
      <c r="AC224" s="202">
        <v>0</v>
      </c>
      <c r="AD224" s="202">
        <v>0</v>
      </c>
      <c r="AE224" s="203">
        <v>0</v>
      </c>
      <c r="AF224" s="204">
        <v>5</v>
      </c>
      <c r="AG224" s="196"/>
      <c r="AH224" s="195">
        <v>22.4</v>
      </c>
      <c r="AJ224" s="195">
        <v>34.299999999999997</v>
      </c>
      <c r="AK224" s="195">
        <v>2.1</v>
      </c>
      <c r="AM224" s="196"/>
      <c r="AS224" s="196"/>
      <c r="AY224" s="196"/>
      <c r="AZ224" s="193"/>
      <c r="BA224" s="196"/>
      <c r="BG224" s="195">
        <v>1</v>
      </c>
      <c r="BJ224" s="196">
        <v>1</v>
      </c>
      <c r="BL224" s="196"/>
      <c r="BT224" s="196"/>
      <c r="CA224" s="196">
        <v>1</v>
      </c>
      <c r="CB224" s="195">
        <v>1</v>
      </c>
      <c r="CS224" s="196"/>
      <c r="CU224" s="196"/>
      <c r="CX224" s="196"/>
      <c r="DN224" s="196"/>
      <c r="DS224" s="196"/>
      <c r="DY224" s="196"/>
      <c r="EL224" s="196"/>
      <c r="EM224" s="195" t="s">
        <v>537</v>
      </c>
      <c r="EN224" s="206" t="s">
        <v>210</v>
      </c>
    </row>
    <row r="225" spans="1:145" s="195" customFormat="1" x14ac:dyDescent="0.3">
      <c r="A225" s="193" t="s">
        <v>98</v>
      </c>
      <c r="B225" s="196" t="s">
        <v>761</v>
      </c>
      <c r="C225" s="195">
        <v>1</v>
      </c>
      <c r="D225" s="196">
        <v>1</v>
      </c>
      <c r="E225" s="195">
        <v>110</v>
      </c>
      <c r="F225" s="196">
        <v>322</v>
      </c>
      <c r="G225" s="197">
        <v>23.54</v>
      </c>
      <c r="H225" s="197">
        <v>25.44</v>
      </c>
      <c r="I225" s="197">
        <v>24.602499999999999</v>
      </c>
      <c r="J225" s="198">
        <v>0.7865695561529622</v>
      </c>
      <c r="K225" s="199">
        <v>972</v>
      </c>
      <c r="L225" s="199">
        <v>1353</v>
      </c>
      <c r="M225" s="199">
        <v>1169.5</v>
      </c>
      <c r="N225" s="200">
        <v>157.24821143656928</v>
      </c>
      <c r="O225" s="209">
        <v>10.15</v>
      </c>
      <c r="P225" s="201">
        <v>10.603300000000001</v>
      </c>
      <c r="Q225" s="208">
        <v>-68.566670000000002</v>
      </c>
      <c r="R225" s="201">
        <v>-66.63</v>
      </c>
      <c r="S225" s="202">
        <v>1</v>
      </c>
      <c r="T225" s="202">
        <v>0</v>
      </c>
      <c r="U225" s="202">
        <v>0</v>
      </c>
      <c r="V225" s="202">
        <v>0</v>
      </c>
      <c r="W225" s="202">
        <v>1</v>
      </c>
      <c r="X225" s="202">
        <v>0</v>
      </c>
      <c r="Y225" s="202">
        <v>0</v>
      </c>
      <c r="Z225" s="202">
        <v>0</v>
      </c>
      <c r="AA225" s="202">
        <v>0</v>
      </c>
      <c r="AB225" s="202">
        <v>0</v>
      </c>
      <c r="AC225" s="202">
        <v>0</v>
      </c>
      <c r="AD225" s="202">
        <v>0</v>
      </c>
      <c r="AE225" s="203">
        <v>0</v>
      </c>
      <c r="AF225" s="204">
        <v>5</v>
      </c>
      <c r="AG225" s="196">
        <v>0</v>
      </c>
      <c r="AH225" s="195">
        <v>31.4</v>
      </c>
      <c r="AI225" s="195">
        <v>3.2</v>
      </c>
      <c r="AJ225" s="195">
        <v>44.7</v>
      </c>
      <c r="AK225" s="195">
        <v>5.2</v>
      </c>
      <c r="AM225" s="196"/>
      <c r="AN225" s="195">
        <v>150</v>
      </c>
      <c r="AO225" s="195">
        <v>270</v>
      </c>
      <c r="AP225" s="195">
        <v>1</v>
      </c>
      <c r="AQ225" s="195">
        <v>0</v>
      </c>
      <c r="AS225" s="196"/>
      <c r="AY225" s="196"/>
      <c r="AZ225" s="193"/>
      <c r="BA225" s="196"/>
      <c r="BG225" s="195">
        <v>1</v>
      </c>
      <c r="BJ225" s="196">
        <v>1</v>
      </c>
      <c r="BL225" s="196"/>
      <c r="BT225" s="196"/>
      <c r="CA225" s="196"/>
      <c r="CB225" s="195">
        <v>1</v>
      </c>
      <c r="CS225" s="196"/>
      <c r="CU225" s="196"/>
      <c r="CX225" s="196"/>
      <c r="DN225" s="196"/>
      <c r="DS225" s="196"/>
      <c r="DY225" s="196"/>
      <c r="EL225" s="196"/>
      <c r="EM225" s="195" t="s">
        <v>537</v>
      </c>
      <c r="EN225" s="206" t="s">
        <v>210</v>
      </c>
    </row>
    <row r="226" spans="1:145" x14ac:dyDescent="0.3">
      <c r="A226" s="12" t="s">
        <v>98</v>
      </c>
      <c r="B226" s="6" t="s">
        <v>762</v>
      </c>
      <c r="E226">
        <v>300</v>
      </c>
      <c r="F226" s="6">
        <v>1140</v>
      </c>
      <c r="AH226">
        <v>23</v>
      </c>
      <c r="AI226">
        <v>1</v>
      </c>
      <c r="AJ226">
        <v>34.5</v>
      </c>
      <c r="AK226">
        <v>1.5</v>
      </c>
      <c r="AL226"/>
      <c r="AN226"/>
      <c r="AO226"/>
      <c r="AZ226" s="12"/>
      <c r="BA226" s="6"/>
      <c r="EM226" t="s">
        <v>537</v>
      </c>
      <c r="EN226" s="16">
        <v>1</v>
      </c>
    </row>
    <row r="227" spans="1:145" x14ac:dyDescent="0.3">
      <c r="A227" s="12" t="s">
        <v>98</v>
      </c>
      <c r="B227" s="6" t="s">
        <v>763</v>
      </c>
      <c r="E227">
        <v>1733</v>
      </c>
      <c r="F227" s="6">
        <v>2010</v>
      </c>
      <c r="AH227">
        <v>38.200000000000003</v>
      </c>
      <c r="AJ227">
        <v>68.400000000000006</v>
      </c>
      <c r="AL227"/>
      <c r="AN227"/>
      <c r="AO227"/>
      <c r="AZ227" s="12"/>
      <c r="BA227" s="6"/>
      <c r="EM227" t="s">
        <v>537</v>
      </c>
      <c r="EN227" s="16">
        <v>1</v>
      </c>
    </row>
    <row r="228" spans="1:145" x14ac:dyDescent="0.3">
      <c r="A228" s="12" t="s">
        <v>98</v>
      </c>
      <c r="B228" s="6" t="s">
        <v>764</v>
      </c>
      <c r="E228">
        <v>3150</v>
      </c>
      <c r="F228" s="6">
        <v>3850</v>
      </c>
      <c r="AH228">
        <v>24.1</v>
      </c>
      <c r="AI228">
        <v>3</v>
      </c>
      <c r="AJ228">
        <v>32.049999999999997</v>
      </c>
      <c r="AK228">
        <v>3.35</v>
      </c>
      <c r="AL228"/>
      <c r="AN228"/>
      <c r="AO228"/>
      <c r="AZ228" s="12"/>
      <c r="BA228" s="6"/>
      <c r="EM228" t="s">
        <v>537</v>
      </c>
      <c r="EN228" s="16">
        <v>1</v>
      </c>
    </row>
    <row r="229" spans="1:145" x14ac:dyDescent="0.3">
      <c r="A229" s="12" t="s">
        <v>98</v>
      </c>
      <c r="B229" s="6" t="s">
        <v>765</v>
      </c>
      <c r="E229">
        <v>884</v>
      </c>
      <c r="F229" s="6">
        <v>1500</v>
      </c>
      <c r="AL229"/>
      <c r="AN229"/>
      <c r="AO229"/>
      <c r="AZ229" s="12"/>
      <c r="BA229" s="6"/>
      <c r="EM229" t="s">
        <v>537</v>
      </c>
      <c r="EN229" s="16">
        <v>1</v>
      </c>
      <c r="EO229" t="s">
        <v>602</v>
      </c>
    </row>
    <row r="230" spans="1:145" x14ac:dyDescent="0.3">
      <c r="A230" s="12" t="s">
        <v>98</v>
      </c>
      <c r="B230" s="6" t="s">
        <v>766</v>
      </c>
      <c r="E230">
        <v>2600</v>
      </c>
      <c r="F230" s="6">
        <v>2923</v>
      </c>
      <c r="AH230">
        <v>33.5</v>
      </c>
      <c r="AI230">
        <v>3.6</v>
      </c>
      <c r="AJ230">
        <v>40.5</v>
      </c>
      <c r="AK230">
        <v>5.5</v>
      </c>
      <c r="AL230"/>
      <c r="AN230"/>
      <c r="AO230"/>
      <c r="AZ230" s="12"/>
      <c r="BA230" s="6"/>
      <c r="EM230" t="s">
        <v>537</v>
      </c>
      <c r="EN230" s="16">
        <v>1</v>
      </c>
    </row>
    <row r="231" spans="1:145" x14ac:dyDescent="0.3">
      <c r="A231" s="12" t="s">
        <v>98</v>
      </c>
      <c r="B231" s="6" t="s">
        <v>767</v>
      </c>
      <c r="E231">
        <v>2800</v>
      </c>
      <c r="F231" s="6">
        <v>4200</v>
      </c>
      <c r="AG231" s="6">
        <v>0</v>
      </c>
      <c r="AL231"/>
      <c r="AN231"/>
      <c r="AO231"/>
      <c r="AZ231" s="12"/>
      <c r="BA231" s="6"/>
      <c r="EM231" t="s">
        <v>537</v>
      </c>
      <c r="EN231" s="16">
        <v>1</v>
      </c>
      <c r="EO231" t="s">
        <v>602</v>
      </c>
    </row>
    <row r="232" spans="1:145" s="195" customFormat="1" x14ac:dyDescent="0.3">
      <c r="A232" s="193" t="s">
        <v>98</v>
      </c>
      <c r="B232" s="196" t="s">
        <v>768</v>
      </c>
      <c r="C232" s="195">
        <v>1</v>
      </c>
      <c r="D232" s="196">
        <v>1</v>
      </c>
      <c r="E232" s="195">
        <v>1900</v>
      </c>
      <c r="F232" s="196">
        <v>2880</v>
      </c>
      <c r="G232" s="195">
        <v>26.56</v>
      </c>
      <c r="H232" s="195">
        <v>27.24</v>
      </c>
      <c r="I232" s="197">
        <v>26.9</v>
      </c>
      <c r="J232" s="198">
        <v>0.48083261120685211</v>
      </c>
      <c r="K232" s="195">
        <v>1057.21</v>
      </c>
      <c r="L232" s="195">
        <v>1407.73</v>
      </c>
      <c r="M232" s="195">
        <v>1232.47</v>
      </c>
      <c r="N232" s="200">
        <v>247.85506894150751</v>
      </c>
      <c r="O232" s="193">
        <v>10.639699999999999</v>
      </c>
      <c r="P232" s="196">
        <v>11.19115</v>
      </c>
      <c r="Q232" s="195">
        <v>-74.196430000000007</v>
      </c>
      <c r="R232" s="196">
        <v>-73.543909999999997</v>
      </c>
      <c r="S232" s="202">
        <v>1</v>
      </c>
      <c r="T232" s="202">
        <v>0</v>
      </c>
      <c r="U232" s="202">
        <v>0</v>
      </c>
      <c r="V232" s="202">
        <v>0</v>
      </c>
      <c r="W232" s="202">
        <v>1</v>
      </c>
      <c r="X232" s="202">
        <v>0</v>
      </c>
      <c r="Y232" s="202">
        <v>0</v>
      </c>
      <c r="Z232" s="202">
        <v>0</v>
      </c>
      <c r="AA232" s="202">
        <v>0</v>
      </c>
      <c r="AB232" s="202">
        <v>0</v>
      </c>
      <c r="AC232" s="202">
        <v>0</v>
      </c>
      <c r="AD232" s="202">
        <v>0</v>
      </c>
      <c r="AE232" s="203">
        <v>0</v>
      </c>
      <c r="AF232" s="204">
        <v>4</v>
      </c>
      <c r="AG232" s="196"/>
      <c r="AH232" s="195">
        <v>39.869999999999997</v>
      </c>
      <c r="AI232" s="195">
        <v>1.46</v>
      </c>
      <c r="AJ232" s="195">
        <v>57.43</v>
      </c>
      <c r="AK232" s="195">
        <v>2.8</v>
      </c>
      <c r="AM232" s="196"/>
      <c r="AN232" s="195">
        <v>386</v>
      </c>
      <c r="AO232" s="195">
        <v>386</v>
      </c>
      <c r="AS232" s="196"/>
      <c r="AY232" s="196"/>
      <c r="AZ232" s="193"/>
      <c r="BA232" s="196"/>
      <c r="BJ232" s="196">
        <v>1</v>
      </c>
      <c r="BL232" s="196"/>
      <c r="BT232" s="196"/>
      <c r="CA232" s="196"/>
      <c r="CB232" s="195">
        <v>1</v>
      </c>
      <c r="CS232" s="196"/>
      <c r="CU232" s="196"/>
      <c r="CX232" s="196"/>
      <c r="DN232" s="196"/>
      <c r="DS232" s="196"/>
      <c r="DY232" s="196"/>
      <c r="EL232" s="196"/>
      <c r="EM232" s="195" t="s">
        <v>537</v>
      </c>
      <c r="EN232" s="206" t="s">
        <v>4686</v>
      </c>
    </row>
    <row r="233" spans="1:145" x14ac:dyDescent="0.3">
      <c r="A233" s="12" t="s">
        <v>98</v>
      </c>
      <c r="B233" s="6" t="s">
        <v>769</v>
      </c>
      <c r="D233" s="6">
        <v>1</v>
      </c>
      <c r="E233">
        <v>10</v>
      </c>
      <c r="F233" s="6">
        <v>730</v>
      </c>
      <c r="AH233">
        <v>28.6</v>
      </c>
      <c r="AI233">
        <v>2.1</v>
      </c>
      <c r="AJ233">
        <v>39.549999999999997</v>
      </c>
      <c r="AK233">
        <v>0.65</v>
      </c>
      <c r="AL233"/>
      <c r="AN233"/>
      <c r="AO233"/>
      <c r="AZ233" s="12"/>
      <c r="BA233" s="6"/>
      <c r="EM233" t="s">
        <v>537</v>
      </c>
      <c r="EN233" s="16">
        <v>1</v>
      </c>
    </row>
    <row r="234" spans="1:145" x14ac:dyDescent="0.3">
      <c r="A234" s="12" t="s">
        <v>98</v>
      </c>
      <c r="B234" s="6" t="s">
        <v>770</v>
      </c>
      <c r="E234">
        <v>400</v>
      </c>
      <c r="F234" s="6">
        <v>1080</v>
      </c>
      <c r="AH234">
        <v>25.7</v>
      </c>
      <c r="AI234">
        <v>1</v>
      </c>
      <c r="AJ234">
        <v>35.200000000000003</v>
      </c>
      <c r="AL234"/>
      <c r="AN234"/>
      <c r="AO234"/>
      <c r="AZ234" s="12"/>
      <c r="BA234" s="6"/>
      <c r="EM234" t="s">
        <v>537</v>
      </c>
      <c r="EN234" s="16">
        <v>1</v>
      </c>
    </row>
    <row r="235" spans="1:145" x14ac:dyDescent="0.3">
      <c r="A235" s="12" t="s">
        <v>98</v>
      </c>
      <c r="B235" s="6" t="s">
        <v>771</v>
      </c>
      <c r="E235">
        <v>200</v>
      </c>
      <c r="F235" s="6">
        <v>2500</v>
      </c>
      <c r="AL235"/>
      <c r="AN235"/>
      <c r="AO235"/>
      <c r="AZ235" s="12"/>
      <c r="BA235" s="6"/>
      <c r="EM235" t="s">
        <v>537</v>
      </c>
      <c r="EN235" s="16">
        <v>1</v>
      </c>
      <c r="EO235" t="s">
        <v>602</v>
      </c>
    </row>
    <row r="236" spans="1:145" x14ac:dyDescent="0.3">
      <c r="A236" s="12" t="s">
        <v>98</v>
      </c>
      <c r="B236" s="6" t="s">
        <v>772</v>
      </c>
      <c r="E236">
        <v>800</v>
      </c>
      <c r="F236" s="6">
        <v>1410</v>
      </c>
      <c r="AL236">
        <v>37.65</v>
      </c>
      <c r="AM236" s="6">
        <v>3.15</v>
      </c>
      <c r="AN236"/>
      <c r="AO236"/>
      <c r="AZ236" s="12"/>
      <c r="BA236" s="6"/>
      <c r="EM236" t="s">
        <v>537</v>
      </c>
      <c r="EN236" s="16">
        <v>1</v>
      </c>
    </row>
    <row r="237" spans="1:145" x14ac:dyDescent="0.3">
      <c r="A237" s="12" t="s">
        <v>98</v>
      </c>
      <c r="B237" s="6" t="s">
        <v>773</v>
      </c>
      <c r="AL237"/>
      <c r="AN237"/>
      <c r="AO237"/>
      <c r="AZ237" s="12"/>
      <c r="BA237" s="6"/>
      <c r="EM237" t="s">
        <v>537</v>
      </c>
      <c r="EN237" s="16">
        <v>1</v>
      </c>
      <c r="EO237" t="s">
        <v>602</v>
      </c>
    </row>
    <row r="238" spans="1:145" x14ac:dyDescent="0.3">
      <c r="A238" s="12" t="s">
        <v>98</v>
      </c>
      <c r="B238" s="6" t="s">
        <v>774</v>
      </c>
      <c r="D238" s="6">
        <v>1</v>
      </c>
      <c r="AG238" s="6">
        <v>0</v>
      </c>
      <c r="AH238">
        <v>33.174999999999997</v>
      </c>
      <c r="AI238">
        <v>0.185</v>
      </c>
      <c r="AJ238">
        <v>43.14</v>
      </c>
      <c r="AK238">
        <v>1.81</v>
      </c>
      <c r="AL238"/>
      <c r="AN238"/>
      <c r="AO238"/>
      <c r="AP238">
        <v>1.7350000000000001</v>
      </c>
      <c r="AQ238">
        <v>0.27500000000000002</v>
      </c>
      <c r="AZ238" s="12"/>
      <c r="BA238" s="6"/>
      <c r="EM238" t="s">
        <v>537</v>
      </c>
      <c r="EN238" s="16">
        <v>1</v>
      </c>
    </row>
    <row r="239" spans="1:145" x14ac:dyDescent="0.3">
      <c r="A239" s="12" t="s">
        <v>98</v>
      </c>
      <c r="B239" s="6" t="s">
        <v>775</v>
      </c>
      <c r="E239" s="12">
        <v>4000</v>
      </c>
      <c r="AG239" s="6">
        <v>0</v>
      </c>
      <c r="AH239">
        <v>25</v>
      </c>
      <c r="AJ239">
        <v>36</v>
      </c>
      <c r="AL239"/>
      <c r="AN239"/>
      <c r="AO239"/>
      <c r="AZ239" s="12"/>
      <c r="BA239" s="6"/>
      <c r="EM239" t="s">
        <v>537</v>
      </c>
      <c r="EN239" s="16">
        <v>1</v>
      </c>
    </row>
    <row r="240" spans="1:145" x14ac:dyDescent="0.3">
      <c r="A240" s="12" t="s">
        <v>98</v>
      </c>
      <c r="B240" s="6" t="s">
        <v>776</v>
      </c>
      <c r="C240">
        <v>1</v>
      </c>
      <c r="E240" s="12">
        <v>1670</v>
      </c>
      <c r="AG240" s="6">
        <v>1</v>
      </c>
      <c r="AH240">
        <v>22.6</v>
      </c>
      <c r="AI240">
        <v>2.4</v>
      </c>
      <c r="AJ240">
        <v>33.65</v>
      </c>
      <c r="AK240">
        <v>0.65</v>
      </c>
      <c r="AL240"/>
      <c r="AN240"/>
      <c r="AO240"/>
      <c r="AZ240" s="12"/>
      <c r="BA240" s="6"/>
      <c r="EM240" t="s">
        <v>537</v>
      </c>
      <c r="EN240" s="16">
        <v>1</v>
      </c>
    </row>
    <row r="241" spans="1:145" x14ac:dyDescent="0.3">
      <c r="A241" s="12" t="s">
        <v>98</v>
      </c>
      <c r="B241" s="6" t="s">
        <v>777</v>
      </c>
      <c r="E241" s="12">
        <v>2500</v>
      </c>
      <c r="AH241">
        <v>38.25</v>
      </c>
      <c r="AI241">
        <v>3.05</v>
      </c>
      <c r="AJ241">
        <v>44.55</v>
      </c>
      <c r="AK241">
        <v>2.65</v>
      </c>
      <c r="AL241"/>
      <c r="AN241"/>
      <c r="AO241"/>
      <c r="AP241">
        <v>2.14</v>
      </c>
      <c r="AQ241">
        <v>0</v>
      </c>
      <c r="AZ241" s="12"/>
      <c r="BA241" s="6"/>
      <c r="EM241" t="s">
        <v>537</v>
      </c>
      <c r="EN241" s="16">
        <v>1</v>
      </c>
    </row>
    <row r="242" spans="1:145" s="195" customFormat="1" x14ac:dyDescent="0.3">
      <c r="A242" s="193" t="s">
        <v>98</v>
      </c>
      <c r="B242" s="196" t="s">
        <v>778</v>
      </c>
      <c r="C242" s="195">
        <v>1</v>
      </c>
      <c r="D242" s="196">
        <v>1</v>
      </c>
      <c r="E242" s="195">
        <v>2100</v>
      </c>
      <c r="F242" s="196">
        <v>3500</v>
      </c>
      <c r="G242" s="197">
        <v>19.54</v>
      </c>
      <c r="H242" s="197">
        <v>19.54</v>
      </c>
      <c r="I242" s="197">
        <v>19.54</v>
      </c>
      <c r="J242" s="198">
        <v>0</v>
      </c>
      <c r="K242" s="199">
        <v>993</v>
      </c>
      <c r="L242" s="199">
        <v>993</v>
      </c>
      <c r="M242" s="199">
        <v>993</v>
      </c>
      <c r="N242" s="200">
        <v>0</v>
      </c>
      <c r="O242" s="193">
        <v>8.5983300000000007</v>
      </c>
      <c r="P242" s="196">
        <v>8.6166699999999992</v>
      </c>
      <c r="Q242" s="208">
        <v>-71.144999999999996</v>
      </c>
      <c r="R242" s="201">
        <v>-71</v>
      </c>
      <c r="S242" s="202">
        <v>1</v>
      </c>
      <c r="T242" s="202">
        <v>0</v>
      </c>
      <c r="U242" s="202">
        <v>0</v>
      </c>
      <c r="V242" s="202">
        <v>0</v>
      </c>
      <c r="W242" s="202">
        <v>1</v>
      </c>
      <c r="X242" s="202">
        <v>0</v>
      </c>
      <c r="Y242" s="202">
        <v>0</v>
      </c>
      <c r="Z242" s="202">
        <v>0</v>
      </c>
      <c r="AA242" s="202">
        <v>0</v>
      </c>
      <c r="AB242" s="202">
        <v>0</v>
      </c>
      <c r="AC242" s="202">
        <v>0</v>
      </c>
      <c r="AD242" s="202">
        <v>0</v>
      </c>
      <c r="AE242" s="203">
        <v>0</v>
      </c>
      <c r="AF242" s="204">
        <v>5</v>
      </c>
      <c r="AG242" s="196">
        <v>0</v>
      </c>
      <c r="AH242" s="195">
        <v>44</v>
      </c>
      <c r="AI242" s="195">
        <v>5</v>
      </c>
      <c r="AJ242" s="195">
        <v>52</v>
      </c>
      <c r="AK242" s="195">
        <v>6</v>
      </c>
      <c r="AM242" s="196"/>
      <c r="AS242" s="196"/>
      <c r="AY242" s="196"/>
      <c r="AZ242" s="193"/>
      <c r="BA242" s="196"/>
      <c r="BJ242" s="196">
        <v>1</v>
      </c>
      <c r="BL242" s="196"/>
      <c r="BT242" s="196"/>
      <c r="CA242" s="196"/>
      <c r="CB242" s="195">
        <v>1</v>
      </c>
      <c r="CC242" s="195">
        <v>1</v>
      </c>
      <c r="CS242" s="196"/>
      <c r="CU242" s="196"/>
      <c r="CX242" s="196"/>
      <c r="DN242" s="196"/>
      <c r="DS242" s="196"/>
      <c r="DY242" s="196"/>
      <c r="EL242" s="196"/>
      <c r="EM242" s="195" t="s">
        <v>537</v>
      </c>
      <c r="EN242" s="206" t="s">
        <v>210</v>
      </c>
    </row>
    <row r="243" spans="1:145" x14ac:dyDescent="0.3">
      <c r="A243" s="12" t="s">
        <v>98</v>
      </c>
      <c r="B243" s="6" t="s">
        <v>779</v>
      </c>
      <c r="E243">
        <v>2000</v>
      </c>
      <c r="F243" s="6">
        <v>3000</v>
      </c>
      <c r="AH243">
        <v>38.799999999999997</v>
      </c>
      <c r="AI243">
        <v>1</v>
      </c>
      <c r="AJ243">
        <v>45.75</v>
      </c>
      <c r="AK243">
        <v>3.05</v>
      </c>
      <c r="AL243"/>
      <c r="AN243"/>
      <c r="AO243"/>
      <c r="AP243">
        <v>1.9</v>
      </c>
      <c r="AQ243">
        <v>0.1</v>
      </c>
      <c r="AZ243" s="12"/>
      <c r="BA243" s="6"/>
      <c r="EM243" t="s">
        <v>537</v>
      </c>
      <c r="EN243" s="16">
        <v>1</v>
      </c>
    </row>
    <row r="244" spans="1:145" x14ac:dyDescent="0.3">
      <c r="A244" s="12" t="s">
        <v>98</v>
      </c>
      <c r="B244" s="6" t="s">
        <v>780</v>
      </c>
      <c r="D244" s="6">
        <v>1</v>
      </c>
      <c r="E244">
        <v>2600</v>
      </c>
      <c r="F244" s="6">
        <v>4300</v>
      </c>
      <c r="AH244">
        <v>35.65</v>
      </c>
      <c r="AI244">
        <v>2.85</v>
      </c>
      <c r="AJ244">
        <v>41.8</v>
      </c>
      <c r="AK244">
        <v>3.4</v>
      </c>
      <c r="AL244"/>
      <c r="AN244"/>
      <c r="AO244"/>
      <c r="AZ244" s="12"/>
      <c r="BA244" s="6"/>
      <c r="EM244" t="s">
        <v>537</v>
      </c>
      <c r="EN244" s="16">
        <v>1</v>
      </c>
    </row>
    <row r="245" spans="1:145" x14ac:dyDescent="0.3">
      <c r="A245" s="12" t="s">
        <v>98</v>
      </c>
      <c r="B245" s="6" t="s">
        <v>781</v>
      </c>
      <c r="E245">
        <v>2700</v>
      </c>
      <c r="F245" s="6">
        <v>3400</v>
      </c>
      <c r="AH245">
        <v>37.65</v>
      </c>
      <c r="AI245">
        <v>3.25</v>
      </c>
      <c r="AJ245">
        <v>46.2</v>
      </c>
      <c r="AK245">
        <v>6.7</v>
      </c>
      <c r="AL245"/>
      <c r="AN245"/>
      <c r="AO245"/>
      <c r="AZ245" s="12"/>
      <c r="BA245" s="6"/>
      <c r="EM245" t="s">
        <v>537</v>
      </c>
      <c r="EN245" s="16">
        <v>1</v>
      </c>
    </row>
    <row r="246" spans="1:145" x14ac:dyDescent="0.3">
      <c r="A246" s="12" t="s">
        <v>98</v>
      </c>
      <c r="B246" s="6" t="s">
        <v>782</v>
      </c>
      <c r="E246">
        <v>1000</v>
      </c>
      <c r="F246" s="6">
        <v>2000</v>
      </c>
      <c r="AL246"/>
      <c r="AN246"/>
      <c r="AO246"/>
      <c r="AZ246" s="12"/>
      <c r="BA246" s="6"/>
      <c r="EM246" t="s">
        <v>537</v>
      </c>
      <c r="EN246" s="16">
        <v>1</v>
      </c>
      <c r="EO246" t="s">
        <v>602</v>
      </c>
    </row>
    <row r="247" spans="1:145" x14ac:dyDescent="0.3">
      <c r="A247" s="12" t="s">
        <v>98</v>
      </c>
      <c r="B247" s="6" t="s">
        <v>783</v>
      </c>
      <c r="E247">
        <v>1280</v>
      </c>
      <c r="F247" s="6">
        <v>2040</v>
      </c>
      <c r="AG247" s="6">
        <v>0</v>
      </c>
      <c r="AH247">
        <v>30</v>
      </c>
      <c r="AI247">
        <v>2</v>
      </c>
      <c r="AJ247">
        <v>36.5</v>
      </c>
      <c r="AK247">
        <v>6.5</v>
      </c>
      <c r="AL247"/>
      <c r="AN247"/>
      <c r="AO247"/>
      <c r="AZ247" s="12"/>
      <c r="BA247" s="6"/>
      <c r="EM247" t="s">
        <v>538</v>
      </c>
      <c r="EN247" s="16">
        <v>1</v>
      </c>
    </row>
    <row r="248" spans="1:145" x14ac:dyDescent="0.3">
      <c r="A248" s="12" t="s">
        <v>98</v>
      </c>
      <c r="B248" s="6" t="s">
        <v>784</v>
      </c>
      <c r="E248">
        <v>2400</v>
      </c>
      <c r="F248" s="6">
        <v>2700</v>
      </c>
      <c r="AH248">
        <v>39</v>
      </c>
      <c r="AI248">
        <v>0.8</v>
      </c>
      <c r="AJ248">
        <v>45.65</v>
      </c>
      <c r="AK248">
        <v>3.45</v>
      </c>
      <c r="AL248"/>
      <c r="AN248"/>
      <c r="AO248"/>
      <c r="AZ248" s="12"/>
      <c r="BA248" s="6"/>
      <c r="EM248" t="s">
        <v>537</v>
      </c>
      <c r="EN248" s="16">
        <v>1</v>
      </c>
    </row>
    <row r="249" spans="1:145" s="195" customFormat="1" x14ac:dyDescent="0.3">
      <c r="A249" s="193" t="s">
        <v>98</v>
      </c>
      <c r="B249" s="196" t="s">
        <v>785</v>
      </c>
      <c r="C249" s="195">
        <v>1</v>
      </c>
      <c r="D249" s="196">
        <v>1</v>
      </c>
      <c r="E249" s="195">
        <v>0</v>
      </c>
      <c r="F249" s="196">
        <v>1000</v>
      </c>
      <c r="G249" s="197">
        <v>20.72</v>
      </c>
      <c r="H249" s="197">
        <v>28.98</v>
      </c>
      <c r="I249" s="197">
        <v>24.897500000000001</v>
      </c>
      <c r="J249" s="198">
        <v>2.9981029716424592</v>
      </c>
      <c r="K249" s="199">
        <v>960</v>
      </c>
      <c r="L249" s="199">
        <v>3725</v>
      </c>
      <c r="M249" s="199">
        <v>2420.875</v>
      </c>
      <c r="N249" s="200">
        <v>827.3447092096153</v>
      </c>
      <c r="O249" s="193">
        <v>-4.5150499999999996</v>
      </c>
      <c r="P249" s="196">
        <v>5.6166799999999997</v>
      </c>
      <c r="Q249" s="208">
        <v>-78.53801</v>
      </c>
      <c r="R249" s="196">
        <v>-51.435519999999997</v>
      </c>
      <c r="S249" s="202">
        <v>1</v>
      </c>
      <c r="T249" s="202">
        <v>0</v>
      </c>
      <c r="U249" s="202">
        <v>0</v>
      </c>
      <c r="V249" s="202">
        <v>0</v>
      </c>
      <c r="W249" s="202">
        <v>1</v>
      </c>
      <c r="X249" s="202">
        <v>0</v>
      </c>
      <c r="Y249" s="202">
        <v>0</v>
      </c>
      <c r="Z249" s="202">
        <v>0</v>
      </c>
      <c r="AA249" s="202">
        <v>0</v>
      </c>
      <c r="AB249" s="202">
        <v>0</v>
      </c>
      <c r="AC249" s="202">
        <v>0</v>
      </c>
      <c r="AD249" s="202">
        <v>0</v>
      </c>
      <c r="AE249" s="203">
        <v>0</v>
      </c>
      <c r="AF249" s="204">
        <v>1</v>
      </c>
      <c r="AG249" s="196">
        <v>0</v>
      </c>
      <c r="AH249" s="195">
        <v>27.5</v>
      </c>
      <c r="AI249" s="195">
        <v>1.5</v>
      </c>
      <c r="AJ249" s="195">
        <v>35</v>
      </c>
      <c r="AK249" s="195">
        <v>4</v>
      </c>
      <c r="AM249" s="196"/>
      <c r="AS249" s="196"/>
      <c r="AY249" s="196"/>
      <c r="AZ249" s="193"/>
      <c r="BA249" s="196"/>
      <c r="BG249" s="195">
        <v>1</v>
      </c>
      <c r="BJ249" s="196"/>
      <c r="BL249" s="196"/>
      <c r="BT249" s="196"/>
      <c r="CA249" s="196"/>
      <c r="CB249" s="195">
        <v>1</v>
      </c>
      <c r="CS249" s="196"/>
      <c r="CU249" s="196"/>
      <c r="CX249" s="196"/>
      <c r="DN249" s="196"/>
      <c r="DS249" s="196"/>
      <c r="DY249" s="196"/>
      <c r="EL249" s="196"/>
      <c r="EM249" s="195" t="s">
        <v>537</v>
      </c>
      <c r="EN249" s="206" t="s">
        <v>3712</v>
      </c>
    </row>
    <row r="250" spans="1:145" x14ac:dyDescent="0.3">
      <c r="A250" s="12" t="s">
        <v>98</v>
      </c>
      <c r="B250" s="6" t="s">
        <v>786</v>
      </c>
      <c r="E250">
        <v>600</v>
      </c>
      <c r="F250" s="6">
        <v>2500</v>
      </c>
      <c r="AG250" s="6">
        <v>2</v>
      </c>
      <c r="AH250">
        <v>20.75</v>
      </c>
      <c r="AI250">
        <v>1.55</v>
      </c>
      <c r="AJ250">
        <v>32.5</v>
      </c>
      <c r="AK250">
        <v>3.5</v>
      </c>
      <c r="AL250"/>
      <c r="AN250"/>
      <c r="AO250"/>
      <c r="AZ250" s="12"/>
      <c r="BA250" s="6"/>
      <c r="EM250" t="s">
        <v>537</v>
      </c>
      <c r="EN250" s="16">
        <v>1</v>
      </c>
    </row>
    <row r="251" spans="1:145" x14ac:dyDescent="0.3">
      <c r="A251" s="12" t="s">
        <v>98</v>
      </c>
      <c r="B251" s="6" t="s">
        <v>787</v>
      </c>
      <c r="C251">
        <v>1</v>
      </c>
      <c r="E251">
        <v>16</v>
      </c>
      <c r="F251" s="6">
        <v>2000</v>
      </c>
      <c r="AH251">
        <v>33</v>
      </c>
      <c r="AI251">
        <v>8</v>
      </c>
      <c r="AJ251">
        <v>46.5</v>
      </c>
      <c r="AK251">
        <v>13.5</v>
      </c>
      <c r="AL251"/>
      <c r="AN251"/>
      <c r="AO251"/>
      <c r="AZ251" s="12"/>
      <c r="BA251" s="6"/>
      <c r="EM251" t="s">
        <v>788</v>
      </c>
      <c r="EN251" s="16">
        <v>1</v>
      </c>
    </row>
    <row r="252" spans="1:145" x14ac:dyDescent="0.3">
      <c r="A252" s="12" t="s">
        <v>98</v>
      </c>
      <c r="B252" s="6" t="s">
        <v>789</v>
      </c>
      <c r="E252" s="12">
        <v>700</v>
      </c>
      <c r="AH252">
        <v>25.15</v>
      </c>
      <c r="AI252">
        <v>4.1500000000000004</v>
      </c>
      <c r="AJ252">
        <v>36.200000000000003</v>
      </c>
      <c r="AK252">
        <v>2.8</v>
      </c>
      <c r="AL252"/>
      <c r="AN252"/>
      <c r="AO252"/>
      <c r="AP252">
        <v>1</v>
      </c>
      <c r="AQ252">
        <v>0</v>
      </c>
      <c r="AZ252" s="12"/>
      <c r="BA252" s="6"/>
      <c r="EM252" t="s">
        <v>537</v>
      </c>
      <c r="EN252" s="16">
        <v>1</v>
      </c>
    </row>
    <row r="253" spans="1:145" s="195" customFormat="1" x14ac:dyDescent="0.3">
      <c r="A253" s="193" t="s">
        <v>98</v>
      </c>
      <c r="B253" s="196" t="s">
        <v>790</v>
      </c>
      <c r="C253" s="195">
        <v>1</v>
      </c>
      <c r="D253" s="196">
        <v>1</v>
      </c>
      <c r="E253" s="195">
        <v>335</v>
      </c>
      <c r="F253" s="196">
        <v>1315</v>
      </c>
      <c r="G253" s="197">
        <v>26.1</v>
      </c>
      <c r="H253" s="197">
        <v>26.1</v>
      </c>
      <c r="I253" s="197">
        <v>26.1</v>
      </c>
      <c r="J253" s="198">
        <v>0</v>
      </c>
      <c r="K253" s="199">
        <v>1851</v>
      </c>
      <c r="L253" s="199">
        <v>1851</v>
      </c>
      <c r="M253" s="199">
        <v>1851</v>
      </c>
      <c r="N253" s="200">
        <v>0</v>
      </c>
      <c r="O253" s="193">
        <v>8.6040799999999997</v>
      </c>
      <c r="P253" s="196">
        <v>8.6040799999999997</v>
      </c>
      <c r="Q253" s="208">
        <v>-80.126519999999999</v>
      </c>
      <c r="R253" s="201">
        <v>-80.126519999999999</v>
      </c>
      <c r="S253" s="202">
        <v>1</v>
      </c>
      <c r="T253" s="202">
        <v>0</v>
      </c>
      <c r="U253" s="202">
        <v>0</v>
      </c>
      <c r="V253" s="202">
        <v>0</v>
      </c>
      <c r="W253" s="202">
        <v>1</v>
      </c>
      <c r="X253" s="202">
        <v>0</v>
      </c>
      <c r="Y253" s="202">
        <v>0</v>
      </c>
      <c r="Z253" s="202">
        <v>0</v>
      </c>
      <c r="AA253" s="202">
        <v>0</v>
      </c>
      <c r="AB253" s="202">
        <v>0</v>
      </c>
      <c r="AC253" s="202">
        <v>0</v>
      </c>
      <c r="AD253" s="202">
        <v>0</v>
      </c>
      <c r="AE253" s="203">
        <v>0</v>
      </c>
      <c r="AF253" s="204">
        <v>5</v>
      </c>
      <c r="AG253" s="196">
        <v>0</v>
      </c>
      <c r="AH253" s="195">
        <v>40.5</v>
      </c>
      <c r="AI253" s="195">
        <v>5.45</v>
      </c>
      <c r="AJ253" s="195">
        <v>54.5</v>
      </c>
      <c r="AK253" s="195">
        <v>7.37</v>
      </c>
      <c r="AM253" s="196"/>
      <c r="AN253" s="195">
        <v>202</v>
      </c>
      <c r="AO253" s="195">
        <v>623</v>
      </c>
      <c r="AP253" s="195">
        <v>1.8</v>
      </c>
      <c r="AQ253" s="195">
        <v>0</v>
      </c>
      <c r="AR253" s="195">
        <v>1.25</v>
      </c>
      <c r="AS253" s="196">
        <v>0.25</v>
      </c>
      <c r="AY253" s="196"/>
      <c r="AZ253" s="193"/>
      <c r="BA253" s="196"/>
      <c r="BG253" s="195">
        <v>1</v>
      </c>
      <c r="BJ253" s="196">
        <v>1</v>
      </c>
      <c r="BL253" s="196"/>
      <c r="BT253" s="196"/>
      <c r="CA253" s="196"/>
      <c r="CB253" s="195">
        <v>1</v>
      </c>
      <c r="CS253" s="196"/>
      <c r="CU253" s="196"/>
      <c r="CX253" s="196"/>
      <c r="DN253" s="196"/>
      <c r="DS253" s="196"/>
      <c r="DY253" s="196"/>
      <c r="EL253" s="196"/>
      <c r="EM253" s="195" t="s">
        <v>538</v>
      </c>
      <c r="EN253" s="206" t="s">
        <v>210</v>
      </c>
    </row>
    <row r="254" spans="1:145" x14ac:dyDescent="0.3">
      <c r="A254" s="12" t="s">
        <v>98</v>
      </c>
      <c r="B254" s="6" t="s">
        <v>791</v>
      </c>
      <c r="C254">
        <v>1</v>
      </c>
      <c r="E254">
        <v>5</v>
      </c>
      <c r="F254" s="6">
        <v>1000</v>
      </c>
      <c r="AL254"/>
      <c r="AN254"/>
      <c r="AO254"/>
      <c r="AT254">
        <v>5.55</v>
      </c>
      <c r="AU254">
        <v>0.25</v>
      </c>
      <c r="AZ254" s="12"/>
      <c r="BA254" s="6"/>
      <c r="EM254" t="s">
        <v>539</v>
      </c>
      <c r="EN254" s="16">
        <v>1</v>
      </c>
    </row>
    <row r="255" spans="1:145" x14ac:dyDescent="0.3">
      <c r="A255" s="12" t="s">
        <v>98</v>
      </c>
      <c r="B255" s="6" t="s">
        <v>792</v>
      </c>
      <c r="E255">
        <v>700</v>
      </c>
      <c r="F255" s="6">
        <v>1000</v>
      </c>
      <c r="AH255">
        <v>29.83</v>
      </c>
      <c r="AI255" s="18">
        <v>1.34</v>
      </c>
      <c r="AJ255">
        <v>30.84</v>
      </c>
      <c r="AK255">
        <v>1.1200000000000001</v>
      </c>
      <c r="AL255"/>
      <c r="AN255"/>
      <c r="AO255"/>
      <c r="AP255">
        <v>1.72</v>
      </c>
      <c r="AQ255">
        <v>0.26</v>
      </c>
      <c r="AZ255" s="12"/>
      <c r="BA255" s="6"/>
      <c r="EM255" t="s">
        <v>591</v>
      </c>
      <c r="EN255" s="16">
        <v>1</v>
      </c>
    </row>
    <row r="256" spans="1:145" s="22" customFormat="1" x14ac:dyDescent="0.3">
      <c r="A256" s="152" t="s">
        <v>98</v>
      </c>
      <c r="B256" s="153" t="s">
        <v>793</v>
      </c>
      <c r="C256" s="22">
        <v>1</v>
      </c>
      <c r="D256" s="153">
        <v>1</v>
      </c>
      <c r="E256" s="22">
        <v>700</v>
      </c>
      <c r="F256" s="153">
        <v>1000</v>
      </c>
      <c r="G256" s="154">
        <v>23.3</v>
      </c>
      <c r="H256" s="154">
        <v>23.3</v>
      </c>
      <c r="I256" s="154">
        <v>23.3</v>
      </c>
      <c r="J256" s="155">
        <v>0</v>
      </c>
      <c r="K256" s="156">
        <v>1468</v>
      </c>
      <c r="L256" s="156">
        <v>1468</v>
      </c>
      <c r="M256" s="156">
        <v>1468</v>
      </c>
      <c r="N256" s="157">
        <v>0</v>
      </c>
      <c r="O256" s="152">
        <v>15.93333</v>
      </c>
      <c r="P256" s="153">
        <v>15.93333</v>
      </c>
      <c r="Q256" s="158">
        <v>74</v>
      </c>
      <c r="R256" s="232">
        <v>74</v>
      </c>
      <c r="S256" s="43">
        <v>1</v>
      </c>
      <c r="T256" s="43">
        <v>0</v>
      </c>
      <c r="U256" s="43">
        <v>0</v>
      </c>
      <c r="V256" s="43">
        <v>0</v>
      </c>
      <c r="W256" s="43">
        <v>0</v>
      </c>
      <c r="X256" s="43">
        <v>1</v>
      </c>
      <c r="Y256" s="43">
        <v>0</v>
      </c>
      <c r="Z256" s="43">
        <v>0</v>
      </c>
      <c r="AA256" s="43">
        <v>0</v>
      </c>
      <c r="AB256" s="43">
        <v>0</v>
      </c>
      <c r="AC256" s="43">
        <v>0</v>
      </c>
      <c r="AD256" s="43">
        <v>0</v>
      </c>
      <c r="AE256" s="159">
        <v>0</v>
      </c>
      <c r="AF256" s="160">
        <v>5</v>
      </c>
      <c r="AG256" s="153"/>
      <c r="AH256" s="22">
        <v>31.62</v>
      </c>
      <c r="AI256" s="22">
        <v>2.06</v>
      </c>
      <c r="AJ256" s="22">
        <v>32.229999999999997</v>
      </c>
      <c r="AK256" s="22">
        <v>2.41</v>
      </c>
      <c r="AM256" s="153"/>
      <c r="AN256" s="22">
        <v>7</v>
      </c>
      <c r="AO256" s="22">
        <v>8</v>
      </c>
      <c r="AP256" s="22">
        <v>2.2799999999999998</v>
      </c>
      <c r="AQ256" s="22">
        <v>0.3</v>
      </c>
      <c r="AR256" s="22">
        <v>0.5</v>
      </c>
      <c r="AS256" s="153">
        <v>0</v>
      </c>
      <c r="AX256" s="22">
        <v>4.5</v>
      </c>
      <c r="AY256" s="153">
        <v>0.5</v>
      </c>
      <c r="AZ256" s="152"/>
      <c r="BA256" s="153"/>
      <c r="BJ256" s="153"/>
      <c r="BL256" s="153"/>
      <c r="BT256" s="153"/>
      <c r="CA256" s="153"/>
      <c r="CS256" s="153"/>
      <c r="CU256" s="153"/>
      <c r="CX256" s="153"/>
      <c r="DN256" s="153"/>
      <c r="DS256" s="153"/>
      <c r="DY256" s="153"/>
      <c r="EL256" s="153"/>
      <c r="EM256" s="22" t="s">
        <v>591</v>
      </c>
      <c r="EN256" s="161" t="s">
        <v>1066</v>
      </c>
      <c r="EO256" s="22" t="s">
        <v>1060</v>
      </c>
    </row>
    <row r="257" spans="1:145" x14ac:dyDescent="0.3">
      <c r="A257" s="12" t="s">
        <v>98</v>
      </c>
      <c r="B257" s="6" t="s">
        <v>794</v>
      </c>
      <c r="E257">
        <v>29</v>
      </c>
      <c r="F257" s="6">
        <v>250</v>
      </c>
      <c r="AG257" s="6">
        <v>1</v>
      </c>
      <c r="AH257">
        <v>23.5</v>
      </c>
      <c r="AI257">
        <v>1.5</v>
      </c>
      <c r="AJ257">
        <v>26</v>
      </c>
      <c r="AK257">
        <v>1</v>
      </c>
      <c r="AL257"/>
      <c r="AN257"/>
      <c r="AO257"/>
      <c r="AZ257" s="12"/>
      <c r="BA257" s="6"/>
      <c r="EM257" t="s">
        <v>591</v>
      </c>
      <c r="EN257" s="16">
        <v>1</v>
      </c>
    </row>
    <row r="258" spans="1:145" x14ac:dyDescent="0.3">
      <c r="A258" s="12" t="s">
        <v>98</v>
      </c>
      <c r="B258" s="6" t="s">
        <v>795</v>
      </c>
      <c r="E258">
        <v>0</v>
      </c>
      <c r="F258" s="6">
        <v>2700</v>
      </c>
      <c r="AH258">
        <v>85</v>
      </c>
      <c r="AI258">
        <v>25</v>
      </c>
      <c r="AJ258">
        <v>70.25</v>
      </c>
      <c r="AK258">
        <v>33.75</v>
      </c>
      <c r="AL258"/>
      <c r="AN258"/>
      <c r="AO258"/>
      <c r="AR258">
        <v>0.75</v>
      </c>
      <c r="AS258" s="6">
        <v>0.1</v>
      </c>
      <c r="AZ258" s="12"/>
      <c r="BA258" s="6"/>
      <c r="EM258" t="s">
        <v>591</v>
      </c>
      <c r="EN258" s="16">
        <v>1</v>
      </c>
    </row>
    <row r="259" spans="1:145" s="195" customFormat="1" x14ac:dyDescent="0.3">
      <c r="A259" s="193" t="s">
        <v>98</v>
      </c>
      <c r="B259" s="196" t="s">
        <v>796</v>
      </c>
      <c r="C259" s="195">
        <v>1</v>
      </c>
      <c r="D259" s="196">
        <v>1</v>
      </c>
      <c r="E259" s="195">
        <v>0</v>
      </c>
      <c r="F259" s="196">
        <v>3000</v>
      </c>
      <c r="G259" s="197">
        <v>-0.75</v>
      </c>
      <c r="H259" s="197">
        <v>16.8</v>
      </c>
      <c r="I259" s="197">
        <v>8.1940000000000026</v>
      </c>
      <c r="J259" s="198">
        <v>3.5349740789898867</v>
      </c>
      <c r="K259" s="195">
        <v>438.78</v>
      </c>
      <c r="L259" s="195">
        <v>2103.67</v>
      </c>
      <c r="M259" s="195">
        <v>771.41871428571437</v>
      </c>
      <c r="N259" s="200">
        <v>258.646939360109</v>
      </c>
      <c r="O259" s="193">
        <v>36.970030000000001</v>
      </c>
      <c r="P259" s="196">
        <v>65.617419999999996</v>
      </c>
      <c r="Q259" s="195">
        <v>-5.5517300000000001</v>
      </c>
      <c r="R259" s="196">
        <v>85.870459999999994</v>
      </c>
      <c r="S259" s="202">
        <v>1</v>
      </c>
      <c r="T259" s="202">
        <v>0</v>
      </c>
      <c r="U259" s="202">
        <v>1</v>
      </c>
      <c r="V259" s="202">
        <v>1</v>
      </c>
      <c r="W259" s="202">
        <v>1</v>
      </c>
      <c r="X259" s="202">
        <v>0</v>
      </c>
      <c r="Y259" s="202">
        <v>0</v>
      </c>
      <c r="Z259" s="202">
        <v>0</v>
      </c>
      <c r="AA259" s="202">
        <v>0</v>
      </c>
      <c r="AB259" s="202">
        <v>0</v>
      </c>
      <c r="AC259" s="202">
        <v>1</v>
      </c>
      <c r="AD259" s="202">
        <v>1</v>
      </c>
      <c r="AE259" s="203">
        <v>0</v>
      </c>
      <c r="AF259" s="204">
        <v>1</v>
      </c>
      <c r="AG259" s="196">
        <v>1</v>
      </c>
      <c r="AH259" s="195">
        <v>66.11</v>
      </c>
      <c r="AI259" s="195">
        <v>88.46</v>
      </c>
      <c r="AM259" s="196"/>
      <c r="AS259" s="196"/>
      <c r="AY259" s="196"/>
      <c r="AZ259" s="193"/>
      <c r="BA259" s="196"/>
      <c r="BB259" s="195">
        <v>1</v>
      </c>
      <c r="BC259" s="195">
        <v>1</v>
      </c>
      <c r="BE259" s="195">
        <v>1</v>
      </c>
      <c r="BJ259" s="196"/>
      <c r="BL259" s="196"/>
      <c r="BM259" s="195">
        <v>1</v>
      </c>
      <c r="BP259" s="195">
        <v>1</v>
      </c>
      <c r="BQ259" s="195">
        <v>1</v>
      </c>
      <c r="BT259" s="196">
        <v>1</v>
      </c>
      <c r="BX259" s="195">
        <v>1</v>
      </c>
      <c r="BY259" s="195">
        <v>1</v>
      </c>
      <c r="CA259" s="196"/>
      <c r="CB259" s="195">
        <v>1</v>
      </c>
      <c r="CE259" s="195">
        <v>1</v>
      </c>
      <c r="CF259" s="195">
        <v>1</v>
      </c>
      <c r="CG259" s="195">
        <v>1</v>
      </c>
      <c r="CH259" s="195">
        <v>1</v>
      </c>
      <c r="CI259" s="195">
        <v>1</v>
      </c>
      <c r="CJ259" s="195">
        <v>1</v>
      </c>
      <c r="CS259" s="196"/>
      <c r="CU259" s="196"/>
      <c r="CX259" s="196"/>
      <c r="DN259" s="196"/>
      <c r="DS259" s="196"/>
      <c r="DT259" s="195">
        <v>1</v>
      </c>
      <c r="DU259" s="195">
        <v>1</v>
      </c>
      <c r="DV259" s="195">
        <v>1</v>
      </c>
      <c r="DW259" s="195">
        <v>1</v>
      </c>
      <c r="DX259" s="195">
        <v>1</v>
      </c>
      <c r="DY259" s="196"/>
      <c r="DZ259" s="195">
        <v>1</v>
      </c>
      <c r="EA259" s="195">
        <v>1</v>
      </c>
      <c r="ED259" s="195">
        <v>1</v>
      </c>
      <c r="EF259" s="195">
        <v>1</v>
      </c>
      <c r="EH259" s="195">
        <v>1</v>
      </c>
      <c r="EL259" s="196"/>
      <c r="EM259" s="195" t="s">
        <v>536</v>
      </c>
      <c r="EN259" s="206" t="s">
        <v>4727</v>
      </c>
    </row>
    <row r="260" spans="1:145" x14ac:dyDescent="0.3">
      <c r="A260" s="12" t="s">
        <v>98</v>
      </c>
      <c r="B260" s="6" t="s">
        <v>797</v>
      </c>
      <c r="E260">
        <v>0</v>
      </c>
      <c r="F260" s="6">
        <v>1200</v>
      </c>
      <c r="AL260"/>
      <c r="AN260"/>
      <c r="AO260"/>
      <c r="AZ260" s="12"/>
      <c r="BA260" s="6"/>
      <c r="EM260" t="s">
        <v>591</v>
      </c>
      <c r="EN260" s="16">
        <v>1</v>
      </c>
    </row>
    <row r="261" spans="1:145" s="195" customFormat="1" x14ac:dyDescent="0.3">
      <c r="A261" s="193" t="s">
        <v>98</v>
      </c>
      <c r="B261" s="196" t="s">
        <v>798</v>
      </c>
      <c r="C261" s="195">
        <v>1</v>
      </c>
      <c r="D261" s="196">
        <v>1</v>
      </c>
      <c r="E261" s="195">
        <v>2</v>
      </c>
      <c r="F261" s="196">
        <v>4300</v>
      </c>
      <c r="G261" s="197">
        <v>-4.68</v>
      </c>
      <c r="H261" s="197">
        <v>23.39</v>
      </c>
      <c r="I261" s="197">
        <v>13.348421052631579</v>
      </c>
      <c r="J261" s="198">
        <v>6.9361783130657226</v>
      </c>
      <c r="K261" s="195">
        <v>301.08</v>
      </c>
      <c r="L261" s="195">
        <v>2174.8000000000002</v>
      </c>
      <c r="M261" s="195">
        <v>1090.93</v>
      </c>
      <c r="N261" s="200">
        <v>521.41294937676605</v>
      </c>
      <c r="O261" s="193">
        <v>22.896360000000001</v>
      </c>
      <c r="P261" s="196">
        <v>48.277279999999998</v>
      </c>
      <c r="Q261" s="195">
        <v>100.16342</v>
      </c>
      <c r="R261" s="196">
        <v>136.15</v>
      </c>
      <c r="S261" s="202">
        <v>1</v>
      </c>
      <c r="T261" s="202">
        <v>0</v>
      </c>
      <c r="U261" s="202">
        <v>1</v>
      </c>
      <c r="V261" s="202">
        <v>1</v>
      </c>
      <c r="W261" s="202">
        <v>1</v>
      </c>
      <c r="X261" s="202">
        <v>0</v>
      </c>
      <c r="Y261" s="202">
        <v>0</v>
      </c>
      <c r="Z261" s="202">
        <v>0</v>
      </c>
      <c r="AA261" s="202">
        <v>0</v>
      </c>
      <c r="AB261" s="202">
        <v>1</v>
      </c>
      <c r="AC261" s="202">
        <v>1</v>
      </c>
      <c r="AD261" s="202">
        <v>1</v>
      </c>
      <c r="AE261" s="203">
        <v>0</v>
      </c>
      <c r="AF261" s="204">
        <v>1</v>
      </c>
      <c r="AG261" s="196"/>
      <c r="AL261" s="195">
        <v>79</v>
      </c>
      <c r="AM261" s="196">
        <v>23</v>
      </c>
      <c r="AN261" s="195">
        <v>1200</v>
      </c>
      <c r="AO261" s="195">
        <v>7400</v>
      </c>
      <c r="AS261" s="196"/>
      <c r="AY261" s="196"/>
      <c r="AZ261" s="193"/>
      <c r="BA261" s="196"/>
      <c r="BB261" s="195">
        <v>1</v>
      </c>
      <c r="BE261" s="195">
        <v>1</v>
      </c>
      <c r="BG261" s="195">
        <v>1</v>
      </c>
      <c r="BJ261" s="196"/>
      <c r="BL261" s="196"/>
      <c r="BP261" s="195">
        <v>1</v>
      </c>
      <c r="BR261" s="195">
        <v>1</v>
      </c>
      <c r="BT261" s="196"/>
      <c r="BX261" s="195">
        <v>1</v>
      </c>
      <c r="BZ261" s="195">
        <v>1</v>
      </c>
      <c r="CA261" s="196"/>
      <c r="CB261" s="195">
        <v>1</v>
      </c>
      <c r="CE261" s="195">
        <v>1</v>
      </c>
      <c r="CF261" s="195">
        <v>1</v>
      </c>
      <c r="CH261" s="195">
        <v>1</v>
      </c>
      <c r="CI261" s="195">
        <v>1</v>
      </c>
      <c r="CS261" s="196"/>
      <c r="CU261" s="196"/>
      <c r="CX261" s="196"/>
      <c r="DN261" s="196"/>
      <c r="DR261" s="195">
        <v>1</v>
      </c>
      <c r="DS261" s="196"/>
      <c r="DT261" s="195">
        <v>1</v>
      </c>
      <c r="DV261" s="195">
        <v>1</v>
      </c>
      <c r="DW261" s="195">
        <v>1</v>
      </c>
      <c r="DX261" s="195">
        <v>1</v>
      </c>
      <c r="DY261" s="196"/>
      <c r="DZ261" s="195">
        <v>1</v>
      </c>
      <c r="EA261" s="195">
        <v>1</v>
      </c>
      <c r="EB261" s="195">
        <v>1</v>
      </c>
      <c r="ED261" s="195">
        <v>1</v>
      </c>
      <c r="EF261" s="195">
        <v>1</v>
      </c>
      <c r="EG261" s="195">
        <v>1</v>
      </c>
      <c r="EL261" s="196"/>
      <c r="EM261" s="195" t="s">
        <v>591</v>
      </c>
      <c r="EN261" s="206" t="s">
        <v>210</v>
      </c>
    </row>
    <row r="262" spans="1:145" x14ac:dyDescent="0.3">
      <c r="A262" s="12" t="s">
        <v>98</v>
      </c>
      <c r="B262" s="6" t="s">
        <v>799</v>
      </c>
      <c r="AL262">
        <v>128</v>
      </c>
      <c r="AM262" s="6">
        <v>52</v>
      </c>
      <c r="AN262"/>
      <c r="AO262"/>
      <c r="AZ262" s="12"/>
      <c r="BA262" s="6"/>
      <c r="EM262" t="s">
        <v>591</v>
      </c>
      <c r="EN262" s="16">
        <v>1</v>
      </c>
    </row>
    <row r="263" spans="1:145" x14ac:dyDescent="0.3">
      <c r="A263" s="12" t="s">
        <v>98</v>
      </c>
      <c r="B263" s="6" t="s">
        <v>800</v>
      </c>
      <c r="E263">
        <v>1650</v>
      </c>
      <c r="F263" s="6">
        <v>1785</v>
      </c>
      <c r="AL263">
        <v>57.3</v>
      </c>
      <c r="AM263" s="6">
        <v>1.9</v>
      </c>
      <c r="AN263"/>
      <c r="AO263"/>
      <c r="AZ263" s="12"/>
      <c r="BA263" s="6"/>
      <c r="EM263" t="s">
        <v>591</v>
      </c>
      <c r="EN263" s="16">
        <v>1</v>
      </c>
    </row>
    <row r="264" spans="1:145" x14ac:dyDescent="0.3">
      <c r="A264" s="12" t="s">
        <v>98</v>
      </c>
      <c r="B264" s="6" t="s">
        <v>801</v>
      </c>
      <c r="E264">
        <v>0</v>
      </c>
      <c r="F264" s="6">
        <v>2600</v>
      </c>
      <c r="AH264">
        <v>85.3</v>
      </c>
      <c r="AI264">
        <v>26.7</v>
      </c>
      <c r="AJ264">
        <v>122.5</v>
      </c>
      <c r="AK264">
        <v>57.5</v>
      </c>
      <c r="AL264"/>
      <c r="AN264">
        <v>2000</v>
      </c>
      <c r="AO264">
        <v>11000</v>
      </c>
      <c r="AP264">
        <v>3</v>
      </c>
      <c r="AQ264">
        <v>0</v>
      </c>
      <c r="AZ264" s="12"/>
      <c r="BA264" s="6"/>
      <c r="EM264" t="s">
        <v>588</v>
      </c>
      <c r="EN264" s="16">
        <v>1</v>
      </c>
    </row>
    <row r="265" spans="1:145" x14ac:dyDescent="0.3">
      <c r="A265" s="12" t="s">
        <v>98</v>
      </c>
      <c r="B265" s="6" t="s">
        <v>802</v>
      </c>
      <c r="C265">
        <v>1</v>
      </c>
      <c r="AH265">
        <v>95.5</v>
      </c>
      <c r="AI265">
        <v>25.5</v>
      </c>
      <c r="AJ265">
        <v>128</v>
      </c>
      <c r="AK265">
        <v>40</v>
      </c>
      <c r="AL265"/>
      <c r="AN265">
        <v>2500</v>
      </c>
      <c r="AO265">
        <v>4000</v>
      </c>
      <c r="AP265">
        <v>2.5499999999999998</v>
      </c>
      <c r="AQ265">
        <v>0.15</v>
      </c>
      <c r="AV265">
        <v>35</v>
      </c>
      <c r="AZ265" s="12"/>
      <c r="BA265" s="6"/>
      <c r="EM265" t="s">
        <v>591</v>
      </c>
      <c r="EN265" s="16">
        <v>1</v>
      </c>
    </row>
    <row r="266" spans="1:145" x14ac:dyDescent="0.3">
      <c r="A266" s="12" t="s">
        <v>98</v>
      </c>
      <c r="B266" s="6" t="s">
        <v>803</v>
      </c>
      <c r="AL266"/>
      <c r="AN266"/>
      <c r="AO266"/>
      <c r="AZ266" s="12"/>
      <c r="BA266" s="6"/>
      <c r="EM266" t="s">
        <v>591</v>
      </c>
      <c r="EN266" s="16">
        <v>1</v>
      </c>
      <c r="EO266" t="s">
        <v>602</v>
      </c>
    </row>
    <row r="267" spans="1:145" s="195" customFormat="1" x14ac:dyDescent="0.3">
      <c r="A267" s="193" t="s">
        <v>98</v>
      </c>
      <c r="B267" s="196" t="s">
        <v>804</v>
      </c>
      <c r="C267" s="195">
        <v>1</v>
      </c>
      <c r="D267" s="196">
        <v>1</v>
      </c>
      <c r="E267" s="195">
        <v>0</v>
      </c>
      <c r="F267" s="196">
        <v>2670</v>
      </c>
      <c r="G267" s="197">
        <v>15.73</v>
      </c>
      <c r="H267" s="197">
        <v>26.15</v>
      </c>
      <c r="I267" s="197">
        <v>20.189999999999994</v>
      </c>
      <c r="J267" s="198">
        <v>2.7079466390607116</v>
      </c>
      <c r="K267" s="195">
        <v>47.97</v>
      </c>
      <c r="L267" s="195">
        <v>670</v>
      </c>
      <c r="M267" s="195">
        <v>331.88411764705882</v>
      </c>
      <c r="N267" s="200">
        <v>214.42747191821132</v>
      </c>
      <c r="O267" s="193">
        <v>22.72964</v>
      </c>
      <c r="P267" s="196">
        <v>38.703519999999997</v>
      </c>
      <c r="Q267" s="195">
        <v>-15.7235</v>
      </c>
      <c r="R267" s="196">
        <v>29.40137</v>
      </c>
      <c r="S267" s="202">
        <v>1</v>
      </c>
      <c r="T267" s="202">
        <v>0</v>
      </c>
      <c r="U267" s="202">
        <v>1</v>
      </c>
      <c r="V267" s="202">
        <v>1</v>
      </c>
      <c r="W267" s="202">
        <v>1</v>
      </c>
      <c r="X267" s="202">
        <v>1</v>
      </c>
      <c r="Y267" s="202">
        <v>1</v>
      </c>
      <c r="Z267" s="202">
        <v>1</v>
      </c>
      <c r="AA267" s="202">
        <v>0</v>
      </c>
      <c r="AB267" s="202">
        <v>1</v>
      </c>
      <c r="AC267" s="202">
        <v>1</v>
      </c>
      <c r="AD267" s="202">
        <v>1</v>
      </c>
      <c r="AE267" s="203">
        <v>0</v>
      </c>
      <c r="AF267" s="204">
        <v>1</v>
      </c>
      <c r="AG267" s="196">
        <v>1</v>
      </c>
      <c r="AH267" s="195">
        <v>71.5</v>
      </c>
      <c r="AI267" s="195">
        <v>8.5</v>
      </c>
      <c r="AJ267" s="195">
        <v>75</v>
      </c>
      <c r="AK267" s="195">
        <v>5</v>
      </c>
      <c r="AM267" s="196"/>
      <c r="AR267" s="195">
        <v>0.5</v>
      </c>
      <c r="AS267" s="196">
        <v>0.1</v>
      </c>
      <c r="AX267" s="195">
        <v>6</v>
      </c>
      <c r="AY267" s="196">
        <v>2</v>
      </c>
      <c r="AZ267" s="193"/>
      <c r="BA267" s="196"/>
      <c r="BE267" s="195">
        <v>1</v>
      </c>
      <c r="BJ267" s="196"/>
      <c r="BL267" s="196"/>
      <c r="BP267" s="195">
        <v>1</v>
      </c>
      <c r="BT267" s="196">
        <v>1</v>
      </c>
      <c r="BX267" s="195">
        <v>1</v>
      </c>
      <c r="CA267" s="196"/>
      <c r="CB267" s="195">
        <v>1</v>
      </c>
      <c r="CE267" s="195">
        <v>1</v>
      </c>
      <c r="CF267" s="195">
        <v>1</v>
      </c>
      <c r="CH267" s="195">
        <v>1</v>
      </c>
      <c r="CI267" s="195">
        <v>1</v>
      </c>
      <c r="CJ267" s="195">
        <v>1</v>
      </c>
      <c r="CS267" s="196"/>
      <c r="CU267" s="196"/>
      <c r="CV267" s="195">
        <v>1</v>
      </c>
      <c r="CX267" s="196"/>
      <c r="DN267" s="196"/>
      <c r="DQ267" s="195">
        <v>1</v>
      </c>
      <c r="DS267" s="196"/>
      <c r="DT267" s="195">
        <v>1</v>
      </c>
      <c r="DU267" s="195">
        <v>1</v>
      </c>
      <c r="DV267" s="195">
        <v>1</v>
      </c>
      <c r="DW267" s="195">
        <v>1</v>
      </c>
      <c r="DX267" s="195">
        <v>1</v>
      </c>
      <c r="DY267" s="196"/>
      <c r="DZ267" s="195">
        <v>1</v>
      </c>
      <c r="EA267" s="195">
        <v>1</v>
      </c>
      <c r="EF267" s="195">
        <v>1</v>
      </c>
      <c r="EH267" s="195">
        <v>1</v>
      </c>
      <c r="EL267" s="196"/>
      <c r="EM267" s="195" t="s">
        <v>588</v>
      </c>
      <c r="EN267" s="206" t="s">
        <v>3712</v>
      </c>
    </row>
    <row r="268" spans="1:145" x14ac:dyDescent="0.3">
      <c r="A268" s="12" t="s">
        <v>98</v>
      </c>
      <c r="B268" s="6" t="s">
        <v>805</v>
      </c>
      <c r="D268" s="6">
        <v>1</v>
      </c>
      <c r="E268">
        <v>2600</v>
      </c>
      <c r="F268" s="6">
        <v>3000</v>
      </c>
      <c r="AL268">
        <v>56</v>
      </c>
      <c r="AM268" s="6">
        <v>6</v>
      </c>
      <c r="AN268"/>
      <c r="AO268"/>
      <c r="AZ268" s="12"/>
      <c r="BA268" s="6"/>
      <c r="EM268" t="s">
        <v>591</v>
      </c>
      <c r="EN268" s="16">
        <v>1</v>
      </c>
    </row>
    <row r="269" spans="1:145" x14ac:dyDescent="0.3">
      <c r="A269" s="12" t="s">
        <v>98</v>
      </c>
      <c r="B269" s="6" t="s">
        <v>806</v>
      </c>
      <c r="D269" s="6">
        <v>1</v>
      </c>
      <c r="AL269"/>
      <c r="AN269"/>
      <c r="AO269"/>
      <c r="AZ269" s="12"/>
      <c r="BA269" s="6"/>
      <c r="EM269" t="s">
        <v>591</v>
      </c>
      <c r="EN269" s="16">
        <v>1</v>
      </c>
      <c r="EO269" t="s">
        <v>602</v>
      </c>
    </row>
    <row r="270" spans="1:145" s="195" customFormat="1" x14ac:dyDescent="0.3">
      <c r="A270" s="193" t="s">
        <v>98</v>
      </c>
      <c r="B270" s="196" t="s">
        <v>807</v>
      </c>
      <c r="C270" s="195">
        <v>1</v>
      </c>
      <c r="D270" s="196">
        <v>1</v>
      </c>
      <c r="E270" s="195">
        <v>0</v>
      </c>
      <c r="F270" s="196">
        <v>2250</v>
      </c>
      <c r="G270" s="195">
        <v>25.2</v>
      </c>
      <c r="H270" s="195">
        <v>25.2</v>
      </c>
      <c r="I270" s="195">
        <v>25.2</v>
      </c>
      <c r="J270" s="196">
        <v>0</v>
      </c>
      <c r="K270" s="195">
        <v>150.46</v>
      </c>
      <c r="L270" s="195">
        <v>150.46</v>
      </c>
      <c r="M270" s="195">
        <v>150.46</v>
      </c>
      <c r="N270" s="196">
        <v>0</v>
      </c>
      <c r="O270" s="195">
        <v>27.455490000000001</v>
      </c>
      <c r="P270" s="196">
        <v>27.864460000000001</v>
      </c>
      <c r="Q270" s="195">
        <v>56.335729999999998</v>
      </c>
      <c r="R270" s="196">
        <v>56.475909999999999</v>
      </c>
      <c r="S270" s="202">
        <v>0</v>
      </c>
      <c r="T270" s="202">
        <v>0</v>
      </c>
      <c r="U270" s="202">
        <v>1</v>
      </c>
      <c r="V270" s="202">
        <v>1</v>
      </c>
      <c r="W270" s="202">
        <v>1</v>
      </c>
      <c r="X270" s="202">
        <v>0</v>
      </c>
      <c r="Y270" s="202">
        <v>0</v>
      </c>
      <c r="Z270" s="202">
        <v>0</v>
      </c>
      <c r="AA270" s="202">
        <v>0</v>
      </c>
      <c r="AB270" s="202">
        <v>0</v>
      </c>
      <c r="AC270" s="202">
        <v>1</v>
      </c>
      <c r="AD270" s="202">
        <v>1</v>
      </c>
      <c r="AE270" s="203">
        <v>0</v>
      </c>
      <c r="AF270" s="204">
        <v>1</v>
      </c>
      <c r="AG270" s="196">
        <v>1</v>
      </c>
      <c r="AL270" s="195">
        <v>61.4</v>
      </c>
      <c r="AM270" s="196">
        <v>5</v>
      </c>
      <c r="AS270" s="196"/>
      <c r="AY270" s="196"/>
      <c r="AZ270" s="193"/>
      <c r="BA270" s="196"/>
      <c r="BJ270" s="196"/>
      <c r="BL270" s="196"/>
      <c r="BQ270" s="195">
        <v>1</v>
      </c>
      <c r="BT270" s="196"/>
      <c r="BY270" s="195">
        <v>1</v>
      </c>
      <c r="CA270" s="196"/>
      <c r="CI270" s="195">
        <v>1</v>
      </c>
      <c r="CJ270" s="195">
        <v>1</v>
      </c>
      <c r="CS270" s="196"/>
      <c r="CU270" s="196"/>
      <c r="CX270" s="196"/>
      <c r="DN270" s="196"/>
      <c r="DS270" s="196"/>
      <c r="DT270" s="195">
        <v>1</v>
      </c>
      <c r="DU270" s="195">
        <v>1</v>
      </c>
      <c r="DW270" s="195">
        <v>1</v>
      </c>
      <c r="DX270" s="195">
        <v>1</v>
      </c>
      <c r="DY270" s="196"/>
      <c r="EF270" s="195">
        <v>1</v>
      </c>
      <c r="EL270" s="196"/>
      <c r="EM270" s="195" t="s">
        <v>591</v>
      </c>
      <c r="EN270" s="206" t="s">
        <v>5084</v>
      </c>
    </row>
    <row r="271" spans="1:145" s="195" customFormat="1" x14ac:dyDescent="0.3">
      <c r="A271" s="193" t="s">
        <v>98</v>
      </c>
      <c r="B271" s="196" t="s">
        <v>808</v>
      </c>
      <c r="C271" s="195">
        <v>1</v>
      </c>
      <c r="D271" s="196">
        <v>1</v>
      </c>
      <c r="E271" s="30"/>
      <c r="F271" s="93"/>
      <c r="G271" s="197">
        <v>7.87</v>
      </c>
      <c r="H271" s="197">
        <v>14.21</v>
      </c>
      <c r="I271" s="197">
        <v>10.013571428571428</v>
      </c>
      <c r="J271" s="198">
        <v>1.8245067073800363</v>
      </c>
      <c r="K271" s="195">
        <v>585.1</v>
      </c>
      <c r="L271" s="195">
        <v>1170.3599999999999</v>
      </c>
      <c r="M271" s="195">
        <v>787.96357142857141</v>
      </c>
      <c r="N271" s="200">
        <v>190.65223602582887</v>
      </c>
      <c r="O271" s="193">
        <v>41.384889999999999</v>
      </c>
      <c r="P271" s="201">
        <v>56.706499999999998</v>
      </c>
      <c r="Q271" s="195">
        <v>3.0081899999999999</v>
      </c>
      <c r="R271" s="201">
        <v>23.844999999999999</v>
      </c>
      <c r="S271" s="202">
        <v>1</v>
      </c>
      <c r="T271" s="202">
        <v>0</v>
      </c>
      <c r="U271" s="202">
        <v>1</v>
      </c>
      <c r="V271" s="202">
        <v>1</v>
      </c>
      <c r="W271" s="202">
        <v>1</v>
      </c>
      <c r="X271" s="202">
        <v>0</v>
      </c>
      <c r="Y271" s="202">
        <v>0</v>
      </c>
      <c r="Z271" s="202">
        <v>0</v>
      </c>
      <c r="AA271" s="202">
        <v>0</v>
      </c>
      <c r="AB271" s="202">
        <v>0</v>
      </c>
      <c r="AC271" s="202">
        <v>1</v>
      </c>
      <c r="AD271" s="202">
        <v>1</v>
      </c>
      <c r="AE271" s="203">
        <v>0</v>
      </c>
      <c r="AF271" s="204">
        <v>1</v>
      </c>
      <c r="AG271" s="196"/>
      <c r="AL271" s="195">
        <v>84</v>
      </c>
      <c r="AM271" s="196">
        <v>36</v>
      </c>
      <c r="AN271" s="195">
        <v>2000</v>
      </c>
      <c r="AO271" s="195">
        <v>30000</v>
      </c>
      <c r="AS271" s="196"/>
      <c r="AY271" s="196"/>
      <c r="AZ271" s="193"/>
      <c r="BA271" s="196"/>
      <c r="BE271" s="195">
        <v>1</v>
      </c>
      <c r="BJ271" s="196"/>
      <c r="BL271" s="196"/>
      <c r="BP271" s="195">
        <v>1</v>
      </c>
      <c r="BT271" s="196">
        <v>1</v>
      </c>
      <c r="BX271" s="195">
        <v>1</v>
      </c>
      <c r="CA271" s="196"/>
      <c r="CB271" s="195">
        <v>1</v>
      </c>
      <c r="CE271" s="195">
        <v>1</v>
      </c>
      <c r="CH271" s="195">
        <v>1</v>
      </c>
      <c r="CI271" s="195">
        <v>1</v>
      </c>
      <c r="CJ271" s="195">
        <v>1</v>
      </c>
      <c r="CS271" s="196"/>
      <c r="CU271" s="196"/>
      <c r="CX271" s="196"/>
      <c r="DN271" s="196"/>
      <c r="DS271" s="196"/>
      <c r="DT271" s="195">
        <v>1</v>
      </c>
      <c r="DU271" s="195">
        <v>1</v>
      </c>
      <c r="DW271" s="195">
        <v>1</v>
      </c>
      <c r="DX271" s="195">
        <v>1</v>
      </c>
      <c r="DY271" s="196"/>
      <c r="EA271" s="195">
        <v>1</v>
      </c>
      <c r="ED271" s="195">
        <v>1</v>
      </c>
      <c r="EF271" s="195">
        <v>1</v>
      </c>
      <c r="EH271" s="195">
        <v>1</v>
      </c>
      <c r="EL271" s="196"/>
      <c r="EM271" s="195" t="s">
        <v>536</v>
      </c>
      <c r="EN271" s="206" t="s">
        <v>210</v>
      </c>
    </row>
    <row r="272" spans="1:145" s="195" customFormat="1" x14ac:dyDescent="0.3">
      <c r="A272" s="193" t="s">
        <v>98</v>
      </c>
      <c r="B272" s="196" t="s">
        <v>809</v>
      </c>
      <c r="C272" s="195">
        <v>1</v>
      </c>
      <c r="D272" s="196">
        <v>1</v>
      </c>
      <c r="E272" s="195">
        <v>60</v>
      </c>
      <c r="F272" s="196">
        <v>1000</v>
      </c>
      <c r="G272" s="197">
        <v>17.059999999999999</v>
      </c>
      <c r="H272" s="197">
        <v>17.059999999999999</v>
      </c>
      <c r="I272" s="197">
        <v>17.059999999999999</v>
      </c>
      <c r="J272" s="198">
        <v>0</v>
      </c>
      <c r="K272" s="199">
        <v>360</v>
      </c>
      <c r="L272" s="199">
        <v>360</v>
      </c>
      <c r="M272" s="199">
        <v>360</v>
      </c>
      <c r="N272" s="200">
        <v>0</v>
      </c>
      <c r="O272" s="193">
        <v>-34.383409999999998</v>
      </c>
      <c r="P272" s="196">
        <v>-34.01361</v>
      </c>
      <c r="Q272" s="208">
        <v>18.409469999999999</v>
      </c>
      <c r="R272" s="196">
        <v>18.592929999999999</v>
      </c>
      <c r="S272" s="202">
        <v>0</v>
      </c>
      <c r="T272" s="202">
        <v>0</v>
      </c>
      <c r="U272" s="202">
        <v>1</v>
      </c>
      <c r="V272" s="202">
        <v>0</v>
      </c>
      <c r="W272" s="202">
        <v>1</v>
      </c>
      <c r="X272" s="202">
        <v>0</v>
      </c>
      <c r="Y272" s="202">
        <v>0</v>
      </c>
      <c r="Z272" s="202">
        <v>0</v>
      </c>
      <c r="AA272" s="202">
        <v>0</v>
      </c>
      <c r="AB272" s="202">
        <v>0</v>
      </c>
      <c r="AC272" s="202">
        <v>0</v>
      </c>
      <c r="AD272" s="202">
        <v>0</v>
      </c>
      <c r="AE272" s="203">
        <v>0</v>
      </c>
      <c r="AF272" s="204">
        <v>5</v>
      </c>
      <c r="AG272" s="196">
        <v>1</v>
      </c>
      <c r="AH272" s="195">
        <v>28</v>
      </c>
      <c r="AJ272" s="195">
        <v>39</v>
      </c>
      <c r="AM272" s="196"/>
      <c r="AN272" s="195">
        <v>25</v>
      </c>
      <c r="AO272" s="195">
        <v>100</v>
      </c>
      <c r="AP272" s="195">
        <v>1.6</v>
      </c>
      <c r="AQ272" s="195">
        <v>0.05</v>
      </c>
      <c r="AR272" s="195">
        <v>1.75</v>
      </c>
      <c r="AS272" s="196">
        <v>0.25</v>
      </c>
      <c r="AX272" s="195">
        <v>7.25</v>
      </c>
      <c r="AY272" s="196">
        <v>0.25</v>
      </c>
      <c r="AZ272" s="193"/>
      <c r="BA272" s="196"/>
      <c r="BJ272" s="196"/>
      <c r="BL272" s="196"/>
      <c r="BT272" s="196">
        <v>1</v>
      </c>
      <c r="CA272" s="196"/>
      <c r="CI272" s="195">
        <v>1</v>
      </c>
      <c r="CS272" s="196"/>
      <c r="CU272" s="196"/>
      <c r="CX272" s="196"/>
      <c r="DN272" s="196"/>
      <c r="DS272" s="196"/>
      <c r="DY272" s="196"/>
      <c r="EL272" s="196"/>
      <c r="EM272" s="195" t="s">
        <v>539</v>
      </c>
      <c r="EN272" s="206" t="s">
        <v>533</v>
      </c>
    </row>
    <row r="273" spans="1:145" x14ac:dyDescent="0.3">
      <c r="A273" s="12" t="s">
        <v>98</v>
      </c>
      <c r="B273" s="6" t="s">
        <v>810</v>
      </c>
      <c r="AJ273">
        <v>56.45</v>
      </c>
      <c r="AK273">
        <v>0.05</v>
      </c>
      <c r="AL273"/>
      <c r="AN273"/>
      <c r="AO273"/>
      <c r="AZ273" s="12"/>
      <c r="BA273" s="6"/>
      <c r="EM273" t="s">
        <v>539</v>
      </c>
      <c r="EN273" s="16">
        <v>1</v>
      </c>
    </row>
    <row r="274" spans="1:145" x14ac:dyDescent="0.3">
      <c r="A274" s="12" t="s">
        <v>98</v>
      </c>
      <c r="B274" s="6" t="s">
        <v>811</v>
      </c>
      <c r="AL274"/>
      <c r="AN274"/>
      <c r="AO274"/>
      <c r="AZ274" s="12"/>
      <c r="BA274" s="6"/>
      <c r="EM274" t="s">
        <v>537</v>
      </c>
      <c r="EN274" s="16">
        <v>1</v>
      </c>
      <c r="EO274" t="s">
        <v>602</v>
      </c>
    </row>
    <row r="275" spans="1:145" x14ac:dyDescent="0.3">
      <c r="A275" s="12" t="s">
        <v>98</v>
      </c>
      <c r="B275" s="6" t="s">
        <v>812</v>
      </c>
      <c r="AL275">
        <v>16.5</v>
      </c>
      <c r="AM275" s="6">
        <v>1.5</v>
      </c>
      <c r="AN275"/>
      <c r="AO275"/>
      <c r="AZ275" s="12"/>
      <c r="BA275" s="6"/>
      <c r="EM275" t="s">
        <v>539</v>
      </c>
      <c r="EN275" s="16">
        <v>1</v>
      </c>
    </row>
    <row r="276" spans="1:145" x14ac:dyDescent="0.3">
      <c r="A276" s="12" t="s">
        <v>98</v>
      </c>
      <c r="B276" s="6" t="s">
        <v>813</v>
      </c>
      <c r="F276" s="6">
        <v>100</v>
      </c>
      <c r="AL276"/>
      <c r="AN276"/>
      <c r="AO276"/>
      <c r="AZ276" s="12"/>
      <c r="BA276" s="6"/>
      <c r="EM276" t="s">
        <v>591</v>
      </c>
      <c r="EN276" s="16">
        <v>1</v>
      </c>
      <c r="EO276" t="s">
        <v>602</v>
      </c>
    </row>
    <row r="277" spans="1:145" s="195" customFormat="1" x14ac:dyDescent="0.3">
      <c r="A277" s="193" t="s">
        <v>98</v>
      </c>
      <c r="B277" s="196" t="s">
        <v>814</v>
      </c>
      <c r="C277" s="195">
        <v>1</v>
      </c>
      <c r="D277" s="196">
        <v>1</v>
      </c>
      <c r="E277" s="195">
        <v>1000</v>
      </c>
      <c r="F277" s="196">
        <v>3500</v>
      </c>
      <c r="G277" s="197">
        <v>4.55</v>
      </c>
      <c r="H277" s="197">
        <v>23.67</v>
      </c>
      <c r="I277" s="197">
        <v>11.974999999999998</v>
      </c>
      <c r="J277" s="198">
        <v>6.0157076798070017</v>
      </c>
      <c r="K277" s="199">
        <v>1200</v>
      </c>
      <c r="L277" s="199">
        <v>2909</v>
      </c>
      <c r="M277" s="199">
        <v>1651.1</v>
      </c>
      <c r="N277" s="200">
        <v>524.82874455493663</v>
      </c>
      <c r="O277" s="193">
        <v>26.991980000000002</v>
      </c>
      <c r="P277" s="196">
        <v>30.848929999999999</v>
      </c>
      <c r="Q277" s="208">
        <v>78.094899999999996</v>
      </c>
      <c r="R277" s="196">
        <v>92.406260000000003</v>
      </c>
      <c r="S277" s="202">
        <v>1</v>
      </c>
      <c r="T277" s="202">
        <v>0</v>
      </c>
      <c r="U277" s="202">
        <v>1</v>
      </c>
      <c r="V277" s="202">
        <v>0</v>
      </c>
      <c r="W277" s="202">
        <v>1</v>
      </c>
      <c r="X277" s="202">
        <v>0</v>
      </c>
      <c r="Y277" s="202">
        <v>0</v>
      </c>
      <c r="Z277" s="202">
        <v>0</v>
      </c>
      <c r="AA277" s="202">
        <v>0</v>
      </c>
      <c r="AB277" s="202">
        <v>0</v>
      </c>
      <c r="AC277" s="202">
        <v>1</v>
      </c>
      <c r="AD277" s="202">
        <v>1</v>
      </c>
      <c r="AE277" s="203">
        <v>0</v>
      </c>
      <c r="AF277" s="204">
        <v>1</v>
      </c>
      <c r="AG277" s="196">
        <v>1</v>
      </c>
      <c r="AL277" s="195">
        <v>131</v>
      </c>
      <c r="AM277" s="196">
        <v>1</v>
      </c>
      <c r="AS277" s="196"/>
      <c r="AY277" s="196"/>
      <c r="AZ277" s="193"/>
      <c r="BA277" s="196"/>
      <c r="BF277" s="195">
        <v>1</v>
      </c>
      <c r="BJ277" s="196">
        <v>1</v>
      </c>
      <c r="BL277" s="196"/>
      <c r="BS277" s="195">
        <v>1</v>
      </c>
      <c r="BT277" s="196"/>
      <c r="CA277" s="196"/>
      <c r="CB277" s="195">
        <v>1</v>
      </c>
      <c r="CH277" s="195">
        <v>1</v>
      </c>
      <c r="CI277" s="195">
        <v>1</v>
      </c>
      <c r="CJ277" s="195">
        <v>1</v>
      </c>
      <c r="CS277" s="196"/>
      <c r="CU277" s="196"/>
      <c r="CX277" s="196"/>
      <c r="DN277" s="196"/>
      <c r="DS277" s="196"/>
      <c r="DT277" s="195">
        <v>1</v>
      </c>
      <c r="DY277" s="196"/>
      <c r="EA277" s="195">
        <v>1</v>
      </c>
      <c r="EF277" s="195">
        <v>1</v>
      </c>
      <c r="EL277" s="196"/>
      <c r="EM277" s="195" t="s">
        <v>591</v>
      </c>
      <c r="EN277" s="206" t="s">
        <v>3712</v>
      </c>
    </row>
    <row r="278" spans="1:145" x14ac:dyDescent="0.3">
      <c r="A278" s="12" t="s">
        <v>98</v>
      </c>
      <c r="B278" s="6" t="s">
        <v>815</v>
      </c>
      <c r="D278" s="6">
        <v>1</v>
      </c>
      <c r="E278">
        <v>300</v>
      </c>
      <c r="F278" s="6">
        <v>1300</v>
      </c>
      <c r="AL278">
        <v>45</v>
      </c>
      <c r="AM278" s="6">
        <v>5</v>
      </c>
      <c r="AN278"/>
      <c r="AO278"/>
      <c r="AZ278" s="12"/>
      <c r="BA278" s="6"/>
      <c r="EM278" t="s">
        <v>591</v>
      </c>
      <c r="EN278" s="16">
        <v>1</v>
      </c>
    </row>
    <row r="279" spans="1:145" x14ac:dyDescent="0.3">
      <c r="A279" s="12" t="s">
        <v>98</v>
      </c>
      <c r="B279" s="6" t="s">
        <v>816</v>
      </c>
      <c r="F279" s="6">
        <v>1070</v>
      </c>
      <c r="AG279" s="6">
        <v>1</v>
      </c>
      <c r="AH279">
        <v>36.700000000000003</v>
      </c>
      <c r="AI279">
        <v>3.6</v>
      </c>
      <c r="AJ279">
        <v>59.1</v>
      </c>
      <c r="AK279">
        <v>3.6</v>
      </c>
      <c r="AL279"/>
      <c r="AN279"/>
      <c r="AO279"/>
      <c r="AZ279" s="12"/>
      <c r="BA279" s="6"/>
      <c r="EM279" t="s">
        <v>591</v>
      </c>
      <c r="EN279" s="16">
        <v>1</v>
      </c>
    </row>
    <row r="280" spans="1:145" s="195" customFormat="1" x14ac:dyDescent="0.3">
      <c r="A280" s="193" t="s">
        <v>98</v>
      </c>
      <c r="B280" s="196" t="s">
        <v>817</v>
      </c>
      <c r="C280" s="195">
        <v>1</v>
      </c>
      <c r="D280" s="196">
        <v>1</v>
      </c>
      <c r="E280" s="195">
        <v>0</v>
      </c>
      <c r="F280" s="196">
        <v>2000</v>
      </c>
      <c r="G280" s="195">
        <v>14.06</v>
      </c>
      <c r="H280" s="195">
        <v>28.11</v>
      </c>
      <c r="I280" s="195">
        <v>25.094523809523814</v>
      </c>
      <c r="J280" s="198">
        <v>3.4045630802955822</v>
      </c>
      <c r="K280" s="195">
        <v>923.93</v>
      </c>
      <c r="L280" s="195">
        <v>2884.13</v>
      </c>
      <c r="M280" s="195">
        <v>1975.5464285714281</v>
      </c>
      <c r="N280" s="200">
        <v>559.65441971056509</v>
      </c>
      <c r="O280" s="195">
        <v>-10.88449</v>
      </c>
      <c r="P280" s="196">
        <v>29.838450000000002</v>
      </c>
      <c r="Q280" s="195">
        <v>71.322919999999996</v>
      </c>
      <c r="R280" s="196">
        <v>136.86528000000001</v>
      </c>
      <c r="S280" s="202">
        <v>1</v>
      </c>
      <c r="T280" s="202">
        <v>0</v>
      </c>
      <c r="U280" s="202">
        <v>1</v>
      </c>
      <c r="V280" s="202">
        <v>1</v>
      </c>
      <c r="W280" s="202">
        <v>1</v>
      </c>
      <c r="X280" s="202">
        <v>0</v>
      </c>
      <c r="Y280" s="202">
        <v>0</v>
      </c>
      <c r="Z280" s="202">
        <v>0</v>
      </c>
      <c r="AA280" s="202">
        <v>0</v>
      </c>
      <c r="AB280" s="202">
        <v>0</v>
      </c>
      <c r="AC280" s="202">
        <v>1</v>
      </c>
      <c r="AD280" s="202">
        <v>1</v>
      </c>
      <c r="AE280" s="203">
        <v>0</v>
      </c>
      <c r="AF280" s="204">
        <v>1</v>
      </c>
      <c r="AG280" s="196"/>
      <c r="AH280" s="195">
        <v>79.89</v>
      </c>
      <c r="AI280" s="195">
        <v>6.96</v>
      </c>
      <c r="AJ280" s="195">
        <v>89.73</v>
      </c>
      <c r="AK280" s="195">
        <v>6.3</v>
      </c>
      <c r="AM280" s="196"/>
      <c r="AS280" s="196"/>
      <c r="AY280" s="196"/>
      <c r="AZ280" s="193"/>
      <c r="BA280" s="196"/>
      <c r="BE280" s="195">
        <v>1</v>
      </c>
      <c r="BF280" s="195">
        <v>1</v>
      </c>
      <c r="BG280" s="195">
        <v>1</v>
      </c>
      <c r="BH280" s="195">
        <v>1</v>
      </c>
      <c r="BJ280" s="196">
        <v>1</v>
      </c>
      <c r="BL280" s="196"/>
      <c r="BP280" s="195">
        <v>1</v>
      </c>
      <c r="BQ280" s="195">
        <v>1</v>
      </c>
      <c r="BR280" s="195">
        <v>1</v>
      </c>
      <c r="BT280" s="196"/>
      <c r="BY280" s="195">
        <v>1</v>
      </c>
      <c r="BZ280" s="195">
        <v>1</v>
      </c>
      <c r="CA280" s="196"/>
      <c r="CB280" s="195">
        <v>1</v>
      </c>
      <c r="CF280" s="195">
        <v>1</v>
      </c>
      <c r="CH280" s="195">
        <v>1</v>
      </c>
      <c r="CI280" s="195">
        <v>1</v>
      </c>
      <c r="CS280" s="196"/>
      <c r="CU280" s="196"/>
      <c r="CX280" s="196"/>
      <c r="DN280" s="196"/>
      <c r="DS280" s="196"/>
      <c r="DT280" s="195">
        <v>1</v>
      </c>
      <c r="DU280" s="195">
        <v>1</v>
      </c>
      <c r="DV280" s="195">
        <v>1</v>
      </c>
      <c r="DW280" s="195">
        <v>1</v>
      </c>
      <c r="DX280" s="195">
        <v>1</v>
      </c>
      <c r="DY280" s="196">
        <v>1</v>
      </c>
      <c r="DZ280" s="195">
        <v>1</v>
      </c>
      <c r="EA280" s="195">
        <v>1</v>
      </c>
      <c r="EB280" s="195">
        <v>1</v>
      </c>
      <c r="ED280" s="195">
        <v>1</v>
      </c>
      <c r="EE280" s="195">
        <v>1</v>
      </c>
      <c r="EF280" s="195">
        <v>1</v>
      </c>
      <c r="EG280" s="195">
        <v>1</v>
      </c>
      <c r="EH280" s="195">
        <v>1</v>
      </c>
      <c r="EL280" s="196"/>
      <c r="EM280" s="195" t="s">
        <v>591</v>
      </c>
      <c r="EN280" s="206" t="s">
        <v>5098</v>
      </c>
    </row>
    <row r="281" spans="1:145" x14ac:dyDescent="0.3">
      <c r="A281" s="12" t="s">
        <v>98</v>
      </c>
      <c r="B281" s="6" t="s">
        <v>821</v>
      </c>
      <c r="AH281">
        <v>56</v>
      </c>
      <c r="AI281">
        <v>6</v>
      </c>
      <c r="AJ281">
        <v>84.4</v>
      </c>
      <c r="AK281">
        <v>4.4000000000000004</v>
      </c>
      <c r="AL281"/>
      <c r="AN281"/>
      <c r="AO281"/>
      <c r="AZ281" s="12"/>
      <c r="BA281" s="6"/>
      <c r="EM281" t="s">
        <v>591</v>
      </c>
      <c r="EN281" s="16">
        <v>1</v>
      </c>
    </row>
    <row r="282" spans="1:145" x14ac:dyDescent="0.3">
      <c r="A282" s="12" t="s">
        <v>98</v>
      </c>
      <c r="B282" s="6" t="s">
        <v>818</v>
      </c>
      <c r="D282" s="6">
        <v>1</v>
      </c>
      <c r="AL282"/>
      <c r="AN282"/>
      <c r="AO282"/>
      <c r="AZ282" s="12"/>
      <c r="BA282" s="6"/>
      <c r="EM282" t="s">
        <v>591</v>
      </c>
      <c r="EN282" s="16">
        <v>1</v>
      </c>
    </row>
    <row r="283" spans="1:145" x14ac:dyDescent="0.3">
      <c r="A283" s="12" t="s">
        <v>98</v>
      </c>
      <c r="B283" s="6" t="s">
        <v>819</v>
      </c>
      <c r="AH283">
        <v>23</v>
      </c>
      <c r="AI283">
        <v>1.2</v>
      </c>
      <c r="AJ283">
        <v>26.75</v>
      </c>
      <c r="AK283">
        <v>0.25</v>
      </c>
      <c r="AL283"/>
      <c r="AN283"/>
      <c r="AO283"/>
      <c r="AZ283" s="12"/>
      <c r="BA283" s="6"/>
      <c r="EM283" t="s">
        <v>591</v>
      </c>
      <c r="EN283" s="16">
        <v>1</v>
      </c>
    </row>
    <row r="284" spans="1:145" x14ac:dyDescent="0.3">
      <c r="A284" s="12" t="s">
        <v>98</v>
      </c>
      <c r="B284" s="6" t="s">
        <v>820</v>
      </c>
      <c r="D284" s="6">
        <v>1</v>
      </c>
      <c r="E284">
        <v>0</v>
      </c>
      <c r="F284" s="6">
        <v>1800</v>
      </c>
      <c r="AL284"/>
      <c r="AN284"/>
      <c r="AO284"/>
      <c r="AZ284" s="12"/>
      <c r="BA284" s="6"/>
      <c r="EM284" t="s">
        <v>591</v>
      </c>
      <c r="EN284" s="16">
        <v>1</v>
      </c>
    </row>
    <row r="285" spans="1:145" x14ac:dyDescent="0.3">
      <c r="A285" s="12" t="s">
        <v>98</v>
      </c>
      <c r="B285" s="6" t="s">
        <v>822</v>
      </c>
      <c r="AH285">
        <v>59.03</v>
      </c>
      <c r="AJ285">
        <v>67.13</v>
      </c>
      <c r="AL285"/>
      <c r="AN285">
        <v>2800</v>
      </c>
      <c r="AO285">
        <v>4000</v>
      </c>
      <c r="AZ285" s="12"/>
      <c r="BA285" s="6"/>
      <c r="EM285" t="s">
        <v>536</v>
      </c>
      <c r="EN285" s="16" t="s">
        <v>116</v>
      </c>
    </row>
    <row r="286" spans="1:145" x14ac:dyDescent="0.3">
      <c r="A286" s="12" t="s">
        <v>98</v>
      </c>
      <c r="B286" s="6" t="s">
        <v>823</v>
      </c>
      <c r="AL286">
        <v>30</v>
      </c>
      <c r="AM286" s="6">
        <v>2</v>
      </c>
      <c r="AN286"/>
      <c r="AO286"/>
      <c r="AZ286" s="12"/>
      <c r="BA286" s="6"/>
      <c r="EM286" t="s">
        <v>591</v>
      </c>
      <c r="EN286" s="16">
        <v>1</v>
      </c>
    </row>
    <row r="287" spans="1:145" x14ac:dyDescent="0.3">
      <c r="A287" s="12" t="s">
        <v>98</v>
      </c>
      <c r="B287" s="6" t="s">
        <v>824</v>
      </c>
      <c r="AG287" s="6">
        <v>1</v>
      </c>
      <c r="AL287">
        <v>148.5</v>
      </c>
      <c r="AM287" s="6">
        <v>38.5</v>
      </c>
      <c r="AN287"/>
      <c r="AO287"/>
      <c r="AZ287" s="12"/>
      <c r="BA287" s="6"/>
      <c r="EM287" t="s">
        <v>538</v>
      </c>
      <c r="EN287" s="16">
        <v>1</v>
      </c>
    </row>
    <row r="288" spans="1:145" x14ac:dyDescent="0.3">
      <c r="A288" s="12" t="s">
        <v>98</v>
      </c>
      <c r="B288" s="6" t="s">
        <v>825</v>
      </c>
      <c r="F288" s="6">
        <v>600</v>
      </c>
      <c r="AG288" s="6">
        <v>1</v>
      </c>
      <c r="AH288">
        <v>67.2</v>
      </c>
      <c r="AJ288">
        <v>104.5</v>
      </c>
      <c r="AL288"/>
      <c r="AN288"/>
      <c r="AO288"/>
      <c r="AZ288" s="12"/>
      <c r="BA288" s="6"/>
      <c r="EM288" t="s">
        <v>538</v>
      </c>
      <c r="EN288" s="16">
        <v>1</v>
      </c>
    </row>
    <row r="289" spans="1:145" x14ac:dyDescent="0.3">
      <c r="A289" s="12" t="s">
        <v>98</v>
      </c>
      <c r="B289" s="6" t="s">
        <v>826</v>
      </c>
      <c r="AG289" s="6">
        <v>0</v>
      </c>
      <c r="AH289">
        <v>61</v>
      </c>
      <c r="AI289">
        <v>6.5</v>
      </c>
      <c r="AJ289">
        <v>66.3</v>
      </c>
      <c r="AK289">
        <v>13.2</v>
      </c>
      <c r="AL289"/>
      <c r="AN289"/>
      <c r="AO289"/>
      <c r="AZ289" s="12"/>
      <c r="BA289" s="6"/>
      <c r="EM289" t="s">
        <v>538</v>
      </c>
      <c r="EN289" s="16">
        <v>1</v>
      </c>
    </row>
    <row r="290" spans="1:145" x14ac:dyDescent="0.3">
      <c r="A290" s="12" t="s">
        <v>98</v>
      </c>
      <c r="B290" s="6" t="s">
        <v>827</v>
      </c>
      <c r="E290">
        <v>1500</v>
      </c>
      <c r="F290" s="6">
        <v>1600</v>
      </c>
      <c r="AH290">
        <v>24.9</v>
      </c>
      <c r="AI290">
        <v>2.4</v>
      </c>
      <c r="AJ290">
        <v>33.5</v>
      </c>
      <c r="AL290"/>
      <c r="AN290"/>
      <c r="AO290"/>
      <c r="AZ290" s="12"/>
      <c r="BA290" s="6"/>
      <c r="EM290" t="s">
        <v>538</v>
      </c>
      <c r="EN290" s="16">
        <v>1</v>
      </c>
    </row>
    <row r="291" spans="1:145" x14ac:dyDescent="0.3">
      <c r="A291" s="12" t="s">
        <v>98</v>
      </c>
      <c r="B291" s="6" t="s">
        <v>828</v>
      </c>
      <c r="AL291"/>
      <c r="AN291"/>
      <c r="AO291"/>
      <c r="AZ291" s="12"/>
      <c r="BA291" s="6"/>
      <c r="EM291" t="s">
        <v>538</v>
      </c>
      <c r="EN291" s="16">
        <v>1</v>
      </c>
      <c r="EO291" t="s">
        <v>602</v>
      </c>
    </row>
    <row r="292" spans="1:145" x14ac:dyDescent="0.3">
      <c r="A292" s="12" t="s">
        <v>98</v>
      </c>
      <c r="B292" s="6" t="s">
        <v>829</v>
      </c>
      <c r="C292">
        <v>1</v>
      </c>
      <c r="F292" s="6">
        <v>1550</v>
      </c>
      <c r="AG292" s="6">
        <v>1</v>
      </c>
      <c r="AH292">
        <v>62.5</v>
      </c>
      <c r="AI292">
        <v>9.5</v>
      </c>
      <c r="AJ292">
        <v>85</v>
      </c>
      <c r="AK292">
        <v>9</v>
      </c>
      <c r="AL292"/>
      <c r="AN292"/>
      <c r="AO292"/>
      <c r="AP292">
        <v>1.77</v>
      </c>
      <c r="AQ292">
        <v>0.1</v>
      </c>
      <c r="AR292">
        <v>0.5</v>
      </c>
      <c r="AS292" s="6">
        <v>0.1</v>
      </c>
      <c r="AZ292" s="12"/>
      <c r="BA292" s="6"/>
      <c r="EM292" t="s">
        <v>538</v>
      </c>
      <c r="EN292" s="16">
        <v>1</v>
      </c>
    </row>
    <row r="293" spans="1:145" x14ac:dyDescent="0.3">
      <c r="A293" s="12" t="s">
        <v>98</v>
      </c>
      <c r="B293" s="6" t="s">
        <v>830</v>
      </c>
      <c r="AH293">
        <v>54</v>
      </c>
      <c r="AJ293">
        <v>62</v>
      </c>
      <c r="AL293"/>
      <c r="AN293"/>
      <c r="AO293"/>
      <c r="AZ293" s="12"/>
      <c r="BA293" s="6"/>
      <c r="EM293" t="s">
        <v>538</v>
      </c>
      <c r="EN293" s="16">
        <v>1</v>
      </c>
    </row>
    <row r="294" spans="1:145" s="195" customFormat="1" x14ac:dyDescent="0.3">
      <c r="A294" s="193" t="s">
        <v>98</v>
      </c>
      <c r="B294" s="196" t="s">
        <v>831</v>
      </c>
      <c r="C294" s="195">
        <v>1</v>
      </c>
      <c r="D294" s="196">
        <v>1</v>
      </c>
      <c r="E294" s="195">
        <v>760</v>
      </c>
      <c r="F294" s="196">
        <v>2100</v>
      </c>
      <c r="G294" s="197">
        <v>22.69</v>
      </c>
      <c r="H294" s="197">
        <v>24.62</v>
      </c>
      <c r="I294" s="197">
        <v>23.810000000000002</v>
      </c>
      <c r="J294" s="198">
        <v>1.0016486409914405</v>
      </c>
      <c r="K294" s="199">
        <v>3088</v>
      </c>
      <c r="L294" s="199">
        <v>3673</v>
      </c>
      <c r="M294" s="199">
        <v>3291.3333333333335</v>
      </c>
      <c r="N294" s="200">
        <v>330.76930530708762</v>
      </c>
      <c r="O294" s="193">
        <v>8.9334799999999994</v>
      </c>
      <c r="P294" s="201">
        <v>9.2833000000000006</v>
      </c>
      <c r="Q294" s="208">
        <v>-83.033299999999997</v>
      </c>
      <c r="R294" s="201">
        <v>-82.65</v>
      </c>
      <c r="S294" s="202">
        <v>1</v>
      </c>
      <c r="T294" s="202">
        <v>0</v>
      </c>
      <c r="U294" s="202">
        <v>0</v>
      </c>
      <c r="V294" s="202">
        <v>0</v>
      </c>
      <c r="W294" s="202">
        <v>1</v>
      </c>
      <c r="X294" s="202">
        <v>0</v>
      </c>
      <c r="Y294" s="202">
        <v>0</v>
      </c>
      <c r="Z294" s="202">
        <v>0</v>
      </c>
      <c r="AA294" s="202">
        <v>0</v>
      </c>
      <c r="AB294" s="202">
        <v>0</v>
      </c>
      <c r="AC294" s="202">
        <v>0</v>
      </c>
      <c r="AD294" s="202">
        <v>0</v>
      </c>
      <c r="AE294" s="203">
        <v>0</v>
      </c>
      <c r="AF294" s="204">
        <v>5</v>
      </c>
      <c r="AG294" s="196">
        <v>0</v>
      </c>
      <c r="AH294" s="195">
        <v>47.5</v>
      </c>
      <c r="AI294" s="195">
        <v>4.5</v>
      </c>
      <c r="AJ294" s="195">
        <v>50</v>
      </c>
      <c r="AK294" s="195">
        <v>10</v>
      </c>
      <c r="AM294" s="196"/>
      <c r="AN294" s="195">
        <v>80</v>
      </c>
      <c r="AO294" s="195">
        <v>90</v>
      </c>
      <c r="AR294" s="195">
        <v>0.5</v>
      </c>
      <c r="AS294" s="196">
        <v>0.1</v>
      </c>
      <c r="AX294" s="195">
        <v>9.25</v>
      </c>
      <c r="AY294" s="196">
        <v>0.75</v>
      </c>
      <c r="AZ294" s="193"/>
      <c r="BA294" s="196"/>
      <c r="BG294" s="195">
        <v>1</v>
      </c>
      <c r="BJ294" s="196">
        <v>1</v>
      </c>
      <c r="BL294" s="196"/>
      <c r="BT294" s="196"/>
      <c r="CA294" s="196"/>
      <c r="CB294" s="195">
        <v>1</v>
      </c>
      <c r="CI294" s="195">
        <v>1</v>
      </c>
      <c r="CS294" s="196"/>
      <c r="CU294" s="196"/>
      <c r="CX294" s="196"/>
      <c r="DN294" s="196"/>
      <c r="DS294" s="196"/>
      <c r="DY294" s="196"/>
      <c r="EL294" s="196"/>
      <c r="EM294" s="195" t="s">
        <v>538</v>
      </c>
      <c r="EN294" s="206" t="s">
        <v>210</v>
      </c>
    </row>
    <row r="295" spans="1:145" x14ac:dyDescent="0.3">
      <c r="A295" s="12" t="s">
        <v>98</v>
      </c>
      <c r="B295" s="6" t="s">
        <v>832</v>
      </c>
      <c r="E295">
        <v>200</v>
      </c>
      <c r="F295" s="6">
        <v>2200</v>
      </c>
      <c r="AG295" s="6">
        <v>0</v>
      </c>
      <c r="AH295">
        <v>39</v>
      </c>
      <c r="AI295">
        <v>7</v>
      </c>
      <c r="AJ295">
        <v>45.5</v>
      </c>
      <c r="AK295">
        <v>7.5</v>
      </c>
      <c r="AL295"/>
      <c r="AN295">
        <v>45</v>
      </c>
      <c r="AO295">
        <v>137</v>
      </c>
      <c r="AP295">
        <v>3</v>
      </c>
      <c r="AQ295">
        <v>0.5</v>
      </c>
      <c r="AR295">
        <v>1.75</v>
      </c>
      <c r="AS295" s="6">
        <v>0.1</v>
      </c>
      <c r="AX295">
        <v>3.9</v>
      </c>
      <c r="AY295" s="6">
        <v>0.1</v>
      </c>
      <c r="AZ295" s="12"/>
      <c r="BA295" s="6"/>
      <c r="EM295" t="s">
        <v>538</v>
      </c>
      <c r="EN295" s="16">
        <v>1</v>
      </c>
    </row>
    <row r="296" spans="1:145" x14ac:dyDescent="0.3">
      <c r="A296" s="12" t="s">
        <v>98</v>
      </c>
      <c r="B296" s="6" t="s">
        <v>833</v>
      </c>
      <c r="E296">
        <v>1360</v>
      </c>
      <c r="F296" s="6">
        <v>9180</v>
      </c>
      <c r="AL296"/>
      <c r="AN296"/>
      <c r="AO296"/>
      <c r="AZ296" s="12"/>
      <c r="BA296" s="6"/>
      <c r="EM296" t="s">
        <v>538</v>
      </c>
      <c r="EN296" s="16">
        <v>1</v>
      </c>
      <c r="EO296" t="s">
        <v>602</v>
      </c>
    </row>
    <row r="297" spans="1:145" x14ac:dyDescent="0.3">
      <c r="A297" s="12" t="s">
        <v>98</v>
      </c>
      <c r="B297" s="6" t="s">
        <v>834</v>
      </c>
      <c r="E297">
        <v>6</v>
      </c>
      <c r="F297" s="6">
        <v>1300</v>
      </c>
      <c r="AH297">
        <v>86.5</v>
      </c>
      <c r="AI297">
        <v>9.5</v>
      </c>
      <c r="AJ297">
        <v>90</v>
      </c>
      <c r="AK297">
        <v>17</v>
      </c>
      <c r="AL297"/>
      <c r="AN297">
        <v>1000</v>
      </c>
      <c r="AO297">
        <v>5600</v>
      </c>
      <c r="AP297">
        <v>1.5</v>
      </c>
      <c r="AQ297">
        <v>0.05</v>
      </c>
      <c r="AZ297" s="12"/>
      <c r="BA297" s="6"/>
      <c r="EM297" t="s">
        <v>538</v>
      </c>
      <c r="EN297" s="16">
        <v>1</v>
      </c>
    </row>
    <row r="298" spans="1:145" x14ac:dyDescent="0.3">
      <c r="A298" s="12" t="s">
        <v>98</v>
      </c>
      <c r="B298" s="6" t="s">
        <v>836</v>
      </c>
      <c r="F298" s="6">
        <v>1080</v>
      </c>
      <c r="AL298"/>
      <c r="AN298"/>
      <c r="AO298"/>
      <c r="AZ298" s="12"/>
      <c r="BA298" s="6"/>
      <c r="EM298" t="s">
        <v>538</v>
      </c>
      <c r="EN298" s="16">
        <v>1</v>
      </c>
      <c r="EO298" t="s">
        <v>602</v>
      </c>
    </row>
    <row r="299" spans="1:145" x14ac:dyDescent="0.3">
      <c r="A299" s="12" t="s">
        <v>98</v>
      </c>
      <c r="B299" s="6" t="s">
        <v>835</v>
      </c>
      <c r="F299" s="6">
        <v>1550</v>
      </c>
      <c r="AL299"/>
      <c r="AN299"/>
      <c r="AO299"/>
      <c r="AZ299" s="12"/>
      <c r="BA299" s="6"/>
      <c r="EM299" t="s">
        <v>538</v>
      </c>
      <c r="EN299" s="16">
        <v>1</v>
      </c>
      <c r="EO299" t="s">
        <v>602</v>
      </c>
    </row>
    <row r="300" spans="1:145" x14ac:dyDescent="0.3">
      <c r="A300" s="12" t="s">
        <v>98</v>
      </c>
      <c r="B300" s="6" t="s">
        <v>837</v>
      </c>
      <c r="AH300">
        <v>44.5</v>
      </c>
      <c r="AI300">
        <v>3.5</v>
      </c>
      <c r="AJ300">
        <v>50.5</v>
      </c>
      <c r="AK300">
        <v>3.5</v>
      </c>
      <c r="AL300"/>
      <c r="AN300">
        <v>200</v>
      </c>
      <c r="AO300">
        <v>400</v>
      </c>
      <c r="AZ300" s="12"/>
      <c r="BA300" s="6"/>
      <c r="EM300" t="s">
        <v>538</v>
      </c>
      <c r="EN300" s="16">
        <v>1</v>
      </c>
    </row>
    <row r="301" spans="1:145" x14ac:dyDescent="0.3">
      <c r="A301" s="12" t="s">
        <v>98</v>
      </c>
      <c r="B301" s="6" t="s">
        <v>838</v>
      </c>
      <c r="AH301">
        <v>51</v>
      </c>
      <c r="AJ301">
        <v>62</v>
      </c>
      <c r="AL301"/>
      <c r="AN301"/>
      <c r="AO301"/>
      <c r="AZ301" s="12"/>
      <c r="BA301" s="6"/>
      <c r="EM301" t="s">
        <v>538</v>
      </c>
      <c r="EN301" s="16">
        <v>1</v>
      </c>
    </row>
    <row r="302" spans="1:145" x14ac:dyDescent="0.3">
      <c r="A302" s="12" t="s">
        <v>98</v>
      </c>
      <c r="B302" s="6" t="s">
        <v>839</v>
      </c>
      <c r="AL302"/>
      <c r="AN302"/>
      <c r="AO302"/>
      <c r="AZ302" s="12"/>
      <c r="BA302" s="6"/>
      <c r="EM302" t="s">
        <v>538</v>
      </c>
      <c r="EN302" s="16">
        <v>1</v>
      </c>
      <c r="EO302" t="s">
        <v>602</v>
      </c>
    </row>
    <row r="303" spans="1:145" x14ac:dyDescent="0.3">
      <c r="A303" s="12" t="s">
        <v>98</v>
      </c>
      <c r="B303" s="6" t="s">
        <v>840</v>
      </c>
      <c r="AL303"/>
      <c r="AN303"/>
      <c r="AO303"/>
      <c r="AZ303" s="12"/>
      <c r="BA303" s="6"/>
      <c r="EM303" t="s">
        <v>538</v>
      </c>
      <c r="EN303" s="16">
        <v>1</v>
      </c>
      <c r="EO303" t="s">
        <v>602</v>
      </c>
    </row>
    <row r="304" spans="1:145" x14ac:dyDescent="0.3">
      <c r="A304" s="12" t="s">
        <v>98</v>
      </c>
      <c r="B304" s="6" t="s">
        <v>841</v>
      </c>
      <c r="F304" s="6">
        <v>1800</v>
      </c>
      <c r="AL304"/>
      <c r="AN304"/>
      <c r="AO304"/>
      <c r="AZ304" s="12"/>
      <c r="BA304" s="6"/>
      <c r="EM304" t="s">
        <v>538</v>
      </c>
      <c r="EN304" s="16">
        <v>1</v>
      </c>
      <c r="EO304" t="s">
        <v>602</v>
      </c>
    </row>
    <row r="305" spans="1:144" x14ac:dyDescent="0.3">
      <c r="A305" s="12" t="s">
        <v>98</v>
      </c>
      <c r="B305" s="6" t="s">
        <v>842</v>
      </c>
      <c r="C305">
        <v>1</v>
      </c>
      <c r="F305" s="6">
        <v>700</v>
      </c>
      <c r="AH305">
        <v>62.5</v>
      </c>
      <c r="AI305">
        <v>7.5</v>
      </c>
      <c r="AJ305">
        <v>70</v>
      </c>
      <c r="AK305">
        <v>10</v>
      </c>
      <c r="AL305"/>
      <c r="AN305"/>
      <c r="AO305"/>
      <c r="AZ305" s="12"/>
      <c r="BA305" s="6"/>
      <c r="EM305" t="s">
        <v>591</v>
      </c>
      <c r="EN305" s="16">
        <v>1</v>
      </c>
    </row>
    <row r="306" spans="1:144" s="195" customFormat="1" x14ac:dyDescent="0.3">
      <c r="A306" s="193" t="s">
        <v>98</v>
      </c>
      <c r="B306" s="196" t="s">
        <v>843</v>
      </c>
      <c r="C306" s="195">
        <v>1</v>
      </c>
      <c r="D306" s="196">
        <v>1</v>
      </c>
      <c r="E306" s="195">
        <v>0</v>
      </c>
      <c r="F306" s="196">
        <v>1000</v>
      </c>
      <c r="G306" s="197">
        <v>25.8</v>
      </c>
      <c r="H306" s="197">
        <v>27.65</v>
      </c>
      <c r="I306" s="197">
        <v>26.528571428571432</v>
      </c>
      <c r="J306" s="198">
        <v>0.59800860003371614</v>
      </c>
      <c r="K306" s="199">
        <v>2642</v>
      </c>
      <c r="L306" s="199">
        <v>3542</v>
      </c>
      <c r="M306" s="199">
        <v>2931.5714285714284</v>
      </c>
      <c r="N306" s="200">
        <v>366.52096672307766</v>
      </c>
      <c r="O306" s="193">
        <v>-0.63978000000000002</v>
      </c>
      <c r="P306" s="196">
        <v>5.8760500000000002</v>
      </c>
      <c r="Q306" s="208">
        <v>100.46552</v>
      </c>
      <c r="R306" s="196">
        <v>118.27212</v>
      </c>
      <c r="S306" s="202">
        <v>1</v>
      </c>
      <c r="T306" s="202">
        <v>0</v>
      </c>
      <c r="U306" s="202">
        <v>0</v>
      </c>
      <c r="V306" s="202">
        <v>0</v>
      </c>
      <c r="W306" s="202">
        <v>1</v>
      </c>
      <c r="X306" s="202">
        <v>0</v>
      </c>
      <c r="Y306" s="202">
        <v>0</v>
      </c>
      <c r="Z306" s="202">
        <v>0</v>
      </c>
      <c r="AA306" s="202">
        <v>0</v>
      </c>
      <c r="AB306" s="202">
        <v>0</v>
      </c>
      <c r="AC306" s="202">
        <v>0</v>
      </c>
      <c r="AD306" s="202">
        <v>0</v>
      </c>
      <c r="AE306" s="203">
        <v>0</v>
      </c>
      <c r="AF306" s="204">
        <v>1</v>
      </c>
      <c r="AG306" s="196">
        <v>1</v>
      </c>
      <c r="AH306" s="195">
        <v>35.5</v>
      </c>
      <c r="AI306" s="195">
        <v>7.5</v>
      </c>
      <c r="AJ306" s="195">
        <v>45.5</v>
      </c>
      <c r="AK306" s="195">
        <v>9.5</v>
      </c>
      <c r="AM306" s="196"/>
      <c r="AS306" s="196"/>
      <c r="AY306" s="196"/>
      <c r="AZ306" s="193"/>
      <c r="BA306" s="196"/>
      <c r="BG306" s="195">
        <v>1</v>
      </c>
      <c r="BJ306" s="196"/>
      <c r="BL306" s="196"/>
      <c r="BT306" s="196"/>
      <c r="CA306" s="196"/>
      <c r="CC306" s="195">
        <v>1</v>
      </c>
      <c r="CI306" s="195">
        <v>1</v>
      </c>
      <c r="CS306" s="196"/>
      <c r="CU306" s="196"/>
      <c r="CX306" s="196"/>
      <c r="DN306" s="196"/>
      <c r="DS306" s="196"/>
      <c r="DY306" s="196"/>
      <c r="EL306" s="196"/>
      <c r="EM306" s="195" t="s">
        <v>591</v>
      </c>
      <c r="EN306" s="206" t="s">
        <v>210</v>
      </c>
    </row>
    <row r="307" spans="1:144" x14ac:dyDescent="0.3">
      <c r="A307" s="12" t="s">
        <v>98</v>
      </c>
      <c r="B307" s="6" t="s">
        <v>844</v>
      </c>
      <c r="C307">
        <v>1</v>
      </c>
      <c r="AH307">
        <v>32.5</v>
      </c>
      <c r="AI307">
        <v>2.5</v>
      </c>
      <c r="AJ307">
        <v>45</v>
      </c>
      <c r="AK307">
        <v>5</v>
      </c>
      <c r="AL307"/>
      <c r="AN307"/>
      <c r="AO307"/>
      <c r="AZ307" s="12"/>
      <c r="BA307" s="6"/>
      <c r="EM307" t="s">
        <v>591</v>
      </c>
      <c r="EN307" s="16">
        <v>1</v>
      </c>
    </row>
    <row r="308" spans="1:144" x14ac:dyDescent="0.3">
      <c r="A308" s="12" t="s">
        <v>98</v>
      </c>
      <c r="B308" s="6" t="s">
        <v>845</v>
      </c>
      <c r="E308">
        <v>1850</v>
      </c>
      <c r="F308" s="6">
        <v>1950</v>
      </c>
      <c r="AL308"/>
      <c r="AN308" s="246">
        <v>30</v>
      </c>
      <c r="AO308" s="247"/>
      <c r="AP308">
        <v>2.25</v>
      </c>
      <c r="AQ308">
        <v>0.25</v>
      </c>
      <c r="AZ308" s="12"/>
      <c r="BA308" s="6"/>
      <c r="EM308" t="s">
        <v>539</v>
      </c>
      <c r="EN308" s="16">
        <v>1</v>
      </c>
    </row>
    <row r="309" spans="1:144" x14ac:dyDescent="0.3">
      <c r="A309" s="12" t="s">
        <v>98</v>
      </c>
      <c r="B309" s="6" t="s">
        <v>846</v>
      </c>
      <c r="F309" s="6">
        <v>400</v>
      </c>
      <c r="AH309">
        <v>25</v>
      </c>
      <c r="AI309">
        <v>5</v>
      </c>
      <c r="AJ309">
        <v>32.5</v>
      </c>
      <c r="AK309">
        <v>7.5</v>
      </c>
      <c r="AL309"/>
      <c r="AN309">
        <v>200</v>
      </c>
      <c r="AO309">
        <v>300</v>
      </c>
      <c r="AP309">
        <v>1.3</v>
      </c>
      <c r="AQ309">
        <v>0.05</v>
      </c>
      <c r="AZ309" s="12"/>
      <c r="BA309" s="6"/>
      <c r="EM309" t="s">
        <v>591</v>
      </c>
      <c r="EN309" s="16">
        <v>1</v>
      </c>
    </row>
    <row r="310" spans="1:144" x14ac:dyDescent="0.3">
      <c r="A310" s="12" t="s">
        <v>98</v>
      </c>
      <c r="B310" s="6" t="s">
        <v>847</v>
      </c>
      <c r="C310">
        <v>1</v>
      </c>
      <c r="AH310">
        <v>25</v>
      </c>
      <c r="AI310">
        <v>5</v>
      </c>
      <c r="AJ310">
        <v>32.5</v>
      </c>
      <c r="AK310">
        <v>7.5</v>
      </c>
      <c r="AL310"/>
      <c r="AN310"/>
      <c r="AO310"/>
      <c r="AZ310" s="12"/>
      <c r="BA310" s="6"/>
      <c r="EM310" t="s">
        <v>591</v>
      </c>
      <c r="EN310" s="16">
        <v>1</v>
      </c>
    </row>
    <row r="311" spans="1:144" x14ac:dyDescent="0.3">
      <c r="A311" s="12" t="s">
        <v>98</v>
      </c>
      <c r="B311" s="6" t="s">
        <v>848</v>
      </c>
      <c r="C311">
        <v>1</v>
      </c>
      <c r="AL311">
        <v>35</v>
      </c>
      <c r="AM311" s="6">
        <v>5</v>
      </c>
      <c r="AN311"/>
      <c r="AO311"/>
      <c r="AZ311" s="12"/>
      <c r="BA311" s="6"/>
      <c r="EM311" t="s">
        <v>537</v>
      </c>
      <c r="EN311" s="16">
        <v>1</v>
      </c>
    </row>
    <row r="312" spans="1:144" x14ac:dyDescent="0.3">
      <c r="A312" s="12" t="s">
        <v>98</v>
      </c>
      <c r="B312" s="6" t="s">
        <v>849</v>
      </c>
      <c r="C312">
        <v>1</v>
      </c>
      <c r="AG312" s="6">
        <v>0</v>
      </c>
      <c r="AH312">
        <v>20</v>
      </c>
      <c r="AI312">
        <v>2</v>
      </c>
      <c r="AJ312">
        <v>25</v>
      </c>
      <c r="AK312">
        <v>3</v>
      </c>
      <c r="AL312"/>
      <c r="AN312"/>
      <c r="AO312"/>
      <c r="AZ312" s="12"/>
      <c r="BA312" s="6"/>
      <c r="EM312" t="s">
        <v>537</v>
      </c>
      <c r="EN312" s="16">
        <v>1</v>
      </c>
    </row>
    <row r="313" spans="1:144" x14ac:dyDescent="0.3">
      <c r="A313" s="12" t="s">
        <v>98</v>
      </c>
      <c r="B313" s="6" t="s">
        <v>850</v>
      </c>
      <c r="C313">
        <v>1</v>
      </c>
      <c r="AH313">
        <v>22.5</v>
      </c>
      <c r="AI313">
        <v>2.5</v>
      </c>
      <c r="AJ313">
        <v>26.5</v>
      </c>
      <c r="AK313">
        <v>2.5</v>
      </c>
      <c r="AL313"/>
      <c r="AN313"/>
      <c r="AO313"/>
      <c r="AZ313" s="12"/>
      <c r="BA313" s="6"/>
      <c r="EM313" t="s">
        <v>537</v>
      </c>
      <c r="EN313" s="16">
        <v>1</v>
      </c>
    </row>
    <row r="314" spans="1:144" x14ac:dyDescent="0.3">
      <c r="A314" s="12" t="s">
        <v>98</v>
      </c>
      <c r="B314" s="6" t="s">
        <v>851</v>
      </c>
      <c r="C314">
        <v>1</v>
      </c>
      <c r="E314">
        <v>0</v>
      </c>
      <c r="F314" s="6">
        <v>20</v>
      </c>
      <c r="AG314" s="6">
        <v>0</v>
      </c>
      <c r="AH314">
        <v>22.5</v>
      </c>
      <c r="AI314">
        <v>2.5</v>
      </c>
      <c r="AJ314">
        <v>25.05</v>
      </c>
      <c r="AK314">
        <v>1.95</v>
      </c>
      <c r="AL314"/>
      <c r="AN314">
        <v>20</v>
      </c>
      <c r="AO314">
        <v>30</v>
      </c>
      <c r="AP314">
        <v>1.3</v>
      </c>
      <c r="AQ314">
        <v>0.1</v>
      </c>
      <c r="AZ314" s="12"/>
      <c r="BA314" s="6"/>
      <c r="EM314" t="s">
        <v>537</v>
      </c>
      <c r="EN314" s="16">
        <v>1</v>
      </c>
    </row>
    <row r="315" spans="1:144" x14ac:dyDescent="0.3">
      <c r="A315" s="12" t="s">
        <v>98</v>
      </c>
      <c r="B315" s="6" t="s">
        <v>852</v>
      </c>
      <c r="AH315">
        <v>21.5</v>
      </c>
      <c r="AI315">
        <v>2.5</v>
      </c>
      <c r="AJ315">
        <v>25</v>
      </c>
      <c r="AK315">
        <v>3</v>
      </c>
      <c r="AL315"/>
      <c r="AN315"/>
      <c r="AO315"/>
      <c r="AZ315" s="12"/>
      <c r="BA315" s="6"/>
      <c r="EM315" t="s">
        <v>537</v>
      </c>
      <c r="EN315" s="16">
        <v>1</v>
      </c>
    </row>
    <row r="316" spans="1:144" x14ac:dyDescent="0.3">
      <c r="A316" s="12" t="s">
        <v>98</v>
      </c>
      <c r="B316" s="6" t="s">
        <v>853</v>
      </c>
      <c r="AG316" s="6">
        <v>0</v>
      </c>
      <c r="AH316">
        <v>23.5</v>
      </c>
      <c r="AI316">
        <v>1.5</v>
      </c>
      <c r="AJ316">
        <v>30.5</v>
      </c>
      <c r="AK316">
        <v>1.5</v>
      </c>
      <c r="AL316"/>
      <c r="AN316"/>
      <c r="AO316"/>
      <c r="AZ316" s="12"/>
      <c r="BA316" s="6"/>
      <c r="EM316" t="s">
        <v>537</v>
      </c>
      <c r="EN316" s="16">
        <v>1</v>
      </c>
    </row>
    <row r="317" spans="1:144" x14ac:dyDescent="0.3">
      <c r="A317" s="12" t="s">
        <v>98</v>
      </c>
      <c r="B317" s="6" t="s">
        <v>854</v>
      </c>
      <c r="E317" s="12">
        <v>2000</v>
      </c>
      <c r="AJ317">
        <v>39.299999999999997</v>
      </c>
      <c r="AL317"/>
      <c r="AN317"/>
      <c r="AO317"/>
      <c r="AZ317" s="12"/>
      <c r="BA317" s="6"/>
      <c r="EM317" t="s">
        <v>537</v>
      </c>
      <c r="EN317" s="16">
        <v>1</v>
      </c>
    </row>
    <row r="318" spans="1:144" x14ac:dyDescent="0.3">
      <c r="A318" s="12" t="s">
        <v>98</v>
      </c>
      <c r="B318" s="6" t="s">
        <v>855</v>
      </c>
      <c r="AH318">
        <v>20.5</v>
      </c>
      <c r="AI318">
        <v>1.5</v>
      </c>
      <c r="AJ318">
        <v>24.5</v>
      </c>
      <c r="AK318">
        <v>1.5</v>
      </c>
      <c r="AL318"/>
      <c r="AN318"/>
      <c r="AO318"/>
      <c r="AZ318" s="12"/>
      <c r="BA318" s="6"/>
      <c r="EM318" t="s">
        <v>537</v>
      </c>
      <c r="EN318" s="16">
        <v>1</v>
      </c>
    </row>
    <row r="319" spans="1:144" x14ac:dyDescent="0.3">
      <c r="A319" s="12" t="s">
        <v>98</v>
      </c>
      <c r="B319" s="6" t="s">
        <v>856</v>
      </c>
      <c r="AH319">
        <v>15.25</v>
      </c>
      <c r="AI319">
        <v>0.85</v>
      </c>
      <c r="AJ319">
        <v>14.9</v>
      </c>
      <c r="AK319">
        <v>1.1000000000000001</v>
      </c>
      <c r="AL319"/>
      <c r="AN319"/>
      <c r="AO319"/>
      <c r="AZ319" s="12"/>
      <c r="BA319" s="6"/>
      <c r="EM319" t="s">
        <v>537</v>
      </c>
      <c r="EN319" s="16">
        <v>1</v>
      </c>
    </row>
    <row r="320" spans="1:144" x14ac:dyDescent="0.3">
      <c r="A320" s="12" t="s">
        <v>98</v>
      </c>
      <c r="B320" s="6" t="s">
        <v>859</v>
      </c>
      <c r="C320">
        <v>1</v>
      </c>
      <c r="E320">
        <v>900</v>
      </c>
      <c r="F320" s="6">
        <v>1300</v>
      </c>
      <c r="AL320">
        <v>45</v>
      </c>
      <c r="AN320"/>
      <c r="AO320"/>
      <c r="AZ320" s="12"/>
      <c r="BA320" s="6"/>
      <c r="EM320" t="s">
        <v>539</v>
      </c>
      <c r="EN320" s="16">
        <v>1</v>
      </c>
    </row>
    <row r="321" spans="1:145" s="195" customFormat="1" x14ac:dyDescent="0.3">
      <c r="A321" s="193" t="s">
        <v>98</v>
      </c>
      <c r="B321" s="196" t="s">
        <v>860</v>
      </c>
      <c r="C321" s="195">
        <v>0</v>
      </c>
      <c r="D321" s="196">
        <v>0</v>
      </c>
      <c r="E321" s="195">
        <v>600</v>
      </c>
      <c r="F321" s="196">
        <v>940</v>
      </c>
      <c r="G321" s="197">
        <v>24.74</v>
      </c>
      <c r="H321" s="197">
        <v>24.74</v>
      </c>
      <c r="I321" s="197">
        <v>24.74</v>
      </c>
      <c r="J321" s="198">
        <v>0</v>
      </c>
      <c r="K321" s="199">
        <v>1155</v>
      </c>
      <c r="L321" s="199">
        <v>1155</v>
      </c>
      <c r="M321" s="199">
        <v>1155</v>
      </c>
      <c r="N321" s="200">
        <v>0</v>
      </c>
      <c r="O321" s="193">
        <v>-8.4027200000000004</v>
      </c>
      <c r="P321" s="196">
        <v>-8.4027200000000004</v>
      </c>
      <c r="Q321" s="208">
        <v>36.35</v>
      </c>
      <c r="R321" s="201">
        <v>36.35</v>
      </c>
      <c r="S321" s="202">
        <v>0</v>
      </c>
      <c r="T321" s="202">
        <v>0</v>
      </c>
      <c r="U321" s="202">
        <v>0</v>
      </c>
      <c r="V321" s="202">
        <v>0</v>
      </c>
      <c r="W321" s="202">
        <v>1</v>
      </c>
      <c r="X321" s="202">
        <v>0</v>
      </c>
      <c r="Y321" s="202">
        <v>0</v>
      </c>
      <c r="Z321" s="202">
        <v>0</v>
      </c>
      <c r="AA321" s="202">
        <v>0</v>
      </c>
      <c r="AB321" s="202">
        <v>0</v>
      </c>
      <c r="AC321" s="202">
        <v>0</v>
      </c>
      <c r="AD321" s="202">
        <v>0</v>
      </c>
      <c r="AE321" s="203">
        <v>0</v>
      </c>
      <c r="AF321" s="204">
        <v>6</v>
      </c>
      <c r="AG321" s="196"/>
      <c r="AL321" s="195">
        <v>14</v>
      </c>
      <c r="AM321" s="196">
        <v>4</v>
      </c>
      <c r="AN321" s="195">
        <v>10</v>
      </c>
      <c r="AO321" s="195">
        <v>16</v>
      </c>
      <c r="AP321" s="195">
        <v>2.4</v>
      </c>
      <c r="AQ321" s="195">
        <v>0.05</v>
      </c>
      <c r="AS321" s="196"/>
      <c r="AY321" s="196"/>
      <c r="AZ321" s="193"/>
      <c r="BA321" s="196"/>
      <c r="BJ321" s="196"/>
      <c r="BL321" s="196"/>
      <c r="BT321" s="196"/>
      <c r="CA321" s="196"/>
      <c r="CB321" s="195">
        <v>1</v>
      </c>
      <c r="CS321" s="196"/>
      <c r="CU321" s="196"/>
      <c r="CX321" s="196"/>
      <c r="DN321" s="196"/>
      <c r="DS321" s="196"/>
      <c r="DY321" s="196"/>
      <c r="EL321" s="196"/>
      <c r="EM321" s="195" t="s">
        <v>539</v>
      </c>
      <c r="EN321" s="206" t="s">
        <v>924</v>
      </c>
      <c r="EO321" s="195" t="s">
        <v>862</v>
      </c>
    </row>
    <row r="322" spans="1:145" s="195" customFormat="1" x14ac:dyDescent="0.3">
      <c r="A322" s="193" t="s">
        <v>98</v>
      </c>
      <c r="B322" s="196" t="s">
        <v>861</v>
      </c>
      <c r="C322" s="195">
        <v>0</v>
      </c>
      <c r="D322" s="196">
        <v>0</v>
      </c>
      <c r="E322" s="195">
        <v>1850</v>
      </c>
      <c r="F322" s="196">
        <v>2200</v>
      </c>
      <c r="G322" s="197">
        <v>24.74</v>
      </c>
      <c r="H322" s="197">
        <v>24.74</v>
      </c>
      <c r="I322" s="197">
        <v>24.74</v>
      </c>
      <c r="J322" s="198">
        <v>0</v>
      </c>
      <c r="K322" s="199">
        <v>1155</v>
      </c>
      <c r="L322" s="199">
        <v>1155</v>
      </c>
      <c r="M322" s="199">
        <v>1155</v>
      </c>
      <c r="N322" s="200">
        <v>0</v>
      </c>
      <c r="O322" s="193">
        <v>-8.4027200000000004</v>
      </c>
      <c r="P322" s="196">
        <v>-8.4027200000000004</v>
      </c>
      <c r="Q322" s="208">
        <v>36.35</v>
      </c>
      <c r="R322" s="201">
        <v>36.35</v>
      </c>
      <c r="S322" s="202">
        <v>1</v>
      </c>
      <c r="T322" s="202">
        <v>0</v>
      </c>
      <c r="U322" s="202">
        <v>0</v>
      </c>
      <c r="V322" s="202">
        <v>0</v>
      </c>
      <c r="W322" s="202">
        <v>0</v>
      </c>
      <c r="X322" s="202">
        <v>0</v>
      </c>
      <c r="Y322" s="202">
        <v>0</v>
      </c>
      <c r="Z322" s="202">
        <v>0</v>
      </c>
      <c r="AA322" s="202">
        <v>0</v>
      </c>
      <c r="AB322" s="202">
        <v>0</v>
      </c>
      <c r="AC322" s="202">
        <v>0</v>
      </c>
      <c r="AD322" s="202">
        <v>0</v>
      </c>
      <c r="AE322" s="203">
        <v>0</v>
      </c>
      <c r="AF322" s="204">
        <v>5</v>
      </c>
      <c r="AG322" s="196">
        <v>2</v>
      </c>
      <c r="AL322" s="195">
        <v>18.850000000000001</v>
      </c>
      <c r="AM322" s="196">
        <v>5.05</v>
      </c>
      <c r="AP322" s="195">
        <v>1.8</v>
      </c>
      <c r="AQ322" s="195">
        <v>0.05</v>
      </c>
      <c r="AS322" s="196"/>
      <c r="AY322" s="196"/>
      <c r="AZ322" s="193"/>
      <c r="BA322" s="196"/>
      <c r="BJ322" s="196">
        <v>1</v>
      </c>
      <c r="BL322" s="196"/>
      <c r="BT322" s="196"/>
      <c r="CA322" s="196"/>
      <c r="CS322" s="196"/>
      <c r="CU322" s="196"/>
      <c r="CX322" s="196"/>
      <c r="DN322" s="196"/>
      <c r="DS322" s="196"/>
      <c r="DY322" s="196"/>
      <c r="EL322" s="196"/>
      <c r="EM322" s="195" t="s">
        <v>539</v>
      </c>
      <c r="EN322" s="206" t="s">
        <v>210</v>
      </c>
    </row>
    <row r="323" spans="1:145" x14ac:dyDescent="0.3">
      <c r="A323" s="12" t="s">
        <v>98</v>
      </c>
      <c r="B323" s="6" t="s">
        <v>863</v>
      </c>
      <c r="F323" s="6">
        <v>1200</v>
      </c>
      <c r="AL323"/>
      <c r="AN323">
        <v>8</v>
      </c>
      <c r="AO323">
        <v>10</v>
      </c>
      <c r="AZ323" s="12"/>
      <c r="BA323" s="6"/>
      <c r="EM323" t="s">
        <v>539</v>
      </c>
      <c r="EN323" s="16">
        <v>1</v>
      </c>
    </row>
    <row r="324" spans="1:145" x14ac:dyDescent="0.3">
      <c r="A324" s="12" t="s">
        <v>98</v>
      </c>
      <c r="B324" s="6" t="s">
        <v>864</v>
      </c>
      <c r="E324">
        <v>1080</v>
      </c>
      <c r="F324" s="6">
        <v>2100</v>
      </c>
      <c r="AL324"/>
      <c r="AN324"/>
      <c r="AO324"/>
      <c r="AZ324" s="12"/>
      <c r="BA324" s="6"/>
      <c r="EM324" t="s">
        <v>539</v>
      </c>
      <c r="EN324" s="16">
        <v>1</v>
      </c>
      <c r="EO324" t="s">
        <v>602</v>
      </c>
    </row>
    <row r="325" spans="1:145" x14ac:dyDescent="0.3">
      <c r="A325" s="12" t="s">
        <v>98</v>
      </c>
      <c r="B325" s="6" t="s">
        <v>865</v>
      </c>
      <c r="E325">
        <v>300</v>
      </c>
      <c r="F325" s="6">
        <v>1800</v>
      </c>
      <c r="AL325"/>
      <c r="AN325"/>
      <c r="AO325"/>
      <c r="AZ325" s="12"/>
      <c r="BA325" s="6"/>
      <c r="EM325" t="s">
        <v>539</v>
      </c>
      <c r="EN325" s="16">
        <v>1</v>
      </c>
      <c r="EO325" t="s">
        <v>602</v>
      </c>
    </row>
    <row r="326" spans="1:145" x14ac:dyDescent="0.3">
      <c r="A326" s="12" t="s">
        <v>98</v>
      </c>
      <c r="B326" s="6" t="s">
        <v>866</v>
      </c>
      <c r="E326">
        <v>1230</v>
      </c>
      <c r="F326" s="6">
        <v>2000</v>
      </c>
      <c r="AL326"/>
      <c r="AN326"/>
      <c r="AO326"/>
      <c r="AZ326" s="12"/>
      <c r="BA326" s="6"/>
      <c r="EM326" t="s">
        <v>539</v>
      </c>
      <c r="EN326" s="16">
        <v>1</v>
      </c>
      <c r="EO326" t="s">
        <v>602</v>
      </c>
    </row>
    <row r="327" spans="1:145" x14ac:dyDescent="0.3">
      <c r="A327" s="12" t="s">
        <v>98</v>
      </c>
      <c r="B327" s="6" t="s">
        <v>867</v>
      </c>
      <c r="E327">
        <v>1200</v>
      </c>
      <c r="F327" s="6">
        <v>1600</v>
      </c>
      <c r="AH327">
        <v>20.2</v>
      </c>
      <c r="AI327">
        <v>2.2000000000000002</v>
      </c>
      <c r="AJ327">
        <v>24.6</v>
      </c>
      <c r="AK327">
        <v>4.0999999999999996</v>
      </c>
      <c r="AL327"/>
      <c r="AN327">
        <v>4</v>
      </c>
      <c r="AO327">
        <v>35</v>
      </c>
      <c r="AZ327" s="12"/>
      <c r="BA327" s="6"/>
      <c r="EM327" t="s">
        <v>537</v>
      </c>
      <c r="EN327" s="16">
        <v>1</v>
      </c>
    </row>
    <row r="328" spans="1:145" x14ac:dyDescent="0.3">
      <c r="A328" s="12" t="s">
        <v>98</v>
      </c>
      <c r="B328" s="6" t="s">
        <v>868</v>
      </c>
      <c r="E328">
        <v>2300</v>
      </c>
      <c r="F328" s="6">
        <v>2700</v>
      </c>
      <c r="AH328">
        <v>20</v>
      </c>
      <c r="AI328">
        <v>3.5</v>
      </c>
      <c r="AJ328">
        <v>25.2</v>
      </c>
      <c r="AK328">
        <v>4.8</v>
      </c>
      <c r="AL328"/>
      <c r="AN328" s="63">
        <v>8</v>
      </c>
      <c r="AO328">
        <v>35</v>
      </c>
      <c r="AP328">
        <v>5.5</v>
      </c>
      <c r="AQ328">
        <v>0.5</v>
      </c>
      <c r="AZ328" s="12"/>
      <c r="BA328" s="6"/>
      <c r="EM328" t="s">
        <v>537</v>
      </c>
      <c r="EN328" s="16">
        <v>1</v>
      </c>
    </row>
    <row r="329" spans="1:145" x14ac:dyDescent="0.3">
      <c r="A329" s="12" t="s">
        <v>98</v>
      </c>
      <c r="B329" s="6" t="s">
        <v>869</v>
      </c>
      <c r="E329" s="12">
        <v>2088</v>
      </c>
      <c r="AG329" s="6">
        <v>0</v>
      </c>
      <c r="AL329"/>
      <c r="AN329"/>
      <c r="AO329"/>
      <c r="AZ329" s="12"/>
      <c r="BA329" s="6"/>
      <c r="EM329" t="s">
        <v>537</v>
      </c>
      <c r="EN329" s="16">
        <v>1</v>
      </c>
      <c r="EO329" t="s">
        <v>602</v>
      </c>
    </row>
    <row r="330" spans="1:145" x14ac:dyDescent="0.3">
      <c r="A330" s="12" t="s">
        <v>98</v>
      </c>
      <c r="B330" s="6" t="s">
        <v>870</v>
      </c>
      <c r="E330">
        <v>3000</v>
      </c>
      <c r="F330" s="6">
        <v>3500</v>
      </c>
      <c r="AL330"/>
      <c r="AN330"/>
      <c r="AO330"/>
      <c r="AZ330" s="12"/>
      <c r="BA330" s="6"/>
      <c r="EM330" t="s">
        <v>537</v>
      </c>
      <c r="EN330" s="16">
        <v>1</v>
      </c>
      <c r="EO330" t="s">
        <v>602</v>
      </c>
    </row>
    <row r="331" spans="1:145" s="195" customFormat="1" x14ac:dyDescent="0.3">
      <c r="A331" s="193" t="s">
        <v>98</v>
      </c>
      <c r="B331" s="196" t="s">
        <v>871</v>
      </c>
      <c r="C331" s="195">
        <v>1</v>
      </c>
      <c r="D331" s="196">
        <v>1</v>
      </c>
      <c r="E331" s="195">
        <v>60</v>
      </c>
      <c r="F331" s="196">
        <v>1800</v>
      </c>
      <c r="G331" s="197">
        <v>28.03</v>
      </c>
      <c r="H331" s="197">
        <v>28.95</v>
      </c>
      <c r="I331" s="197">
        <v>28.490000000000002</v>
      </c>
      <c r="J331" s="198">
        <v>0.65053823869162242</v>
      </c>
      <c r="K331" s="199">
        <v>547</v>
      </c>
      <c r="L331" s="199">
        <v>770</v>
      </c>
      <c r="M331" s="199">
        <v>658.5</v>
      </c>
      <c r="N331" s="200">
        <v>157.68481220460009</v>
      </c>
      <c r="O331" s="193">
        <v>11.65352</v>
      </c>
      <c r="P331" s="196">
        <v>15.47179</v>
      </c>
      <c r="Q331" s="208">
        <v>74.215289999999996</v>
      </c>
      <c r="R331" s="196">
        <v>76.198759999999993</v>
      </c>
      <c r="S331" s="202">
        <v>1</v>
      </c>
      <c r="T331" s="202">
        <v>0</v>
      </c>
      <c r="U331" s="202">
        <v>0</v>
      </c>
      <c r="V331" s="202">
        <v>0</v>
      </c>
      <c r="W331" s="202">
        <v>1</v>
      </c>
      <c r="X331" s="202">
        <v>0</v>
      </c>
      <c r="Y331" s="202">
        <v>0</v>
      </c>
      <c r="Z331" s="202">
        <v>0</v>
      </c>
      <c r="AA331" s="202">
        <v>0</v>
      </c>
      <c r="AB331" s="202">
        <v>0</v>
      </c>
      <c r="AC331" s="202">
        <v>0</v>
      </c>
      <c r="AD331" s="202">
        <v>0</v>
      </c>
      <c r="AE331" s="203">
        <v>0</v>
      </c>
      <c r="AF331" s="204">
        <v>1</v>
      </c>
      <c r="AG331" s="196"/>
      <c r="AL331" s="195">
        <v>41.1</v>
      </c>
      <c r="AM331" s="196">
        <v>6.1</v>
      </c>
      <c r="AP331" s="195">
        <v>1.1000000000000001</v>
      </c>
      <c r="AQ331" s="195">
        <v>0.05</v>
      </c>
      <c r="AS331" s="196"/>
      <c r="AY331" s="196"/>
      <c r="AZ331" s="193"/>
      <c r="BA331" s="196"/>
      <c r="BG331" s="195">
        <v>1</v>
      </c>
      <c r="BJ331" s="196">
        <v>1</v>
      </c>
      <c r="BL331" s="196"/>
      <c r="BT331" s="196"/>
      <c r="CA331" s="196"/>
      <c r="CB331" s="195">
        <v>1</v>
      </c>
      <c r="CE331" s="195">
        <v>1</v>
      </c>
      <c r="CS331" s="196"/>
      <c r="CU331" s="196"/>
      <c r="CX331" s="196"/>
      <c r="DN331" s="196"/>
      <c r="DS331" s="196"/>
      <c r="DY331" s="196"/>
      <c r="EL331" s="196"/>
      <c r="EM331" s="195" t="s">
        <v>591</v>
      </c>
      <c r="EN331" s="206" t="s">
        <v>3713</v>
      </c>
    </row>
    <row r="332" spans="1:145" x14ac:dyDescent="0.3">
      <c r="A332" s="12" t="s">
        <v>98</v>
      </c>
      <c r="B332" s="6" t="s">
        <v>872</v>
      </c>
      <c r="E332" s="12">
        <v>150</v>
      </c>
      <c r="AL332"/>
      <c r="AN332"/>
      <c r="AO332"/>
      <c r="AZ332" s="12"/>
      <c r="BA332" s="6"/>
      <c r="EM332" t="s">
        <v>538</v>
      </c>
      <c r="EN332" s="16">
        <v>1</v>
      </c>
      <c r="EO332" t="s">
        <v>602</v>
      </c>
    </row>
    <row r="333" spans="1:145" x14ac:dyDescent="0.3">
      <c r="A333" s="12" t="s">
        <v>98</v>
      </c>
      <c r="B333" s="6" t="s">
        <v>873</v>
      </c>
      <c r="AG333" s="6">
        <v>1</v>
      </c>
      <c r="AH333">
        <v>148</v>
      </c>
      <c r="AJ333">
        <v>198</v>
      </c>
      <c r="AL333"/>
      <c r="AN333"/>
      <c r="AO333"/>
      <c r="AZ333" s="12"/>
      <c r="BA333" s="6"/>
      <c r="EM333" t="s">
        <v>538</v>
      </c>
      <c r="EN333" s="16">
        <v>1</v>
      </c>
    </row>
    <row r="334" spans="1:145" x14ac:dyDescent="0.3">
      <c r="A334" s="12" t="s">
        <v>98</v>
      </c>
      <c r="B334" s="6" t="s">
        <v>874</v>
      </c>
      <c r="AL334"/>
      <c r="AN334"/>
      <c r="AO334"/>
      <c r="AZ334" s="12"/>
      <c r="BA334" s="6"/>
      <c r="EM334" t="s">
        <v>538</v>
      </c>
      <c r="EN334" s="16">
        <v>1</v>
      </c>
      <c r="EO334" t="s">
        <v>602</v>
      </c>
    </row>
    <row r="335" spans="1:145" x14ac:dyDescent="0.3">
      <c r="A335" s="12" t="s">
        <v>98</v>
      </c>
      <c r="B335" s="6" t="s">
        <v>875</v>
      </c>
      <c r="E335">
        <v>0</v>
      </c>
      <c r="F335" s="6">
        <v>50</v>
      </c>
      <c r="AL335">
        <v>92</v>
      </c>
      <c r="AM335" s="6">
        <v>28</v>
      </c>
      <c r="AN335"/>
      <c r="AO335"/>
      <c r="AX335">
        <v>2.5</v>
      </c>
      <c r="AY335" s="6">
        <v>0.1</v>
      </c>
      <c r="AZ335" s="12"/>
      <c r="BA335" s="6"/>
      <c r="EM335" t="s">
        <v>538</v>
      </c>
      <c r="EN335" s="16">
        <v>1</v>
      </c>
    </row>
    <row r="336" spans="1:145" s="195" customFormat="1" x14ac:dyDescent="0.3">
      <c r="A336" s="193" t="s">
        <v>98</v>
      </c>
      <c r="B336" s="196" t="s">
        <v>876</v>
      </c>
      <c r="C336" s="195">
        <v>1</v>
      </c>
      <c r="D336" s="196">
        <v>1</v>
      </c>
      <c r="E336" s="195">
        <v>0</v>
      </c>
      <c r="F336" s="196">
        <v>820</v>
      </c>
      <c r="G336" s="195">
        <v>25.28</v>
      </c>
      <c r="H336" s="197">
        <v>25.7</v>
      </c>
      <c r="I336" s="195">
        <v>25.427500000000002</v>
      </c>
      <c r="J336" s="198">
        <v>0.19137659209004598</v>
      </c>
      <c r="K336" s="195">
        <v>1184.27</v>
      </c>
      <c r="L336" s="195">
        <v>1601.38</v>
      </c>
      <c r="M336" s="195">
        <v>1420.9499999999998</v>
      </c>
      <c r="N336" s="200">
        <v>173.42088782304791</v>
      </c>
      <c r="O336" s="195">
        <v>20.283300000000001</v>
      </c>
      <c r="P336" s="196">
        <v>22.9</v>
      </c>
      <c r="Q336" s="195">
        <v>-83.7333</v>
      </c>
      <c r="R336" s="196">
        <v>-75.150000000000006</v>
      </c>
      <c r="S336" s="202">
        <v>1</v>
      </c>
      <c r="T336" s="202">
        <v>0</v>
      </c>
      <c r="U336" s="202">
        <v>0</v>
      </c>
      <c r="V336" s="202">
        <v>0</v>
      </c>
      <c r="W336" s="202">
        <v>1</v>
      </c>
      <c r="X336" s="202">
        <v>0</v>
      </c>
      <c r="Y336" s="202">
        <v>0</v>
      </c>
      <c r="Z336" s="202">
        <v>0</v>
      </c>
      <c r="AA336" s="202">
        <v>0</v>
      </c>
      <c r="AB336" s="202">
        <v>0</v>
      </c>
      <c r="AC336" s="202">
        <v>0</v>
      </c>
      <c r="AD336" s="202">
        <v>0</v>
      </c>
      <c r="AE336" s="203">
        <v>0</v>
      </c>
      <c r="AF336" s="204">
        <v>5</v>
      </c>
      <c r="AG336" s="196">
        <v>2</v>
      </c>
      <c r="AL336" s="195">
        <v>25.5</v>
      </c>
      <c r="AM336" s="196"/>
      <c r="AS336" s="196"/>
      <c r="AY336" s="196"/>
      <c r="AZ336" s="193"/>
      <c r="BA336" s="196"/>
      <c r="BG336" s="195">
        <v>1</v>
      </c>
      <c r="BJ336" s="196"/>
      <c r="BL336" s="196"/>
      <c r="BT336" s="196"/>
      <c r="CA336" s="196"/>
      <c r="CB336" s="195">
        <v>1</v>
      </c>
      <c r="CC336" s="195">
        <v>1</v>
      </c>
      <c r="CS336" s="196"/>
      <c r="CU336" s="196"/>
      <c r="CX336" s="196"/>
      <c r="DN336" s="196"/>
      <c r="DS336" s="196"/>
      <c r="DY336" s="196"/>
      <c r="EL336" s="196"/>
      <c r="EM336" s="195" t="s">
        <v>538</v>
      </c>
      <c r="EN336" s="206" t="s">
        <v>210</v>
      </c>
    </row>
    <row r="337" spans="1:145" x14ac:dyDescent="0.3">
      <c r="A337" s="12" t="s">
        <v>98</v>
      </c>
      <c r="B337" s="6" t="s">
        <v>877</v>
      </c>
      <c r="E337">
        <v>0</v>
      </c>
      <c r="AG337" s="6">
        <v>1</v>
      </c>
      <c r="AH337">
        <v>128</v>
      </c>
      <c r="AJ337">
        <v>163</v>
      </c>
      <c r="AL337"/>
      <c r="AN337"/>
      <c r="AO337"/>
      <c r="AZ337" s="12"/>
      <c r="BA337" s="6"/>
      <c r="EM337" t="s">
        <v>538</v>
      </c>
      <c r="EN337" s="16">
        <v>1</v>
      </c>
    </row>
    <row r="338" spans="1:145" x14ac:dyDescent="0.3">
      <c r="A338" s="12" t="s">
        <v>98</v>
      </c>
      <c r="B338" s="6" t="s">
        <v>878</v>
      </c>
      <c r="E338">
        <v>0</v>
      </c>
      <c r="F338" s="6">
        <v>800</v>
      </c>
      <c r="AG338" s="6">
        <v>1</v>
      </c>
      <c r="AH338">
        <v>138</v>
      </c>
      <c r="AJ338">
        <v>147</v>
      </c>
      <c r="AL338"/>
      <c r="AN338"/>
      <c r="AO338"/>
      <c r="AZ338" s="12"/>
      <c r="BA338" s="6"/>
      <c r="EM338" t="s">
        <v>538</v>
      </c>
      <c r="EN338" s="16">
        <v>1</v>
      </c>
    </row>
    <row r="339" spans="1:145" s="195" customFormat="1" x14ac:dyDescent="0.3">
      <c r="A339" s="193" t="s">
        <v>98</v>
      </c>
      <c r="B339" s="196" t="s">
        <v>879</v>
      </c>
      <c r="C339" s="195">
        <v>1</v>
      </c>
      <c r="D339" s="196">
        <v>1</v>
      </c>
      <c r="E339" s="195">
        <v>0</v>
      </c>
      <c r="F339" s="196">
        <v>1500</v>
      </c>
      <c r="G339" s="197">
        <v>24.05</v>
      </c>
      <c r="H339" s="197">
        <v>28.18</v>
      </c>
      <c r="I339" s="197">
        <v>26.926538461538463</v>
      </c>
      <c r="J339" s="198">
        <v>0.93281913491391188</v>
      </c>
      <c r="K339" s="199">
        <v>1419</v>
      </c>
      <c r="L339" s="199">
        <v>3542</v>
      </c>
      <c r="M339" s="199">
        <v>2499.5384615384614</v>
      </c>
      <c r="N339" s="200">
        <v>500.49121716723317</v>
      </c>
      <c r="O339" s="193">
        <v>-8.3103599999999993</v>
      </c>
      <c r="P339" s="196">
        <v>19.54562</v>
      </c>
      <c r="Q339" s="208">
        <v>97.243709999999993</v>
      </c>
      <c r="R339" s="196">
        <v>117.88442000000001</v>
      </c>
      <c r="S339" s="202">
        <v>1</v>
      </c>
      <c r="T339" s="202">
        <v>0</v>
      </c>
      <c r="U339" s="202">
        <v>0</v>
      </c>
      <c r="V339" s="202">
        <v>0</v>
      </c>
      <c r="W339" s="202">
        <v>1</v>
      </c>
      <c r="X339" s="202">
        <v>0</v>
      </c>
      <c r="Y339" s="202">
        <v>0</v>
      </c>
      <c r="Z339" s="202">
        <v>0</v>
      </c>
      <c r="AA339" s="202">
        <v>0</v>
      </c>
      <c r="AB339" s="202">
        <v>0</v>
      </c>
      <c r="AC339" s="202">
        <v>0</v>
      </c>
      <c r="AD339" s="202">
        <v>0</v>
      </c>
      <c r="AE339" s="203">
        <v>0</v>
      </c>
      <c r="AF339" s="204">
        <v>1</v>
      </c>
      <c r="AG339" s="196">
        <v>1</v>
      </c>
      <c r="AH339" s="195">
        <v>85</v>
      </c>
      <c r="AI339" s="195">
        <v>15</v>
      </c>
      <c r="AJ339" s="195">
        <v>117.5</v>
      </c>
      <c r="AK339" s="195">
        <v>22.5</v>
      </c>
      <c r="AM339" s="196"/>
      <c r="AP339" s="195">
        <v>1.26</v>
      </c>
      <c r="AQ339" s="195">
        <v>0.05</v>
      </c>
      <c r="AS339" s="196"/>
      <c r="AV339" s="195">
        <v>13</v>
      </c>
      <c r="AW339" s="195">
        <v>1.5</v>
      </c>
      <c r="AY339" s="196"/>
      <c r="AZ339" s="193"/>
      <c r="BA339" s="196"/>
      <c r="BG339" s="195">
        <v>1</v>
      </c>
      <c r="BJ339" s="196">
        <v>1</v>
      </c>
      <c r="BL339" s="196"/>
      <c r="BT339" s="196"/>
      <c r="CA339" s="196"/>
      <c r="CB339" s="195">
        <v>1</v>
      </c>
      <c r="CS339" s="196"/>
      <c r="CU339" s="196"/>
      <c r="CX339" s="196"/>
      <c r="DN339" s="196"/>
      <c r="DS339" s="196"/>
      <c r="DY339" s="196"/>
      <c r="EL339" s="196"/>
      <c r="EM339" s="195" t="s">
        <v>591</v>
      </c>
      <c r="EN339" s="206" t="s">
        <v>210</v>
      </c>
    </row>
    <row r="340" spans="1:145" x14ac:dyDescent="0.3">
      <c r="A340" s="12" t="s">
        <v>98</v>
      </c>
      <c r="B340" s="6" t="s">
        <v>880</v>
      </c>
      <c r="AL340">
        <v>30.85</v>
      </c>
      <c r="AM340" s="6">
        <v>2.85</v>
      </c>
      <c r="AN340"/>
      <c r="AO340"/>
      <c r="AZ340" s="12"/>
      <c r="BA340" s="6"/>
      <c r="EM340" t="s">
        <v>539</v>
      </c>
      <c r="EN340" s="16">
        <v>1</v>
      </c>
    </row>
    <row r="341" spans="1:145" x14ac:dyDescent="0.3">
      <c r="A341" s="12" t="s">
        <v>98</v>
      </c>
      <c r="B341" s="6" t="s">
        <v>881</v>
      </c>
      <c r="C341">
        <v>1</v>
      </c>
      <c r="E341">
        <v>150</v>
      </c>
      <c r="F341" s="6">
        <v>1050</v>
      </c>
      <c r="AL341"/>
      <c r="AN341"/>
      <c r="AO341"/>
      <c r="AZ341" s="12"/>
      <c r="BA341" s="6"/>
      <c r="EM341" t="s">
        <v>591</v>
      </c>
      <c r="EN341" s="16">
        <v>1</v>
      </c>
      <c r="EO341" t="s">
        <v>602</v>
      </c>
    </row>
    <row r="342" spans="1:145" s="195" customFormat="1" x14ac:dyDescent="0.3">
      <c r="A342" s="193" t="s">
        <v>98</v>
      </c>
      <c r="B342" s="196" t="s">
        <v>882</v>
      </c>
      <c r="C342" s="195">
        <v>1</v>
      </c>
      <c r="D342" s="196">
        <v>1</v>
      </c>
      <c r="E342" s="195">
        <v>0</v>
      </c>
      <c r="F342" s="196">
        <v>700</v>
      </c>
      <c r="G342" s="197">
        <v>25.8</v>
      </c>
      <c r="H342" s="195">
        <v>26.75</v>
      </c>
      <c r="I342" s="195">
        <v>26.314</v>
      </c>
      <c r="J342" s="198">
        <v>0.41070670800462927</v>
      </c>
      <c r="K342" s="195">
        <v>2642.23</v>
      </c>
      <c r="L342" s="195">
        <v>3542.12</v>
      </c>
      <c r="M342" s="195">
        <v>3127.7619999999997</v>
      </c>
      <c r="N342" s="200">
        <v>423.39541054432948</v>
      </c>
      <c r="O342" s="195">
        <v>-0.55613999999999997</v>
      </c>
      <c r="P342" s="196">
        <v>4.5536000000000003</v>
      </c>
      <c r="Q342" s="195">
        <v>110.15975</v>
      </c>
      <c r="R342" s="196">
        <v>117.88818000000001</v>
      </c>
      <c r="S342" s="202">
        <v>1</v>
      </c>
      <c r="T342" s="202">
        <v>0</v>
      </c>
      <c r="U342" s="202">
        <v>0</v>
      </c>
      <c r="V342" s="202">
        <v>0</v>
      </c>
      <c r="W342" s="202">
        <v>1</v>
      </c>
      <c r="X342" s="202">
        <v>0</v>
      </c>
      <c r="Y342" s="202">
        <v>0</v>
      </c>
      <c r="Z342" s="202">
        <v>0</v>
      </c>
      <c r="AA342" s="202">
        <v>0</v>
      </c>
      <c r="AB342" s="202">
        <v>0</v>
      </c>
      <c r="AC342" s="202">
        <v>0</v>
      </c>
      <c r="AD342" s="202">
        <v>0</v>
      </c>
      <c r="AE342" s="203">
        <v>0</v>
      </c>
      <c r="AF342" s="204">
        <v>1</v>
      </c>
      <c r="AG342" s="196"/>
      <c r="AH342" s="195">
        <v>65</v>
      </c>
      <c r="AI342" s="195">
        <v>15</v>
      </c>
      <c r="AJ342" s="195">
        <v>96.8</v>
      </c>
      <c r="AK342" s="195">
        <v>8.1999999999999993</v>
      </c>
      <c r="AM342" s="196"/>
      <c r="AN342" s="250">
        <v>4000</v>
      </c>
      <c r="AO342" s="251"/>
      <c r="AP342" s="195">
        <v>1.2</v>
      </c>
      <c r="AQ342" s="195">
        <v>0.05</v>
      </c>
      <c r="AS342" s="196"/>
      <c r="AY342" s="196"/>
      <c r="AZ342" s="193"/>
      <c r="BA342" s="196"/>
      <c r="BG342" s="195">
        <v>1</v>
      </c>
      <c r="BJ342" s="196"/>
      <c r="BL342" s="196"/>
      <c r="BT342" s="196"/>
      <c r="CA342" s="196"/>
      <c r="CB342" s="195">
        <v>1</v>
      </c>
      <c r="CS342" s="196"/>
      <c r="CU342" s="196"/>
      <c r="CX342" s="196"/>
      <c r="DN342" s="196"/>
      <c r="DS342" s="196"/>
      <c r="DY342" s="196"/>
      <c r="EL342" s="196"/>
      <c r="EM342" s="195" t="s">
        <v>591</v>
      </c>
      <c r="EN342" s="206" t="s">
        <v>210</v>
      </c>
    </row>
    <row r="343" spans="1:145" x14ac:dyDescent="0.3">
      <c r="A343" s="12" t="s">
        <v>98</v>
      </c>
      <c r="B343" s="6" t="s">
        <v>883</v>
      </c>
      <c r="E343">
        <v>215</v>
      </c>
      <c r="F343" s="6">
        <v>1100</v>
      </c>
      <c r="AH343">
        <v>109.9</v>
      </c>
      <c r="AI343">
        <v>17.100000000000001</v>
      </c>
      <c r="AJ343">
        <v>156.69999999999999</v>
      </c>
      <c r="AL343"/>
      <c r="AN343"/>
      <c r="AO343"/>
      <c r="AZ343" s="12"/>
      <c r="BA343" s="6"/>
      <c r="EM343" t="s">
        <v>537</v>
      </c>
      <c r="EN343" s="16">
        <v>1</v>
      </c>
    </row>
    <row r="344" spans="1:145" x14ac:dyDescent="0.3">
      <c r="A344" s="12" t="s">
        <v>98</v>
      </c>
      <c r="B344" s="6" t="s">
        <v>884</v>
      </c>
      <c r="C344">
        <v>1</v>
      </c>
      <c r="E344">
        <v>20</v>
      </c>
      <c r="F344" s="6">
        <v>1300</v>
      </c>
      <c r="AG344" s="6">
        <v>1</v>
      </c>
      <c r="AH344">
        <v>52</v>
      </c>
      <c r="AI344">
        <v>10</v>
      </c>
      <c r="AJ344">
        <v>65</v>
      </c>
      <c r="AK344">
        <v>15</v>
      </c>
      <c r="AL344"/>
      <c r="AN344"/>
      <c r="AO344"/>
      <c r="AZ344" s="12"/>
      <c r="BA344" s="6"/>
      <c r="EM344" t="s">
        <v>537</v>
      </c>
      <c r="EN344" s="16">
        <v>1</v>
      </c>
    </row>
    <row r="345" spans="1:145" x14ac:dyDescent="0.3">
      <c r="A345" s="12" t="s">
        <v>98</v>
      </c>
      <c r="B345" s="6" t="s">
        <v>885</v>
      </c>
      <c r="AL345">
        <v>82.6</v>
      </c>
      <c r="AN345"/>
      <c r="AO345"/>
      <c r="AZ345" s="12"/>
      <c r="BA345" s="6"/>
      <c r="EM345" t="s">
        <v>537</v>
      </c>
      <c r="EN345" s="16">
        <v>1</v>
      </c>
    </row>
    <row r="346" spans="1:145" x14ac:dyDescent="0.3">
      <c r="A346" s="12" t="s">
        <v>98</v>
      </c>
      <c r="B346" s="6" t="s">
        <v>886</v>
      </c>
      <c r="E346" s="12">
        <v>700</v>
      </c>
      <c r="AH346">
        <v>77.099999999999994</v>
      </c>
      <c r="AI346">
        <v>10.8</v>
      </c>
      <c r="AJ346">
        <v>85.7</v>
      </c>
      <c r="AL346"/>
      <c r="AN346"/>
      <c r="AO346"/>
      <c r="AZ346" s="12"/>
      <c r="BA346" s="6"/>
      <c r="EM346" t="s">
        <v>537</v>
      </c>
      <c r="EN346" s="16">
        <v>1</v>
      </c>
    </row>
    <row r="347" spans="1:145" x14ac:dyDescent="0.3">
      <c r="A347" s="12" t="s">
        <v>98</v>
      </c>
      <c r="B347" s="6" t="s">
        <v>887</v>
      </c>
      <c r="E347">
        <v>3010</v>
      </c>
      <c r="F347" s="6">
        <v>3017</v>
      </c>
      <c r="AH347">
        <v>49.75</v>
      </c>
      <c r="AI347">
        <v>2.25</v>
      </c>
      <c r="AJ347">
        <v>59.85</v>
      </c>
      <c r="AK347">
        <v>5.05</v>
      </c>
      <c r="AL347"/>
      <c r="AN347"/>
      <c r="AO347"/>
      <c r="AZ347" s="12"/>
      <c r="BA347" s="6"/>
      <c r="EM347" t="s">
        <v>537</v>
      </c>
      <c r="EN347" s="16">
        <v>1</v>
      </c>
    </row>
    <row r="348" spans="1:145" x14ac:dyDescent="0.3">
      <c r="A348" s="12" t="s">
        <v>98</v>
      </c>
      <c r="B348" s="6" t="s">
        <v>888</v>
      </c>
      <c r="E348">
        <v>0</v>
      </c>
      <c r="F348" s="6">
        <v>500</v>
      </c>
      <c r="AH348">
        <v>147</v>
      </c>
      <c r="AI348">
        <v>16.34</v>
      </c>
      <c r="AJ348">
        <v>134</v>
      </c>
      <c r="AK348">
        <v>29.71</v>
      </c>
      <c r="AL348"/>
      <c r="AN348"/>
      <c r="AO348"/>
      <c r="AZ348" s="12"/>
      <c r="BA348" s="6"/>
      <c r="EM348" t="s">
        <v>537</v>
      </c>
      <c r="EN348" s="16">
        <v>1</v>
      </c>
    </row>
    <row r="349" spans="1:145" s="195" customFormat="1" x14ac:dyDescent="0.3">
      <c r="A349" s="193" t="s">
        <v>98</v>
      </c>
      <c r="B349" s="196" t="s">
        <v>889</v>
      </c>
      <c r="C349" s="195">
        <v>1</v>
      </c>
      <c r="D349" s="196">
        <v>1</v>
      </c>
      <c r="E349" s="30"/>
      <c r="F349" s="93"/>
      <c r="G349" s="197">
        <v>22.67</v>
      </c>
      <c r="H349" s="197">
        <v>28.98</v>
      </c>
      <c r="I349" s="197">
        <v>25.678181818181823</v>
      </c>
      <c r="J349" s="198">
        <v>1.7303052804740446</v>
      </c>
      <c r="K349" s="199">
        <v>614</v>
      </c>
      <c r="L349" s="199">
        <v>2444</v>
      </c>
      <c r="M349" s="199">
        <v>1145.7272727272727</v>
      </c>
      <c r="N349" s="200">
        <v>649.42067889913869</v>
      </c>
      <c r="O349" s="193">
        <v>-20.962869999999999</v>
      </c>
      <c r="P349" s="196">
        <v>5.5332800000000004</v>
      </c>
      <c r="Q349" s="208">
        <v>-72.306489999999997</v>
      </c>
      <c r="R349" s="196">
        <v>-34.825850000000003</v>
      </c>
      <c r="S349" s="202">
        <v>1</v>
      </c>
      <c r="T349" s="202">
        <v>1</v>
      </c>
      <c r="U349" s="202">
        <v>1</v>
      </c>
      <c r="V349" s="202">
        <v>1</v>
      </c>
      <c r="W349" s="202">
        <v>1</v>
      </c>
      <c r="X349" s="202">
        <v>0</v>
      </c>
      <c r="Y349" s="202">
        <v>0</v>
      </c>
      <c r="Z349" s="202">
        <v>0</v>
      </c>
      <c r="AA349" s="202">
        <v>0</v>
      </c>
      <c r="AB349" s="202">
        <v>0</v>
      </c>
      <c r="AC349" s="202">
        <v>1</v>
      </c>
      <c r="AD349" s="202">
        <v>0</v>
      </c>
      <c r="AE349" s="203">
        <v>0</v>
      </c>
      <c r="AF349" s="204">
        <v>1</v>
      </c>
      <c r="AG349" s="196">
        <v>1</v>
      </c>
      <c r="AH349" s="195">
        <v>65</v>
      </c>
      <c r="AI349" s="195">
        <v>5</v>
      </c>
      <c r="AJ349" s="195">
        <v>85</v>
      </c>
      <c r="AK349" s="195">
        <v>5</v>
      </c>
      <c r="AM349" s="196"/>
      <c r="AN349" s="193">
        <v>850</v>
      </c>
      <c r="AO349" s="195">
        <v>950</v>
      </c>
      <c r="AS349" s="196"/>
      <c r="AY349" s="196"/>
      <c r="AZ349" s="193"/>
      <c r="BA349" s="196"/>
      <c r="BF349" s="195">
        <v>1</v>
      </c>
      <c r="BJ349" s="196"/>
      <c r="BK349" s="195">
        <v>1</v>
      </c>
      <c r="BL349" s="196"/>
      <c r="BQ349" s="195">
        <v>1</v>
      </c>
      <c r="BT349" s="196"/>
      <c r="BY349" s="195">
        <v>1</v>
      </c>
      <c r="CA349" s="196"/>
      <c r="CB349" s="195">
        <v>1</v>
      </c>
      <c r="CI349" s="195">
        <v>1</v>
      </c>
      <c r="CS349" s="196"/>
      <c r="CU349" s="196"/>
      <c r="CX349" s="196"/>
      <c r="DN349" s="196"/>
      <c r="DS349" s="196"/>
      <c r="DT349" s="195">
        <v>1</v>
      </c>
      <c r="DU349" s="195">
        <v>1</v>
      </c>
      <c r="DV349" s="195">
        <v>1</v>
      </c>
      <c r="DW349" s="195">
        <v>1</v>
      </c>
      <c r="DY349" s="196"/>
      <c r="EL349" s="196"/>
      <c r="EM349" s="195" t="s">
        <v>537</v>
      </c>
      <c r="EN349" s="206" t="s">
        <v>1127</v>
      </c>
    </row>
    <row r="350" spans="1:145" x14ac:dyDescent="0.3">
      <c r="A350" s="12" t="s">
        <v>98</v>
      </c>
      <c r="B350" s="6" t="s">
        <v>890</v>
      </c>
      <c r="AG350" s="6">
        <v>1</v>
      </c>
      <c r="AH350">
        <v>133</v>
      </c>
      <c r="AI350">
        <v>33</v>
      </c>
      <c r="AJ350">
        <v>162.5</v>
      </c>
      <c r="AK350">
        <v>27.5</v>
      </c>
      <c r="AL350"/>
      <c r="AN350"/>
      <c r="AO350"/>
      <c r="AZ350" s="12"/>
      <c r="BA350" s="6"/>
      <c r="EM350" t="s">
        <v>537</v>
      </c>
      <c r="EN350" s="16">
        <v>1</v>
      </c>
    </row>
    <row r="351" spans="1:145" x14ac:dyDescent="0.3">
      <c r="A351" s="12" t="s">
        <v>98</v>
      </c>
      <c r="B351" s="6" t="s">
        <v>891</v>
      </c>
      <c r="AL351"/>
      <c r="AN351"/>
      <c r="AO351"/>
      <c r="AZ351" s="12"/>
      <c r="BA351" s="6"/>
      <c r="EM351" t="s">
        <v>537</v>
      </c>
      <c r="EN351" s="16">
        <v>1</v>
      </c>
      <c r="EO351" t="s">
        <v>602</v>
      </c>
    </row>
    <row r="352" spans="1:145" x14ac:dyDescent="0.3">
      <c r="A352" s="12" t="s">
        <v>98</v>
      </c>
      <c r="B352" s="6" t="s">
        <v>892</v>
      </c>
      <c r="E352">
        <v>20</v>
      </c>
      <c r="F352" s="6">
        <v>170</v>
      </c>
      <c r="AG352" s="6">
        <v>0</v>
      </c>
      <c r="AH352">
        <v>34.6</v>
      </c>
      <c r="AI352">
        <v>4.3</v>
      </c>
      <c r="AJ352">
        <v>43.7</v>
      </c>
      <c r="AK352">
        <v>0.8</v>
      </c>
      <c r="AL352"/>
      <c r="AN352"/>
      <c r="AO352"/>
      <c r="AZ352" s="12"/>
      <c r="BA352" s="6"/>
      <c r="EM352" t="s">
        <v>537</v>
      </c>
      <c r="EN352" s="16">
        <v>1</v>
      </c>
    </row>
    <row r="353" spans="1:145" s="195" customFormat="1" x14ac:dyDescent="0.3">
      <c r="A353" s="193" t="s">
        <v>98</v>
      </c>
      <c r="B353" s="196" t="s">
        <v>893</v>
      </c>
      <c r="C353" s="195">
        <v>1</v>
      </c>
      <c r="D353" s="196">
        <v>1</v>
      </c>
      <c r="E353" s="30"/>
      <c r="F353" s="93"/>
      <c r="G353" s="195">
        <v>26.92</v>
      </c>
      <c r="H353" s="195">
        <v>26.92</v>
      </c>
      <c r="I353" s="195">
        <v>26.92</v>
      </c>
      <c r="J353" s="196">
        <v>0</v>
      </c>
      <c r="K353" s="195">
        <v>2217</v>
      </c>
      <c r="L353" s="195">
        <v>2217</v>
      </c>
      <c r="M353" s="195">
        <v>2217</v>
      </c>
      <c r="N353" s="196">
        <v>0</v>
      </c>
      <c r="O353" s="195">
        <v>-6.0640200000000002</v>
      </c>
      <c r="P353" s="196">
        <v>-6.0640200000000002</v>
      </c>
      <c r="Q353" s="195">
        <v>-50.058750000000003</v>
      </c>
      <c r="R353" s="196">
        <v>-50.058750000000003</v>
      </c>
      <c r="S353" s="202">
        <v>1</v>
      </c>
      <c r="T353" s="202">
        <v>0</v>
      </c>
      <c r="U353" s="202">
        <v>0</v>
      </c>
      <c r="V353" s="202">
        <v>0</v>
      </c>
      <c r="W353" s="202">
        <v>1</v>
      </c>
      <c r="X353" s="202">
        <v>0</v>
      </c>
      <c r="Y353" s="202">
        <v>0</v>
      </c>
      <c r="Z353" s="202">
        <v>0</v>
      </c>
      <c r="AA353" s="202">
        <v>0</v>
      </c>
      <c r="AB353" s="202">
        <v>0</v>
      </c>
      <c r="AC353" s="202">
        <v>0</v>
      </c>
      <c r="AD353" s="202">
        <v>0</v>
      </c>
      <c r="AE353" s="203">
        <v>0</v>
      </c>
      <c r="AF353" s="204">
        <v>1</v>
      </c>
      <c r="AG353" s="196">
        <v>0</v>
      </c>
      <c r="AH353" s="195">
        <v>40.65</v>
      </c>
      <c r="AI353" s="195">
        <v>4.6500000000000004</v>
      </c>
      <c r="AJ353" s="195">
        <v>48.2</v>
      </c>
      <c r="AK353" s="195">
        <v>5.0999999999999996</v>
      </c>
      <c r="AM353" s="196"/>
      <c r="AS353" s="196"/>
      <c r="AY353" s="196"/>
      <c r="AZ353" s="193"/>
      <c r="BA353" s="196"/>
      <c r="BG353" s="195">
        <v>1</v>
      </c>
      <c r="BJ353" s="196"/>
      <c r="BL353" s="196"/>
      <c r="BT353" s="196"/>
      <c r="CA353" s="196"/>
      <c r="CI353" s="195">
        <v>1</v>
      </c>
      <c r="CS353" s="196"/>
      <c r="CU353" s="196"/>
      <c r="CX353" s="196"/>
      <c r="DN353" s="196"/>
      <c r="DS353" s="196"/>
      <c r="DY353" s="196"/>
      <c r="EL353" s="196"/>
      <c r="EM353" s="195" t="s">
        <v>537</v>
      </c>
      <c r="EN353" s="206" t="s">
        <v>210</v>
      </c>
    </row>
    <row r="354" spans="1:145" x14ac:dyDescent="0.3">
      <c r="A354" s="12" t="s">
        <v>98</v>
      </c>
      <c r="B354" s="6" t="s">
        <v>894</v>
      </c>
      <c r="AH354">
        <v>55.3</v>
      </c>
      <c r="AI354">
        <v>5.8</v>
      </c>
      <c r="AJ354">
        <v>64.7</v>
      </c>
      <c r="AK354">
        <v>3.4</v>
      </c>
      <c r="AL354"/>
      <c r="AN354"/>
      <c r="AO354"/>
      <c r="AZ354" s="12"/>
      <c r="BA354" s="6"/>
      <c r="EM354" t="s">
        <v>537</v>
      </c>
      <c r="EN354" s="16">
        <v>1</v>
      </c>
    </row>
    <row r="355" spans="1:145" s="195" customFormat="1" x14ac:dyDescent="0.3">
      <c r="A355" s="193" t="s">
        <v>98</v>
      </c>
      <c r="B355" s="196" t="s">
        <v>895</v>
      </c>
      <c r="C355" s="195">
        <v>1</v>
      </c>
      <c r="D355" s="196">
        <v>1</v>
      </c>
      <c r="E355" s="195">
        <v>0</v>
      </c>
      <c r="F355" s="196">
        <v>3000</v>
      </c>
      <c r="G355" s="197">
        <v>10.02</v>
      </c>
      <c r="H355" s="197">
        <v>28.55</v>
      </c>
      <c r="I355" s="197">
        <v>24.871020408163258</v>
      </c>
      <c r="J355" s="198">
        <v>3.0201988378927158</v>
      </c>
      <c r="K355" s="195">
        <v>416.81</v>
      </c>
      <c r="L355" s="195">
        <v>3404.43</v>
      </c>
      <c r="M355" s="195">
        <v>1738.6191836734699</v>
      </c>
      <c r="N355" s="200">
        <v>694.60507591195324</v>
      </c>
      <c r="O355" s="193">
        <v>-34.032220000000002</v>
      </c>
      <c r="P355" s="196">
        <v>50.75282</v>
      </c>
      <c r="Q355" s="195">
        <v>-159.44167999999999</v>
      </c>
      <c r="R355" s="196">
        <v>123.29415</v>
      </c>
      <c r="S355" s="202">
        <v>1</v>
      </c>
      <c r="T355" s="202">
        <v>1</v>
      </c>
      <c r="U355" s="202">
        <v>0</v>
      </c>
      <c r="V355" s="202">
        <v>1</v>
      </c>
      <c r="W355" s="202">
        <v>1</v>
      </c>
      <c r="X355" s="202">
        <v>0</v>
      </c>
      <c r="Y355" s="202">
        <v>0</v>
      </c>
      <c r="Z355" s="202">
        <v>0</v>
      </c>
      <c r="AA355" s="202">
        <v>0</v>
      </c>
      <c r="AB355" s="202">
        <v>0</v>
      </c>
      <c r="AC355" s="202">
        <v>1</v>
      </c>
      <c r="AD355" s="202">
        <v>1</v>
      </c>
      <c r="AE355" s="203">
        <v>0</v>
      </c>
      <c r="AF355" s="204">
        <v>1</v>
      </c>
      <c r="AG355" s="196">
        <v>0</v>
      </c>
      <c r="AL355" s="195">
        <v>117.5</v>
      </c>
      <c r="AM355" s="196">
        <v>32.5</v>
      </c>
      <c r="AN355" s="195">
        <v>4240</v>
      </c>
      <c r="AO355" s="195">
        <v>20000</v>
      </c>
      <c r="AR355" s="195">
        <v>0.5</v>
      </c>
      <c r="AS355" s="196">
        <v>0.25</v>
      </c>
      <c r="AX355" s="195">
        <v>6.25</v>
      </c>
      <c r="AY355" s="196">
        <v>0.25</v>
      </c>
      <c r="AZ355" s="193"/>
      <c r="BA355" s="196"/>
      <c r="BF355" s="195">
        <v>1</v>
      </c>
      <c r="BG355" s="195">
        <v>1</v>
      </c>
      <c r="BJ355" s="196">
        <v>1</v>
      </c>
      <c r="BK355" s="195">
        <v>1</v>
      </c>
      <c r="BL355" s="196">
        <v>1</v>
      </c>
      <c r="BT355" s="196"/>
      <c r="BY355" s="195">
        <v>1</v>
      </c>
      <c r="BZ355" s="195">
        <v>1</v>
      </c>
      <c r="CA355" s="196"/>
      <c r="CB355" s="195">
        <v>1</v>
      </c>
      <c r="CC355" s="195">
        <v>1</v>
      </c>
      <c r="CF355" s="195">
        <v>1</v>
      </c>
      <c r="CG355" s="195">
        <v>1</v>
      </c>
      <c r="CH355" s="195">
        <v>1</v>
      </c>
      <c r="CI355" s="195">
        <v>1</v>
      </c>
      <c r="CS355" s="196"/>
      <c r="CU355" s="196"/>
      <c r="CX355" s="196"/>
      <c r="DN355" s="196"/>
      <c r="DS355" s="196"/>
      <c r="DT355" s="195">
        <v>1</v>
      </c>
      <c r="DU355" s="195">
        <v>1</v>
      </c>
      <c r="DV355" s="195">
        <v>1</v>
      </c>
      <c r="DW355" s="195">
        <v>1</v>
      </c>
      <c r="DX355" s="195">
        <v>1</v>
      </c>
      <c r="DY355" s="196">
        <v>1</v>
      </c>
      <c r="DZ355" s="195">
        <v>1</v>
      </c>
      <c r="EA355" s="195">
        <v>1</v>
      </c>
      <c r="EB355" s="195">
        <v>1</v>
      </c>
      <c r="EF355" s="195">
        <v>1</v>
      </c>
      <c r="EG355" s="195">
        <v>1</v>
      </c>
      <c r="EH355" s="195">
        <v>1</v>
      </c>
      <c r="EL355" s="196"/>
      <c r="EM355" s="195" t="s">
        <v>4757</v>
      </c>
      <c r="EN355" s="206" t="s">
        <v>4780</v>
      </c>
    </row>
    <row r="356" spans="1:145" x14ac:dyDescent="0.3">
      <c r="A356" s="12" t="s">
        <v>98</v>
      </c>
      <c r="B356" s="6" t="s">
        <v>896</v>
      </c>
      <c r="AL356"/>
      <c r="AN356"/>
      <c r="AO356"/>
      <c r="AZ356" s="12"/>
      <c r="BA356" s="6"/>
      <c r="EM356" t="s">
        <v>537</v>
      </c>
      <c r="EN356" s="16">
        <v>1</v>
      </c>
      <c r="EO356" t="s">
        <v>602</v>
      </c>
    </row>
    <row r="357" spans="1:145" x14ac:dyDescent="0.3">
      <c r="A357" s="12" t="s">
        <v>98</v>
      </c>
      <c r="B357" s="6" t="s">
        <v>897</v>
      </c>
      <c r="C357">
        <v>1</v>
      </c>
      <c r="E357">
        <v>700</v>
      </c>
      <c r="F357" s="6">
        <v>1500</v>
      </c>
      <c r="AH357">
        <v>74</v>
      </c>
      <c r="AI357">
        <v>19</v>
      </c>
      <c r="AJ357">
        <v>97</v>
      </c>
      <c r="AK357">
        <v>22</v>
      </c>
      <c r="AL357"/>
      <c r="AN357"/>
      <c r="AO357"/>
      <c r="AZ357" s="12"/>
      <c r="BA357" s="6"/>
      <c r="EM357" t="s">
        <v>537</v>
      </c>
      <c r="EN357" s="16">
        <v>1</v>
      </c>
    </row>
    <row r="358" spans="1:145" x14ac:dyDescent="0.3">
      <c r="A358" s="12" t="s">
        <v>98</v>
      </c>
      <c r="B358" s="6" t="s">
        <v>898</v>
      </c>
      <c r="AH358">
        <v>50</v>
      </c>
      <c r="AI358">
        <v>4</v>
      </c>
      <c r="AJ358">
        <v>50.5</v>
      </c>
      <c r="AK358">
        <v>4.5</v>
      </c>
      <c r="AL358"/>
      <c r="AN358" s="246">
        <v>450</v>
      </c>
      <c r="AO358" s="247"/>
      <c r="AZ358" s="12"/>
      <c r="BA358" s="6"/>
      <c r="EM358" t="s">
        <v>537</v>
      </c>
      <c r="EN358" s="16">
        <v>1</v>
      </c>
    </row>
    <row r="359" spans="1:145" x14ac:dyDescent="0.3">
      <c r="A359" s="12" t="s">
        <v>98</v>
      </c>
      <c r="B359" s="6" t="s">
        <v>899</v>
      </c>
      <c r="AH359">
        <v>41</v>
      </c>
      <c r="AL359"/>
      <c r="AN359"/>
      <c r="AO359"/>
      <c r="AZ359" s="12"/>
      <c r="BA359" s="6"/>
      <c r="EM359" t="s">
        <v>537</v>
      </c>
      <c r="EN359" s="16">
        <v>1</v>
      </c>
    </row>
    <row r="360" spans="1:145" s="22" customFormat="1" x14ac:dyDescent="0.3">
      <c r="A360" s="152" t="s">
        <v>98</v>
      </c>
      <c r="B360" s="153" t="s">
        <v>900</v>
      </c>
      <c r="C360" s="22">
        <v>1</v>
      </c>
      <c r="D360" s="153">
        <v>1</v>
      </c>
      <c r="F360" s="153">
        <v>2000</v>
      </c>
      <c r="J360" s="153"/>
      <c r="N360" s="153"/>
      <c r="P360" s="153"/>
      <c r="R360" s="15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159"/>
      <c r="AF360" s="160"/>
      <c r="AG360" s="153"/>
      <c r="AH360" s="22">
        <v>180</v>
      </c>
      <c r="AJ360" s="22">
        <v>250</v>
      </c>
      <c r="AM360" s="153"/>
      <c r="AS360" s="153"/>
      <c r="AY360" s="153"/>
      <c r="AZ360" s="152"/>
      <c r="BA360" s="153"/>
      <c r="BJ360" s="153"/>
      <c r="BL360" s="153"/>
      <c r="BT360" s="153"/>
      <c r="CA360" s="153"/>
      <c r="CS360" s="153"/>
      <c r="CU360" s="153"/>
      <c r="CX360" s="153"/>
      <c r="DN360" s="153"/>
      <c r="DS360" s="153"/>
      <c r="DY360" s="153"/>
      <c r="EL360" s="153"/>
      <c r="EM360" s="22" t="s">
        <v>537</v>
      </c>
      <c r="EN360" s="161">
        <v>1</v>
      </c>
      <c r="EO360" s="22" t="s">
        <v>602</v>
      </c>
    </row>
    <row r="361" spans="1:145" x14ac:dyDescent="0.3">
      <c r="A361" s="12" t="s">
        <v>98</v>
      </c>
      <c r="B361" s="6" t="s">
        <v>901</v>
      </c>
      <c r="E361" s="12">
        <v>805</v>
      </c>
      <c r="AH361">
        <v>37.950000000000003</v>
      </c>
      <c r="AI361">
        <v>2.25</v>
      </c>
      <c r="AJ361">
        <v>57.75</v>
      </c>
      <c r="AK361">
        <v>3.05</v>
      </c>
      <c r="AL361"/>
      <c r="AN361"/>
      <c r="AO361"/>
      <c r="AP361">
        <v>2.6</v>
      </c>
      <c r="AQ361">
        <v>0.1</v>
      </c>
      <c r="AZ361" s="12"/>
      <c r="BA361" s="6"/>
      <c r="EM361" t="s">
        <v>537</v>
      </c>
      <c r="EN361" s="16">
        <v>1</v>
      </c>
    </row>
    <row r="362" spans="1:145" x14ac:dyDescent="0.3">
      <c r="A362" s="12" t="s">
        <v>98</v>
      </c>
      <c r="B362" s="6" t="s">
        <v>902</v>
      </c>
      <c r="AL362"/>
      <c r="AN362"/>
      <c r="AO362"/>
      <c r="AZ362" s="12"/>
      <c r="BA362" s="6"/>
      <c r="EM362" t="s">
        <v>537</v>
      </c>
      <c r="EN362" s="16">
        <v>1</v>
      </c>
      <c r="EO362" t="s">
        <v>602</v>
      </c>
    </row>
    <row r="363" spans="1:145" x14ac:dyDescent="0.3">
      <c r="A363" s="12" t="s">
        <v>98</v>
      </c>
      <c r="B363" s="6" t="s">
        <v>903</v>
      </c>
      <c r="AH363">
        <v>98.85</v>
      </c>
      <c r="AI363">
        <v>11.85</v>
      </c>
      <c r="AJ363">
        <v>100.3</v>
      </c>
      <c r="AK363">
        <v>17.5</v>
      </c>
      <c r="AL363"/>
      <c r="AN363"/>
      <c r="AO363"/>
      <c r="AZ363" s="12"/>
      <c r="BA363" s="6"/>
      <c r="EM363" t="s">
        <v>537</v>
      </c>
      <c r="EN363" s="16">
        <v>1</v>
      </c>
    </row>
    <row r="364" spans="1:145" x14ac:dyDescent="0.3">
      <c r="A364" s="12" t="s">
        <v>98</v>
      </c>
      <c r="B364" s="6" t="s">
        <v>904</v>
      </c>
      <c r="E364">
        <v>3400</v>
      </c>
      <c r="F364" s="6">
        <v>3643</v>
      </c>
      <c r="AH364">
        <v>41.6</v>
      </c>
      <c r="AJ364">
        <v>45.7</v>
      </c>
      <c r="AL364"/>
      <c r="AN364"/>
      <c r="AO364"/>
      <c r="AZ364" s="12"/>
      <c r="BA364" s="6"/>
      <c r="EM364" t="s">
        <v>537</v>
      </c>
      <c r="EN364" s="16">
        <v>1</v>
      </c>
    </row>
    <row r="365" spans="1:145" x14ac:dyDescent="0.3">
      <c r="A365" s="12" t="s">
        <v>98</v>
      </c>
      <c r="B365" s="6" t="s">
        <v>905</v>
      </c>
      <c r="E365" s="12">
        <v>880</v>
      </c>
      <c r="AL365"/>
      <c r="AN365"/>
      <c r="AO365"/>
      <c r="AZ365" s="12"/>
      <c r="BA365" s="6"/>
      <c r="EM365" t="s">
        <v>537</v>
      </c>
      <c r="EN365" s="16">
        <v>1</v>
      </c>
      <c r="EO365" t="s">
        <v>602</v>
      </c>
    </row>
    <row r="366" spans="1:145" s="22" customFormat="1" x14ac:dyDescent="0.3">
      <c r="A366" s="152" t="s">
        <v>98</v>
      </c>
      <c r="B366" s="153" t="s">
        <v>906</v>
      </c>
      <c r="C366" s="22">
        <v>1</v>
      </c>
      <c r="D366" s="153">
        <v>1</v>
      </c>
      <c r="E366" s="152">
        <v>1300</v>
      </c>
      <c r="F366" s="153"/>
      <c r="J366" s="153"/>
      <c r="N366" s="153"/>
      <c r="P366" s="153"/>
      <c r="R366" s="15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159"/>
      <c r="AF366" s="160"/>
      <c r="AG366" s="153"/>
      <c r="AH366" s="22">
        <v>60.25</v>
      </c>
      <c r="AI366" s="22">
        <v>6.45</v>
      </c>
      <c r="AJ366" s="22">
        <v>68.7</v>
      </c>
      <c r="AM366" s="153"/>
      <c r="AS366" s="153"/>
      <c r="AY366" s="153"/>
      <c r="AZ366" s="152"/>
      <c r="BA366" s="153"/>
      <c r="BJ366" s="153"/>
      <c r="BL366" s="153"/>
      <c r="BT366" s="153"/>
      <c r="CA366" s="153"/>
      <c r="CS366" s="153"/>
      <c r="CU366" s="153"/>
      <c r="CX366" s="153"/>
      <c r="DN366" s="153"/>
      <c r="DS366" s="153"/>
      <c r="DY366" s="153"/>
      <c r="EL366" s="153"/>
      <c r="EM366" s="22" t="s">
        <v>539</v>
      </c>
      <c r="EN366" s="161">
        <v>1</v>
      </c>
    </row>
    <row r="367" spans="1:145" x14ac:dyDescent="0.3">
      <c r="A367" s="12" t="s">
        <v>98</v>
      </c>
      <c r="B367" s="6" t="s">
        <v>907</v>
      </c>
      <c r="C367">
        <v>1</v>
      </c>
      <c r="AL367"/>
      <c r="AN367"/>
      <c r="AO367"/>
      <c r="AP367">
        <v>2.0499999999999998</v>
      </c>
      <c r="AQ367">
        <v>0.45</v>
      </c>
      <c r="AZ367" s="12"/>
      <c r="BA367" s="6"/>
      <c r="EM367" t="s">
        <v>539</v>
      </c>
      <c r="EN367" s="16" t="s">
        <v>592</v>
      </c>
      <c r="EO367" t="s">
        <v>602</v>
      </c>
    </row>
    <row r="368" spans="1:145" x14ac:dyDescent="0.3">
      <c r="A368" s="12" t="s">
        <v>98</v>
      </c>
      <c r="B368" s="6" t="s">
        <v>908</v>
      </c>
      <c r="AG368" s="6">
        <v>1</v>
      </c>
      <c r="AH368">
        <v>109.45</v>
      </c>
      <c r="AI368">
        <v>2.5499999999999998</v>
      </c>
      <c r="AJ368">
        <v>121.65</v>
      </c>
      <c r="AK368">
        <v>21.35</v>
      </c>
      <c r="AL368"/>
      <c r="AN368"/>
      <c r="AO368"/>
      <c r="AP368">
        <v>1.675</v>
      </c>
      <c r="AQ368">
        <v>0.27500000000000002</v>
      </c>
      <c r="AZ368" s="12"/>
      <c r="BA368" s="6"/>
      <c r="EM368" t="s">
        <v>539</v>
      </c>
      <c r="EN368" s="16">
        <v>1</v>
      </c>
    </row>
    <row r="369" spans="1:145" x14ac:dyDescent="0.3">
      <c r="A369" s="12" t="s">
        <v>98</v>
      </c>
      <c r="B369" s="6" t="s">
        <v>909</v>
      </c>
      <c r="E369">
        <v>0</v>
      </c>
      <c r="F369" s="6">
        <v>1800</v>
      </c>
      <c r="AL369"/>
      <c r="AN369"/>
      <c r="AO369"/>
      <c r="AZ369" s="12"/>
      <c r="BA369" s="6"/>
      <c r="EM369" t="s">
        <v>539</v>
      </c>
      <c r="EN369" s="16">
        <v>1</v>
      </c>
    </row>
    <row r="370" spans="1:145" x14ac:dyDescent="0.3">
      <c r="A370" s="12" t="s">
        <v>98</v>
      </c>
      <c r="B370" s="6" t="s">
        <v>910</v>
      </c>
      <c r="AL370"/>
      <c r="AN370"/>
      <c r="AO370"/>
      <c r="AZ370" s="12"/>
      <c r="BA370" s="6"/>
      <c r="EM370" t="s">
        <v>539</v>
      </c>
      <c r="EN370" s="16">
        <v>1</v>
      </c>
      <c r="EO370" t="s">
        <v>602</v>
      </c>
    </row>
    <row r="371" spans="1:145" x14ac:dyDescent="0.3">
      <c r="A371" s="12" t="s">
        <v>98</v>
      </c>
      <c r="B371" s="6" t="s">
        <v>911</v>
      </c>
      <c r="AL371"/>
      <c r="AN371"/>
      <c r="AO371"/>
      <c r="AZ371" s="12"/>
      <c r="BA371" s="6"/>
      <c r="EM371" t="s">
        <v>539</v>
      </c>
      <c r="EN371" s="16">
        <v>1</v>
      </c>
      <c r="EO371" t="s">
        <v>602</v>
      </c>
    </row>
    <row r="372" spans="1:145" x14ac:dyDescent="0.3">
      <c r="A372" s="12" t="s">
        <v>98</v>
      </c>
      <c r="B372" s="6" t="s">
        <v>912</v>
      </c>
      <c r="AL372"/>
      <c r="AN372"/>
      <c r="AO372"/>
      <c r="AZ372" s="12"/>
      <c r="BA372" s="6"/>
      <c r="EM372" t="s">
        <v>539</v>
      </c>
      <c r="EN372" s="16">
        <v>1</v>
      </c>
      <c r="EO372" t="s">
        <v>602</v>
      </c>
    </row>
    <row r="373" spans="1:145" x14ac:dyDescent="0.3">
      <c r="A373" s="12" t="s">
        <v>98</v>
      </c>
      <c r="B373" s="6" t="s">
        <v>913</v>
      </c>
      <c r="AH373">
        <v>46</v>
      </c>
      <c r="AI373">
        <v>8</v>
      </c>
      <c r="AJ373">
        <v>50.5</v>
      </c>
      <c r="AK373">
        <v>9.5</v>
      </c>
      <c r="AL373"/>
      <c r="AN373">
        <v>2000</v>
      </c>
      <c r="AO373">
        <v>8000</v>
      </c>
      <c r="AP373">
        <v>1.25</v>
      </c>
      <c r="AQ373">
        <v>0.05</v>
      </c>
      <c r="AR373">
        <v>0.25</v>
      </c>
      <c r="AZ373" s="12"/>
      <c r="BA373" s="6"/>
      <c r="EM373" t="s">
        <v>539</v>
      </c>
      <c r="EN373" s="16">
        <v>1</v>
      </c>
    </row>
    <row r="374" spans="1:145" x14ac:dyDescent="0.3">
      <c r="A374" s="12" t="s">
        <v>98</v>
      </c>
      <c r="B374" s="6" t="s">
        <v>914</v>
      </c>
      <c r="AJ374">
        <v>122</v>
      </c>
      <c r="AL374"/>
      <c r="AN374"/>
      <c r="AO374"/>
      <c r="AZ374" s="12"/>
      <c r="BA374" s="6"/>
      <c r="EM374" t="s">
        <v>539</v>
      </c>
      <c r="EN374" s="16">
        <v>1</v>
      </c>
    </row>
    <row r="375" spans="1:145" s="195" customFormat="1" x14ac:dyDescent="0.3">
      <c r="A375" s="193" t="s">
        <v>98</v>
      </c>
      <c r="B375" s="196" t="s">
        <v>915</v>
      </c>
      <c r="C375" s="195">
        <v>1</v>
      </c>
      <c r="D375" s="196">
        <v>1</v>
      </c>
      <c r="E375" s="30"/>
      <c r="F375" s="93"/>
      <c r="G375" s="197">
        <v>27.2</v>
      </c>
      <c r="H375" s="197">
        <v>30.3</v>
      </c>
      <c r="I375" s="195">
        <v>28.389999999999997</v>
      </c>
      <c r="J375" s="198">
        <v>1.1688883607941354</v>
      </c>
      <c r="K375" s="199">
        <v>56.67</v>
      </c>
      <c r="L375" s="195">
        <v>1033.6300000000001</v>
      </c>
      <c r="M375" s="195">
        <v>519.89200000000005</v>
      </c>
      <c r="N375" s="200">
        <v>375.11955976728285</v>
      </c>
      <c r="O375" s="195">
        <v>1.2633799999999999</v>
      </c>
      <c r="P375" s="196">
        <v>16.902360000000002</v>
      </c>
      <c r="Q375" s="195">
        <v>-16.411999999999999</v>
      </c>
      <c r="R375" s="196">
        <v>22.166239999999998</v>
      </c>
      <c r="S375" s="202">
        <v>0</v>
      </c>
      <c r="T375" s="202">
        <v>1</v>
      </c>
      <c r="U375" s="202">
        <v>1</v>
      </c>
      <c r="V375" s="202">
        <v>1</v>
      </c>
      <c r="W375" s="202">
        <v>1</v>
      </c>
      <c r="X375" s="202">
        <v>0</v>
      </c>
      <c r="Y375" s="202">
        <v>0</v>
      </c>
      <c r="Z375" s="202">
        <v>1</v>
      </c>
      <c r="AA375" s="202">
        <v>0</v>
      </c>
      <c r="AB375" s="202">
        <v>0</v>
      </c>
      <c r="AC375" s="202">
        <v>0</v>
      </c>
      <c r="AD375" s="202">
        <v>0</v>
      </c>
      <c r="AE375" s="203">
        <v>0</v>
      </c>
      <c r="AF375" s="204">
        <v>1</v>
      </c>
      <c r="AG375" s="196"/>
      <c r="AH375" s="195">
        <v>64</v>
      </c>
      <c r="AI375" s="195">
        <v>10</v>
      </c>
      <c r="AJ375" s="195">
        <v>76.5</v>
      </c>
      <c r="AK375" s="195">
        <v>18.5</v>
      </c>
      <c r="AM375" s="196"/>
      <c r="AS375" s="196"/>
      <c r="AY375" s="196"/>
      <c r="AZ375" s="193"/>
      <c r="BA375" s="196"/>
      <c r="BJ375" s="196"/>
      <c r="BK375" s="195">
        <v>1</v>
      </c>
      <c r="BL375" s="196"/>
      <c r="BQ375" s="195">
        <v>1</v>
      </c>
      <c r="BT375" s="196"/>
      <c r="BY375" s="195">
        <v>1</v>
      </c>
      <c r="CA375" s="196"/>
      <c r="CB375" s="195">
        <v>1</v>
      </c>
      <c r="CI375" s="195">
        <v>1</v>
      </c>
      <c r="CS375" s="196"/>
      <c r="CU375" s="196"/>
      <c r="CV375" s="195">
        <v>1</v>
      </c>
      <c r="CX375" s="196"/>
      <c r="DN375" s="196"/>
      <c r="DS375" s="196"/>
      <c r="DY375" s="196"/>
      <c r="EL375" s="196"/>
      <c r="EM375" s="195" t="s">
        <v>539</v>
      </c>
      <c r="EN375" s="206" t="s">
        <v>210</v>
      </c>
    </row>
    <row r="376" spans="1:145" x14ac:dyDescent="0.3">
      <c r="A376" s="12" t="s">
        <v>98</v>
      </c>
      <c r="B376" s="6" t="s">
        <v>916</v>
      </c>
      <c r="AH376">
        <v>76.5</v>
      </c>
      <c r="AI376">
        <v>14.5</v>
      </c>
      <c r="AJ376">
        <v>100</v>
      </c>
      <c r="AK376">
        <v>30</v>
      </c>
      <c r="AL376"/>
      <c r="AN376"/>
      <c r="AO376"/>
      <c r="AZ376" s="12"/>
      <c r="BA376" s="6"/>
      <c r="EM376" t="s">
        <v>539</v>
      </c>
      <c r="EN376" s="16">
        <v>1</v>
      </c>
    </row>
    <row r="377" spans="1:145" x14ac:dyDescent="0.3">
      <c r="A377" s="12" t="s">
        <v>98</v>
      </c>
      <c r="B377" s="6" t="s">
        <v>917</v>
      </c>
      <c r="AL377"/>
      <c r="AN377"/>
      <c r="AO377"/>
      <c r="AZ377" s="12"/>
      <c r="BA377" s="6"/>
      <c r="EM377" t="s">
        <v>539</v>
      </c>
      <c r="EN377" s="16">
        <v>1</v>
      </c>
      <c r="EO377" t="s">
        <v>602</v>
      </c>
    </row>
    <row r="378" spans="1:145" x14ac:dyDescent="0.3">
      <c r="A378" s="12" t="s">
        <v>98</v>
      </c>
      <c r="B378" s="6" t="s">
        <v>918</v>
      </c>
      <c r="E378">
        <v>1297</v>
      </c>
      <c r="F378" s="6">
        <v>1383</v>
      </c>
      <c r="AL378">
        <v>34.299999999999997</v>
      </c>
      <c r="AM378" s="6">
        <v>3.7</v>
      </c>
      <c r="AN378"/>
      <c r="AO378"/>
      <c r="AZ378" s="12"/>
      <c r="BA378" s="6"/>
      <c r="EM378" t="s">
        <v>591</v>
      </c>
      <c r="EN378" s="16">
        <v>1</v>
      </c>
    </row>
    <row r="379" spans="1:145" x14ac:dyDescent="0.3">
      <c r="A379" s="12" t="s">
        <v>98</v>
      </c>
      <c r="B379" s="6" t="s">
        <v>919</v>
      </c>
      <c r="D379" s="6">
        <v>1</v>
      </c>
      <c r="AL379">
        <v>67.5</v>
      </c>
      <c r="AM379" s="6">
        <v>22.5</v>
      </c>
      <c r="AN379">
        <v>1070</v>
      </c>
      <c r="AO379">
        <v>6000</v>
      </c>
      <c r="AZ379" s="12"/>
      <c r="BA379" s="6"/>
      <c r="EM379" t="s">
        <v>591</v>
      </c>
      <c r="EN379" s="16">
        <v>1</v>
      </c>
    </row>
    <row r="380" spans="1:145" x14ac:dyDescent="0.3">
      <c r="A380" s="12" t="s">
        <v>98</v>
      </c>
      <c r="B380" s="6" t="s">
        <v>920</v>
      </c>
      <c r="E380" s="12">
        <v>2742</v>
      </c>
      <c r="AL380"/>
      <c r="AN380" s="246">
        <v>62</v>
      </c>
      <c r="AO380" s="247"/>
      <c r="AP380">
        <v>1.9</v>
      </c>
      <c r="AQ380">
        <v>0.05</v>
      </c>
      <c r="AZ380" s="12"/>
      <c r="BA380" s="6"/>
      <c r="EM380" t="s">
        <v>537</v>
      </c>
      <c r="EN380" s="16">
        <v>1</v>
      </c>
    </row>
    <row r="381" spans="1:145" x14ac:dyDescent="0.3">
      <c r="A381" s="12" t="s">
        <v>98</v>
      </c>
      <c r="B381" s="6" t="s">
        <v>921</v>
      </c>
      <c r="E381">
        <v>2400</v>
      </c>
      <c r="F381" s="6">
        <v>2742</v>
      </c>
      <c r="AH381">
        <v>28</v>
      </c>
      <c r="AI381">
        <v>1.9</v>
      </c>
      <c r="AL381"/>
      <c r="AN381"/>
      <c r="AO381"/>
      <c r="AZ381" s="12"/>
      <c r="BA381" s="6"/>
      <c r="EM381" t="s">
        <v>537</v>
      </c>
      <c r="EN381" s="16">
        <v>1</v>
      </c>
    </row>
    <row r="382" spans="1:145" x14ac:dyDescent="0.3">
      <c r="A382" s="12" t="s">
        <v>98</v>
      </c>
      <c r="B382" s="6" t="s">
        <v>922</v>
      </c>
      <c r="E382">
        <v>1750</v>
      </c>
      <c r="F382" s="6">
        <v>2600</v>
      </c>
      <c r="AH382">
        <v>30.45</v>
      </c>
      <c r="AI382">
        <v>2.0499999999999998</v>
      </c>
      <c r="AJ382">
        <v>34.200000000000003</v>
      </c>
      <c r="AK382">
        <v>3.8</v>
      </c>
      <c r="AL382"/>
      <c r="AN382"/>
      <c r="AO382"/>
      <c r="AZ382" s="12"/>
      <c r="BA382" s="6"/>
      <c r="EM382" t="s">
        <v>539</v>
      </c>
      <c r="EN382" s="16">
        <v>1</v>
      </c>
    </row>
    <row r="383" spans="1:145" s="51" customFormat="1" x14ac:dyDescent="0.3">
      <c r="A383" s="45" t="s">
        <v>98</v>
      </c>
      <c r="B383" s="52" t="s">
        <v>923</v>
      </c>
      <c r="D383" s="52"/>
      <c r="E383" s="51">
        <v>213</v>
      </c>
      <c r="F383" s="52">
        <v>366</v>
      </c>
      <c r="J383" s="52"/>
      <c r="N383" s="52"/>
      <c r="P383" s="52"/>
      <c r="R383" s="52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100"/>
      <c r="AF383" s="115"/>
      <c r="AG383" s="52"/>
      <c r="AM383" s="52"/>
      <c r="AS383" s="52"/>
      <c r="AY383" s="52"/>
      <c r="AZ383" s="45"/>
      <c r="BA383" s="52"/>
      <c r="BJ383" s="52"/>
      <c r="BL383" s="52"/>
      <c r="BT383" s="52"/>
      <c r="CA383" s="52"/>
      <c r="CS383" s="52"/>
      <c r="CU383" s="52"/>
      <c r="CX383" s="52"/>
      <c r="DN383" s="52"/>
      <c r="DS383" s="52"/>
      <c r="DY383" s="52"/>
      <c r="EL383" s="52"/>
      <c r="EM383" s="51" t="s">
        <v>539</v>
      </c>
      <c r="EN383" s="53">
        <v>1</v>
      </c>
      <c r="EO383" s="51" t="s">
        <v>602</v>
      </c>
    </row>
    <row r="384" spans="1:145" s="195" customFormat="1" x14ac:dyDescent="0.3">
      <c r="A384" s="193" t="s">
        <v>72</v>
      </c>
      <c r="B384" s="196" t="s">
        <v>138</v>
      </c>
      <c r="C384" s="195">
        <v>1</v>
      </c>
      <c r="D384" s="196">
        <v>1</v>
      </c>
      <c r="E384" s="195">
        <v>0</v>
      </c>
      <c r="F384" s="196">
        <v>500</v>
      </c>
      <c r="G384" s="195">
        <v>8.86</v>
      </c>
      <c r="H384" s="197">
        <v>12.33</v>
      </c>
      <c r="I384" s="197">
        <v>10.94888888888889</v>
      </c>
      <c r="J384" s="198">
        <v>1.1479050967354019</v>
      </c>
      <c r="K384" s="195">
        <v>190</v>
      </c>
      <c r="L384" s="195">
        <v>1872</v>
      </c>
      <c r="M384" s="199">
        <v>1016.2222222222222</v>
      </c>
      <c r="N384" s="200">
        <v>652.31544857104564</v>
      </c>
      <c r="O384" s="193">
        <v>-41.527670000000001</v>
      </c>
      <c r="P384" s="196">
        <v>-31.480139999999999</v>
      </c>
      <c r="Q384" s="208">
        <v>-73.392949999999999</v>
      </c>
      <c r="R384" s="196">
        <v>-70.880920000000003</v>
      </c>
      <c r="S384" s="202">
        <v>0</v>
      </c>
      <c r="T384" s="202">
        <v>0</v>
      </c>
      <c r="U384" s="202">
        <v>0</v>
      </c>
      <c r="V384" s="202">
        <v>0</v>
      </c>
      <c r="W384" s="202">
        <v>1</v>
      </c>
      <c r="X384" s="202">
        <v>0</v>
      </c>
      <c r="Y384" s="202">
        <v>0</v>
      </c>
      <c r="Z384" s="202">
        <v>0</v>
      </c>
      <c r="AA384" s="202">
        <v>0</v>
      </c>
      <c r="AB384" s="202">
        <v>0</v>
      </c>
      <c r="AC384" s="202">
        <v>0</v>
      </c>
      <c r="AD384" s="202">
        <v>0</v>
      </c>
      <c r="AE384" s="203">
        <v>0</v>
      </c>
      <c r="AF384" s="204">
        <v>3</v>
      </c>
      <c r="AG384" s="196"/>
      <c r="AH384" s="195">
        <v>120</v>
      </c>
      <c r="AJ384" s="195">
        <v>420</v>
      </c>
      <c r="AM384" s="196"/>
      <c r="AN384" s="195">
        <v>1000</v>
      </c>
      <c r="AO384" s="195">
        <v>10000</v>
      </c>
      <c r="AR384" s="195">
        <v>3</v>
      </c>
      <c r="AS384" s="196">
        <v>0</v>
      </c>
      <c r="AX384" s="195">
        <v>34</v>
      </c>
      <c r="AY384" s="196">
        <v>14</v>
      </c>
      <c r="AZ384" s="193"/>
      <c r="BA384" s="196"/>
      <c r="BJ384" s="196"/>
      <c r="BL384" s="196"/>
      <c r="BT384" s="196"/>
      <c r="CA384" s="196"/>
      <c r="CB384" s="195">
        <v>1</v>
      </c>
      <c r="CH384" s="195">
        <v>1</v>
      </c>
      <c r="CS384" s="196"/>
      <c r="CU384" s="196"/>
      <c r="CX384" s="196"/>
      <c r="DN384" s="196"/>
      <c r="DS384" s="196"/>
      <c r="DY384" s="196"/>
      <c r="EL384" s="196"/>
      <c r="EM384" s="195" t="s">
        <v>537</v>
      </c>
      <c r="EN384" s="206" t="s">
        <v>210</v>
      </c>
    </row>
    <row r="385" spans="1:145" x14ac:dyDescent="0.3">
      <c r="A385" s="12" t="s">
        <v>72</v>
      </c>
      <c r="B385" s="6" t="s">
        <v>1138</v>
      </c>
      <c r="D385" s="6">
        <v>1</v>
      </c>
      <c r="E385">
        <v>0</v>
      </c>
      <c r="F385" s="6">
        <v>1000</v>
      </c>
      <c r="AL385">
        <v>58.5</v>
      </c>
      <c r="AM385" s="6">
        <v>18.5</v>
      </c>
      <c r="AN385"/>
      <c r="AO385"/>
      <c r="AZ385" s="12"/>
      <c r="BA385" s="6"/>
      <c r="EM385" t="s">
        <v>537</v>
      </c>
      <c r="EN385" s="16">
        <v>1</v>
      </c>
    </row>
    <row r="386" spans="1:145" x14ac:dyDescent="0.3">
      <c r="A386" s="12" t="s">
        <v>72</v>
      </c>
      <c r="B386" s="6" t="s">
        <v>1139</v>
      </c>
      <c r="D386" s="6">
        <v>1</v>
      </c>
      <c r="E386">
        <v>800</v>
      </c>
      <c r="F386" s="6">
        <v>1000</v>
      </c>
      <c r="AL386">
        <v>72.400000000000006</v>
      </c>
      <c r="AM386" s="6">
        <v>10.6</v>
      </c>
      <c r="AN386" s="246">
        <v>112</v>
      </c>
      <c r="AO386" s="247"/>
      <c r="AP386">
        <v>2.4</v>
      </c>
      <c r="AQ386">
        <v>0.05</v>
      </c>
      <c r="AZ386" s="12"/>
      <c r="BA386" s="6"/>
      <c r="EM386" t="s">
        <v>537</v>
      </c>
      <c r="EN386" s="16">
        <v>1</v>
      </c>
    </row>
    <row r="387" spans="1:145" s="51" customFormat="1" x14ac:dyDescent="0.3">
      <c r="A387" s="45" t="s">
        <v>72</v>
      </c>
      <c r="B387" s="52" t="s">
        <v>1140</v>
      </c>
      <c r="D387" s="52">
        <v>1</v>
      </c>
      <c r="E387" s="51">
        <v>1500</v>
      </c>
      <c r="F387" s="52">
        <v>1700</v>
      </c>
      <c r="J387" s="52"/>
      <c r="N387" s="52"/>
      <c r="P387" s="52"/>
      <c r="R387" s="52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100"/>
      <c r="AF387" s="115"/>
      <c r="AG387" s="52"/>
      <c r="AL387" s="51">
        <v>70.8</v>
      </c>
      <c r="AM387" s="52"/>
      <c r="AS387" s="52"/>
      <c r="AY387" s="52"/>
      <c r="AZ387" s="45"/>
      <c r="BA387" s="52"/>
      <c r="BJ387" s="52"/>
      <c r="BL387" s="52"/>
      <c r="BT387" s="52"/>
      <c r="CA387" s="52"/>
      <c r="CS387" s="52"/>
      <c r="CU387" s="52"/>
      <c r="CX387" s="52"/>
      <c r="DN387" s="52"/>
      <c r="DS387" s="52"/>
      <c r="DY387" s="52"/>
      <c r="EL387" s="52"/>
      <c r="EM387" s="51" t="s">
        <v>537</v>
      </c>
      <c r="EN387" s="53">
        <v>1</v>
      </c>
    </row>
    <row r="388" spans="1:145" x14ac:dyDescent="0.3">
      <c r="A388" s="12" t="s">
        <v>96</v>
      </c>
      <c r="B388" s="6" t="s">
        <v>1160</v>
      </c>
      <c r="E388" s="12">
        <v>1500</v>
      </c>
      <c r="AL388">
        <v>27.5</v>
      </c>
      <c r="AN388"/>
      <c r="AO388"/>
      <c r="AZ388" s="12"/>
      <c r="BA388" s="6"/>
      <c r="EM388" t="s">
        <v>537</v>
      </c>
      <c r="EN388" s="16">
        <v>1</v>
      </c>
      <c r="EO388" t="s">
        <v>602</v>
      </c>
    </row>
    <row r="389" spans="1:145" x14ac:dyDescent="0.3">
      <c r="A389" s="12" t="s">
        <v>96</v>
      </c>
      <c r="B389" s="6" t="s">
        <v>1161</v>
      </c>
      <c r="C389">
        <v>2</v>
      </c>
      <c r="E389">
        <v>1700</v>
      </c>
      <c r="F389" s="6">
        <v>2010</v>
      </c>
      <c r="AG389" s="6">
        <v>1</v>
      </c>
      <c r="AH389">
        <v>20.7</v>
      </c>
      <c r="AI389">
        <v>1.5</v>
      </c>
      <c r="AJ389">
        <v>22.15</v>
      </c>
      <c r="AK389">
        <v>1.1499999999999999</v>
      </c>
      <c r="AL389"/>
      <c r="AN389">
        <v>18</v>
      </c>
      <c r="AO389">
        <v>22</v>
      </c>
      <c r="AZ389" s="12"/>
      <c r="BA389" s="6"/>
      <c r="EM389" t="s">
        <v>537</v>
      </c>
      <c r="EN389" s="16">
        <v>1</v>
      </c>
    </row>
    <row r="390" spans="1:145" x14ac:dyDescent="0.3">
      <c r="A390" s="12" t="s">
        <v>96</v>
      </c>
      <c r="B390" s="6" t="s">
        <v>1162</v>
      </c>
      <c r="E390" s="12">
        <v>682</v>
      </c>
      <c r="AL390">
        <v>35.85</v>
      </c>
      <c r="AM390" s="6">
        <v>1.1499999999999999</v>
      </c>
      <c r="AN390"/>
      <c r="AO390"/>
      <c r="AZ390" s="12"/>
      <c r="BA390" s="6"/>
      <c r="EM390" t="s">
        <v>537</v>
      </c>
      <c r="EN390" s="16">
        <v>1</v>
      </c>
    </row>
    <row r="391" spans="1:145" x14ac:dyDescent="0.3">
      <c r="A391" s="12" t="s">
        <v>96</v>
      </c>
      <c r="B391" s="6" t="s">
        <v>1163</v>
      </c>
      <c r="E391">
        <v>1750</v>
      </c>
      <c r="F391" s="6">
        <v>1850</v>
      </c>
      <c r="AL391">
        <v>27.6</v>
      </c>
      <c r="AN391"/>
      <c r="AO391"/>
      <c r="AZ391" s="12"/>
      <c r="BA391" s="6"/>
      <c r="EM391" t="s">
        <v>537</v>
      </c>
      <c r="EN391" s="16">
        <v>1</v>
      </c>
    </row>
    <row r="392" spans="1:145" x14ac:dyDescent="0.3">
      <c r="A392" s="12" t="s">
        <v>96</v>
      </c>
      <c r="B392" s="6" t="s">
        <v>1164</v>
      </c>
      <c r="E392">
        <v>1630</v>
      </c>
      <c r="F392" s="6">
        <v>2060</v>
      </c>
      <c r="AH392">
        <v>22</v>
      </c>
      <c r="AI392">
        <v>2</v>
      </c>
      <c r="AJ392">
        <v>25.5</v>
      </c>
      <c r="AL392"/>
      <c r="AN392"/>
      <c r="AO392"/>
      <c r="AZ392" s="12"/>
      <c r="BA392" s="6"/>
      <c r="EM392" t="s">
        <v>537</v>
      </c>
      <c r="EN392" s="16">
        <v>1</v>
      </c>
    </row>
    <row r="393" spans="1:145" s="195" customFormat="1" x14ac:dyDescent="0.3">
      <c r="A393" s="193" t="s">
        <v>96</v>
      </c>
      <c r="B393" s="196" t="s">
        <v>1165</v>
      </c>
      <c r="C393" s="195">
        <v>2</v>
      </c>
      <c r="D393" s="196">
        <v>1</v>
      </c>
      <c r="E393" s="195">
        <v>1960</v>
      </c>
      <c r="F393" s="196">
        <v>2400</v>
      </c>
      <c r="G393" s="195">
        <v>15.89</v>
      </c>
      <c r="H393" s="197">
        <v>20.62</v>
      </c>
      <c r="I393" s="197">
        <v>18.255000000000003</v>
      </c>
      <c r="J393" s="198">
        <v>3.3446150750123413</v>
      </c>
      <c r="K393" s="195">
        <v>1849</v>
      </c>
      <c r="L393" s="195">
        <v>2663</v>
      </c>
      <c r="M393" s="199">
        <v>2256</v>
      </c>
      <c r="N393" s="200">
        <v>575.58491988584967</v>
      </c>
      <c r="O393" s="193">
        <v>-0.38646999999999998</v>
      </c>
      <c r="P393" s="196">
        <v>5.1375599999999997</v>
      </c>
      <c r="Q393" s="208">
        <v>-78.743099999999998</v>
      </c>
      <c r="R393" s="201">
        <v>-76.023300000000006</v>
      </c>
      <c r="S393" s="202">
        <v>1</v>
      </c>
      <c r="T393" s="202">
        <v>0</v>
      </c>
      <c r="U393" s="202">
        <v>0</v>
      </c>
      <c r="V393" s="202">
        <v>0</v>
      </c>
      <c r="W393" s="202">
        <v>1</v>
      </c>
      <c r="X393" s="202">
        <v>0</v>
      </c>
      <c r="Y393" s="202">
        <v>0</v>
      </c>
      <c r="Z393" s="202">
        <v>0</v>
      </c>
      <c r="AA393" s="202">
        <v>0</v>
      </c>
      <c r="AB393" s="202">
        <v>0</v>
      </c>
      <c r="AC393" s="202">
        <v>0</v>
      </c>
      <c r="AD393" s="202">
        <v>0</v>
      </c>
      <c r="AE393" s="203">
        <v>0</v>
      </c>
      <c r="AF393" s="204">
        <v>3</v>
      </c>
      <c r="AG393" s="196">
        <v>1</v>
      </c>
      <c r="AH393" s="195">
        <v>29.15</v>
      </c>
      <c r="AI393" s="195">
        <v>2.35</v>
      </c>
      <c r="AJ393" s="195">
        <v>32.299999999999997</v>
      </c>
      <c r="AM393" s="196"/>
      <c r="AO393" s="195">
        <v>29</v>
      </c>
      <c r="AS393" s="196"/>
      <c r="AY393" s="196"/>
      <c r="AZ393" s="193"/>
      <c r="BA393" s="196"/>
      <c r="BJ393" s="196">
        <v>1</v>
      </c>
      <c r="BL393" s="196"/>
      <c r="BT393" s="196"/>
      <c r="CA393" s="196"/>
      <c r="CB393" s="195">
        <v>1</v>
      </c>
      <c r="CS393" s="196"/>
      <c r="CU393" s="196"/>
      <c r="CX393" s="196"/>
      <c r="DN393" s="196"/>
      <c r="DS393" s="196"/>
      <c r="DY393" s="196"/>
      <c r="EL393" s="196"/>
      <c r="EM393" s="195" t="s">
        <v>537</v>
      </c>
      <c r="EN393" s="206" t="s">
        <v>210</v>
      </c>
    </row>
    <row r="394" spans="1:145" x14ac:dyDescent="0.3">
      <c r="A394" s="12" t="s">
        <v>96</v>
      </c>
      <c r="B394" s="6" t="s">
        <v>1166</v>
      </c>
      <c r="E394">
        <v>1980</v>
      </c>
      <c r="F394" s="6">
        <v>2190</v>
      </c>
      <c r="AH394">
        <v>25.15</v>
      </c>
      <c r="AI394">
        <v>1.55</v>
      </c>
      <c r="AL394"/>
      <c r="AN394"/>
      <c r="AO394"/>
      <c r="AZ394" s="12"/>
      <c r="BA394" s="6"/>
      <c r="EM394" t="s">
        <v>537</v>
      </c>
      <c r="EN394" s="16">
        <v>1</v>
      </c>
    </row>
    <row r="395" spans="1:145" x14ac:dyDescent="0.3">
      <c r="A395" s="12" t="s">
        <v>96</v>
      </c>
      <c r="B395" s="6" t="s">
        <v>1167</v>
      </c>
      <c r="C395">
        <v>2</v>
      </c>
      <c r="E395">
        <v>1600</v>
      </c>
      <c r="F395" s="6">
        <v>2020</v>
      </c>
      <c r="AH395">
        <v>21</v>
      </c>
      <c r="AI395">
        <v>1</v>
      </c>
      <c r="AJ395">
        <v>21.5</v>
      </c>
      <c r="AK395">
        <v>1.5</v>
      </c>
      <c r="AL395"/>
      <c r="AN395"/>
      <c r="AO395"/>
      <c r="AZ395" s="12"/>
      <c r="BA395" s="6"/>
      <c r="EM395" t="s">
        <v>537</v>
      </c>
      <c r="EN395" s="16">
        <v>1</v>
      </c>
    </row>
    <row r="396" spans="1:145" x14ac:dyDescent="0.3">
      <c r="A396" s="12" t="s">
        <v>96</v>
      </c>
      <c r="B396" s="6" t="s">
        <v>1168</v>
      </c>
      <c r="C396">
        <v>2</v>
      </c>
      <c r="E396">
        <v>2000</v>
      </c>
      <c r="F396" s="6">
        <v>2280</v>
      </c>
      <c r="AH396">
        <v>27</v>
      </c>
      <c r="AL396"/>
      <c r="AN396"/>
      <c r="AO396"/>
      <c r="AZ396" s="12"/>
      <c r="BA396" s="6"/>
      <c r="EM396" t="s">
        <v>537</v>
      </c>
      <c r="EN396" s="16">
        <v>1</v>
      </c>
    </row>
    <row r="397" spans="1:145" x14ac:dyDescent="0.3">
      <c r="A397" s="12" t="s">
        <v>96</v>
      </c>
      <c r="B397" s="6" t="s">
        <v>1169</v>
      </c>
      <c r="C397">
        <v>2</v>
      </c>
      <c r="E397">
        <v>1730</v>
      </c>
      <c r="F397" s="6">
        <v>2440</v>
      </c>
      <c r="AH397">
        <v>21.05</v>
      </c>
      <c r="AI397">
        <v>1.65</v>
      </c>
      <c r="AJ397">
        <v>22.85</v>
      </c>
      <c r="AK397">
        <v>2.0499999999999998</v>
      </c>
      <c r="AL397"/>
      <c r="AN397">
        <v>13</v>
      </c>
      <c r="AO397">
        <v>20</v>
      </c>
      <c r="AZ397" s="12"/>
      <c r="BA397" s="6"/>
      <c r="EM397" t="s">
        <v>537</v>
      </c>
      <c r="EN397" s="16">
        <v>1</v>
      </c>
    </row>
    <row r="398" spans="1:145" x14ac:dyDescent="0.3">
      <c r="A398" s="12" t="s">
        <v>96</v>
      </c>
      <c r="B398" s="6" t="s">
        <v>1170</v>
      </c>
      <c r="E398">
        <v>1600</v>
      </c>
      <c r="F398" s="6">
        <v>2020</v>
      </c>
      <c r="AH398">
        <v>27.5</v>
      </c>
      <c r="AI398">
        <v>2.5</v>
      </c>
      <c r="AJ398">
        <v>29.39</v>
      </c>
      <c r="AK398">
        <v>1.99</v>
      </c>
      <c r="AL398"/>
      <c r="AN398"/>
      <c r="AO398"/>
      <c r="AZ398" s="12"/>
      <c r="BA398" s="6"/>
      <c r="EM398" t="s">
        <v>537</v>
      </c>
      <c r="EN398" s="16">
        <v>1</v>
      </c>
    </row>
    <row r="399" spans="1:145" x14ac:dyDescent="0.3">
      <c r="A399" s="12" t="s">
        <v>96</v>
      </c>
      <c r="B399" s="6" t="s">
        <v>1171</v>
      </c>
      <c r="E399">
        <v>1900</v>
      </c>
      <c r="F399" s="6">
        <v>2050</v>
      </c>
      <c r="AH399">
        <v>25.3</v>
      </c>
      <c r="AI399">
        <v>1.3</v>
      </c>
      <c r="AJ399">
        <v>24.75</v>
      </c>
      <c r="AK399">
        <v>0.15</v>
      </c>
      <c r="AL399"/>
      <c r="AN399"/>
      <c r="AO399"/>
      <c r="AZ399" s="12"/>
      <c r="BA399" s="6"/>
      <c r="EM399" t="s">
        <v>537</v>
      </c>
      <c r="EN399" s="16">
        <v>1</v>
      </c>
    </row>
    <row r="400" spans="1:145" x14ac:dyDescent="0.3">
      <c r="A400" s="12" t="s">
        <v>96</v>
      </c>
      <c r="B400" s="6" t="s">
        <v>1172</v>
      </c>
      <c r="E400">
        <v>2040</v>
      </c>
      <c r="F400" s="6">
        <v>2940</v>
      </c>
      <c r="AL400"/>
      <c r="AN400"/>
      <c r="AO400"/>
      <c r="AZ400" s="12"/>
      <c r="BA400" s="6"/>
      <c r="EM400" t="s">
        <v>537</v>
      </c>
      <c r="EN400" s="16">
        <v>1</v>
      </c>
      <c r="EO400" t="s">
        <v>602</v>
      </c>
    </row>
    <row r="401" spans="1:145" x14ac:dyDescent="0.3">
      <c r="A401" s="12" t="s">
        <v>96</v>
      </c>
      <c r="B401" s="6" t="s">
        <v>1173</v>
      </c>
      <c r="C401">
        <v>2</v>
      </c>
      <c r="E401">
        <v>2750</v>
      </c>
      <c r="F401" s="6">
        <v>2800</v>
      </c>
      <c r="AL401">
        <v>30</v>
      </c>
      <c r="AM401" s="6">
        <v>1</v>
      </c>
      <c r="AN401">
        <v>34</v>
      </c>
      <c r="AO401">
        <v>35</v>
      </c>
      <c r="AZ401" s="12"/>
      <c r="BA401" s="6"/>
      <c r="EM401" t="s">
        <v>537</v>
      </c>
      <c r="EN401" s="16">
        <v>1</v>
      </c>
      <c r="EO401" t="s">
        <v>330</v>
      </c>
    </row>
    <row r="402" spans="1:145" x14ac:dyDescent="0.3">
      <c r="A402" s="12" t="s">
        <v>96</v>
      </c>
      <c r="B402" s="6" t="s">
        <v>1174</v>
      </c>
      <c r="E402" s="12">
        <v>2190</v>
      </c>
      <c r="AH402">
        <v>19.8</v>
      </c>
      <c r="AI402">
        <v>0.9</v>
      </c>
      <c r="AL402"/>
      <c r="AN402"/>
      <c r="AO402"/>
      <c r="AZ402" s="12"/>
      <c r="BA402" s="6"/>
      <c r="EM402" t="s">
        <v>537</v>
      </c>
      <c r="EN402" s="16">
        <v>1</v>
      </c>
    </row>
    <row r="403" spans="1:145" x14ac:dyDescent="0.3">
      <c r="A403" s="12" t="s">
        <v>96</v>
      </c>
      <c r="B403" s="6" t="s">
        <v>1175</v>
      </c>
      <c r="C403">
        <v>2</v>
      </c>
      <c r="E403">
        <v>1400</v>
      </c>
      <c r="F403" s="6">
        <v>2410</v>
      </c>
      <c r="AG403" s="6">
        <v>0</v>
      </c>
      <c r="AH403">
        <v>21.2</v>
      </c>
      <c r="AI403">
        <v>1.4</v>
      </c>
      <c r="AJ403">
        <v>23.6</v>
      </c>
      <c r="AK403">
        <v>0.3</v>
      </c>
      <c r="AL403"/>
      <c r="AN403">
        <v>16</v>
      </c>
      <c r="AO403">
        <v>20</v>
      </c>
      <c r="AP403">
        <v>4.58</v>
      </c>
      <c r="AQ403">
        <v>0.05</v>
      </c>
      <c r="AR403">
        <v>1.5</v>
      </c>
      <c r="AS403" s="6">
        <v>0.2</v>
      </c>
      <c r="AT403">
        <v>11.92</v>
      </c>
      <c r="AU403">
        <v>1</v>
      </c>
      <c r="AZ403" s="12"/>
      <c r="BA403" s="6"/>
      <c r="EM403" t="s">
        <v>537</v>
      </c>
      <c r="EN403" s="16">
        <v>1</v>
      </c>
    </row>
    <row r="404" spans="1:145" x14ac:dyDescent="0.3">
      <c r="A404" s="12" t="s">
        <v>96</v>
      </c>
      <c r="B404" s="6" t="s">
        <v>1176</v>
      </c>
      <c r="E404" s="12">
        <v>1410</v>
      </c>
      <c r="AH404">
        <v>19.3</v>
      </c>
      <c r="AL404"/>
      <c r="AN404"/>
      <c r="AO404"/>
      <c r="AZ404" s="12"/>
      <c r="BA404" s="6"/>
      <c r="EM404" t="s">
        <v>537</v>
      </c>
      <c r="EN404" s="16">
        <v>1</v>
      </c>
      <c r="EO404" t="s">
        <v>602</v>
      </c>
    </row>
    <row r="405" spans="1:145" x14ac:dyDescent="0.3">
      <c r="A405" s="12" t="s">
        <v>96</v>
      </c>
      <c r="B405" s="6" t="s">
        <v>1177</v>
      </c>
      <c r="C405">
        <v>2</v>
      </c>
      <c r="E405">
        <v>1400</v>
      </c>
      <c r="F405" s="6">
        <v>1820</v>
      </c>
      <c r="AG405" s="6">
        <v>0</v>
      </c>
      <c r="AH405">
        <v>19</v>
      </c>
      <c r="AJ405">
        <v>20.3</v>
      </c>
      <c r="AL405"/>
      <c r="AN405"/>
      <c r="AO405"/>
      <c r="AZ405" s="12"/>
      <c r="BA405" s="6"/>
      <c r="EM405" t="s">
        <v>537</v>
      </c>
      <c r="EN405" s="16">
        <v>1</v>
      </c>
    </row>
    <row r="406" spans="1:145" x14ac:dyDescent="0.3">
      <c r="A406" s="12" t="s">
        <v>96</v>
      </c>
      <c r="B406" s="6" t="s">
        <v>1178</v>
      </c>
      <c r="AJ406">
        <v>23.6</v>
      </c>
      <c r="AL406"/>
      <c r="AN406"/>
      <c r="AO406"/>
      <c r="AZ406" s="12"/>
      <c r="BA406" s="6"/>
      <c r="EM406" t="s">
        <v>537</v>
      </c>
      <c r="EN406" s="16">
        <v>1</v>
      </c>
    </row>
    <row r="407" spans="1:145" x14ac:dyDescent="0.3">
      <c r="A407" s="12" t="s">
        <v>96</v>
      </c>
      <c r="B407" s="6" t="s">
        <v>1179</v>
      </c>
      <c r="C407">
        <v>2</v>
      </c>
      <c r="E407">
        <v>90</v>
      </c>
      <c r="F407" s="6">
        <v>1650</v>
      </c>
      <c r="AH407">
        <v>23</v>
      </c>
      <c r="AI407">
        <v>2</v>
      </c>
      <c r="AJ407">
        <v>28.5</v>
      </c>
      <c r="AK407">
        <v>3.5</v>
      </c>
      <c r="AL407"/>
      <c r="AN407"/>
      <c r="AO407"/>
      <c r="AZ407" s="12"/>
      <c r="BA407" s="6"/>
      <c r="EM407" t="s">
        <v>1180</v>
      </c>
      <c r="EN407" s="16">
        <v>1</v>
      </c>
    </row>
    <row r="408" spans="1:145" x14ac:dyDescent="0.3">
      <c r="A408" s="12" t="s">
        <v>96</v>
      </c>
      <c r="B408" s="6" t="s">
        <v>1181</v>
      </c>
      <c r="C408">
        <v>2</v>
      </c>
      <c r="E408">
        <v>40</v>
      </c>
      <c r="F408" s="6">
        <v>1500</v>
      </c>
      <c r="AG408" s="6">
        <v>1</v>
      </c>
      <c r="AH408">
        <v>25.75</v>
      </c>
      <c r="AI408">
        <v>3.25</v>
      </c>
      <c r="AJ408">
        <v>30.5</v>
      </c>
      <c r="AK408">
        <v>1.5</v>
      </c>
      <c r="AL408"/>
      <c r="AN408">
        <v>49</v>
      </c>
      <c r="AO408">
        <v>60</v>
      </c>
      <c r="AP408">
        <v>1.5</v>
      </c>
      <c r="AQ408">
        <v>0.05</v>
      </c>
      <c r="AZ408" s="12"/>
      <c r="BA408" s="6"/>
      <c r="EM408" t="s">
        <v>1180</v>
      </c>
      <c r="EN408" s="16">
        <v>1</v>
      </c>
      <c r="EO408" t="s">
        <v>330</v>
      </c>
    </row>
    <row r="409" spans="1:145" x14ac:dyDescent="0.3">
      <c r="A409" s="12" t="s">
        <v>96</v>
      </c>
      <c r="B409" s="6" t="s">
        <v>1182</v>
      </c>
      <c r="E409" s="12">
        <v>100</v>
      </c>
      <c r="AL409"/>
      <c r="AN409"/>
      <c r="AO409"/>
      <c r="AZ409" s="12"/>
      <c r="BA409" s="6"/>
      <c r="EM409" t="s">
        <v>537</v>
      </c>
      <c r="EN409" s="16">
        <v>1</v>
      </c>
      <c r="EO409" t="s">
        <v>602</v>
      </c>
    </row>
    <row r="410" spans="1:145" s="195" customFormat="1" x14ac:dyDescent="0.3">
      <c r="A410" s="193" t="s">
        <v>96</v>
      </c>
      <c r="B410" s="196" t="s">
        <v>1183</v>
      </c>
      <c r="C410" s="195">
        <v>2</v>
      </c>
      <c r="D410" s="196">
        <v>1</v>
      </c>
      <c r="E410" s="193">
        <v>40</v>
      </c>
      <c r="F410" s="196">
        <v>1030</v>
      </c>
      <c r="G410" s="195">
        <v>24.41</v>
      </c>
      <c r="H410" s="197">
        <v>24.71</v>
      </c>
      <c r="I410" s="197">
        <v>24.560000000000002</v>
      </c>
      <c r="J410" s="198">
        <v>0.21213203435596475</v>
      </c>
      <c r="K410" s="195">
        <v>1422</v>
      </c>
      <c r="L410" s="195">
        <v>2561</v>
      </c>
      <c r="M410" s="199">
        <v>1991.5</v>
      </c>
      <c r="N410" s="200">
        <v>805.39462377147765</v>
      </c>
      <c r="O410" s="209">
        <v>-4.07E-2</v>
      </c>
      <c r="P410" s="201">
        <v>0.54290000000000005</v>
      </c>
      <c r="Q410" s="208">
        <v>-80.148020000000002</v>
      </c>
      <c r="R410" s="196">
        <v>-79.008489999999995</v>
      </c>
      <c r="S410" s="202">
        <v>1</v>
      </c>
      <c r="T410" s="202">
        <v>0</v>
      </c>
      <c r="U410" s="202">
        <v>0</v>
      </c>
      <c r="V410" s="202">
        <v>0</v>
      </c>
      <c r="W410" s="202">
        <v>1</v>
      </c>
      <c r="X410" s="202">
        <v>0</v>
      </c>
      <c r="Y410" s="202">
        <v>0</v>
      </c>
      <c r="Z410" s="202">
        <v>0</v>
      </c>
      <c r="AA410" s="202">
        <v>0</v>
      </c>
      <c r="AB410" s="202">
        <v>0</v>
      </c>
      <c r="AC410" s="202">
        <v>0</v>
      </c>
      <c r="AD410" s="202">
        <v>0</v>
      </c>
      <c r="AE410" s="203">
        <v>0</v>
      </c>
      <c r="AF410" s="204">
        <v>2</v>
      </c>
      <c r="AG410" s="196">
        <v>1</v>
      </c>
      <c r="AH410" s="195">
        <v>23</v>
      </c>
      <c r="AI410" s="195">
        <v>1</v>
      </c>
      <c r="AJ410" s="195">
        <v>28</v>
      </c>
      <c r="AM410" s="196"/>
      <c r="AS410" s="196"/>
      <c r="AY410" s="196"/>
      <c r="AZ410" s="193"/>
      <c r="BA410" s="196"/>
      <c r="BG410" s="195">
        <v>1</v>
      </c>
      <c r="BJ410" s="196">
        <v>1</v>
      </c>
      <c r="BL410" s="196"/>
      <c r="BT410" s="196"/>
      <c r="CA410" s="196"/>
      <c r="CB410" s="195">
        <v>1</v>
      </c>
      <c r="CS410" s="196"/>
      <c r="CU410" s="196"/>
      <c r="CX410" s="196"/>
      <c r="DN410" s="196"/>
      <c r="DS410" s="196"/>
      <c r="DY410" s="196"/>
      <c r="EL410" s="196"/>
      <c r="EM410" s="195" t="s">
        <v>537</v>
      </c>
      <c r="EN410" s="206" t="s">
        <v>210</v>
      </c>
    </row>
    <row r="411" spans="1:145" x14ac:dyDescent="0.3">
      <c r="A411" s="12" t="s">
        <v>96</v>
      </c>
      <c r="B411" s="6" t="s">
        <v>1184</v>
      </c>
      <c r="E411">
        <v>500</v>
      </c>
      <c r="F411" s="6">
        <v>1750</v>
      </c>
      <c r="AH411">
        <v>20.9</v>
      </c>
      <c r="AI411">
        <v>0.2</v>
      </c>
      <c r="AJ411">
        <v>25.05</v>
      </c>
      <c r="AK411">
        <v>0.65</v>
      </c>
      <c r="AL411"/>
      <c r="AN411"/>
      <c r="AO411"/>
      <c r="AZ411" s="12"/>
      <c r="BA411" s="6"/>
      <c r="EM411" t="s">
        <v>537</v>
      </c>
      <c r="EN411" s="16">
        <v>1</v>
      </c>
    </row>
    <row r="412" spans="1:145" x14ac:dyDescent="0.3">
      <c r="A412" s="12" t="s">
        <v>96</v>
      </c>
      <c r="B412" s="6" t="s">
        <v>1185</v>
      </c>
      <c r="E412" s="12">
        <v>820</v>
      </c>
      <c r="AH412">
        <v>26.5</v>
      </c>
      <c r="AI412">
        <v>0.9</v>
      </c>
      <c r="AJ412">
        <v>27.4</v>
      </c>
      <c r="AL412"/>
      <c r="AN412"/>
      <c r="AO412"/>
      <c r="AZ412" s="12"/>
      <c r="BA412" s="6"/>
      <c r="EM412" t="s">
        <v>537</v>
      </c>
      <c r="EN412" s="16">
        <v>1</v>
      </c>
    </row>
    <row r="413" spans="1:145" x14ac:dyDescent="0.3">
      <c r="A413" s="12" t="s">
        <v>96</v>
      </c>
      <c r="B413" s="6" t="s">
        <v>1186</v>
      </c>
      <c r="E413">
        <v>800</v>
      </c>
      <c r="F413" s="6">
        <v>2060</v>
      </c>
      <c r="AH413">
        <v>23.55</v>
      </c>
      <c r="AI413">
        <v>0.85</v>
      </c>
      <c r="AL413"/>
      <c r="AN413"/>
      <c r="AO413"/>
      <c r="AZ413" s="12"/>
      <c r="BA413" s="6"/>
      <c r="EM413" t="s">
        <v>537</v>
      </c>
      <c r="EN413" s="16">
        <v>1</v>
      </c>
    </row>
    <row r="414" spans="1:145" x14ac:dyDescent="0.3">
      <c r="A414" s="12" t="s">
        <v>96</v>
      </c>
      <c r="B414" s="6" t="s">
        <v>1187</v>
      </c>
      <c r="E414">
        <v>1630</v>
      </c>
      <c r="F414" s="6">
        <v>2200</v>
      </c>
      <c r="AH414">
        <v>24</v>
      </c>
      <c r="AI414">
        <v>2.4</v>
      </c>
      <c r="AJ414">
        <v>27.1</v>
      </c>
      <c r="AK414">
        <v>2.4</v>
      </c>
      <c r="AL414"/>
      <c r="AN414"/>
      <c r="AO414"/>
      <c r="AZ414" s="12"/>
      <c r="BA414" s="6"/>
      <c r="EM414" t="s">
        <v>537</v>
      </c>
      <c r="EN414" s="16">
        <v>1</v>
      </c>
    </row>
    <row r="415" spans="1:145" x14ac:dyDescent="0.3">
      <c r="A415" s="12" t="s">
        <v>96</v>
      </c>
      <c r="B415" s="6" t="s">
        <v>1188</v>
      </c>
      <c r="C415" t="s">
        <v>661</v>
      </c>
      <c r="E415">
        <v>77</v>
      </c>
      <c r="F415" s="6">
        <v>800</v>
      </c>
      <c r="AG415" s="6">
        <v>1</v>
      </c>
      <c r="AH415">
        <v>28.15</v>
      </c>
      <c r="AI415">
        <v>1.45</v>
      </c>
      <c r="AJ415">
        <v>31.05</v>
      </c>
      <c r="AK415">
        <v>0.75</v>
      </c>
      <c r="AL415"/>
      <c r="AN415">
        <v>32</v>
      </c>
      <c r="AO415">
        <v>39</v>
      </c>
      <c r="AP415">
        <v>2.1</v>
      </c>
      <c r="AQ415">
        <v>0.05</v>
      </c>
      <c r="AR415">
        <v>1.7</v>
      </c>
      <c r="AS415" s="6">
        <v>0.1</v>
      </c>
      <c r="AZ415" s="12"/>
      <c r="BA415" s="6"/>
      <c r="EM415" t="s">
        <v>537</v>
      </c>
      <c r="EN415" s="16">
        <v>1</v>
      </c>
    </row>
    <row r="416" spans="1:145" s="195" customFormat="1" x14ac:dyDescent="0.3">
      <c r="A416" s="193" t="s">
        <v>96</v>
      </c>
      <c r="B416" s="196" t="s">
        <v>1189</v>
      </c>
      <c r="C416" s="195">
        <v>2</v>
      </c>
      <c r="D416" s="196">
        <v>1</v>
      </c>
      <c r="E416" s="195">
        <v>0</v>
      </c>
      <c r="F416" s="196">
        <v>1935</v>
      </c>
      <c r="G416" s="195">
        <v>15.75</v>
      </c>
      <c r="H416" s="197">
        <v>26.46</v>
      </c>
      <c r="I416" s="197">
        <v>22.474583333333332</v>
      </c>
      <c r="J416" s="198">
        <v>3.4269951081106784</v>
      </c>
      <c r="K416" s="195">
        <v>795</v>
      </c>
      <c r="L416" s="195">
        <v>4892</v>
      </c>
      <c r="M416" s="199">
        <v>2615.5833333333335</v>
      </c>
      <c r="N416" s="200">
        <v>868.99977068424812</v>
      </c>
      <c r="O416" s="193">
        <v>-3.6876699999999998</v>
      </c>
      <c r="P416" s="196">
        <v>10.548629999999999</v>
      </c>
      <c r="Q416" s="208">
        <v>-84.82647</v>
      </c>
      <c r="R416" s="196">
        <v>-74.791229999999999</v>
      </c>
      <c r="S416" s="202">
        <v>1</v>
      </c>
      <c r="T416" s="202">
        <v>0</v>
      </c>
      <c r="U416" s="202">
        <v>0</v>
      </c>
      <c r="V416" s="202">
        <v>0</v>
      </c>
      <c r="W416" s="202">
        <v>1</v>
      </c>
      <c r="X416" s="202">
        <v>0</v>
      </c>
      <c r="Y416" s="202">
        <v>0</v>
      </c>
      <c r="Z416" s="202">
        <v>0</v>
      </c>
      <c r="AA416" s="202">
        <v>0</v>
      </c>
      <c r="AB416" s="202">
        <v>0</v>
      </c>
      <c r="AC416" s="202">
        <v>0</v>
      </c>
      <c r="AD416" s="202">
        <v>0</v>
      </c>
      <c r="AE416" s="203">
        <v>0</v>
      </c>
      <c r="AF416" s="204">
        <v>1</v>
      </c>
      <c r="AG416" s="196"/>
      <c r="AH416" s="195">
        <v>24.5</v>
      </c>
      <c r="AI416" s="195">
        <v>3.5</v>
      </c>
      <c r="AJ416" s="195">
        <v>28</v>
      </c>
      <c r="AK416" s="195">
        <v>3</v>
      </c>
      <c r="AM416" s="196"/>
      <c r="AN416" s="193">
        <v>18</v>
      </c>
      <c r="AO416" s="195">
        <v>22</v>
      </c>
      <c r="AR416" s="195">
        <v>1.5</v>
      </c>
      <c r="AS416" s="196">
        <v>0.1</v>
      </c>
      <c r="AY416" s="196"/>
      <c r="AZ416" s="193"/>
      <c r="BA416" s="196"/>
      <c r="BG416" s="195">
        <v>1</v>
      </c>
      <c r="BJ416" s="196">
        <v>1</v>
      </c>
      <c r="BL416" s="196"/>
      <c r="BT416" s="196"/>
      <c r="CA416" s="196"/>
      <c r="CB416" s="195">
        <v>1</v>
      </c>
      <c r="CS416" s="196"/>
      <c r="CU416" s="196"/>
      <c r="CX416" s="196"/>
      <c r="DN416" s="196"/>
      <c r="DS416" s="196"/>
      <c r="DY416" s="196"/>
      <c r="EL416" s="196"/>
      <c r="EM416" s="195" t="s">
        <v>1180</v>
      </c>
      <c r="EN416" s="206" t="s">
        <v>210</v>
      </c>
    </row>
    <row r="417" spans="1:145" x14ac:dyDescent="0.3">
      <c r="A417" s="12" t="s">
        <v>96</v>
      </c>
      <c r="B417" s="6" t="s">
        <v>1190</v>
      </c>
      <c r="C417">
        <v>2</v>
      </c>
      <c r="AH417">
        <v>29.45</v>
      </c>
      <c r="AI417">
        <v>0.75</v>
      </c>
      <c r="AJ417">
        <v>30.05</v>
      </c>
      <c r="AK417">
        <v>0.55000000000000004</v>
      </c>
      <c r="AL417"/>
      <c r="AN417">
        <v>44</v>
      </c>
      <c r="AO417">
        <v>62</v>
      </c>
      <c r="AZ417" s="12"/>
      <c r="BA417" s="6"/>
      <c r="EM417" t="s">
        <v>537</v>
      </c>
      <c r="EN417" s="16">
        <v>1</v>
      </c>
    </row>
    <row r="418" spans="1:145" x14ac:dyDescent="0.3">
      <c r="A418" s="12" t="s">
        <v>96</v>
      </c>
      <c r="B418" s="6" t="s">
        <v>1191</v>
      </c>
      <c r="E418">
        <v>980</v>
      </c>
      <c r="F418" s="6">
        <v>1790</v>
      </c>
      <c r="AH418">
        <v>29.4</v>
      </c>
      <c r="AI418">
        <v>1.2</v>
      </c>
      <c r="AJ418">
        <v>29.5</v>
      </c>
      <c r="AK418">
        <v>1.3</v>
      </c>
      <c r="AL418"/>
      <c r="AN418"/>
      <c r="AO418"/>
      <c r="AZ418" s="12"/>
      <c r="BA418" s="6"/>
      <c r="EM418" t="s">
        <v>537</v>
      </c>
      <c r="EN418" s="16">
        <v>1</v>
      </c>
    </row>
    <row r="419" spans="1:145" x14ac:dyDescent="0.3">
      <c r="A419" s="12" t="s">
        <v>96</v>
      </c>
      <c r="B419" s="6" t="s">
        <v>1192</v>
      </c>
      <c r="E419" s="12">
        <v>1740</v>
      </c>
      <c r="AH419">
        <v>24.1</v>
      </c>
      <c r="AL419"/>
      <c r="AN419"/>
      <c r="AO419"/>
      <c r="AZ419" s="12"/>
      <c r="BA419" s="6"/>
      <c r="EM419" t="s">
        <v>537</v>
      </c>
      <c r="EN419" s="16">
        <v>1</v>
      </c>
    </row>
    <row r="420" spans="1:145" x14ac:dyDescent="0.3">
      <c r="A420" s="12" t="s">
        <v>96</v>
      </c>
      <c r="B420" s="6" t="s">
        <v>1193</v>
      </c>
      <c r="C420">
        <v>2</v>
      </c>
      <c r="E420">
        <v>460</v>
      </c>
      <c r="F420" s="6">
        <v>1540</v>
      </c>
      <c r="AG420" s="6">
        <v>1</v>
      </c>
      <c r="AL420"/>
      <c r="AN420"/>
      <c r="AO420"/>
      <c r="AZ420" s="12"/>
      <c r="BA420" s="6"/>
      <c r="EM420" t="s">
        <v>537</v>
      </c>
      <c r="EN420" s="16">
        <v>1</v>
      </c>
    </row>
    <row r="421" spans="1:145" x14ac:dyDescent="0.3">
      <c r="A421" s="12" t="s">
        <v>96</v>
      </c>
      <c r="B421" s="6" t="s">
        <v>1194</v>
      </c>
      <c r="E421">
        <v>800</v>
      </c>
      <c r="F421" s="6">
        <v>1280</v>
      </c>
      <c r="AH421">
        <v>30.5</v>
      </c>
      <c r="AI421">
        <v>34.6</v>
      </c>
      <c r="AJ421">
        <v>37.6</v>
      </c>
      <c r="AL421"/>
      <c r="AN421"/>
      <c r="AO421"/>
      <c r="AZ421" s="12"/>
      <c r="BA421" s="6"/>
      <c r="EM421" t="s">
        <v>537</v>
      </c>
      <c r="EN421" s="16">
        <v>1</v>
      </c>
    </row>
    <row r="422" spans="1:145" x14ac:dyDescent="0.3">
      <c r="A422" s="12" t="s">
        <v>96</v>
      </c>
      <c r="B422" s="6" t="s">
        <v>1195</v>
      </c>
      <c r="E422">
        <v>2390</v>
      </c>
      <c r="F422" s="6">
        <v>2490</v>
      </c>
      <c r="AH422">
        <v>28.5</v>
      </c>
      <c r="AI422">
        <v>2.5</v>
      </c>
      <c r="AJ422">
        <v>29.7</v>
      </c>
      <c r="AL422"/>
      <c r="AN422"/>
      <c r="AO422"/>
      <c r="AZ422" s="12"/>
      <c r="BA422" s="6"/>
      <c r="EM422" t="s">
        <v>537</v>
      </c>
      <c r="EN422" s="16">
        <v>1</v>
      </c>
    </row>
    <row r="423" spans="1:145" x14ac:dyDescent="0.3">
      <c r="A423" s="12" t="s">
        <v>96</v>
      </c>
      <c r="B423" s="6" t="s">
        <v>1196</v>
      </c>
      <c r="E423">
        <v>1900</v>
      </c>
      <c r="F423" s="6">
        <v>2700</v>
      </c>
      <c r="AH423">
        <v>26.4</v>
      </c>
      <c r="AI423">
        <v>1.3</v>
      </c>
      <c r="AJ423">
        <v>27.15</v>
      </c>
      <c r="AK423">
        <v>1.25</v>
      </c>
      <c r="AL423"/>
      <c r="AN423"/>
      <c r="AO423"/>
      <c r="AZ423" s="12"/>
      <c r="BA423" s="6"/>
      <c r="EM423" t="s">
        <v>537</v>
      </c>
      <c r="EN423" s="16">
        <v>1</v>
      </c>
    </row>
    <row r="424" spans="1:145" x14ac:dyDescent="0.3">
      <c r="A424" s="12" t="s">
        <v>96</v>
      </c>
      <c r="B424" s="6" t="s">
        <v>1197</v>
      </c>
      <c r="C424">
        <v>2</v>
      </c>
      <c r="E424">
        <v>1850</v>
      </c>
      <c r="F424" s="6">
        <v>2200</v>
      </c>
      <c r="AG424" s="6">
        <v>1</v>
      </c>
      <c r="AH424">
        <v>25.55</v>
      </c>
      <c r="AI424">
        <v>0.95</v>
      </c>
      <c r="AL424"/>
      <c r="AN424">
        <v>12</v>
      </c>
      <c r="AO424">
        <v>36</v>
      </c>
      <c r="AZ424" s="12"/>
      <c r="BA424" s="6"/>
      <c r="EM424" t="s">
        <v>537</v>
      </c>
      <c r="EN424" s="16">
        <v>1</v>
      </c>
    </row>
    <row r="425" spans="1:145" x14ac:dyDescent="0.3">
      <c r="A425" s="12" t="s">
        <v>96</v>
      </c>
      <c r="B425" s="6" t="s">
        <v>1198</v>
      </c>
      <c r="E425" s="12">
        <v>500</v>
      </c>
      <c r="AH425">
        <v>19.899999999999999</v>
      </c>
      <c r="AL425"/>
      <c r="AN425"/>
      <c r="AO425"/>
      <c r="AZ425" s="12"/>
      <c r="BA425" s="6"/>
      <c r="EM425" t="s">
        <v>537</v>
      </c>
      <c r="EN425" s="16">
        <v>1</v>
      </c>
    </row>
    <row r="426" spans="1:145" x14ac:dyDescent="0.3">
      <c r="A426" s="12" t="s">
        <v>96</v>
      </c>
      <c r="B426" s="6" t="s">
        <v>1199</v>
      </c>
      <c r="E426">
        <v>1140</v>
      </c>
      <c r="F426" s="6">
        <v>1430</v>
      </c>
      <c r="AH426">
        <v>28.9</v>
      </c>
      <c r="AI426">
        <v>1.1000000000000001</v>
      </c>
      <c r="AJ426">
        <v>32.700000000000003</v>
      </c>
      <c r="AL426"/>
      <c r="AN426"/>
      <c r="AO426"/>
      <c r="AZ426" s="12"/>
      <c r="BA426" s="6"/>
      <c r="EM426" t="s">
        <v>537</v>
      </c>
      <c r="EN426" s="16">
        <v>1</v>
      </c>
    </row>
    <row r="427" spans="1:145" x14ac:dyDescent="0.3">
      <c r="A427" s="12" t="s">
        <v>96</v>
      </c>
      <c r="B427" s="6" t="s">
        <v>1200</v>
      </c>
      <c r="E427">
        <v>1200</v>
      </c>
      <c r="F427" s="6">
        <v>1500</v>
      </c>
      <c r="AL427">
        <v>33.1</v>
      </c>
      <c r="AN427"/>
      <c r="AO427"/>
      <c r="AZ427" s="12"/>
      <c r="BA427" s="6"/>
      <c r="EM427" t="s">
        <v>537</v>
      </c>
      <c r="EN427" s="16">
        <v>1</v>
      </c>
      <c r="EO427" t="s">
        <v>602</v>
      </c>
    </row>
    <row r="428" spans="1:145" x14ac:dyDescent="0.3">
      <c r="A428" s="12" t="s">
        <v>96</v>
      </c>
      <c r="B428" s="6" t="s">
        <v>1201</v>
      </c>
      <c r="C428">
        <v>2</v>
      </c>
      <c r="E428">
        <v>1215</v>
      </c>
      <c r="F428" s="6">
        <v>1242</v>
      </c>
      <c r="AH428">
        <v>24.85</v>
      </c>
      <c r="AI428">
        <v>0.85</v>
      </c>
      <c r="AJ428">
        <v>28.8</v>
      </c>
      <c r="AL428"/>
      <c r="AN428">
        <v>26</v>
      </c>
      <c r="AO428">
        <v>32</v>
      </c>
      <c r="AZ428" s="12"/>
      <c r="BA428" s="6"/>
      <c r="EM428" t="s">
        <v>537</v>
      </c>
      <c r="EN428" s="16">
        <v>1</v>
      </c>
    </row>
    <row r="429" spans="1:145" x14ac:dyDescent="0.3">
      <c r="A429" s="12" t="s">
        <v>96</v>
      </c>
      <c r="B429" s="6" t="s">
        <v>1202</v>
      </c>
      <c r="E429">
        <v>1000</v>
      </c>
      <c r="F429" s="6">
        <v>1050</v>
      </c>
      <c r="AJ429">
        <v>25</v>
      </c>
      <c r="AL429"/>
      <c r="AN429"/>
      <c r="AO429"/>
      <c r="AZ429" s="12"/>
      <c r="BA429" s="6"/>
      <c r="EM429" t="s">
        <v>537</v>
      </c>
      <c r="EN429" s="16">
        <v>1</v>
      </c>
      <c r="EO429" t="s">
        <v>602</v>
      </c>
    </row>
    <row r="430" spans="1:145" x14ac:dyDescent="0.3">
      <c r="A430" s="12" t="s">
        <v>96</v>
      </c>
      <c r="B430" s="6" t="s">
        <v>1203</v>
      </c>
      <c r="E430">
        <v>1660</v>
      </c>
      <c r="F430" s="6">
        <v>2190</v>
      </c>
      <c r="AH430">
        <v>23.35</v>
      </c>
      <c r="AI430">
        <v>0.75</v>
      </c>
      <c r="AL430"/>
      <c r="AN430"/>
      <c r="AO430"/>
      <c r="AZ430" s="12"/>
      <c r="BA430" s="6"/>
      <c r="EM430" t="s">
        <v>537</v>
      </c>
      <c r="EN430" s="16">
        <v>1</v>
      </c>
    </row>
    <row r="431" spans="1:145" x14ac:dyDescent="0.3">
      <c r="A431" s="12" t="s">
        <v>96</v>
      </c>
      <c r="B431" s="6" t="s">
        <v>1204</v>
      </c>
      <c r="AH431">
        <v>25.15</v>
      </c>
      <c r="AI431">
        <v>1.1499999999999999</v>
      </c>
      <c r="AJ431">
        <v>26.4</v>
      </c>
      <c r="AL431"/>
      <c r="AN431"/>
      <c r="AO431"/>
      <c r="AZ431" s="12"/>
      <c r="BA431" s="6"/>
      <c r="EM431" t="s">
        <v>537</v>
      </c>
      <c r="EN431" s="16">
        <v>1</v>
      </c>
    </row>
    <row r="432" spans="1:145" x14ac:dyDescent="0.3">
      <c r="A432" s="12" t="s">
        <v>96</v>
      </c>
      <c r="B432" s="6" t="s">
        <v>1205</v>
      </c>
      <c r="E432">
        <v>1900</v>
      </c>
      <c r="F432" s="6">
        <v>2800</v>
      </c>
      <c r="AH432">
        <v>33.4</v>
      </c>
      <c r="AI432">
        <v>0.7</v>
      </c>
      <c r="AJ432">
        <v>31.75</v>
      </c>
      <c r="AK432">
        <v>1.55</v>
      </c>
      <c r="AL432"/>
      <c r="AN432"/>
      <c r="AO432"/>
      <c r="AZ432" s="12"/>
      <c r="BA432" s="6"/>
      <c r="EM432" t="s">
        <v>537</v>
      </c>
      <c r="EN432" s="16">
        <v>1</v>
      </c>
    </row>
    <row r="433" spans="1:144" x14ac:dyDescent="0.3">
      <c r="A433" s="12" t="s">
        <v>96</v>
      </c>
      <c r="B433" s="6" t="s">
        <v>1206</v>
      </c>
      <c r="E433">
        <v>1130</v>
      </c>
      <c r="F433" s="6">
        <v>2060</v>
      </c>
      <c r="AH433">
        <v>23.6</v>
      </c>
      <c r="AI433">
        <v>1.1000000000000001</v>
      </c>
      <c r="AJ433">
        <v>26.05</v>
      </c>
      <c r="AK433">
        <v>2.75</v>
      </c>
      <c r="AL433"/>
      <c r="AN433"/>
      <c r="AO433"/>
      <c r="AZ433" s="12"/>
      <c r="BA433" s="6"/>
      <c r="EM433" t="s">
        <v>537</v>
      </c>
      <c r="EN433" s="16">
        <v>1</v>
      </c>
    </row>
    <row r="434" spans="1:144" x14ac:dyDescent="0.3">
      <c r="A434" s="12" t="s">
        <v>96</v>
      </c>
      <c r="B434" s="6" t="s">
        <v>1207</v>
      </c>
      <c r="E434">
        <v>900</v>
      </c>
      <c r="F434" s="6">
        <v>1650</v>
      </c>
      <c r="AH434">
        <v>23.95</v>
      </c>
      <c r="AI434">
        <v>1.65</v>
      </c>
      <c r="AJ434">
        <v>27.15</v>
      </c>
      <c r="AK434">
        <v>0.25</v>
      </c>
      <c r="AL434"/>
      <c r="AN434"/>
      <c r="AO434"/>
      <c r="AZ434" s="12"/>
      <c r="BA434" s="6"/>
      <c r="EM434" t="s">
        <v>537</v>
      </c>
      <c r="EN434" s="16">
        <v>1</v>
      </c>
    </row>
    <row r="435" spans="1:144" x14ac:dyDescent="0.3">
      <c r="A435" s="12" t="s">
        <v>96</v>
      </c>
      <c r="B435" s="6" t="s">
        <v>1208</v>
      </c>
      <c r="E435">
        <v>20</v>
      </c>
      <c r="F435" s="6">
        <v>1500</v>
      </c>
      <c r="AG435" s="6">
        <v>1</v>
      </c>
      <c r="AH435">
        <v>24.75</v>
      </c>
      <c r="AI435">
        <v>4.25</v>
      </c>
      <c r="AJ435">
        <v>27</v>
      </c>
      <c r="AK435">
        <v>5</v>
      </c>
      <c r="AL435"/>
      <c r="AN435"/>
      <c r="AO435"/>
      <c r="AZ435" s="12"/>
      <c r="BA435" s="6"/>
      <c r="EM435" t="s">
        <v>1180</v>
      </c>
      <c r="EN435" s="16">
        <v>1</v>
      </c>
    </row>
    <row r="436" spans="1:144" x14ac:dyDescent="0.3">
      <c r="A436" s="12" t="s">
        <v>96</v>
      </c>
      <c r="B436" s="6" t="s">
        <v>1209</v>
      </c>
      <c r="C436">
        <v>2</v>
      </c>
      <c r="E436">
        <v>180</v>
      </c>
      <c r="F436" s="6">
        <v>1420</v>
      </c>
      <c r="AG436" s="6">
        <v>1</v>
      </c>
      <c r="AL436"/>
      <c r="AN436"/>
      <c r="AO436"/>
      <c r="AZ436" s="12"/>
      <c r="BA436" s="6"/>
      <c r="EM436" t="s">
        <v>1180</v>
      </c>
      <c r="EN436" s="16">
        <v>1</v>
      </c>
    </row>
    <row r="437" spans="1:144" x14ac:dyDescent="0.3">
      <c r="A437" s="12" t="s">
        <v>96</v>
      </c>
      <c r="B437" s="6" t="s">
        <v>1210</v>
      </c>
      <c r="E437">
        <v>550</v>
      </c>
      <c r="F437" s="6">
        <v>1100</v>
      </c>
      <c r="AH437">
        <v>19</v>
      </c>
      <c r="AJ437">
        <v>20.85</v>
      </c>
      <c r="AK437">
        <v>0.45</v>
      </c>
      <c r="AL437"/>
      <c r="AN437"/>
      <c r="AO437"/>
      <c r="AZ437" s="12"/>
      <c r="BA437" s="6"/>
      <c r="EM437" t="s">
        <v>537</v>
      </c>
      <c r="EN437" s="16">
        <v>1</v>
      </c>
    </row>
    <row r="438" spans="1:144" x14ac:dyDescent="0.3">
      <c r="A438" s="12" t="s">
        <v>96</v>
      </c>
      <c r="B438" s="6" t="s">
        <v>1211</v>
      </c>
      <c r="E438">
        <v>620</v>
      </c>
      <c r="F438" s="6">
        <v>930</v>
      </c>
      <c r="AH438">
        <v>25.9</v>
      </c>
      <c r="AI438">
        <v>1.4</v>
      </c>
      <c r="AJ438">
        <v>31.6</v>
      </c>
      <c r="AL438"/>
      <c r="AN438"/>
      <c r="AO438"/>
      <c r="AZ438" s="12"/>
      <c r="BA438" s="6"/>
      <c r="EM438" t="s">
        <v>537</v>
      </c>
      <c r="EN438" s="16">
        <v>1</v>
      </c>
    </row>
    <row r="439" spans="1:144" x14ac:dyDescent="0.3">
      <c r="A439" s="12" t="s">
        <v>96</v>
      </c>
      <c r="B439" s="6" t="s">
        <v>1212</v>
      </c>
      <c r="E439" s="12">
        <v>300</v>
      </c>
      <c r="AH439">
        <v>22.85</v>
      </c>
      <c r="AI439">
        <v>0.25</v>
      </c>
      <c r="AJ439">
        <v>25.85</v>
      </c>
      <c r="AK439">
        <v>1.85</v>
      </c>
      <c r="AL439"/>
      <c r="AN439"/>
      <c r="AO439"/>
      <c r="AZ439" s="12"/>
      <c r="BA439" s="6"/>
      <c r="EM439" t="s">
        <v>537</v>
      </c>
      <c r="EN439" s="16">
        <v>1</v>
      </c>
    </row>
    <row r="440" spans="1:144" x14ac:dyDescent="0.3">
      <c r="A440" s="12" t="s">
        <v>96</v>
      </c>
      <c r="B440" s="6" t="s">
        <v>1213</v>
      </c>
      <c r="E440" s="12">
        <v>600</v>
      </c>
      <c r="AH440">
        <v>18.2</v>
      </c>
      <c r="AI440">
        <v>0.1</v>
      </c>
      <c r="AL440"/>
      <c r="AN440"/>
      <c r="AO440"/>
      <c r="AZ440" s="12"/>
      <c r="BA440" s="6"/>
      <c r="EM440" t="s">
        <v>537</v>
      </c>
      <c r="EN440" s="16">
        <v>1</v>
      </c>
    </row>
    <row r="441" spans="1:144" s="195" customFormat="1" x14ac:dyDescent="0.3">
      <c r="A441" s="193" t="s">
        <v>96</v>
      </c>
      <c r="B441" s="196" t="s">
        <v>1214</v>
      </c>
      <c r="C441" s="195">
        <v>2</v>
      </c>
      <c r="D441" s="196">
        <v>1</v>
      </c>
      <c r="E441" s="195">
        <v>0</v>
      </c>
      <c r="F441" s="196">
        <v>600</v>
      </c>
      <c r="G441" s="195">
        <v>17.010000000000002</v>
      </c>
      <c r="H441" s="197">
        <v>28.98</v>
      </c>
      <c r="I441" s="197">
        <v>24.37875</v>
      </c>
      <c r="J441" s="198">
        <v>3.4052792522367756</v>
      </c>
      <c r="K441" s="195">
        <v>960</v>
      </c>
      <c r="L441" s="195">
        <v>3725</v>
      </c>
      <c r="M441" s="199">
        <v>2654.375</v>
      </c>
      <c r="N441" s="200">
        <v>882.77127558615086</v>
      </c>
      <c r="O441" s="193">
        <v>-7.8367800000000001</v>
      </c>
      <c r="P441" s="196">
        <v>4.9706400000000004</v>
      </c>
      <c r="Q441" s="208">
        <v>-78.112549999999999</v>
      </c>
      <c r="R441" s="196">
        <v>-52.071919999999999</v>
      </c>
      <c r="S441" s="202">
        <v>1</v>
      </c>
      <c r="T441" s="202">
        <v>0</v>
      </c>
      <c r="U441" s="202">
        <v>0</v>
      </c>
      <c r="V441" s="202">
        <v>0</v>
      </c>
      <c r="W441" s="202">
        <v>1</v>
      </c>
      <c r="X441" s="202">
        <v>0</v>
      </c>
      <c r="Y441" s="202">
        <v>0</v>
      </c>
      <c r="Z441" s="202">
        <v>0</v>
      </c>
      <c r="AA441" s="202">
        <v>0</v>
      </c>
      <c r="AB441" s="202">
        <v>0</v>
      </c>
      <c r="AC441" s="202">
        <v>0</v>
      </c>
      <c r="AD441" s="202">
        <v>0</v>
      </c>
      <c r="AE441" s="203">
        <v>0</v>
      </c>
      <c r="AF441" s="204">
        <v>1</v>
      </c>
      <c r="AG441" s="196"/>
      <c r="AH441" s="195">
        <v>18.3</v>
      </c>
      <c r="AI441" s="195">
        <v>0.9</v>
      </c>
      <c r="AJ441" s="195">
        <v>23.1</v>
      </c>
      <c r="AK441" s="195">
        <v>2.5</v>
      </c>
      <c r="AM441" s="196"/>
      <c r="AS441" s="196"/>
      <c r="AY441" s="196"/>
      <c r="AZ441" s="193"/>
      <c r="BA441" s="196"/>
      <c r="BG441" s="195">
        <v>1</v>
      </c>
      <c r="BJ441" s="196"/>
      <c r="BL441" s="196"/>
      <c r="BT441" s="196"/>
      <c r="CA441" s="196"/>
      <c r="CB441" s="195">
        <v>1</v>
      </c>
      <c r="CS441" s="196"/>
      <c r="CU441" s="196"/>
      <c r="CX441" s="196"/>
      <c r="DN441" s="196"/>
      <c r="DS441" s="196"/>
      <c r="DY441" s="196"/>
      <c r="EL441" s="196"/>
      <c r="EM441" s="195" t="s">
        <v>537</v>
      </c>
      <c r="EN441" s="206" t="s">
        <v>210</v>
      </c>
    </row>
    <row r="442" spans="1:144" x14ac:dyDescent="0.3">
      <c r="A442" s="12" t="s">
        <v>96</v>
      </c>
      <c r="B442" s="6" t="s">
        <v>1215</v>
      </c>
      <c r="C442">
        <v>2</v>
      </c>
      <c r="F442" s="6">
        <v>960</v>
      </c>
      <c r="AH442">
        <v>25.5</v>
      </c>
      <c r="AI442">
        <v>3.5</v>
      </c>
      <c r="AJ442">
        <v>26</v>
      </c>
      <c r="AK442">
        <v>3</v>
      </c>
      <c r="AL442"/>
      <c r="AN442"/>
      <c r="AO442"/>
      <c r="AZ442" s="12"/>
      <c r="BA442" s="6"/>
      <c r="EM442" t="s">
        <v>1180</v>
      </c>
      <c r="EN442" s="16">
        <v>1</v>
      </c>
    </row>
    <row r="443" spans="1:144" x14ac:dyDescent="0.3">
      <c r="A443" s="12" t="s">
        <v>96</v>
      </c>
      <c r="B443" s="6" t="s">
        <v>1216</v>
      </c>
      <c r="C443">
        <v>2</v>
      </c>
      <c r="E443">
        <v>650</v>
      </c>
      <c r="F443" s="6">
        <v>800</v>
      </c>
      <c r="AH443">
        <v>18.899999999999999</v>
      </c>
      <c r="AI443">
        <v>1.1000000000000001</v>
      </c>
      <c r="AJ443">
        <v>21.5</v>
      </c>
      <c r="AK443">
        <v>1.5</v>
      </c>
      <c r="AL443"/>
      <c r="AN443">
        <v>18</v>
      </c>
      <c r="AO443">
        <v>25</v>
      </c>
      <c r="AZ443" s="12"/>
      <c r="BA443" s="6"/>
      <c r="EM443" t="s">
        <v>1180</v>
      </c>
      <c r="EN443" s="16">
        <v>1</v>
      </c>
    </row>
    <row r="444" spans="1:144" s="195" customFormat="1" x14ac:dyDescent="0.3">
      <c r="A444" s="193" t="s">
        <v>96</v>
      </c>
      <c r="B444" s="196" t="s">
        <v>1217</v>
      </c>
      <c r="C444" s="195">
        <v>2</v>
      </c>
      <c r="D444" s="196">
        <v>1</v>
      </c>
      <c r="E444" s="195">
        <v>89</v>
      </c>
      <c r="F444" s="196">
        <v>620</v>
      </c>
      <c r="G444" s="195">
        <v>24.82</v>
      </c>
      <c r="H444" s="197">
        <v>24.82</v>
      </c>
      <c r="I444" s="197">
        <v>24.82</v>
      </c>
      <c r="J444" s="198">
        <v>0</v>
      </c>
      <c r="K444" s="195">
        <v>791</v>
      </c>
      <c r="L444" s="195">
        <v>791</v>
      </c>
      <c r="M444" s="199">
        <v>791</v>
      </c>
      <c r="N444" s="196">
        <v>0</v>
      </c>
      <c r="O444" s="193">
        <v>-15.18253</v>
      </c>
      <c r="P444" s="196">
        <v>-15.18253</v>
      </c>
      <c r="Q444" s="208">
        <v>-39.345390000000002</v>
      </c>
      <c r="R444" s="196">
        <v>-39.345390000000002</v>
      </c>
      <c r="S444" s="202">
        <v>1</v>
      </c>
      <c r="T444" s="202">
        <v>0</v>
      </c>
      <c r="U444" s="202">
        <v>0</v>
      </c>
      <c r="V444" s="202">
        <v>0</v>
      </c>
      <c r="W444" s="202">
        <v>1</v>
      </c>
      <c r="X444" s="202">
        <v>0</v>
      </c>
      <c r="Y444" s="202">
        <v>0</v>
      </c>
      <c r="Z444" s="202">
        <v>0</v>
      </c>
      <c r="AA444" s="202">
        <v>0</v>
      </c>
      <c r="AB444" s="202">
        <v>0</v>
      </c>
      <c r="AC444" s="202">
        <v>1</v>
      </c>
      <c r="AD444" s="202">
        <v>0</v>
      </c>
      <c r="AE444" s="203">
        <v>0</v>
      </c>
      <c r="AF444" s="204">
        <v>1</v>
      </c>
      <c r="AG444" s="196">
        <v>1</v>
      </c>
      <c r="AH444" s="195">
        <v>18.18</v>
      </c>
      <c r="AI444" s="195">
        <v>0.6</v>
      </c>
      <c r="AJ444" s="195">
        <v>20.55</v>
      </c>
      <c r="AK444" s="195">
        <v>0.8</v>
      </c>
      <c r="AM444" s="196"/>
      <c r="AN444" s="195">
        <v>7</v>
      </c>
      <c r="AO444" s="195">
        <v>22</v>
      </c>
      <c r="AP444" s="195">
        <v>2.1800000000000002</v>
      </c>
      <c r="AQ444" s="195">
        <v>0.23</v>
      </c>
      <c r="AS444" s="196"/>
      <c r="AY444" s="196"/>
      <c r="AZ444" s="193"/>
      <c r="BA444" s="196"/>
      <c r="BG444" s="195">
        <v>1</v>
      </c>
      <c r="BJ444" s="196"/>
      <c r="BL444" s="196"/>
      <c r="BT444" s="196"/>
      <c r="CA444" s="196"/>
      <c r="CB444" s="195">
        <v>1</v>
      </c>
      <c r="CS444" s="196"/>
      <c r="CU444" s="196"/>
      <c r="CX444" s="196"/>
      <c r="DN444" s="196"/>
      <c r="DS444" s="196"/>
      <c r="DV444" s="195">
        <v>1</v>
      </c>
      <c r="DW444" s="195">
        <v>1</v>
      </c>
      <c r="DX444" s="195">
        <v>1</v>
      </c>
      <c r="DY444" s="196"/>
      <c r="EL444" s="196"/>
      <c r="EM444" s="195" t="s">
        <v>537</v>
      </c>
      <c r="EN444" s="206" t="s">
        <v>210</v>
      </c>
    </row>
    <row r="445" spans="1:144" s="195" customFormat="1" x14ac:dyDescent="0.3">
      <c r="A445" s="193" t="s">
        <v>96</v>
      </c>
      <c r="B445" s="196" t="s">
        <v>1218</v>
      </c>
      <c r="C445" s="195">
        <v>2</v>
      </c>
      <c r="D445" s="196">
        <v>1</v>
      </c>
      <c r="E445" s="195">
        <v>0</v>
      </c>
      <c r="F445" s="196">
        <v>1700</v>
      </c>
      <c r="G445" s="195">
        <v>22.15</v>
      </c>
      <c r="H445" s="197">
        <v>23.62</v>
      </c>
      <c r="I445" s="197">
        <v>22.813333333333333</v>
      </c>
      <c r="J445" s="198">
        <v>0.7454081655934115</v>
      </c>
      <c r="K445" s="195">
        <v>1238</v>
      </c>
      <c r="L445" s="195">
        <v>1362</v>
      </c>
      <c r="M445" s="199">
        <v>1286.6666666666667</v>
      </c>
      <c r="N445" s="200">
        <v>66.161418767536517</v>
      </c>
      <c r="O445" s="209">
        <v>-22.566700000000001</v>
      </c>
      <c r="P445" s="196">
        <v>-19.276240000000001</v>
      </c>
      <c r="Q445" s="208">
        <v>-44.75</v>
      </c>
      <c r="R445" s="196">
        <v>-40.546860000000002</v>
      </c>
      <c r="S445" s="202">
        <v>1</v>
      </c>
      <c r="T445" s="202">
        <v>0</v>
      </c>
      <c r="U445" s="202">
        <v>0</v>
      </c>
      <c r="V445" s="202">
        <v>0</v>
      </c>
      <c r="W445" s="202">
        <v>1</v>
      </c>
      <c r="X445" s="202">
        <v>0</v>
      </c>
      <c r="Y445" s="202">
        <v>0</v>
      </c>
      <c r="Z445" s="202">
        <v>0</v>
      </c>
      <c r="AA445" s="202">
        <v>0</v>
      </c>
      <c r="AB445" s="202">
        <v>0</v>
      </c>
      <c r="AC445" s="202">
        <v>0</v>
      </c>
      <c r="AD445" s="202">
        <v>0</v>
      </c>
      <c r="AE445" s="203">
        <v>0</v>
      </c>
      <c r="AF445" s="204">
        <v>1</v>
      </c>
      <c r="AG445" s="196"/>
      <c r="AL445" s="195">
        <v>20</v>
      </c>
      <c r="AM445" s="196">
        <v>3</v>
      </c>
      <c r="AS445" s="196"/>
      <c r="AY445" s="196"/>
      <c r="AZ445" s="193"/>
      <c r="BA445" s="196"/>
      <c r="BG445" s="195">
        <v>1</v>
      </c>
      <c r="BJ445" s="196">
        <v>1</v>
      </c>
      <c r="BL445" s="196"/>
      <c r="BT445" s="196"/>
      <c r="CA445" s="196"/>
      <c r="CB445" s="195">
        <v>1</v>
      </c>
      <c r="CS445" s="196"/>
      <c r="CU445" s="196"/>
      <c r="CX445" s="196"/>
      <c r="DN445" s="196"/>
      <c r="DS445" s="196"/>
      <c r="DY445" s="196"/>
      <c r="EL445" s="196"/>
      <c r="EM445" s="195" t="s">
        <v>537</v>
      </c>
      <c r="EN445" s="206" t="s">
        <v>210</v>
      </c>
    </row>
    <row r="446" spans="1:144" x14ac:dyDescent="0.3">
      <c r="A446" s="12" t="s">
        <v>96</v>
      </c>
      <c r="B446" s="6" t="s">
        <v>1219</v>
      </c>
      <c r="C446">
        <v>2</v>
      </c>
      <c r="E446">
        <v>450</v>
      </c>
      <c r="F446" s="6">
        <v>1900</v>
      </c>
      <c r="AL446">
        <v>20.85</v>
      </c>
      <c r="AM446" s="6">
        <v>1.65</v>
      </c>
      <c r="AN446"/>
      <c r="AO446"/>
      <c r="AZ446" s="12"/>
      <c r="BA446" s="6"/>
      <c r="EM446" t="s">
        <v>537</v>
      </c>
      <c r="EN446" s="16">
        <v>1</v>
      </c>
    </row>
    <row r="447" spans="1:144" x14ac:dyDescent="0.3">
      <c r="A447" s="12" t="s">
        <v>96</v>
      </c>
      <c r="B447" s="6" t="s">
        <v>1220</v>
      </c>
      <c r="D447" s="6">
        <v>1</v>
      </c>
      <c r="E447">
        <v>850</v>
      </c>
      <c r="F447" s="6">
        <v>1500</v>
      </c>
      <c r="AL447">
        <v>17</v>
      </c>
      <c r="AN447"/>
      <c r="AO447"/>
      <c r="AZ447" s="12"/>
      <c r="BA447" s="6"/>
      <c r="EM447" t="s">
        <v>537</v>
      </c>
      <c r="EN447" s="16">
        <v>1</v>
      </c>
    </row>
    <row r="448" spans="1:144" x14ac:dyDescent="0.3">
      <c r="A448" s="12" t="s">
        <v>96</v>
      </c>
      <c r="B448" s="6" t="s">
        <v>1221</v>
      </c>
      <c r="E448" s="12">
        <v>77</v>
      </c>
      <c r="AL448">
        <v>19</v>
      </c>
      <c r="AN448"/>
      <c r="AO448"/>
      <c r="AZ448" s="12"/>
      <c r="BA448" s="6"/>
      <c r="EM448" t="s">
        <v>537</v>
      </c>
      <c r="EN448" s="16">
        <v>1</v>
      </c>
    </row>
    <row r="449" spans="1:145" x14ac:dyDescent="0.3">
      <c r="A449" s="12" t="s">
        <v>96</v>
      </c>
      <c r="B449" s="6" t="s">
        <v>1222</v>
      </c>
      <c r="C449">
        <v>2</v>
      </c>
      <c r="F449" s="6">
        <v>1200</v>
      </c>
      <c r="AL449">
        <v>22.65</v>
      </c>
      <c r="AM449" s="6">
        <v>3.15</v>
      </c>
      <c r="AN449"/>
      <c r="AO449"/>
      <c r="AZ449" s="12"/>
      <c r="BA449" s="6"/>
      <c r="EM449" t="s">
        <v>537</v>
      </c>
      <c r="EN449" s="16">
        <v>1</v>
      </c>
    </row>
    <row r="450" spans="1:145" x14ac:dyDescent="0.3">
      <c r="A450" s="12" t="s">
        <v>96</v>
      </c>
      <c r="B450" s="6" t="s">
        <v>1223</v>
      </c>
      <c r="E450" s="12">
        <v>1795</v>
      </c>
      <c r="AH450">
        <v>21.35</v>
      </c>
      <c r="AI450">
        <v>0.85</v>
      </c>
      <c r="AL450"/>
      <c r="AN450"/>
      <c r="AO450"/>
      <c r="AZ450" s="12"/>
      <c r="BA450" s="6"/>
      <c r="EM450" t="s">
        <v>537</v>
      </c>
      <c r="EN450" s="16">
        <v>1</v>
      </c>
    </row>
    <row r="451" spans="1:145" s="195" customFormat="1" x14ac:dyDescent="0.3">
      <c r="A451" s="193" t="s">
        <v>96</v>
      </c>
      <c r="B451" s="196" t="s">
        <v>1224</v>
      </c>
      <c r="C451" s="195">
        <v>2</v>
      </c>
      <c r="D451" s="196">
        <v>1</v>
      </c>
      <c r="E451" s="195">
        <v>45</v>
      </c>
      <c r="F451" s="196">
        <v>1800</v>
      </c>
      <c r="G451" s="195">
        <v>25.86</v>
      </c>
      <c r="H451" s="197">
        <v>28.98</v>
      </c>
      <c r="I451" s="197">
        <v>27.083333333333332</v>
      </c>
      <c r="J451" s="198">
        <v>1.6654228692237101</v>
      </c>
      <c r="K451" s="195">
        <v>960</v>
      </c>
      <c r="L451" s="195">
        <v>2315</v>
      </c>
      <c r="M451" s="199">
        <v>1731</v>
      </c>
      <c r="N451" s="200">
        <v>696.58667802363266</v>
      </c>
      <c r="O451" s="193">
        <v>-9.6013800000000007</v>
      </c>
      <c r="P451" s="196">
        <v>5.5037799999999999</v>
      </c>
      <c r="Q451" s="208">
        <v>-55.938220000000001</v>
      </c>
      <c r="R451" s="196">
        <v>-51.91384</v>
      </c>
      <c r="S451" s="202">
        <v>1</v>
      </c>
      <c r="T451" s="202">
        <v>1</v>
      </c>
      <c r="U451" s="202">
        <v>0</v>
      </c>
      <c r="V451" s="202">
        <v>0</v>
      </c>
      <c r="W451" s="202">
        <v>1</v>
      </c>
      <c r="X451" s="202">
        <v>0</v>
      </c>
      <c r="Y451" s="202">
        <v>0</v>
      </c>
      <c r="Z451" s="202">
        <v>0</v>
      </c>
      <c r="AA451" s="202">
        <v>0</v>
      </c>
      <c r="AB451" s="202">
        <v>0</v>
      </c>
      <c r="AC451" s="202">
        <v>0</v>
      </c>
      <c r="AD451" s="202">
        <v>0</v>
      </c>
      <c r="AE451" s="203">
        <v>0</v>
      </c>
      <c r="AF451" s="204">
        <v>1</v>
      </c>
      <c r="AG451" s="196">
        <v>1</v>
      </c>
      <c r="AH451" s="195">
        <v>21.75</v>
      </c>
      <c r="AI451" s="195">
        <v>3.15</v>
      </c>
      <c r="AJ451" s="195">
        <v>21.3</v>
      </c>
      <c r="AM451" s="196"/>
      <c r="AN451" s="195">
        <v>4</v>
      </c>
      <c r="AO451" s="195">
        <v>32</v>
      </c>
      <c r="AS451" s="196"/>
      <c r="AY451" s="196"/>
      <c r="AZ451" s="193"/>
      <c r="BA451" s="196"/>
      <c r="BG451" s="195">
        <v>1</v>
      </c>
      <c r="BJ451" s="196">
        <v>1</v>
      </c>
      <c r="BK451" s="195">
        <v>1</v>
      </c>
      <c r="BL451" s="196"/>
      <c r="BT451" s="196"/>
      <c r="CA451" s="196"/>
      <c r="CB451" s="195">
        <v>1</v>
      </c>
      <c r="CS451" s="196"/>
      <c r="CU451" s="196"/>
      <c r="CX451" s="196"/>
      <c r="DN451" s="196"/>
      <c r="DS451" s="196"/>
      <c r="DY451" s="196"/>
      <c r="EL451" s="196"/>
      <c r="EM451" s="195" t="s">
        <v>537</v>
      </c>
      <c r="EN451" s="206" t="s">
        <v>210</v>
      </c>
    </row>
    <row r="452" spans="1:145" x14ac:dyDescent="0.3">
      <c r="A452" s="12" t="s">
        <v>96</v>
      </c>
      <c r="B452" s="6" t="s">
        <v>1225</v>
      </c>
      <c r="C452">
        <v>2</v>
      </c>
      <c r="E452">
        <v>0</v>
      </c>
      <c r="F452" s="6">
        <v>700</v>
      </c>
      <c r="AH452">
        <v>25</v>
      </c>
      <c r="AI452">
        <v>1</v>
      </c>
      <c r="AL452"/>
      <c r="AN452"/>
      <c r="AO452"/>
      <c r="AZ452" s="12"/>
      <c r="BA452" s="6"/>
      <c r="EM452" t="s">
        <v>1180</v>
      </c>
      <c r="EN452" s="16">
        <v>1</v>
      </c>
    </row>
    <row r="453" spans="1:145" x14ac:dyDescent="0.3">
      <c r="A453" s="12" t="s">
        <v>96</v>
      </c>
      <c r="B453" s="6" t="s">
        <v>1226</v>
      </c>
      <c r="C453">
        <v>2</v>
      </c>
      <c r="E453">
        <v>6</v>
      </c>
      <c r="F453" s="6">
        <v>1800</v>
      </c>
      <c r="AG453" s="6">
        <v>1</v>
      </c>
      <c r="AH453">
        <v>25</v>
      </c>
      <c r="AI453">
        <v>2</v>
      </c>
      <c r="AJ453">
        <v>26.75</v>
      </c>
      <c r="AK453">
        <v>2.25</v>
      </c>
      <c r="AL453"/>
      <c r="AN453">
        <v>40</v>
      </c>
      <c r="AO453">
        <v>75</v>
      </c>
      <c r="AP453">
        <v>1.5</v>
      </c>
      <c r="AQ453">
        <v>0.05</v>
      </c>
      <c r="AZ453" s="12"/>
      <c r="BA453" s="6"/>
      <c r="EM453" t="s">
        <v>1180</v>
      </c>
      <c r="EN453" s="16">
        <v>1</v>
      </c>
    </row>
    <row r="454" spans="1:145" x14ac:dyDescent="0.3">
      <c r="A454" s="12" t="s">
        <v>96</v>
      </c>
      <c r="B454" s="6" t="s">
        <v>1227</v>
      </c>
      <c r="E454">
        <v>400</v>
      </c>
      <c r="F454" s="6">
        <v>900</v>
      </c>
      <c r="AG454" s="6">
        <v>1</v>
      </c>
      <c r="AL454">
        <v>28.6</v>
      </c>
      <c r="AM454" s="6">
        <v>0.8</v>
      </c>
      <c r="AN454"/>
      <c r="AO454"/>
      <c r="AZ454" s="12"/>
      <c r="BA454" s="6"/>
      <c r="EM454" t="s">
        <v>538</v>
      </c>
      <c r="EN454" s="16">
        <v>1</v>
      </c>
    </row>
    <row r="455" spans="1:145" x14ac:dyDescent="0.3">
      <c r="A455" s="12" t="s">
        <v>96</v>
      </c>
      <c r="B455" s="6" t="s">
        <v>1228</v>
      </c>
      <c r="AH455">
        <v>22.35</v>
      </c>
      <c r="AI455">
        <v>3.15</v>
      </c>
      <c r="AJ455">
        <v>27.5</v>
      </c>
      <c r="AK455">
        <v>4.5</v>
      </c>
      <c r="AL455"/>
      <c r="AN455"/>
      <c r="AO455"/>
      <c r="AZ455" s="12"/>
      <c r="BA455" s="6"/>
      <c r="EM455" t="s">
        <v>1180</v>
      </c>
      <c r="EN455" s="16">
        <v>1</v>
      </c>
    </row>
    <row r="456" spans="1:145" x14ac:dyDescent="0.3">
      <c r="A456" s="12" t="s">
        <v>96</v>
      </c>
      <c r="B456" s="6" t="s">
        <v>1229</v>
      </c>
      <c r="C456">
        <v>2</v>
      </c>
      <c r="E456">
        <v>95</v>
      </c>
      <c r="F456" s="6">
        <v>1000</v>
      </c>
      <c r="AH456">
        <v>20</v>
      </c>
      <c r="AL456"/>
      <c r="AN456"/>
      <c r="AO456"/>
      <c r="AZ456" s="12"/>
      <c r="BA456" s="6"/>
      <c r="EM456" t="s">
        <v>537</v>
      </c>
      <c r="EN456" s="16">
        <v>1</v>
      </c>
    </row>
    <row r="457" spans="1:145" x14ac:dyDescent="0.3">
      <c r="A457" s="12" t="s">
        <v>96</v>
      </c>
      <c r="B457" s="6" t="s">
        <v>1230</v>
      </c>
      <c r="E457">
        <v>190</v>
      </c>
      <c r="F457" s="6">
        <v>1200</v>
      </c>
      <c r="AG457" s="6">
        <v>1</v>
      </c>
      <c r="AL457"/>
      <c r="AN457">
        <v>23</v>
      </c>
      <c r="AO457">
        <v>32</v>
      </c>
      <c r="AZ457" s="12"/>
      <c r="BA457" s="6"/>
      <c r="EM457" t="s">
        <v>1180</v>
      </c>
      <c r="EN457" s="16">
        <v>1</v>
      </c>
      <c r="EO457" t="s">
        <v>602</v>
      </c>
    </row>
    <row r="458" spans="1:145" s="195" customFormat="1" x14ac:dyDescent="0.3">
      <c r="A458" s="193" t="s">
        <v>96</v>
      </c>
      <c r="B458" s="196" t="s">
        <v>1231</v>
      </c>
      <c r="C458" s="195">
        <v>2</v>
      </c>
      <c r="D458" s="196">
        <v>1</v>
      </c>
      <c r="E458" s="195">
        <v>475</v>
      </c>
      <c r="F458" s="196">
        <v>1116</v>
      </c>
      <c r="G458" s="195">
        <v>24.12</v>
      </c>
      <c r="H458" s="197">
        <v>27.76</v>
      </c>
      <c r="I458" s="197">
        <v>25.94</v>
      </c>
      <c r="J458" s="198">
        <v>2.5738686835190334</v>
      </c>
      <c r="K458" s="195">
        <v>1955</v>
      </c>
      <c r="L458" s="195">
        <v>3673</v>
      </c>
      <c r="M458" s="199">
        <v>2814</v>
      </c>
      <c r="N458" s="200">
        <v>1214.8094500784887</v>
      </c>
      <c r="O458" s="193">
        <v>10.05822</v>
      </c>
      <c r="P458" s="196">
        <v>10.36361</v>
      </c>
      <c r="Q458" s="208">
        <v>-84.789820000000006</v>
      </c>
      <c r="R458" s="196">
        <v>-83.532529999999994</v>
      </c>
      <c r="S458" s="202">
        <v>1</v>
      </c>
      <c r="T458" s="202">
        <v>0</v>
      </c>
      <c r="U458" s="202">
        <v>0</v>
      </c>
      <c r="V458" s="202">
        <v>0</v>
      </c>
      <c r="W458" s="202">
        <v>1</v>
      </c>
      <c r="X458" s="202">
        <v>0</v>
      </c>
      <c r="Y458" s="202">
        <v>0</v>
      </c>
      <c r="Z458" s="202">
        <v>0</v>
      </c>
      <c r="AA458" s="202">
        <v>0</v>
      </c>
      <c r="AB458" s="202">
        <v>0</v>
      </c>
      <c r="AC458" s="202">
        <v>0</v>
      </c>
      <c r="AD458" s="202">
        <v>0</v>
      </c>
      <c r="AE458" s="203">
        <v>0</v>
      </c>
      <c r="AF458" s="204">
        <v>1</v>
      </c>
      <c r="AG458" s="196"/>
      <c r="AH458" s="195">
        <v>25</v>
      </c>
      <c r="AI458" s="195">
        <v>1</v>
      </c>
      <c r="AJ458" s="195">
        <v>26</v>
      </c>
      <c r="AK458" s="195">
        <v>1</v>
      </c>
      <c r="AM458" s="196"/>
      <c r="AN458" s="195">
        <v>20</v>
      </c>
      <c r="AO458" s="195">
        <v>30</v>
      </c>
      <c r="AR458" s="195">
        <v>2</v>
      </c>
      <c r="AS458" s="196">
        <v>0.1</v>
      </c>
      <c r="AY458" s="196"/>
      <c r="AZ458" s="193"/>
      <c r="BA458" s="196"/>
      <c r="BG458" s="195">
        <v>1</v>
      </c>
      <c r="BJ458" s="196">
        <v>1</v>
      </c>
      <c r="BL458" s="196"/>
      <c r="BT458" s="196"/>
      <c r="CA458" s="196"/>
      <c r="CB458" s="195">
        <v>1</v>
      </c>
      <c r="CS458" s="196"/>
      <c r="CU458" s="196"/>
      <c r="CX458" s="196"/>
      <c r="DN458" s="196"/>
      <c r="DS458" s="196"/>
      <c r="DY458" s="196"/>
      <c r="EL458" s="196"/>
      <c r="EM458" s="195" t="s">
        <v>538</v>
      </c>
      <c r="EN458" s="206" t="s">
        <v>210</v>
      </c>
    </row>
    <row r="459" spans="1:145" x14ac:dyDescent="0.3">
      <c r="A459" s="12" t="s">
        <v>96</v>
      </c>
      <c r="B459" s="6" t="s">
        <v>1232</v>
      </c>
      <c r="AH459">
        <v>21.75</v>
      </c>
      <c r="AI459">
        <v>2.25</v>
      </c>
      <c r="AJ459">
        <v>24.25</v>
      </c>
      <c r="AK459">
        <v>1.75</v>
      </c>
      <c r="AL459"/>
      <c r="AN459">
        <v>34</v>
      </c>
      <c r="AO459">
        <v>36</v>
      </c>
      <c r="AP459">
        <v>2</v>
      </c>
      <c r="AQ459">
        <v>0.05</v>
      </c>
      <c r="AZ459" s="12"/>
      <c r="BA459" s="6"/>
      <c r="EM459" t="s">
        <v>1180</v>
      </c>
      <c r="EN459" s="16">
        <v>1</v>
      </c>
    </row>
    <row r="460" spans="1:145" x14ac:dyDescent="0.3">
      <c r="A460" s="12" t="s">
        <v>96</v>
      </c>
      <c r="B460" s="6" t="s">
        <v>1233</v>
      </c>
      <c r="C460">
        <v>2</v>
      </c>
      <c r="E460">
        <v>800</v>
      </c>
      <c r="F460" s="6">
        <v>1100</v>
      </c>
      <c r="AH460">
        <v>22.25</v>
      </c>
      <c r="AI460">
        <v>0.75</v>
      </c>
      <c r="AJ460">
        <v>24.5</v>
      </c>
      <c r="AK460">
        <v>0.5</v>
      </c>
      <c r="AL460"/>
      <c r="AN460"/>
      <c r="AO460"/>
      <c r="AZ460" s="12"/>
      <c r="BA460" s="6"/>
      <c r="EM460" t="s">
        <v>538</v>
      </c>
      <c r="EN460" s="16">
        <v>1</v>
      </c>
    </row>
    <row r="461" spans="1:145" s="51" customFormat="1" x14ac:dyDescent="0.3">
      <c r="A461" s="45" t="s">
        <v>96</v>
      </c>
      <c r="B461" s="52" t="s">
        <v>1234</v>
      </c>
      <c r="C461" s="51">
        <v>2</v>
      </c>
      <c r="D461" s="52"/>
      <c r="E461" s="51">
        <v>300</v>
      </c>
      <c r="F461" s="52">
        <v>360</v>
      </c>
      <c r="J461" s="52"/>
      <c r="N461" s="52"/>
      <c r="P461" s="52"/>
      <c r="R461" s="52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100"/>
      <c r="AF461" s="115"/>
      <c r="AG461" s="52">
        <v>1</v>
      </c>
      <c r="AH461" s="51">
        <v>21.55</v>
      </c>
      <c r="AI461" s="51">
        <v>0.75</v>
      </c>
      <c r="AJ461" s="51">
        <v>21.1</v>
      </c>
      <c r="AM461" s="52"/>
      <c r="AS461" s="52"/>
      <c r="AY461" s="52"/>
      <c r="AZ461" s="45"/>
      <c r="BA461" s="52"/>
      <c r="BJ461" s="52"/>
      <c r="BL461" s="52"/>
      <c r="BT461" s="52"/>
      <c r="CA461" s="52"/>
      <c r="CS461" s="52"/>
      <c r="CU461" s="52"/>
      <c r="CX461" s="52"/>
      <c r="DN461" s="52"/>
      <c r="DS461" s="52"/>
      <c r="DY461" s="52"/>
      <c r="EL461" s="52"/>
      <c r="EM461" s="51" t="s">
        <v>537</v>
      </c>
      <c r="EN461" s="53">
        <v>1</v>
      </c>
    </row>
    <row r="462" spans="1:145" x14ac:dyDescent="0.3">
      <c r="A462" s="12" t="s">
        <v>63</v>
      </c>
      <c r="B462" s="6" t="s">
        <v>1275</v>
      </c>
      <c r="E462" s="12">
        <v>900</v>
      </c>
      <c r="AL462"/>
      <c r="AN462"/>
      <c r="AO462"/>
      <c r="AZ462" s="12"/>
      <c r="BA462" s="6"/>
      <c r="EM462" t="s">
        <v>1276</v>
      </c>
      <c r="EN462" s="16">
        <v>1</v>
      </c>
      <c r="EO462" t="s">
        <v>1277</v>
      </c>
    </row>
    <row r="463" spans="1:145" x14ac:dyDescent="0.3">
      <c r="A463" s="12" t="s">
        <v>63</v>
      </c>
      <c r="B463" s="6" t="s">
        <v>1278</v>
      </c>
      <c r="E463">
        <v>350</v>
      </c>
      <c r="F463" s="6">
        <v>1200</v>
      </c>
      <c r="AH463">
        <v>40.950000000000003</v>
      </c>
      <c r="AI463">
        <v>1.75</v>
      </c>
      <c r="AL463"/>
      <c r="AN463"/>
      <c r="AO463"/>
      <c r="AZ463" s="12"/>
      <c r="BA463" s="6"/>
      <c r="EM463" t="s">
        <v>1276</v>
      </c>
      <c r="EN463" s="16">
        <v>1</v>
      </c>
    </row>
    <row r="464" spans="1:145" s="195" customFormat="1" x14ac:dyDescent="0.3">
      <c r="A464" s="193" t="s">
        <v>63</v>
      </c>
      <c r="B464" s="196" t="s">
        <v>1279</v>
      </c>
      <c r="C464" s="195">
        <v>2</v>
      </c>
      <c r="D464" s="196">
        <v>0</v>
      </c>
      <c r="E464" s="195">
        <v>0</v>
      </c>
      <c r="F464" s="196">
        <v>1200</v>
      </c>
      <c r="G464" s="195">
        <v>22.21</v>
      </c>
      <c r="H464" s="195">
        <v>26.48</v>
      </c>
      <c r="I464" s="195">
        <v>24.766666666666666</v>
      </c>
      <c r="J464" s="198">
        <v>1.5442495480545453</v>
      </c>
      <c r="K464" s="195">
        <v>2427.37</v>
      </c>
      <c r="L464" s="195">
        <v>3310.48</v>
      </c>
      <c r="M464" s="195">
        <v>2932.9566666666665</v>
      </c>
      <c r="N464" s="200">
        <v>348.60098397260651</v>
      </c>
      <c r="O464" s="195">
        <v>-8.4993400000000001</v>
      </c>
      <c r="P464" s="196">
        <v>-9.8229999999999998E-2</v>
      </c>
      <c r="Q464" s="195">
        <v>129.86368999999999</v>
      </c>
      <c r="R464" s="196">
        <v>151.14702</v>
      </c>
      <c r="S464" s="202">
        <v>1</v>
      </c>
      <c r="T464" s="202">
        <v>0</v>
      </c>
      <c r="U464" s="202">
        <v>0</v>
      </c>
      <c r="V464" s="202">
        <v>0</v>
      </c>
      <c r="W464" s="202">
        <v>0</v>
      </c>
      <c r="X464" s="202">
        <v>0</v>
      </c>
      <c r="Y464" s="202">
        <v>0</v>
      </c>
      <c r="Z464" s="202">
        <v>0</v>
      </c>
      <c r="AA464" s="202">
        <v>0</v>
      </c>
      <c r="AB464" s="202">
        <v>1</v>
      </c>
      <c r="AC464" s="202">
        <v>1</v>
      </c>
      <c r="AD464" s="202">
        <v>0</v>
      </c>
      <c r="AE464" s="203">
        <v>0</v>
      </c>
      <c r="AF464" s="204">
        <v>1</v>
      </c>
      <c r="AG464" s="196"/>
      <c r="AH464" s="195">
        <v>46</v>
      </c>
      <c r="AJ464" s="195">
        <v>64</v>
      </c>
      <c r="AM464" s="196"/>
      <c r="AS464" s="196"/>
      <c r="AY464" s="196"/>
      <c r="AZ464" s="193"/>
      <c r="BA464" s="196"/>
      <c r="BG464" s="195">
        <v>1</v>
      </c>
      <c r="BI464" s="195">
        <v>1</v>
      </c>
      <c r="BJ464" s="196">
        <v>1</v>
      </c>
      <c r="BL464" s="196"/>
      <c r="BT464" s="196"/>
      <c r="CA464" s="196"/>
      <c r="CS464" s="196"/>
      <c r="CU464" s="196"/>
      <c r="CX464" s="196"/>
      <c r="DN464" s="196"/>
      <c r="DS464" s="196">
        <v>1</v>
      </c>
      <c r="DV464" s="195">
        <v>1</v>
      </c>
      <c r="DW464" s="195">
        <v>1</v>
      </c>
      <c r="DY464" s="196">
        <v>1</v>
      </c>
      <c r="EL464" s="196"/>
      <c r="EM464" s="195" t="s">
        <v>1280</v>
      </c>
      <c r="EN464" s="206" t="s">
        <v>210</v>
      </c>
    </row>
    <row r="465" spans="1:145" s="195" customFormat="1" x14ac:dyDescent="0.3">
      <c r="A465" s="193" t="s">
        <v>63</v>
      </c>
      <c r="B465" s="196" t="s">
        <v>1281</v>
      </c>
      <c r="C465" s="195">
        <v>2</v>
      </c>
      <c r="D465" s="196">
        <v>0</v>
      </c>
      <c r="E465" s="30"/>
      <c r="F465" s="93"/>
      <c r="G465" s="197">
        <v>27.9</v>
      </c>
      <c r="H465" s="197">
        <v>27.9</v>
      </c>
      <c r="I465" s="197">
        <v>27.9</v>
      </c>
      <c r="J465" s="198">
        <v>0</v>
      </c>
      <c r="K465" s="195">
        <v>3411</v>
      </c>
      <c r="L465" s="195">
        <v>3411</v>
      </c>
      <c r="M465" s="199">
        <v>3411</v>
      </c>
      <c r="N465" s="196">
        <v>0</v>
      </c>
      <c r="O465" s="193">
        <v>7.0116100000000001</v>
      </c>
      <c r="P465" s="196">
        <v>7.4752900000000002</v>
      </c>
      <c r="Q465" s="208">
        <v>134.23496</v>
      </c>
      <c r="R465" s="201">
        <v>134.58099999999999</v>
      </c>
      <c r="S465" s="202">
        <v>1</v>
      </c>
      <c r="T465" s="202">
        <v>1</v>
      </c>
      <c r="U465" s="202">
        <v>1</v>
      </c>
      <c r="V465" s="202">
        <v>0</v>
      </c>
      <c r="W465" s="202">
        <v>0</v>
      </c>
      <c r="X465" s="202">
        <v>1</v>
      </c>
      <c r="Y465" s="202">
        <v>1</v>
      </c>
      <c r="Z465" s="202">
        <v>0</v>
      </c>
      <c r="AA465" s="202">
        <v>0</v>
      </c>
      <c r="AB465" s="202">
        <v>0</v>
      </c>
      <c r="AC465" s="202">
        <v>1</v>
      </c>
      <c r="AD465" s="202">
        <v>1</v>
      </c>
      <c r="AE465" s="203">
        <v>0</v>
      </c>
      <c r="AF465" s="204">
        <v>1</v>
      </c>
      <c r="AG465" s="196"/>
      <c r="AH465" s="195">
        <v>32.5</v>
      </c>
      <c r="AI465" s="195">
        <v>2.5</v>
      </c>
      <c r="AJ465" s="195">
        <v>60</v>
      </c>
      <c r="AK465" s="195">
        <v>1</v>
      </c>
      <c r="AM465" s="196"/>
      <c r="AS465" s="196"/>
      <c r="AY465" s="196"/>
      <c r="AZ465" s="193"/>
      <c r="BA465" s="196"/>
      <c r="BF465" s="195">
        <v>1</v>
      </c>
      <c r="BG465" s="195">
        <v>1</v>
      </c>
      <c r="BH465" s="195">
        <v>1</v>
      </c>
      <c r="BJ465" s="196"/>
      <c r="BK465" s="195">
        <v>1</v>
      </c>
      <c r="BL465" s="196">
        <v>1</v>
      </c>
      <c r="BQ465" s="195">
        <v>1</v>
      </c>
      <c r="BR465" s="195">
        <v>1</v>
      </c>
      <c r="BT465" s="196"/>
      <c r="CA465" s="196"/>
      <c r="CS465" s="196"/>
      <c r="CT465" s="195">
        <v>1</v>
      </c>
      <c r="CU465" s="196"/>
      <c r="CX465" s="196"/>
      <c r="DN465" s="196"/>
      <c r="DS465" s="196"/>
      <c r="DV465" s="195">
        <v>1</v>
      </c>
      <c r="DW465" s="195">
        <v>1</v>
      </c>
      <c r="DX465" s="195">
        <v>1</v>
      </c>
      <c r="DY465" s="196">
        <v>1</v>
      </c>
      <c r="EI465" s="195">
        <v>1</v>
      </c>
      <c r="EL465" s="196"/>
      <c r="EM465" s="195" t="s">
        <v>1276</v>
      </c>
      <c r="EN465" s="206" t="s">
        <v>210</v>
      </c>
    </row>
    <row r="466" spans="1:145" s="195" customFormat="1" x14ac:dyDescent="0.3">
      <c r="A466" s="193" t="s">
        <v>63</v>
      </c>
      <c r="B466" s="196" t="s">
        <v>1282</v>
      </c>
      <c r="C466" s="195">
        <v>2</v>
      </c>
      <c r="D466" s="196">
        <v>0</v>
      </c>
      <c r="E466" s="195">
        <v>0</v>
      </c>
      <c r="F466" s="196">
        <v>830</v>
      </c>
      <c r="G466" s="195">
        <v>24.33</v>
      </c>
      <c r="H466" s="195">
        <v>25.64</v>
      </c>
      <c r="I466" s="195">
        <v>24.984999999999999</v>
      </c>
      <c r="J466" s="198">
        <v>0.92630988335437892</v>
      </c>
      <c r="K466" s="195">
        <v>2588.4</v>
      </c>
      <c r="L466" s="195">
        <v>2593.92</v>
      </c>
      <c r="M466" s="195">
        <v>2591.16</v>
      </c>
      <c r="N466" s="198">
        <v>3.9032294321497294</v>
      </c>
      <c r="O466" s="195">
        <v>17.7134</v>
      </c>
      <c r="P466" s="196">
        <v>17.7134</v>
      </c>
      <c r="Q466" s="195">
        <v>178.065</v>
      </c>
      <c r="R466" s="196">
        <v>178.065</v>
      </c>
      <c r="S466" s="202">
        <v>1</v>
      </c>
      <c r="T466" s="202">
        <v>0</v>
      </c>
      <c r="U466" s="202">
        <v>0</v>
      </c>
      <c r="V466" s="202">
        <v>0</v>
      </c>
      <c r="W466" s="202">
        <v>0</v>
      </c>
      <c r="X466" s="202">
        <v>0</v>
      </c>
      <c r="Y466" s="202">
        <v>0</v>
      </c>
      <c r="Z466" s="202">
        <v>0</v>
      </c>
      <c r="AA466" s="202">
        <v>0</v>
      </c>
      <c r="AB466" s="202">
        <v>0</v>
      </c>
      <c r="AC466" s="202">
        <v>1</v>
      </c>
      <c r="AD466" s="202">
        <v>0</v>
      </c>
      <c r="AE466" s="203">
        <v>0</v>
      </c>
      <c r="AF466" s="204">
        <v>2</v>
      </c>
      <c r="AG466" s="196"/>
      <c r="AH466" s="195">
        <v>42.35</v>
      </c>
      <c r="AI466" s="195">
        <v>17.350000000000001</v>
      </c>
      <c r="AJ466" s="195">
        <v>79.400000000000006</v>
      </c>
      <c r="AK466" s="195">
        <v>30.6</v>
      </c>
      <c r="AM466" s="196"/>
      <c r="AP466" s="195">
        <v>5.5</v>
      </c>
      <c r="AQ466" s="195">
        <v>1.5</v>
      </c>
      <c r="AR466" s="195">
        <v>4.5</v>
      </c>
      <c r="AS466" s="196">
        <v>0.5</v>
      </c>
      <c r="AY466" s="196"/>
      <c r="AZ466" s="193"/>
      <c r="BA466" s="196"/>
      <c r="BG466" s="195">
        <v>1</v>
      </c>
      <c r="BJ466" s="196"/>
      <c r="BL466" s="196"/>
      <c r="BT466" s="196"/>
      <c r="CA466" s="196"/>
      <c r="CS466" s="196"/>
      <c r="CU466" s="196"/>
      <c r="CX466" s="196"/>
      <c r="DN466" s="196"/>
      <c r="DS466" s="196"/>
      <c r="DV466" s="195">
        <v>1</v>
      </c>
      <c r="DW466" s="195">
        <v>1</v>
      </c>
      <c r="DY466" s="196">
        <v>1</v>
      </c>
      <c r="EL466" s="196"/>
      <c r="EM466" s="195" t="s">
        <v>1276</v>
      </c>
      <c r="EN466" s="206" t="s">
        <v>210</v>
      </c>
    </row>
    <row r="467" spans="1:145" s="195" customFormat="1" x14ac:dyDescent="0.3">
      <c r="A467" s="193" t="s">
        <v>63</v>
      </c>
      <c r="B467" s="196" t="s">
        <v>1294</v>
      </c>
      <c r="C467" s="195">
        <v>2</v>
      </c>
      <c r="D467" s="196">
        <v>0</v>
      </c>
      <c r="E467" s="195">
        <v>50</v>
      </c>
      <c r="F467" s="196">
        <v>800</v>
      </c>
      <c r="G467" s="197">
        <v>24.33</v>
      </c>
      <c r="H467" s="197">
        <v>25.64</v>
      </c>
      <c r="I467" s="197">
        <v>24.984999999999999</v>
      </c>
      <c r="J467" s="198">
        <v>0.92630988335437892</v>
      </c>
      <c r="K467" s="195">
        <v>2588</v>
      </c>
      <c r="L467" s="195">
        <v>2594</v>
      </c>
      <c r="M467" s="199">
        <v>2591</v>
      </c>
      <c r="N467" s="200">
        <v>4.2426406871192848</v>
      </c>
      <c r="O467" s="193">
        <v>-18.185780000000001</v>
      </c>
      <c r="P467" s="196">
        <v>-16.64115</v>
      </c>
      <c r="Q467" s="208">
        <v>178.12318999999999</v>
      </c>
      <c r="R467" s="196">
        <v>179.35261</v>
      </c>
      <c r="S467" s="202">
        <v>1</v>
      </c>
      <c r="T467" s="202">
        <v>0</v>
      </c>
      <c r="U467" s="202">
        <v>0</v>
      </c>
      <c r="V467" s="202">
        <v>0</v>
      </c>
      <c r="W467" s="202">
        <v>1</v>
      </c>
      <c r="X467" s="202">
        <v>0</v>
      </c>
      <c r="Y467" s="202">
        <v>0</v>
      </c>
      <c r="Z467" s="202">
        <v>0</v>
      </c>
      <c r="AA467" s="202">
        <v>0</v>
      </c>
      <c r="AB467" s="202">
        <v>0</v>
      </c>
      <c r="AC467" s="202">
        <v>1</v>
      </c>
      <c r="AD467" s="202">
        <v>0</v>
      </c>
      <c r="AE467" s="203">
        <v>0</v>
      </c>
      <c r="AF467" s="204">
        <v>2</v>
      </c>
      <c r="AG467" s="196"/>
      <c r="AH467" s="195">
        <v>38.5</v>
      </c>
      <c r="AI467" s="195">
        <v>6.5</v>
      </c>
      <c r="AJ467" s="195">
        <v>53.5</v>
      </c>
      <c r="AK467" s="195">
        <v>6.5</v>
      </c>
      <c r="AM467" s="196"/>
      <c r="AN467" s="195">
        <v>20</v>
      </c>
      <c r="AO467" s="195">
        <v>40</v>
      </c>
      <c r="AR467" s="195">
        <v>4.5</v>
      </c>
      <c r="AS467" s="196">
        <v>0.5</v>
      </c>
      <c r="AY467" s="196"/>
      <c r="AZ467" s="193"/>
      <c r="BA467" s="196"/>
      <c r="BG467" s="195">
        <v>1</v>
      </c>
      <c r="BJ467" s="196"/>
      <c r="BL467" s="196"/>
      <c r="BT467" s="196"/>
      <c r="CA467" s="196"/>
      <c r="CB467" s="195">
        <v>1</v>
      </c>
      <c r="CS467" s="196"/>
      <c r="CU467" s="196"/>
      <c r="CX467" s="196"/>
      <c r="DN467" s="196"/>
      <c r="DS467" s="196"/>
      <c r="DW467" s="195">
        <v>1</v>
      </c>
      <c r="DY467" s="196">
        <v>1</v>
      </c>
      <c r="EL467" s="196"/>
      <c r="EM467" s="195" t="s">
        <v>1276</v>
      </c>
      <c r="EN467" s="206" t="s">
        <v>210</v>
      </c>
    </row>
    <row r="468" spans="1:145" x14ac:dyDescent="0.3">
      <c r="A468" s="12" t="s">
        <v>63</v>
      </c>
      <c r="B468" s="6" t="s">
        <v>1283</v>
      </c>
      <c r="C468">
        <v>2</v>
      </c>
      <c r="AH468">
        <v>36.1</v>
      </c>
      <c r="AI468">
        <v>3.8</v>
      </c>
      <c r="AJ468">
        <v>39.9</v>
      </c>
      <c r="AK468">
        <v>2.5</v>
      </c>
      <c r="AL468"/>
      <c r="AN468"/>
      <c r="AO468"/>
      <c r="AZ468" s="12"/>
      <c r="BA468" s="6"/>
      <c r="EM468" t="s">
        <v>591</v>
      </c>
      <c r="EN468" s="16">
        <v>1</v>
      </c>
    </row>
    <row r="469" spans="1:145" x14ac:dyDescent="0.3">
      <c r="A469" s="12" t="s">
        <v>63</v>
      </c>
      <c r="B469" s="6" t="s">
        <v>1284</v>
      </c>
      <c r="E469">
        <v>100</v>
      </c>
      <c r="F469" s="6">
        <v>1300</v>
      </c>
      <c r="AL469"/>
      <c r="AN469"/>
      <c r="AO469"/>
      <c r="AZ469" s="12"/>
      <c r="BA469" s="6"/>
      <c r="EM469" t="s">
        <v>1276</v>
      </c>
      <c r="EN469" s="16">
        <v>1</v>
      </c>
    </row>
    <row r="470" spans="1:145" x14ac:dyDescent="0.3">
      <c r="A470" s="12" t="s">
        <v>63</v>
      </c>
      <c r="B470" s="6" t="s">
        <v>1285</v>
      </c>
      <c r="E470">
        <v>900</v>
      </c>
      <c r="F470" s="6">
        <v>1160</v>
      </c>
      <c r="AH470">
        <v>33.700000000000003</v>
      </c>
      <c r="AI470">
        <v>5.4</v>
      </c>
      <c r="AJ470">
        <v>51.25</v>
      </c>
      <c r="AK470">
        <v>1.45</v>
      </c>
      <c r="AL470"/>
      <c r="AN470"/>
      <c r="AO470"/>
      <c r="AZ470" s="12"/>
      <c r="BA470" s="6"/>
      <c r="EM470" t="s">
        <v>591</v>
      </c>
      <c r="EN470" s="16">
        <v>1</v>
      </c>
    </row>
    <row r="471" spans="1:145" x14ac:dyDescent="0.3">
      <c r="A471" s="12" t="s">
        <v>63</v>
      </c>
      <c r="B471" s="6" t="s">
        <v>1286</v>
      </c>
      <c r="C471">
        <v>2</v>
      </c>
      <c r="E471">
        <v>0</v>
      </c>
      <c r="F471" s="6">
        <v>700</v>
      </c>
      <c r="AH471">
        <v>24</v>
      </c>
      <c r="AJ471">
        <v>27</v>
      </c>
      <c r="AL471"/>
      <c r="AN471"/>
      <c r="AO471"/>
      <c r="AZ471" s="12"/>
      <c r="BA471" s="6"/>
      <c r="EM471" t="s">
        <v>591</v>
      </c>
      <c r="EN471" s="16">
        <v>1</v>
      </c>
    </row>
    <row r="472" spans="1:145" x14ac:dyDescent="0.3">
      <c r="A472" s="12" t="s">
        <v>63</v>
      </c>
      <c r="B472" s="6" t="s">
        <v>1287</v>
      </c>
      <c r="AL472">
        <v>40</v>
      </c>
      <c r="AM472" s="6">
        <v>2</v>
      </c>
      <c r="AN472"/>
      <c r="AO472"/>
      <c r="AZ472" s="12"/>
      <c r="BA472" s="6"/>
      <c r="EM472" t="s">
        <v>591</v>
      </c>
      <c r="EN472" s="16">
        <v>1</v>
      </c>
    </row>
    <row r="473" spans="1:145" x14ac:dyDescent="0.3">
      <c r="A473" s="12" t="s">
        <v>63</v>
      </c>
      <c r="B473" s="6" t="s">
        <v>1288</v>
      </c>
      <c r="C473">
        <v>2</v>
      </c>
      <c r="E473">
        <v>616</v>
      </c>
      <c r="F473" s="6">
        <v>900</v>
      </c>
      <c r="AH473">
        <v>23.85</v>
      </c>
      <c r="AI473">
        <v>2.75</v>
      </c>
      <c r="AJ473">
        <v>27.6</v>
      </c>
      <c r="AK473">
        <v>1.2</v>
      </c>
      <c r="AL473"/>
      <c r="AN473">
        <v>8</v>
      </c>
      <c r="AO473">
        <v>12</v>
      </c>
      <c r="AZ473" s="12"/>
      <c r="BA473" s="6"/>
      <c r="EM473" t="s">
        <v>591</v>
      </c>
      <c r="EN473" s="16">
        <v>1</v>
      </c>
    </row>
    <row r="474" spans="1:145" s="195" customFormat="1" x14ac:dyDescent="0.3">
      <c r="A474" s="193" t="s">
        <v>63</v>
      </c>
      <c r="B474" s="196" t="s">
        <v>1289</v>
      </c>
      <c r="C474" s="195">
        <v>2</v>
      </c>
      <c r="D474" s="196">
        <v>0</v>
      </c>
      <c r="E474" s="195">
        <v>200</v>
      </c>
      <c r="F474" s="196">
        <v>1600</v>
      </c>
      <c r="G474" s="197">
        <v>27.05</v>
      </c>
      <c r="H474" s="197">
        <v>27.18</v>
      </c>
      <c r="I474" s="197">
        <v>27.115000000000002</v>
      </c>
      <c r="J474" s="198">
        <v>9.1923881554250478E-2</v>
      </c>
      <c r="K474" s="195">
        <v>2072</v>
      </c>
      <c r="L474" s="195">
        <v>2867</v>
      </c>
      <c r="M474" s="199">
        <v>2469.5</v>
      </c>
      <c r="N474" s="200">
        <v>562.14989104330527</v>
      </c>
      <c r="O474" s="193">
        <v>9.1472300000000004</v>
      </c>
      <c r="P474" s="201">
        <v>10.4657</v>
      </c>
      <c r="Q474" s="208">
        <v>122.489</v>
      </c>
      <c r="R474" s="201">
        <v>123.251</v>
      </c>
      <c r="S474" s="202">
        <v>1</v>
      </c>
      <c r="T474" s="202">
        <v>0</v>
      </c>
      <c r="U474" s="202">
        <v>0</v>
      </c>
      <c r="V474" s="202">
        <v>0</v>
      </c>
      <c r="W474" s="202">
        <v>0</v>
      </c>
      <c r="X474" s="202">
        <v>0</v>
      </c>
      <c r="Y474" s="202">
        <v>0</v>
      </c>
      <c r="Z474" s="202">
        <v>0</v>
      </c>
      <c r="AA474" s="202">
        <v>0</v>
      </c>
      <c r="AB474" s="202">
        <v>0</v>
      </c>
      <c r="AC474" s="202">
        <v>0</v>
      </c>
      <c r="AD474" s="202">
        <v>0</v>
      </c>
      <c r="AE474" s="203">
        <v>0</v>
      </c>
      <c r="AF474" s="204">
        <v>2</v>
      </c>
      <c r="AG474" s="196">
        <v>1</v>
      </c>
      <c r="AL474" s="195">
        <v>40</v>
      </c>
      <c r="AM474" s="196">
        <v>10</v>
      </c>
      <c r="AN474" s="195">
        <v>38</v>
      </c>
      <c r="AO474" s="195">
        <v>42</v>
      </c>
      <c r="AR474" s="195">
        <v>5.5</v>
      </c>
      <c r="AS474" s="196">
        <v>0.2</v>
      </c>
      <c r="AY474" s="196"/>
      <c r="AZ474" s="193"/>
      <c r="BA474" s="196"/>
      <c r="BG474" s="195">
        <v>1</v>
      </c>
      <c r="BJ474" s="196">
        <v>1</v>
      </c>
      <c r="BL474" s="196"/>
      <c r="BT474" s="196"/>
      <c r="CA474" s="196"/>
      <c r="CS474" s="196"/>
      <c r="CU474" s="196"/>
      <c r="CX474" s="196"/>
      <c r="DN474" s="196"/>
      <c r="DS474" s="196"/>
      <c r="DY474" s="196"/>
      <c r="EL474" s="196"/>
      <c r="EM474" s="195" t="s">
        <v>591</v>
      </c>
      <c r="EN474" s="206" t="s">
        <v>210</v>
      </c>
    </row>
    <row r="475" spans="1:145" s="51" customFormat="1" x14ac:dyDescent="0.3">
      <c r="A475" s="45" t="s">
        <v>63</v>
      </c>
      <c r="B475" s="52" t="s">
        <v>1290</v>
      </c>
      <c r="D475" s="52">
        <v>0</v>
      </c>
      <c r="E475" s="51">
        <v>20</v>
      </c>
      <c r="F475" s="52">
        <v>400</v>
      </c>
      <c r="J475" s="52"/>
      <c r="N475" s="52"/>
      <c r="P475" s="52"/>
      <c r="R475" s="52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100"/>
      <c r="AF475" s="115"/>
      <c r="AG475" s="52"/>
      <c r="AH475" s="51">
        <v>44.2</v>
      </c>
      <c r="AI475" s="51">
        <v>2.7</v>
      </c>
      <c r="AJ475" s="51">
        <v>56.65</v>
      </c>
      <c r="AK475" s="51">
        <v>3.85</v>
      </c>
      <c r="AM475" s="52"/>
      <c r="AP475" s="51">
        <v>2.75</v>
      </c>
      <c r="AQ475" s="51">
        <v>0.25</v>
      </c>
      <c r="AS475" s="52"/>
      <c r="AY475" s="52"/>
      <c r="AZ475" s="45"/>
      <c r="BA475" s="52"/>
      <c r="BJ475" s="52"/>
      <c r="BL475" s="52"/>
      <c r="BT475" s="52"/>
      <c r="CA475" s="52"/>
      <c r="CS475" s="52"/>
      <c r="CU475" s="52"/>
      <c r="CX475" s="52"/>
      <c r="DN475" s="52"/>
      <c r="DS475" s="52"/>
      <c r="DY475" s="52"/>
      <c r="EL475" s="52"/>
      <c r="EM475" s="51" t="s">
        <v>591</v>
      </c>
      <c r="EN475" s="53">
        <v>1</v>
      </c>
    </row>
    <row r="476" spans="1:145" x14ac:dyDescent="0.3">
      <c r="A476" s="12" t="s">
        <v>83</v>
      </c>
      <c r="B476" s="6" t="s">
        <v>1304</v>
      </c>
      <c r="AG476" s="6">
        <v>1</v>
      </c>
      <c r="AL476"/>
      <c r="AN476"/>
      <c r="AO476"/>
      <c r="AZ476" s="12"/>
      <c r="BA476" s="6"/>
      <c r="EM476" t="s">
        <v>537</v>
      </c>
      <c r="EN476" s="16">
        <v>1</v>
      </c>
      <c r="EO476" t="s">
        <v>602</v>
      </c>
    </row>
    <row r="477" spans="1:145" s="195" customFormat="1" x14ac:dyDescent="0.3">
      <c r="A477" s="193" t="s">
        <v>83</v>
      </c>
      <c r="B477" s="196" t="s">
        <v>1305</v>
      </c>
      <c r="C477" s="195">
        <v>1</v>
      </c>
      <c r="D477" s="196">
        <v>1</v>
      </c>
      <c r="E477" s="195">
        <v>0</v>
      </c>
      <c r="F477" s="196">
        <v>700</v>
      </c>
      <c r="G477" s="197">
        <v>13.08</v>
      </c>
      <c r="H477" s="197">
        <v>24.93</v>
      </c>
      <c r="I477" s="197">
        <v>19.462</v>
      </c>
      <c r="J477" s="198">
        <v>3.8546214686615627</v>
      </c>
      <c r="K477" s="195">
        <v>343</v>
      </c>
      <c r="L477" s="195">
        <v>1437</v>
      </c>
      <c r="M477" s="199">
        <v>787.5</v>
      </c>
      <c r="N477" s="200">
        <v>345.36880448458442</v>
      </c>
      <c r="O477" s="193">
        <v>-34.046289999999999</v>
      </c>
      <c r="P477" s="196">
        <v>-19.74512</v>
      </c>
      <c r="Q477" s="208">
        <v>-67.973849999999999</v>
      </c>
      <c r="R477" s="196">
        <v>-55.642650000000003</v>
      </c>
      <c r="S477" s="202">
        <v>0</v>
      </c>
      <c r="T477" s="202">
        <v>1</v>
      </c>
      <c r="U477" s="202">
        <v>1</v>
      </c>
      <c r="V477" s="202">
        <v>1</v>
      </c>
      <c r="W477" s="202">
        <v>1</v>
      </c>
      <c r="X477" s="202">
        <v>0</v>
      </c>
      <c r="Y477" s="202">
        <v>0</v>
      </c>
      <c r="Z477" s="202">
        <v>0</v>
      </c>
      <c r="AA477" s="202">
        <v>0</v>
      </c>
      <c r="AB477" s="202">
        <v>0</v>
      </c>
      <c r="AC477" s="202">
        <v>0</v>
      </c>
      <c r="AD477" s="202">
        <v>0</v>
      </c>
      <c r="AE477" s="203">
        <v>0</v>
      </c>
      <c r="AF477" s="204">
        <v>1</v>
      </c>
      <c r="AG477" s="196"/>
      <c r="AL477" s="195">
        <v>86</v>
      </c>
      <c r="AM477" s="196">
        <v>44</v>
      </c>
      <c r="AN477" s="195">
        <v>1100</v>
      </c>
      <c r="AO477" s="195">
        <v>1200</v>
      </c>
      <c r="AS477" s="196"/>
      <c r="AY477" s="196"/>
      <c r="AZ477" s="193"/>
      <c r="BA477" s="196"/>
      <c r="BJ477" s="196"/>
      <c r="BK477" s="195">
        <v>1</v>
      </c>
      <c r="BL477" s="196"/>
      <c r="BQ477" s="195">
        <v>1</v>
      </c>
      <c r="BT477" s="196"/>
      <c r="BY477" s="195">
        <v>1</v>
      </c>
      <c r="CA477" s="196"/>
      <c r="CH477" s="195">
        <v>1</v>
      </c>
      <c r="CI477" s="195">
        <v>1</v>
      </c>
      <c r="CS477" s="196"/>
      <c r="CU477" s="196"/>
      <c r="CX477" s="196"/>
      <c r="DN477" s="196"/>
      <c r="DS477" s="196"/>
      <c r="DY477" s="196"/>
      <c r="EL477" s="196"/>
      <c r="EM477" s="195" t="s">
        <v>537</v>
      </c>
      <c r="EN477" s="206" t="s">
        <v>210</v>
      </c>
    </row>
    <row r="478" spans="1:145" s="195" customFormat="1" x14ac:dyDescent="0.3">
      <c r="A478" s="193" t="s">
        <v>83</v>
      </c>
      <c r="B478" s="196" t="s">
        <v>139</v>
      </c>
      <c r="C478" s="195">
        <v>1</v>
      </c>
      <c r="D478" s="196">
        <v>1</v>
      </c>
      <c r="E478" s="195">
        <v>0</v>
      </c>
      <c r="F478" s="196">
        <v>500</v>
      </c>
      <c r="G478" s="197">
        <v>15.57</v>
      </c>
      <c r="H478" s="197">
        <v>15.99</v>
      </c>
      <c r="I478" s="197">
        <v>15.780000000000001</v>
      </c>
      <c r="J478" s="198">
        <v>0.29698484809834991</v>
      </c>
      <c r="K478" s="195">
        <v>457</v>
      </c>
      <c r="L478" s="195">
        <v>894</v>
      </c>
      <c r="M478" s="199">
        <v>675.5</v>
      </c>
      <c r="N478" s="200">
        <v>309.00566337852126</v>
      </c>
      <c r="O478" s="193">
        <v>-36.95373</v>
      </c>
      <c r="P478" s="196">
        <v>-35.01399</v>
      </c>
      <c r="Q478" s="208">
        <v>-65.599860000000007</v>
      </c>
      <c r="R478" s="196">
        <v>-56.61242</v>
      </c>
      <c r="S478" s="202">
        <v>0</v>
      </c>
      <c r="T478" s="202">
        <v>0</v>
      </c>
      <c r="U478" s="202">
        <v>1</v>
      </c>
      <c r="V478" s="202">
        <v>1</v>
      </c>
      <c r="W478" s="202">
        <v>1</v>
      </c>
      <c r="X478" s="202">
        <v>0</v>
      </c>
      <c r="Y478" s="202">
        <v>0</v>
      </c>
      <c r="Z478" s="202">
        <v>0</v>
      </c>
      <c r="AA478" s="202">
        <v>0</v>
      </c>
      <c r="AB478" s="202">
        <v>0</v>
      </c>
      <c r="AC478" s="202">
        <v>1</v>
      </c>
      <c r="AD478" s="202">
        <v>1</v>
      </c>
      <c r="AE478" s="203">
        <v>0</v>
      </c>
      <c r="AF478" s="204">
        <v>2</v>
      </c>
      <c r="AG478" s="196"/>
      <c r="AH478" s="195">
        <v>112.4</v>
      </c>
      <c r="AI478" s="195">
        <v>13.4</v>
      </c>
      <c r="AJ478" s="195">
        <v>112.4</v>
      </c>
      <c r="AK478" s="195">
        <v>13.4</v>
      </c>
      <c r="AM478" s="196"/>
      <c r="AS478" s="196"/>
      <c r="AY478" s="196"/>
      <c r="AZ478" s="193"/>
      <c r="BA478" s="196"/>
      <c r="BJ478" s="196"/>
      <c r="BL478" s="196"/>
      <c r="BP478" s="195">
        <v>1</v>
      </c>
      <c r="BT478" s="196"/>
      <c r="BX478" s="195">
        <v>1</v>
      </c>
      <c r="CA478" s="196"/>
      <c r="CI478" s="195">
        <v>1</v>
      </c>
      <c r="CS478" s="196"/>
      <c r="CU478" s="196"/>
      <c r="CX478" s="196"/>
      <c r="DN478" s="196"/>
      <c r="DS478" s="196"/>
      <c r="DV478" s="195">
        <v>1</v>
      </c>
      <c r="DW478" s="195">
        <v>1</v>
      </c>
      <c r="DY478" s="196"/>
      <c r="EF478" s="195">
        <v>1</v>
      </c>
      <c r="EG478" s="195">
        <v>1</v>
      </c>
      <c r="EH478" s="195">
        <v>1</v>
      </c>
      <c r="EL478" s="196"/>
      <c r="EM478" s="195" t="s">
        <v>537</v>
      </c>
      <c r="EN478" s="206" t="s">
        <v>210</v>
      </c>
    </row>
    <row r="479" spans="1:145" x14ac:dyDescent="0.3">
      <c r="A479" s="12" t="s">
        <v>83</v>
      </c>
      <c r="B479" s="6" t="s">
        <v>1306</v>
      </c>
      <c r="C479">
        <v>1</v>
      </c>
      <c r="E479">
        <v>70</v>
      </c>
      <c r="F479" s="6">
        <v>200</v>
      </c>
      <c r="AL479">
        <v>55.384999999999998</v>
      </c>
      <c r="AM479" s="6">
        <v>10.185</v>
      </c>
      <c r="AN479"/>
      <c r="AO479"/>
      <c r="AZ479" s="12"/>
      <c r="BA479" s="6"/>
      <c r="EM479" t="s">
        <v>537</v>
      </c>
      <c r="EN479" s="16">
        <v>1</v>
      </c>
    </row>
    <row r="480" spans="1:145" s="51" customFormat="1" x14ac:dyDescent="0.3">
      <c r="A480" s="45" t="s">
        <v>83</v>
      </c>
      <c r="B480" s="52" t="s">
        <v>1307</v>
      </c>
      <c r="D480" s="52"/>
      <c r="E480" s="51">
        <v>0</v>
      </c>
      <c r="F480" s="52">
        <v>200</v>
      </c>
      <c r="J480" s="52"/>
      <c r="N480" s="52"/>
      <c r="P480" s="52"/>
      <c r="R480" s="52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100"/>
      <c r="AF480" s="115"/>
      <c r="AG480" s="52">
        <v>1</v>
      </c>
      <c r="AH480" s="51">
        <v>10</v>
      </c>
      <c r="AI480" s="51">
        <v>0.8</v>
      </c>
      <c r="AJ480" s="51">
        <v>11.75</v>
      </c>
      <c r="AK480" s="51">
        <v>0.65</v>
      </c>
      <c r="AM480" s="52"/>
      <c r="AS480" s="52"/>
      <c r="AY480" s="52"/>
      <c r="AZ480" s="45"/>
      <c r="BA480" s="52"/>
      <c r="BJ480" s="52"/>
      <c r="BL480" s="52"/>
      <c r="BT480" s="52"/>
      <c r="CA480" s="52"/>
      <c r="CS480" s="52"/>
      <c r="CU480" s="52"/>
      <c r="CX480" s="52"/>
      <c r="DN480" s="52"/>
      <c r="DS480" s="52"/>
      <c r="DY480" s="52"/>
      <c r="EL480" s="52"/>
      <c r="EM480" s="51" t="s">
        <v>537</v>
      </c>
      <c r="EN480" s="53">
        <v>1</v>
      </c>
    </row>
    <row r="481" spans="1:145" x14ac:dyDescent="0.3">
      <c r="A481" s="12" t="s">
        <v>100</v>
      </c>
      <c r="B481" s="6" t="s">
        <v>1327</v>
      </c>
      <c r="E481">
        <v>1493</v>
      </c>
      <c r="F481" s="6">
        <v>1600</v>
      </c>
      <c r="AL481"/>
      <c r="AN481"/>
      <c r="AO481"/>
      <c r="AZ481" s="12"/>
      <c r="BA481" s="6"/>
      <c r="EM481" t="s">
        <v>537</v>
      </c>
      <c r="EN481" s="16">
        <v>1</v>
      </c>
      <c r="EO481" t="s">
        <v>602</v>
      </c>
    </row>
    <row r="482" spans="1:145" x14ac:dyDescent="0.3">
      <c r="A482" s="12" t="s">
        <v>100</v>
      </c>
      <c r="B482" s="6" t="s">
        <v>1328</v>
      </c>
      <c r="C482">
        <v>2</v>
      </c>
      <c r="E482">
        <v>1160</v>
      </c>
      <c r="F482" s="6">
        <v>1200</v>
      </c>
      <c r="AG482" s="6">
        <v>0</v>
      </c>
      <c r="AH482">
        <v>29</v>
      </c>
      <c r="AI482">
        <v>2</v>
      </c>
      <c r="AJ482">
        <v>31</v>
      </c>
      <c r="AK482">
        <v>1</v>
      </c>
      <c r="AL482"/>
      <c r="AN482"/>
      <c r="AO482"/>
      <c r="AZ482" s="12"/>
      <c r="BA482" s="6"/>
      <c r="EM482" t="s">
        <v>537</v>
      </c>
      <c r="EN482" s="16">
        <v>1</v>
      </c>
    </row>
    <row r="483" spans="1:145" x14ac:dyDescent="0.3">
      <c r="A483" s="12" t="s">
        <v>100</v>
      </c>
      <c r="B483" s="6" t="s">
        <v>1329</v>
      </c>
      <c r="AL483">
        <v>25</v>
      </c>
      <c r="AN483"/>
      <c r="AO483"/>
      <c r="AZ483" s="12"/>
      <c r="BA483" s="6"/>
      <c r="EM483" t="s">
        <v>537</v>
      </c>
      <c r="EN483" s="16">
        <v>1</v>
      </c>
    </row>
    <row r="484" spans="1:145" s="51" customFormat="1" x14ac:dyDescent="0.3">
      <c r="A484" s="45" t="s">
        <v>100</v>
      </c>
      <c r="B484" s="52" t="s">
        <v>1330</v>
      </c>
      <c r="D484" s="52"/>
      <c r="E484" s="51">
        <v>1490</v>
      </c>
      <c r="F484" s="52">
        <v>1540</v>
      </c>
      <c r="J484" s="52"/>
      <c r="N484" s="52"/>
      <c r="P484" s="52"/>
      <c r="R484" s="52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100"/>
      <c r="AF484" s="115"/>
      <c r="AG484" s="52"/>
      <c r="AH484" s="51">
        <v>19.8</v>
      </c>
      <c r="AJ484" s="51">
        <v>19.5</v>
      </c>
      <c r="AM484" s="52"/>
      <c r="AS484" s="52"/>
      <c r="AY484" s="52"/>
      <c r="AZ484" s="45"/>
      <c r="BA484" s="52"/>
      <c r="BJ484" s="52"/>
      <c r="BL484" s="52"/>
      <c r="BT484" s="52"/>
      <c r="CA484" s="52"/>
      <c r="CS484" s="52"/>
      <c r="CU484" s="52"/>
      <c r="CX484" s="52"/>
      <c r="DN484" s="52"/>
      <c r="DS484" s="52"/>
      <c r="DY484" s="52"/>
      <c r="EL484" s="52"/>
      <c r="EM484" s="51" t="s">
        <v>537</v>
      </c>
      <c r="EN484" s="53">
        <v>1</v>
      </c>
    </row>
    <row r="485" spans="1:145" s="195" customFormat="1" x14ac:dyDescent="0.3">
      <c r="A485" s="193" t="s">
        <v>58</v>
      </c>
      <c r="B485" s="196" t="s">
        <v>140</v>
      </c>
      <c r="C485" s="195">
        <v>1</v>
      </c>
      <c r="D485" s="196">
        <v>1</v>
      </c>
      <c r="E485" s="195">
        <v>0</v>
      </c>
      <c r="F485" s="196">
        <v>700</v>
      </c>
      <c r="G485" s="195">
        <v>24.85</v>
      </c>
      <c r="H485" s="197">
        <v>26.22</v>
      </c>
      <c r="I485" s="197">
        <v>25.535</v>
      </c>
      <c r="J485" s="198">
        <v>0.96873629022556829</v>
      </c>
      <c r="K485" s="195">
        <v>1637</v>
      </c>
      <c r="L485" s="195">
        <v>2585</v>
      </c>
      <c r="M485" s="199">
        <v>2111</v>
      </c>
      <c r="N485" s="200">
        <v>670.33722856484701</v>
      </c>
      <c r="O485" s="195">
        <v>4.0184800000000003</v>
      </c>
      <c r="P485" s="196">
        <v>4.8552400000000002</v>
      </c>
      <c r="Q485" s="195">
        <v>9.7223799999999994</v>
      </c>
      <c r="R485" s="196">
        <v>11.13687</v>
      </c>
      <c r="S485" s="202">
        <v>1</v>
      </c>
      <c r="T485" s="202">
        <v>0</v>
      </c>
      <c r="U485" s="202">
        <v>0</v>
      </c>
      <c r="V485" s="202">
        <v>0</v>
      </c>
      <c r="W485" s="202">
        <v>1</v>
      </c>
      <c r="X485" s="202">
        <v>0</v>
      </c>
      <c r="Y485" s="202">
        <v>0</v>
      </c>
      <c r="Z485" s="202">
        <v>0</v>
      </c>
      <c r="AA485" s="202">
        <v>0</v>
      </c>
      <c r="AB485" s="202">
        <v>0</v>
      </c>
      <c r="AC485" s="202">
        <v>1</v>
      </c>
      <c r="AD485" s="202">
        <v>0</v>
      </c>
      <c r="AE485" s="203">
        <v>0</v>
      </c>
      <c r="AF485" s="204">
        <v>4</v>
      </c>
      <c r="AG485" s="196"/>
      <c r="AH485" s="195">
        <v>270</v>
      </c>
      <c r="AI485" s="195">
        <v>50</v>
      </c>
      <c r="AJ485" s="195">
        <v>235</v>
      </c>
      <c r="AK485" s="195">
        <v>85</v>
      </c>
      <c r="AM485" s="196"/>
      <c r="AN485" s="195">
        <v>150</v>
      </c>
      <c r="AO485" s="195">
        <v>350</v>
      </c>
      <c r="AS485" s="196"/>
      <c r="AX485" s="195">
        <v>12</v>
      </c>
      <c r="AY485" s="196">
        <v>0</v>
      </c>
      <c r="AZ485" s="193"/>
      <c r="BA485" s="196"/>
      <c r="BG485" s="195">
        <v>1</v>
      </c>
      <c r="BJ485" s="196"/>
      <c r="BL485" s="196"/>
      <c r="BT485" s="196"/>
      <c r="CA485" s="196"/>
      <c r="CB485" s="195">
        <v>1</v>
      </c>
      <c r="CS485" s="196"/>
      <c r="CU485" s="196"/>
      <c r="CX485" s="196"/>
      <c r="DN485" s="196"/>
      <c r="DS485" s="196"/>
      <c r="DY485" s="196">
        <v>1</v>
      </c>
      <c r="EL485" s="196"/>
      <c r="EM485" s="195" t="s">
        <v>539</v>
      </c>
      <c r="EN485" s="206" t="s">
        <v>210</v>
      </c>
    </row>
    <row r="486" spans="1:145" s="195" customFormat="1" x14ac:dyDescent="0.3">
      <c r="A486" s="193" t="s">
        <v>82</v>
      </c>
      <c r="B486" s="196" t="s">
        <v>1347</v>
      </c>
      <c r="C486" s="195">
        <v>2</v>
      </c>
      <c r="D486" s="196">
        <v>0</v>
      </c>
      <c r="E486" s="195">
        <v>404</v>
      </c>
      <c r="F486" s="196">
        <v>2945</v>
      </c>
      <c r="G486" s="195">
        <v>15.22</v>
      </c>
      <c r="H486" s="197">
        <v>24.58</v>
      </c>
      <c r="I486" s="197">
        <v>19.753200000000003</v>
      </c>
      <c r="J486" s="198">
        <v>2.7379352317637653</v>
      </c>
      <c r="K486" s="195">
        <v>249</v>
      </c>
      <c r="L486" s="195">
        <v>1350</v>
      </c>
      <c r="M486" s="199">
        <v>682.32</v>
      </c>
      <c r="N486" s="200">
        <v>310.46158109069358</v>
      </c>
      <c r="O486" s="195">
        <v>16.883120000000002</v>
      </c>
      <c r="P486" s="196">
        <v>33.486879999999999</v>
      </c>
      <c r="Q486" s="208">
        <v>-109.02507</v>
      </c>
      <c r="R486" s="196">
        <v>-97.02028</v>
      </c>
      <c r="S486" s="202">
        <v>1</v>
      </c>
      <c r="T486" s="202">
        <v>0</v>
      </c>
      <c r="U486" s="202">
        <v>1</v>
      </c>
      <c r="V486" s="202">
        <v>1</v>
      </c>
      <c r="W486" s="202">
        <v>0</v>
      </c>
      <c r="X486" s="202">
        <v>0</v>
      </c>
      <c r="Y486" s="202">
        <v>1</v>
      </c>
      <c r="Z486" s="202">
        <v>0</v>
      </c>
      <c r="AA486" s="202">
        <v>0</v>
      </c>
      <c r="AB486" s="202">
        <v>0</v>
      </c>
      <c r="AC486" s="202">
        <v>0</v>
      </c>
      <c r="AD486" s="202">
        <v>0</v>
      </c>
      <c r="AE486" s="203">
        <v>0</v>
      </c>
      <c r="AF486" s="204">
        <v>1</v>
      </c>
      <c r="AG486" s="196"/>
      <c r="AL486" s="195">
        <v>70.5</v>
      </c>
      <c r="AM486" s="196">
        <v>23.5</v>
      </c>
      <c r="AN486" s="195">
        <v>50</v>
      </c>
      <c r="AO486" s="195">
        <v>76</v>
      </c>
      <c r="AP486" s="195">
        <v>8.25</v>
      </c>
      <c r="AQ486" s="195">
        <v>0.25</v>
      </c>
      <c r="AR486" s="195">
        <v>4.3</v>
      </c>
      <c r="AS486" s="196">
        <v>0.7</v>
      </c>
      <c r="AY486" s="196"/>
      <c r="AZ486" s="193"/>
      <c r="BA486" s="196"/>
      <c r="BE486" s="195">
        <v>1</v>
      </c>
      <c r="BF486" s="195">
        <v>1</v>
      </c>
      <c r="BJ486" s="196"/>
      <c r="BL486" s="196"/>
      <c r="BQ486" s="195">
        <v>1</v>
      </c>
      <c r="BT486" s="196"/>
      <c r="BX486" s="195">
        <v>1</v>
      </c>
      <c r="CA486" s="196"/>
      <c r="CS486" s="196"/>
      <c r="CT486" s="195">
        <v>1</v>
      </c>
      <c r="CU486" s="196"/>
      <c r="CX486" s="196"/>
      <c r="DN486" s="196"/>
      <c r="DS486" s="196"/>
      <c r="DY486" s="196"/>
      <c r="EL486" s="196"/>
      <c r="EM486" s="195" t="s">
        <v>538</v>
      </c>
      <c r="EN486" s="206" t="s">
        <v>1016</v>
      </c>
    </row>
    <row r="487" spans="1:145" x14ac:dyDescent="0.3">
      <c r="A487" s="12" t="s">
        <v>82</v>
      </c>
      <c r="B487" s="6" t="s">
        <v>1338</v>
      </c>
      <c r="E487">
        <v>1200</v>
      </c>
      <c r="F487" s="6">
        <v>2000</v>
      </c>
      <c r="AG487" s="6">
        <v>1</v>
      </c>
      <c r="AH487">
        <v>41.9</v>
      </c>
      <c r="AI487">
        <v>4.8</v>
      </c>
      <c r="AJ487">
        <v>76.099999999999994</v>
      </c>
      <c r="AK487">
        <v>7.2</v>
      </c>
      <c r="AL487"/>
      <c r="AN487"/>
      <c r="AO487"/>
      <c r="AZ487" s="12"/>
      <c r="BA487" s="6"/>
      <c r="EM487" t="s">
        <v>538</v>
      </c>
      <c r="EN487" s="16">
        <v>1</v>
      </c>
    </row>
    <row r="488" spans="1:145" x14ac:dyDescent="0.3">
      <c r="A488" s="12" t="s">
        <v>82</v>
      </c>
      <c r="B488" s="6" t="s">
        <v>1336</v>
      </c>
      <c r="E488">
        <v>880</v>
      </c>
      <c r="F488" s="6">
        <v>1130</v>
      </c>
      <c r="AH488">
        <v>41.3</v>
      </c>
      <c r="AJ488">
        <v>45.6</v>
      </c>
      <c r="AL488"/>
      <c r="AN488"/>
      <c r="AO488"/>
      <c r="AZ488" s="12"/>
      <c r="BA488" s="6"/>
      <c r="EM488" t="s">
        <v>538</v>
      </c>
      <c r="EN488" s="16">
        <v>1</v>
      </c>
    </row>
    <row r="489" spans="1:145" x14ac:dyDescent="0.3">
      <c r="A489" s="12" t="s">
        <v>82</v>
      </c>
      <c r="B489" s="6" t="s">
        <v>1339</v>
      </c>
      <c r="F489" s="6">
        <v>1500</v>
      </c>
      <c r="AL489">
        <v>32.450000000000003</v>
      </c>
      <c r="AM489" s="6">
        <v>12.25</v>
      </c>
      <c r="AN489"/>
      <c r="AO489"/>
      <c r="AZ489" s="12"/>
      <c r="BA489" s="6"/>
      <c r="EM489" t="s">
        <v>788</v>
      </c>
      <c r="EN489" s="16">
        <v>1</v>
      </c>
    </row>
    <row r="490" spans="1:145" s="195" customFormat="1" x14ac:dyDescent="0.3">
      <c r="A490" s="193" t="s">
        <v>82</v>
      </c>
      <c r="B490" s="196" t="s">
        <v>141</v>
      </c>
      <c r="C490" s="195">
        <v>2</v>
      </c>
      <c r="D490" s="196">
        <v>0</v>
      </c>
      <c r="E490" s="195">
        <v>0</v>
      </c>
      <c r="F490" s="196">
        <v>1520</v>
      </c>
      <c r="G490" s="195">
        <v>19.63</v>
      </c>
      <c r="H490" s="197">
        <v>27.26</v>
      </c>
      <c r="I490" s="197">
        <v>25.349583333333332</v>
      </c>
      <c r="J490" s="198">
        <v>1.6631360611720902</v>
      </c>
      <c r="K490" s="195">
        <v>1383</v>
      </c>
      <c r="L490" s="195">
        <v>4892</v>
      </c>
      <c r="M490" s="195">
        <v>2612</v>
      </c>
      <c r="N490" s="200">
        <v>816.11353643217194</v>
      </c>
      <c r="O490" s="195">
        <v>6.1817299999999999</v>
      </c>
      <c r="P490" s="196">
        <v>15.679919999999999</v>
      </c>
      <c r="Q490" s="208">
        <v>-85.950890000000001</v>
      </c>
      <c r="R490" s="196">
        <v>-77.395960000000002</v>
      </c>
      <c r="S490" s="202">
        <v>1</v>
      </c>
      <c r="T490" s="202">
        <v>0</v>
      </c>
      <c r="U490" s="202">
        <v>0</v>
      </c>
      <c r="V490" s="202">
        <v>0</v>
      </c>
      <c r="W490" s="202">
        <v>0</v>
      </c>
      <c r="X490" s="202">
        <v>0</v>
      </c>
      <c r="Y490" s="202">
        <v>0</v>
      </c>
      <c r="Z490" s="202">
        <v>0</v>
      </c>
      <c r="AA490" s="202">
        <v>0</v>
      </c>
      <c r="AB490" s="202">
        <v>0</v>
      </c>
      <c r="AC490" s="202">
        <v>1</v>
      </c>
      <c r="AD490" s="202">
        <v>0</v>
      </c>
      <c r="AE490" s="203">
        <v>0</v>
      </c>
      <c r="AF490" s="204">
        <v>1</v>
      </c>
      <c r="AG490" s="196">
        <v>1</v>
      </c>
      <c r="AH490" s="195">
        <v>29.25</v>
      </c>
      <c r="AI490" s="195">
        <v>5.75</v>
      </c>
      <c r="AM490" s="196"/>
      <c r="AN490" s="195">
        <v>24</v>
      </c>
      <c r="AO490" s="195">
        <v>81</v>
      </c>
      <c r="AS490" s="196"/>
      <c r="AY490" s="196"/>
      <c r="AZ490" s="193"/>
      <c r="BA490" s="196"/>
      <c r="BF490" s="195">
        <v>1</v>
      </c>
      <c r="BG490" s="195">
        <v>1</v>
      </c>
      <c r="BJ490" s="196">
        <v>1</v>
      </c>
      <c r="BL490" s="196"/>
      <c r="BT490" s="196"/>
      <c r="CA490" s="196"/>
      <c r="CS490" s="196"/>
      <c r="CU490" s="196"/>
      <c r="CX490" s="196"/>
      <c r="DN490" s="196"/>
      <c r="DS490" s="196"/>
      <c r="DY490" s="196">
        <v>1</v>
      </c>
      <c r="EL490" s="196"/>
      <c r="EM490" s="195" t="s">
        <v>788</v>
      </c>
      <c r="EN490" s="206" t="s">
        <v>210</v>
      </c>
    </row>
    <row r="491" spans="1:145" x14ac:dyDescent="0.3">
      <c r="A491" s="12" t="s">
        <v>82</v>
      </c>
      <c r="B491" s="6" t="s">
        <v>1340</v>
      </c>
      <c r="E491">
        <v>0</v>
      </c>
      <c r="F491" s="6">
        <v>2100</v>
      </c>
      <c r="AG491" s="6">
        <v>1</v>
      </c>
      <c r="AH491">
        <v>25.114999999999998</v>
      </c>
      <c r="AI491">
        <v>4.0250000000000004</v>
      </c>
      <c r="AJ491">
        <v>34.950000000000003</v>
      </c>
      <c r="AK491">
        <v>4.72</v>
      </c>
      <c r="AL491"/>
      <c r="AN491"/>
      <c r="AO491"/>
      <c r="AZ491" s="12"/>
      <c r="BA491" s="6"/>
      <c r="EM491" t="s">
        <v>538</v>
      </c>
      <c r="EN491" s="16">
        <v>1</v>
      </c>
    </row>
    <row r="492" spans="1:145" x14ac:dyDescent="0.3">
      <c r="A492" s="12" t="s">
        <v>82</v>
      </c>
      <c r="B492" s="6" t="s">
        <v>1341</v>
      </c>
      <c r="E492">
        <v>1</v>
      </c>
      <c r="F492" s="6">
        <v>1200</v>
      </c>
      <c r="AH492">
        <v>36.5</v>
      </c>
      <c r="AI492">
        <v>6.5</v>
      </c>
      <c r="AJ492">
        <v>60</v>
      </c>
      <c r="AK492">
        <v>10</v>
      </c>
      <c r="AL492"/>
      <c r="AN492"/>
      <c r="AO492"/>
      <c r="AZ492" s="12"/>
      <c r="BA492" s="6"/>
      <c r="EM492" t="s">
        <v>538</v>
      </c>
      <c r="EN492" s="16">
        <v>1</v>
      </c>
    </row>
    <row r="493" spans="1:145" x14ac:dyDescent="0.3">
      <c r="A493" s="12" t="s">
        <v>82</v>
      </c>
      <c r="B493" s="6" t="s">
        <v>1337</v>
      </c>
      <c r="E493">
        <v>1050</v>
      </c>
      <c r="F493" s="6">
        <v>1720</v>
      </c>
      <c r="AH493">
        <v>22.45</v>
      </c>
      <c r="AI493">
        <v>3.05</v>
      </c>
      <c r="AJ493">
        <v>31.05</v>
      </c>
      <c r="AK493">
        <v>6.05</v>
      </c>
      <c r="AL493"/>
      <c r="AN493"/>
      <c r="AO493"/>
      <c r="AZ493" s="12"/>
      <c r="BA493" s="6"/>
      <c r="EM493" t="s">
        <v>538</v>
      </c>
      <c r="EN493" s="16">
        <v>1</v>
      </c>
    </row>
    <row r="494" spans="1:145" x14ac:dyDescent="0.3">
      <c r="A494" s="12" t="s">
        <v>82</v>
      </c>
      <c r="B494" s="6" t="s">
        <v>1342</v>
      </c>
      <c r="E494">
        <v>15</v>
      </c>
      <c r="F494" s="6">
        <v>2500</v>
      </c>
      <c r="AH494">
        <v>30.015000000000001</v>
      </c>
      <c r="AI494">
        <v>2.2250000000000001</v>
      </c>
      <c r="AJ494">
        <v>35.92</v>
      </c>
      <c r="AK494">
        <v>4.5199999999999996</v>
      </c>
      <c r="AL494"/>
      <c r="AN494"/>
      <c r="AO494"/>
      <c r="AZ494" s="12"/>
      <c r="BA494" s="6"/>
      <c r="EM494" t="s">
        <v>538</v>
      </c>
      <c r="EN494" s="16">
        <v>1</v>
      </c>
    </row>
    <row r="495" spans="1:145" x14ac:dyDescent="0.3">
      <c r="A495" s="12" t="s">
        <v>82</v>
      </c>
      <c r="B495" s="6" t="s">
        <v>1343</v>
      </c>
      <c r="E495">
        <v>1</v>
      </c>
      <c r="F495" s="6">
        <v>1300</v>
      </c>
      <c r="AG495" s="6">
        <v>1</v>
      </c>
      <c r="AH495">
        <v>35.5</v>
      </c>
      <c r="AI495">
        <v>9.5</v>
      </c>
      <c r="AJ495">
        <v>57</v>
      </c>
      <c r="AK495">
        <v>17</v>
      </c>
      <c r="AL495"/>
      <c r="AN495"/>
      <c r="AO495"/>
      <c r="AZ495" s="12"/>
      <c r="BA495" s="6"/>
      <c r="EM495" t="s">
        <v>538</v>
      </c>
      <c r="EN495" s="16">
        <v>1</v>
      </c>
    </row>
    <row r="496" spans="1:145" x14ac:dyDescent="0.3">
      <c r="A496" s="12" t="s">
        <v>82</v>
      </c>
      <c r="B496" s="6" t="s">
        <v>1344</v>
      </c>
      <c r="E496">
        <v>1258</v>
      </c>
      <c r="F496" s="6">
        <v>1862</v>
      </c>
      <c r="AH496">
        <v>27.125</v>
      </c>
      <c r="AI496">
        <v>3.3050000000000002</v>
      </c>
      <c r="AJ496">
        <v>39.549999999999997</v>
      </c>
      <c r="AK496">
        <v>2.78</v>
      </c>
      <c r="AL496"/>
      <c r="AN496"/>
      <c r="AO496"/>
      <c r="AZ496" s="12"/>
      <c r="BA496" s="6"/>
      <c r="EM496" t="s">
        <v>538</v>
      </c>
      <c r="EN496" s="16">
        <v>1</v>
      </c>
    </row>
    <row r="497" spans="1:145" x14ac:dyDescent="0.3">
      <c r="A497" s="12" t="s">
        <v>82</v>
      </c>
      <c r="B497" s="6" t="s">
        <v>1345</v>
      </c>
      <c r="C497">
        <v>2</v>
      </c>
      <c r="AL497"/>
      <c r="AN497"/>
      <c r="AO497"/>
      <c r="AZ497" s="12"/>
      <c r="BA497" s="6"/>
      <c r="EM497" t="s">
        <v>538</v>
      </c>
      <c r="EN497" s="16">
        <v>1</v>
      </c>
      <c r="EO497" t="s">
        <v>602</v>
      </c>
    </row>
    <row r="498" spans="1:145" s="51" customFormat="1" x14ac:dyDescent="0.3">
      <c r="A498" s="45" t="s">
        <v>82</v>
      </c>
      <c r="B498" s="52" t="s">
        <v>1346</v>
      </c>
      <c r="D498" s="52"/>
      <c r="E498" s="51">
        <v>920</v>
      </c>
      <c r="F498" s="52">
        <v>1800</v>
      </c>
      <c r="J498" s="52"/>
      <c r="N498" s="52"/>
      <c r="P498" s="52"/>
      <c r="R498" s="52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100"/>
      <c r="AF498" s="115"/>
      <c r="AG498" s="52">
        <v>0</v>
      </c>
      <c r="AH498" s="51">
        <v>21</v>
      </c>
      <c r="AI498" s="51">
        <v>5</v>
      </c>
      <c r="AJ498" s="51">
        <v>24.2</v>
      </c>
      <c r="AK498" s="51">
        <v>5.8</v>
      </c>
      <c r="AM498" s="52"/>
      <c r="AS498" s="52"/>
      <c r="AY498" s="52"/>
      <c r="AZ498" s="45"/>
      <c r="BA498" s="52"/>
      <c r="BJ498" s="52"/>
      <c r="BL498" s="52"/>
      <c r="BT498" s="52"/>
      <c r="CA498" s="52"/>
      <c r="CS498" s="52"/>
      <c r="CU498" s="52"/>
      <c r="CX498" s="52"/>
      <c r="DN498" s="52"/>
      <c r="DS498" s="52"/>
      <c r="DY498" s="52"/>
      <c r="EL498" s="52"/>
      <c r="EM498" s="51" t="s">
        <v>538</v>
      </c>
      <c r="EN498" s="53">
        <v>1</v>
      </c>
    </row>
    <row r="499" spans="1:145" x14ac:dyDescent="0.3">
      <c r="A499" s="12" t="s">
        <v>87</v>
      </c>
      <c r="B499" s="6" t="s">
        <v>1384</v>
      </c>
      <c r="C499">
        <v>2</v>
      </c>
      <c r="E499">
        <v>20</v>
      </c>
      <c r="F499" s="6">
        <v>150</v>
      </c>
      <c r="AH499">
        <v>34.549999999999997</v>
      </c>
      <c r="AI499">
        <v>3.35</v>
      </c>
      <c r="AJ499">
        <v>42.8</v>
      </c>
      <c r="AK499">
        <v>1.2</v>
      </c>
      <c r="AL499"/>
      <c r="AN499" s="252">
        <v>31</v>
      </c>
      <c r="AO499" s="253"/>
      <c r="AP499">
        <v>3.8</v>
      </c>
      <c r="AQ499">
        <v>0.05</v>
      </c>
      <c r="AZ499" s="12"/>
      <c r="BA499" s="6"/>
      <c r="EM499" t="s">
        <v>537</v>
      </c>
      <c r="EN499" s="16">
        <v>1</v>
      </c>
    </row>
    <row r="500" spans="1:145" s="51" customFormat="1" x14ac:dyDescent="0.3">
      <c r="A500" s="45" t="s">
        <v>87</v>
      </c>
      <c r="B500" s="52" t="s">
        <v>1385</v>
      </c>
      <c r="D500" s="52"/>
      <c r="F500" s="52"/>
      <c r="J500" s="52"/>
      <c r="N500" s="52"/>
      <c r="P500" s="52"/>
      <c r="R500" s="52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100"/>
      <c r="AF500" s="115"/>
      <c r="AG500" s="52"/>
      <c r="AM500" s="52"/>
      <c r="AS500" s="52"/>
      <c r="AY500" s="52"/>
      <c r="AZ500" s="45"/>
      <c r="BA500" s="52"/>
      <c r="BJ500" s="52"/>
      <c r="BL500" s="52"/>
      <c r="BT500" s="52"/>
      <c r="CA500" s="52"/>
      <c r="CS500" s="52"/>
      <c r="CU500" s="52"/>
      <c r="CX500" s="52"/>
      <c r="DN500" s="52"/>
      <c r="DS500" s="52"/>
      <c r="DY500" s="52"/>
      <c r="EL500" s="52"/>
      <c r="EM500" s="51" t="s">
        <v>537</v>
      </c>
      <c r="EN500" s="53">
        <v>1</v>
      </c>
      <c r="EO500" s="51" t="s">
        <v>602</v>
      </c>
    </row>
    <row r="501" spans="1:145" s="195" customFormat="1" x14ac:dyDescent="0.3">
      <c r="A501" s="193" t="s">
        <v>77</v>
      </c>
      <c r="B501" s="196" t="s">
        <v>1433</v>
      </c>
      <c r="C501" s="195">
        <v>2</v>
      </c>
      <c r="D501" s="196">
        <v>1</v>
      </c>
      <c r="E501" s="195">
        <v>180</v>
      </c>
      <c r="F501" s="196">
        <v>865</v>
      </c>
      <c r="G501" s="195">
        <v>23.28</v>
      </c>
      <c r="H501" s="197">
        <v>23.28</v>
      </c>
      <c r="I501" s="197">
        <v>23.28</v>
      </c>
      <c r="J501" s="198">
        <v>0</v>
      </c>
      <c r="K501" s="195">
        <v>1525</v>
      </c>
      <c r="L501" s="195">
        <v>1525</v>
      </c>
      <c r="M501" s="195">
        <v>1525</v>
      </c>
      <c r="N501" s="200">
        <v>0</v>
      </c>
      <c r="O501" s="195">
        <v>-6.4622200000000003</v>
      </c>
      <c r="P501" s="196">
        <v>-6.4622200000000003</v>
      </c>
      <c r="Q501" s="208">
        <v>-76.351669999999999</v>
      </c>
      <c r="R501" s="196">
        <v>-76.351669999999999</v>
      </c>
      <c r="S501" s="202">
        <v>1</v>
      </c>
      <c r="T501" s="202">
        <v>0</v>
      </c>
      <c r="U501" s="202">
        <v>0</v>
      </c>
      <c r="V501" s="202">
        <v>0</v>
      </c>
      <c r="W501" s="202">
        <v>1</v>
      </c>
      <c r="X501" s="202">
        <v>0</v>
      </c>
      <c r="Y501" s="202">
        <v>0</v>
      </c>
      <c r="Z501" s="202">
        <v>0</v>
      </c>
      <c r="AA501" s="202">
        <v>0</v>
      </c>
      <c r="AB501" s="202">
        <v>0</v>
      </c>
      <c r="AC501" s="202">
        <v>1</v>
      </c>
      <c r="AD501" s="202">
        <v>1</v>
      </c>
      <c r="AE501" s="203">
        <v>0</v>
      </c>
      <c r="AF501" s="204">
        <v>1</v>
      </c>
      <c r="AG501" s="196"/>
      <c r="AL501" s="195">
        <v>21.5</v>
      </c>
      <c r="AM501" s="196">
        <v>3.5</v>
      </c>
      <c r="AN501" s="195">
        <v>14</v>
      </c>
      <c r="AO501" s="195">
        <v>22</v>
      </c>
      <c r="AS501" s="196"/>
      <c r="AY501" s="196"/>
      <c r="AZ501" s="193"/>
      <c r="BA501" s="196"/>
      <c r="BG501" s="195">
        <v>1</v>
      </c>
      <c r="BJ501" s="196"/>
      <c r="BL501" s="196"/>
      <c r="BT501" s="196"/>
      <c r="CA501" s="196"/>
      <c r="CB501" s="195">
        <v>1</v>
      </c>
      <c r="CS501" s="196"/>
      <c r="CU501" s="196"/>
      <c r="CX501" s="196"/>
      <c r="DN501" s="196"/>
      <c r="DS501" s="196"/>
      <c r="DV501" s="195">
        <v>1</v>
      </c>
      <c r="DW501" s="195">
        <v>1</v>
      </c>
      <c r="DY501" s="196">
        <v>1</v>
      </c>
      <c r="EH501" s="195">
        <v>1</v>
      </c>
      <c r="EL501" s="196"/>
      <c r="EM501" s="195" t="s">
        <v>537</v>
      </c>
      <c r="EN501" s="206" t="s">
        <v>210</v>
      </c>
    </row>
    <row r="502" spans="1:145" x14ac:dyDescent="0.3">
      <c r="A502" s="12" t="s">
        <v>77</v>
      </c>
      <c r="B502" s="6" t="s">
        <v>1434</v>
      </c>
      <c r="E502">
        <v>200</v>
      </c>
      <c r="F502" s="6">
        <v>1400</v>
      </c>
      <c r="AG502" s="6">
        <v>0</v>
      </c>
      <c r="AH502">
        <v>21.3</v>
      </c>
      <c r="AI502">
        <v>2.1</v>
      </c>
      <c r="AJ502">
        <v>23.1</v>
      </c>
      <c r="AK502">
        <v>1.2</v>
      </c>
      <c r="AL502"/>
      <c r="AN502"/>
      <c r="AO502"/>
      <c r="AZ502" s="12"/>
      <c r="BA502" s="6"/>
      <c r="EM502" t="s">
        <v>537</v>
      </c>
      <c r="EN502" s="16">
        <v>1</v>
      </c>
    </row>
    <row r="503" spans="1:145" s="195" customFormat="1" x14ac:dyDescent="0.3">
      <c r="A503" s="193" t="s">
        <v>77</v>
      </c>
      <c r="B503" s="196" t="s">
        <v>1435</v>
      </c>
      <c r="C503" s="195">
        <v>2</v>
      </c>
      <c r="D503" s="196">
        <v>1</v>
      </c>
      <c r="E503" s="195">
        <v>160</v>
      </c>
      <c r="F503" s="196">
        <v>280</v>
      </c>
      <c r="G503" s="195">
        <v>25.86</v>
      </c>
      <c r="H503" s="197">
        <v>25.86</v>
      </c>
      <c r="I503" s="197">
        <v>25.86</v>
      </c>
      <c r="J503" s="198">
        <v>0</v>
      </c>
      <c r="K503" s="195">
        <v>1918</v>
      </c>
      <c r="L503" s="195">
        <v>1918</v>
      </c>
      <c r="M503" s="195">
        <v>1918</v>
      </c>
      <c r="N503" s="200">
        <v>0</v>
      </c>
      <c r="O503" s="195">
        <v>-15.60141</v>
      </c>
      <c r="P503" s="196">
        <v>-15.60141</v>
      </c>
      <c r="Q503" s="208">
        <v>-56.09789</v>
      </c>
      <c r="R503" s="196">
        <v>-56.09789</v>
      </c>
      <c r="S503" s="202">
        <v>1</v>
      </c>
      <c r="T503" s="202">
        <v>0</v>
      </c>
      <c r="U503" s="202">
        <v>1</v>
      </c>
      <c r="V503" s="202">
        <v>1</v>
      </c>
      <c r="W503" s="202">
        <v>1</v>
      </c>
      <c r="X503" s="202">
        <v>0</v>
      </c>
      <c r="Y503" s="202">
        <v>0</v>
      </c>
      <c r="Z503" s="202">
        <v>0</v>
      </c>
      <c r="AA503" s="202">
        <v>0</v>
      </c>
      <c r="AB503" s="202">
        <v>0</v>
      </c>
      <c r="AC503" s="202">
        <v>0</v>
      </c>
      <c r="AD503" s="202">
        <v>0</v>
      </c>
      <c r="AE503" s="203">
        <v>0</v>
      </c>
      <c r="AF503" s="204">
        <v>1</v>
      </c>
      <c r="AG503" s="196">
        <v>0</v>
      </c>
      <c r="AH503" s="195">
        <v>22.75</v>
      </c>
      <c r="AI503" s="195">
        <v>2.4500000000000002</v>
      </c>
      <c r="AJ503" s="195">
        <v>26.3</v>
      </c>
      <c r="AK503" s="195">
        <v>2.8</v>
      </c>
      <c r="AM503" s="196"/>
      <c r="AS503" s="196"/>
      <c r="AY503" s="196"/>
      <c r="AZ503" s="193"/>
      <c r="BA503" s="196"/>
      <c r="BF503" s="195">
        <v>1</v>
      </c>
      <c r="BG503" s="195">
        <v>1</v>
      </c>
      <c r="BJ503" s="196"/>
      <c r="BL503" s="196"/>
      <c r="BR503" s="195">
        <v>1</v>
      </c>
      <c r="BT503" s="196"/>
      <c r="BZ503" s="195">
        <v>1</v>
      </c>
      <c r="CA503" s="196"/>
      <c r="CB503" s="195">
        <v>1</v>
      </c>
      <c r="CI503" s="195">
        <v>1</v>
      </c>
      <c r="CS503" s="196"/>
      <c r="CU503" s="196"/>
      <c r="CX503" s="196"/>
      <c r="DN503" s="196"/>
      <c r="DS503" s="196"/>
      <c r="DY503" s="196"/>
      <c r="EL503" s="196"/>
      <c r="EM503" s="195" t="s">
        <v>537</v>
      </c>
      <c r="EN503" s="206" t="s">
        <v>210</v>
      </c>
    </row>
    <row r="504" spans="1:145" x14ac:dyDescent="0.3">
      <c r="A504" s="12" t="s">
        <v>77</v>
      </c>
      <c r="B504" s="6" t="s">
        <v>1436</v>
      </c>
      <c r="E504" s="246">
        <v>240</v>
      </c>
      <c r="F504" s="248"/>
      <c r="AL504">
        <v>22.25</v>
      </c>
      <c r="AM504" s="6">
        <v>1.95</v>
      </c>
      <c r="AN504"/>
      <c r="AO504"/>
      <c r="AZ504" s="12"/>
      <c r="BA504" s="6"/>
      <c r="EM504" t="s">
        <v>537</v>
      </c>
      <c r="EN504" s="16">
        <v>1</v>
      </c>
    </row>
    <row r="505" spans="1:145" x14ac:dyDescent="0.3">
      <c r="A505" s="12" t="s">
        <v>77</v>
      </c>
      <c r="B505" s="6" t="s">
        <v>1437</v>
      </c>
      <c r="AG505" s="6">
        <v>0</v>
      </c>
      <c r="AH505">
        <v>26.1</v>
      </c>
      <c r="AI505">
        <v>1.23</v>
      </c>
      <c r="AJ505">
        <v>24.504999999999999</v>
      </c>
      <c r="AK505">
        <v>4.085</v>
      </c>
      <c r="AL505"/>
      <c r="AN505"/>
      <c r="AO505"/>
      <c r="AZ505" s="12"/>
      <c r="BA505" s="6"/>
      <c r="EM505" t="s">
        <v>537</v>
      </c>
      <c r="EN505" s="16">
        <v>1</v>
      </c>
    </row>
    <row r="506" spans="1:145" x14ac:dyDescent="0.3">
      <c r="A506" s="12" t="s">
        <v>77</v>
      </c>
      <c r="B506" s="6" t="s">
        <v>1438</v>
      </c>
      <c r="E506">
        <v>330</v>
      </c>
      <c r="F506" s="6">
        <v>1000</v>
      </c>
      <c r="AG506" s="6">
        <v>0</v>
      </c>
      <c r="AH506">
        <v>20</v>
      </c>
      <c r="AI506">
        <v>2.5</v>
      </c>
      <c r="AJ506">
        <v>21.5</v>
      </c>
      <c r="AK506">
        <v>2.5</v>
      </c>
      <c r="AL506">
        <v>20.75</v>
      </c>
      <c r="AM506" s="6">
        <v>3.25</v>
      </c>
      <c r="AN506"/>
      <c r="AO506"/>
      <c r="AZ506" s="12"/>
      <c r="BA506" s="6"/>
      <c r="EM506" t="s">
        <v>537</v>
      </c>
      <c r="EN506" s="16">
        <v>1</v>
      </c>
    </row>
    <row r="507" spans="1:145" s="195" customFormat="1" x14ac:dyDescent="0.3">
      <c r="A507" s="193" t="s">
        <v>77</v>
      </c>
      <c r="B507" s="196" t="s">
        <v>1439</v>
      </c>
      <c r="C507" s="195">
        <v>2</v>
      </c>
      <c r="D507" s="196">
        <v>1</v>
      </c>
      <c r="E507" s="195">
        <v>380</v>
      </c>
      <c r="F507" s="196">
        <v>1000</v>
      </c>
      <c r="G507" s="195">
        <v>23.28</v>
      </c>
      <c r="H507" s="197">
        <v>23.28</v>
      </c>
      <c r="I507" s="197">
        <v>23.28</v>
      </c>
      <c r="J507" s="198">
        <v>0</v>
      </c>
      <c r="K507" s="195">
        <v>1525</v>
      </c>
      <c r="L507" s="195">
        <v>1525</v>
      </c>
      <c r="M507" s="195">
        <v>1525</v>
      </c>
      <c r="N507" s="200">
        <v>0</v>
      </c>
      <c r="O507" s="195">
        <v>-8.3084199999999999</v>
      </c>
      <c r="P507" s="196">
        <v>-7.41723</v>
      </c>
      <c r="Q507" s="208">
        <v>-76.677109999999999</v>
      </c>
      <c r="R507" s="196">
        <v>-76.492140000000006</v>
      </c>
      <c r="S507" s="202">
        <v>1</v>
      </c>
      <c r="T507" s="202">
        <v>0</v>
      </c>
      <c r="U507" s="202">
        <v>0</v>
      </c>
      <c r="V507" s="202">
        <v>0</v>
      </c>
      <c r="W507" s="202">
        <v>1</v>
      </c>
      <c r="X507" s="202">
        <v>0</v>
      </c>
      <c r="Y507" s="202">
        <v>0</v>
      </c>
      <c r="Z507" s="202">
        <v>0</v>
      </c>
      <c r="AA507" s="202">
        <v>0</v>
      </c>
      <c r="AB507" s="202">
        <v>0</v>
      </c>
      <c r="AC507" s="202">
        <v>0</v>
      </c>
      <c r="AD507" s="202">
        <v>0</v>
      </c>
      <c r="AE507" s="203">
        <v>0</v>
      </c>
      <c r="AF507" s="204">
        <v>3</v>
      </c>
      <c r="AG507" s="196"/>
      <c r="AH507" s="195">
        <v>28.6</v>
      </c>
      <c r="AJ507" s="195">
        <v>32.6</v>
      </c>
      <c r="AK507" s="195">
        <v>1.8</v>
      </c>
      <c r="AM507" s="196"/>
      <c r="AN507" s="195">
        <v>22</v>
      </c>
      <c r="AO507" s="195">
        <v>44</v>
      </c>
      <c r="AR507" s="195">
        <v>2.5</v>
      </c>
      <c r="AS507" s="196">
        <v>0.1</v>
      </c>
      <c r="AX507" s="195">
        <v>5.5</v>
      </c>
      <c r="AY507" s="196">
        <v>0.5</v>
      </c>
      <c r="AZ507" s="193"/>
      <c r="BA507" s="196"/>
      <c r="BG507" s="195">
        <v>1</v>
      </c>
      <c r="BJ507" s="196">
        <v>1</v>
      </c>
      <c r="BL507" s="196"/>
      <c r="BT507" s="196"/>
      <c r="CA507" s="196"/>
      <c r="CB507" s="195">
        <v>1</v>
      </c>
      <c r="CC507" s="195">
        <v>1</v>
      </c>
      <c r="CS507" s="196"/>
      <c r="CU507" s="196"/>
      <c r="CX507" s="196"/>
      <c r="DN507" s="196"/>
      <c r="DS507" s="196"/>
      <c r="DY507" s="196"/>
      <c r="EL507" s="196"/>
      <c r="EM507" s="195" t="s">
        <v>537</v>
      </c>
      <c r="EN507" s="206" t="s">
        <v>210</v>
      </c>
    </row>
    <row r="508" spans="1:145" x14ac:dyDescent="0.3">
      <c r="A508" s="12" t="s">
        <v>77</v>
      </c>
      <c r="B508" s="6" t="s">
        <v>1440</v>
      </c>
      <c r="E508">
        <v>274</v>
      </c>
      <c r="F508" s="6">
        <v>800</v>
      </c>
      <c r="AL508"/>
      <c r="AN508"/>
      <c r="AO508"/>
      <c r="AZ508" s="12"/>
      <c r="BA508" s="6"/>
      <c r="EM508" t="s">
        <v>537</v>
      </c>
      <c r="EN508" s="16">
        <v>1</v>
      </c>
      <c r="EO508" t="s">
        <v>602</v>
      </c>
    </row>
    <row r="509" spans="1:145" x14ac:dyDescent="0.3">
      <c r="A509" s="12" t="s">
        <v>77</v>
      </c>
      <c r="B509" s="6" t="s">
        <v>1441</v>
      </c>
      <c r="AL509"/>
      <c r="AN509"/>
      <c r="AO509"/>
      <c r="AZ509" s="12"/>
      <c r="BA509" s="6"/>
      <c r="EM509" t="s">
        <v>537</v>
      </c>
      <c r="EN509" s="16">
        <v>1</v>
      </c>
      <c r="EO509" t="s">
        <v>602</v>
      </c>
    </row>
    <row r="510" spans="1:145" s="195" customFormat="1" x14ac:dyDescent="0.3">
      <c r="A510" s="193" t="s">
        <v>77</v>
      </c>
      <c r="B510" s="196" t="s">
        <v>1442</v>
      </c>
      <c r="C510" s="195">
        <v>2</v>
      </c>
      <c r="D510" s="196">
        <v>1</v>
      </c>
      <c r="E510" s="195">
        <v>340</v>
      </c>
      <c r="F510" s="196">
        <v>850</v>
      </c>
      <c r="G510" s="195">
        <v>14.08</v>
      </c>
      <c r="H510" s="197">
        <v>24.25</v>
      </c>
      <c r="I510" s="197">
        <v>19.164999999999999</v>
      </c>
      <c r="J510" s="198">
        <v>7.1912759646671924</v>
      </c>
      <c r="K510" s="195">
        <v>1136</v>
      </c>
      <c r="L510" s="195">
        <v>2587</v>
      </c>
      <c r="M510" s="199">
        <v>1861.5</v>
      </c>
      <c r="N510" s="200">
        <v>1026.0119395016804</v>
      </c>
      <c r="O510" s="195">
        <v>-12.97974</v>
      </c>
      <c r="P510" s="201">
        <v>-12.745699999999999</v>
      </c>
      <c r="Q510" s="208">
        <v>-71.529920000000004</v>
      </c>
      <c r="R510" s="196">
        <v>-71.242469999999997</v>
      </c>
      <c r="S510" s="202">
        <v>1</v>
      </c>
      <c r="T510" s="202">
        <v>0</v>
      </c>
      <c r="U510" s="202">
        <v>0</v>
      </c>
      <c r="V510" s="202">
        <v>0</v>
      </c>
      <c r="W510" s="202">
        <v>1</v>
      </c>
      <c r="X510" s="202">
        <v>0</v>
      </c>
      <c r="Y510" s="202">
        <v>0</v>
      </c>
      <c r="Z510" s="202">
        <v>0</v>
      </c>
      <c r="AA510" s="202">
        <v>0</v>
      </c>
      <c r="AB510" s="202">
        <v>0</v>
      </c>
      <c r="AC510" s="202">
        <v>0</v>
      </c>
      <c r="AD510" s="202">
        <v>0</v>
      </c>
      <c r="AE510" s="203">
        <v>0</v>
      </c>
      <c r="AF510" s="204">
        <v>4</v>
      </c>
      <c r="AG510" s="196">
        <v>1</v>
      </c>
      <c r="AH510" s="195">
        <v>20.5</v>
      </c>
      <c r="AI510" s="195">
        <v>1.3</v>
      </c>
      <c r="AJ510" s="195">
        <v>23.6</v>
      </c>
      <c r="AK510" s="195">
        <v>2.1</v>
      </c>
      <c r="AM510" s="196"/>
      <c r="AN510" s="195">
        <v>22</v>
      </c>
      <c r="AO510" s="195">
        <v>25</v>
      </c>
      <c r="AS510" s="196"/>
      <c r="AY510" s="196"/>
      <c r="AZ510" s="193"/>
      <c r="BA510" s="196"/>
      <c r="BG510" s="195">
        <v>1</v>
      </c>
      <c r="BJ510" s="196"/>
      <c r="BL510" s="196"/>
      <c r="BT510" s="196"/>
      <c r="CA510" s="196"/>
      <c r="CB510" s="195">
        <v>1</v>
      </c>
      <c r="CC510" s="195">
        <v>1</v>
      </c>
      <c r="CS510" s="196"/>
      <c r="CU510" s="196"/>
      <c r="CX510" s="196"/>
      <c r="DN510" s="196"/>
      <c r="DS510" s="196"/>
      <c r="DY510" s="196"/>
      <c r="EL510" s="196"/>
      <c r="EM510" s="195" t="s">
        <v>537</v>
      </c>
      <c r="EN510" s="206" t="s">
        <v>210</v>
      </c>
    </row>
    <row r="511" spans="1:145" x14ac:dyDescent="0.3">
      <c r="A511" s="12" t="s">
        <v>77</v>
      </c>
      <c r="B511" s="6" t="s">
        <v>1443</v>
      </c>
      <c r="E511" s="12">
        <v>1330</v>
      </c>
      <c r="AL511"/>
      <c r="AN511"/>
      <c r="AO511"/>
      <c r="AZ511" s="12"/>
      <c r="BA511" s="6"/>
      <c r="EM511" t="s">
        <v>537</v>
      </c>
      <c r="EN511" s="16">
        <v>1</v>
      </c>
      <c r="EO511" t="s">
        <v>602</v>
      </c>
    </row>
    <row r="512" spans="1:145" s="195" customFormat="1" x14ac:dyDescent="0.3">
      <c r="A512" s="193" t="s">
        <v>77</v>
      </c>
      <c r="B512" s="196" t="s">
        <v>1444</v>
      </c>
      <c r="C512" s="195">
        <v>2</v>
      </c>
      <c r="D512" s="196">
        <v>1</v>
      </c>
      <c r="E512" s="195">
        <v>500</v>
      </c>
      <c r="F512" s="196">
        <v>1300</v>
      </c>
      <c r="G512" s="195">
        <v>18.239999999999998</v>
      </c>
      <c r="H512" s="197">
        <v>27.2</v>
      </c>
      <c r="I512" s="197">
        <v>25.252499999999998</v>
      </c>
      <c r="J512" s="198">
        <v>2.8035418075475094</v>
      </c>
      <c r="K512" s="195">
        <v>1525</v>
      </c>
      <c r="L512" s="195">
        <v>2953</v>
      </c>
      <c r="M512" s="199">
        <v>2204.125</v>
      </c>
      <c r="N512" s="200">
        <v>365.21899822800384</v>
      </c>
      <c r="O512" s="195">
        <v>-12.967269999999999</v>
      </c>
      <c r="P512" s="196">
        <v>5.5090300000000001</v>
      </c>
      <c r="Q512" s="208">
        <v>-76.885149999999996</v>
      </c>
      <c r="R512" s="196">
        <v>-54.282530000000001</v>
      </c>
      <c r="S512" s="202">
        <v>1</v>
      </c>
      <c r="T512" s="202">
        <v>0</v>
      </c>
      <c r="U512" s="202">
        <v>0</v>
      </c>
      <c r="V512" s="202">
        <v>0</v>
      </c>
      <c r="W512" s="202">
        <v>1</v>
      </c>
      <c r="X512" s="202">
        <v>0</v>
      </c>
      <c r="Y512" s="202">
        <v>0</v>
      </c>
      <c r="Z512" s="202">
        <v>0</v>
      </c>
      <c r="AA512" s="202">
        <v>0</v>
      </c>
      <c r="AB512" s="202">
        <v>0</v>
      </c>
      <c r="AC512" s="202">
        <v>0</v>
      </c>
      <c r="AD512" s="202">
        <v>0</v>
      </c>
      <c r="AE512" s="203">
        <v>0</v>
      </c>
      <c r="AF512" s="204">
        <v>1</v>
      </c>
      <c r="AG512" s="196">
        <v>0</v>
      </c>
      <c r="AH512" s="195">
        <v>42</v>
      </c>
      <c r="AJ512" s="195">
        <v>50</v>
      </c>
      <c r="AM512" s="196"/>
      <c r="AR512" s="195">
        <v>2.2000000000000002</v>
      </c>
      <c r="AS512" s="196">
        <v>0.2</v>
      </c>
      <c r="AX512" s="195">
        <v>6.75</v>
      </c>
      <c r="AY512" s="196">
        <v>1</v>
      </c>
      <c r="AZ512" s="193"/>
      <c r="BA512" s="196"/>
      <c r="BG512" s="195">
        <v>1</v>
      </c>
      <c r="BJ512" s="196"/>
      <c r="BL512" s="196"/>
      <c r="BT512" s="196"/>
      <c r="CA512" s="196"/>
      <c r="CI512" s="195">
        <v>1</v>
      </c>
      <c r="CS512" s="196"/>
      <c r="CU512" s="196"/>
      <c r="CX512" s="196"/>
      <c r="DN512" s="196"/>
      <c r="DS512" s="196"/>
      <c r="DY512" s="196"/>
      <c r="EL512" s="196"/>
      <c r="EM512" s="195" t="s">
        <v>537</v>
      </c>
      <c r="EN512" s="206" t="s">
        <v>210</v>
      </c>
    </row>
    <row r="513" spans="1:145" x14ac:dyDescent="0.3">
      <c r="A513" s="12" t="s">
        <v>77</v>
      </c>
      <c r="B513" s="6" t="s">
        <v>1445</v>
      </c>
      <c r="D513" s="6">
        <v>1</v>
      </c>
      <c r="E513">
        <v>280</v>
      </c>
      <c r="F513" s="6">
        <v>600</v>
      </c>
      <c r="AL513">
        <v>30.5</v>
      </c>
      <c r="AM513" s="6">
        <v>4.5</v>
      </c>
      <c r="AN513"/>
      <c r="AO513"/>
      <c r="AZ513" s="12"/>
      <c r="BA513" s="6"/>
      <c r="EM513" t="s">
        <v>537</v>
      </c>
    </row>
    <row r="514" spans="1:145" x14ac:dyDescent="0.3">
      <c r="A514" s="12" t="s">
        <v>77</v>
      </c>
      <c r="B514" s="6" t="s">
        <v>1446</v>
      </c>
      <c r="E514">
        <v>2190</v>
      </c>
      <c r="F514" s="6">
        <v>2600</v>
      </c>
      <c r="AG514" s="6">
        <v>0</v>
      </c>
      <c r="AH514">
        <v>24</v>
      </c>
      <c r="AJ514">
        <v>28</v>
      </c>
      <c r="AL514"/>
      <c r="AN514"/>
      <c r="AO514"/>
      <c r="AZ514" s="12"/>
      <c r="BA514" s="6"/>
      <c r="EM514" t="s">
        <v>537</v>
      </c>
      <c r="EN514" s="16">
        <v>1</v>
      </c>
    </row>
    <row r="515" spans="1:145" x14ac:dyDescent="0.3">
      <c r="A515" s="12" t="s">
        <v>77</v>
      </c>
      <c r="B515" s="6" t="s">
        <v>1447</v>
      </c>
      <c r="AL515"/>
      <c r="AN515"/>
      <c r="AO515"/>
      <c r="AZ515" s="12"/>
      <c r="BA515" s="6"/>
      <c r="EM515" t="s">
        <v>537</v>
      </c>
      <c r="EN515" s="16">
        <v>1</v>
      </c>
      <c r="EO515" t="s">
        <v>602</v>
      </c>
    </row>
    <row r="516" spans="1:145" s="195" customFormat="1" x14ac:dyDescent="0.3">
      <c r="A516" s="193" t="s">
        <v>77</v>
      </c>
      <c r="B516" s="196" t="s">
        <v>1448</v>
      </c>
      <c r="C516" s="195">
        <v>2</v>
      </c>
      <c r="D516" s="196">
        <v>1</v>
      </c>
      <c r="E516" s="195">
        <v>600</v>
      </c>
      <c r="F516" s="196">
        <v>800</v>
      </c>
      <c r="G516" s="195">
        <v>26.18</v>
      </c>
      <c r="H516" s="197">
        <v>26.46</v>
      </c>
      <c r="I516" s="197">
        <v>26.322499999999998</v>
      </c>
      <c r="J516" s="198">
        <v>0.11500000000000049</v>
      </c>
      <c r="K516" s="195">
        <v>2006</v>
      </c>
      <c r="L516" s="195">
        <v>2576</v>
      </c>
      <c r="M516" s="199">
        <v>2382.75</v>
      </c>
      <c r="N516" s="200">
        <v>257.91907645616288</v>
      </c>
      <c r="O516" s="195">
        <v>8.0456299999999992</v>
      </c>
      <c r="P516" s="196">
        <v>9.3588500000000003</v>
      </c>
      <c r="Q516" s="208">
        <v>-79.938050000000004</v>
      </c>
      <c r="R516" s="196">
        <v>-77.685699999999997</v>
      </c>
      <c r="S516" s="202">
        <v>1</v>
      </c>
      <c r="T516" s="202">
        <v>0</v>
      </c>
      <c r="U516" s="202">
        <v>0</v>
      </c>
      <c r="V516" s="202">
        <v>0</v>
      </c>
      <c r="W516" s="202">
        <v>1</v>
      </c>
      <c r="X516" s="202">
        <v>0</v>
      </c>
      <c r="Y516" s="202">
        <v>0</v>
      </c>
      <c r="Z516" s="202">
        <v>0</v>
      </c>
      <c r="AA516" s="202">
        <v>0</v>
      </c>
      <c r="AB516" s="202">
        <v>0</v>
      </c>
      <c r="AC516" s="202">
        <v>0</v>
      </c>
      <c r="AD516" s="202">
        <v>0</v>
      </c>
      <c r="AE516" s="203">
        <v>0</v>
      </c>
      <c r="AF516" s="204">
        <v>1</v>
      </c>
      <c r="AG516" s="196">
        <v>0</v>
      </c>
      <c r="AH516" s="195">
        <v>22.95</v>
      </c>
      <c r="AI516" s="195">
        <v>4.1500000000000004</v>
      </c>
      <c r="AJ516" s="195">
        <v>27.1</v>
      </c>
      <c r="AK516" s="195">
        <v>2.2000000000000002</v>
      </c>
      <c r="AM516" s="196"/>
      <c r="AP516" s="195">
        <v>1.6</v>
      </c>
      <c r="AQ516" s="195">
        <v>0.05</v>
      </c>
      <c r="AS516" s="196"/>
      <c r="AY516" s="196"/>
      <c r="AZ516" s="193"/>
      <c r="BA516" s="196"/>
      <c r="BG516" s="195">
        <v>1</v>
      </c>
      <c r="BJ516" s="196"/>
      <c r="BL516" s="196"/>
      <c r="BT516" s="196"/>
      <c r="CA516" s="196"/>
      <c r="CB516" s="195">
        <v>1</v>
      </c>
      <c r="CS516" s="196"/>
      <c r="CU516" s="196"/>
      <c r="CX516" s="196"/>
      <c r="DN516" s="196"/>
      <c r="DS516" s="196"/>
      <c r="DY516" s="196"/>
      <c r="EL516" s="196"/>
      <c r="EM516" s="195" t="s">
        <v>537</v>
      </c>
      <c r="EN516" s="206" t="s">
        <v>210</v>
      </c>
    </row>
    <row r="517" spans="1:145" s="195" customFormat="1" x14ac:dyDescent="0.3">
      <c r="A517" s="193" t="s">
        <v>77</v>
      </c>
      <c r="B517" s="196" t="s">
        <v>1449</v>
      </c>
      <c r="C517" s="195">
        <v>2</v>
      </c>
      <c r="D517" s="196">
        <v>1</v>
      </c>
      <c r="E517" s="195">
        <v>150</v>
      </c>
      <c r="F517" s="196">
        <v>1770</v>
      </c>
      <c r="G517" s="195">
        <v>15.37</v>
      </c>
      <c r="H517" s="197">
        <v>24.11</v>
      </c>
      <c r="I517" s="197">
        <v>20.795999999999999</v>
      </c>
      <c r="J517" s="198">
        <v>3.4545737797881801</v>
      </c>
      <c r="K517" s="195">
        <v>327</v>
      </c>
      <c r="L517" s="195">
        <v>945</v>
      </c>
      <c r="M517" s="199">
        <v>667.4</v>
      </c>
      <c r="N517" s="200">
        <v>287.82164616303623</v>
      </c>
      <c r="O517" s="195">
        <v>-4.3667600000000002</v>
      </c>
      <c r="P517" s="196">
        <v>-2.8680699999999999</v>
      </c>
      <c r="Q517" s="208">
        <v>-80.396770000000004</v>
      </c>
      <c r="R517" s="196">
        <v>-78.963849999999994</v>
      </c>
      <c r="S517" s="202">
        <v>1</v>
      </c>
      <c r="T517" s="202">
        <v>0</v>
      </c>
      <c r="U517" s="202">
        <v>0</v>
      </c>
      <c r="V517" s="202">
        <v>0</v>
      </c>
      <c r="W517" s="202">
        <v>1</v>
      </c>
      <c r="X517" s="202">
        <v>0</v>
      </c>
      <c r="Y517" s="202">
        <v>0</v>
      </c>
      <c r="Z517" s="202">
        <v>0</v>
      </c>
      <c r="AA517" s="202">
        <v>0</v>
      </c>
      <c r="AB517" s="202">
        <v>0</v>
      </c>
      <c r="AC517" s="202">
        <v>1</v>
      </c>
      <c r="AD517" s="202">
        <v>0</v>
      </c>
      <c r="AE517" s="203">
        <v>0</v>
      </c>
      <c r="AF517" s="204">
        <v>2</v>
      </c>
      <c r="AG517" s="196">
        <v>0</v>
      </c>
      <c r="AH517" s="195">
        <v>21.75</v>
      </c>
      <c r="AI517" s="195">
        <v>2.75</v>
      </c>
      <c r="AJ517" s="195">
        <v>24</v>
      </c>
      <c r="AK517" s="195">
        <v>2.5</v>
      </c>
      <c r="AM517" s="196"/>
      <c r="AN517" s="195">
        <v>15</v>
      </c>
      <c r="AO517" s="195">
        <v>40</v>
      </c>
      <c r="AP517" s="195">
        <v>2</v>
      </c>
      <c r="AQ517" s="195">
        <v>0.05</v>
      </c>
      <c r="AR517" s="195">
        <v>2</v>
      </c>
      <c r="AS517" s="196"/>
      <c r="AY517" s="196"/>
      <c r="AZ517" s="193"/>
      <c r="BA517" s="196"/>
      <c r="BF517" s="195">
        <v>1</v>
      </c>
      <c r="BG517" s="195">
        <v>1</v>
      </c>
      <c r="BJ517" s="196">
        <v>1</v>
      </c>
      <c r="BL517" s="196"/>
      <c r="BT517" s="196"/>
      <c r="CA517" s="196"/>
      <c r="CB517" s="195">
        <v>1</v>
      </c>
      <c r="CI517" s="195">
        <v>1</v>
      </c>
      <c r="CS517" s="196"/>
      <c r="CU517" s="196"/>
      <c r="CX517" s="196"/>
      <c r="DN517" s="196"/>
      <c r="DS517" s="196"/>
      <c r="DW517" s="195">
        <v>1</v>
      </c>
      <c r="DY517" s="196"/>
      <c r="EL517" s="196"/>
      <c r="EM517" s="195" t="s">
        <v>537</v>
      </c>
      <c r="EN517" s="206" t="s">
        <v>210</v>
      </c>
    </row>
    <row r="518" spans="1:145" s="195" customFormat="1" x14ac:dyDescent="0.3">
      <c r="A518" s="193" t="s">
        <v>77</v>
      </c>
      <c r="B518" s="196" t="s">
        <v>1450</v>
      </c>
      <c r="C518" s="195">
        <v>2</v>
      </c>
      <c r="D518" s="196">
        <v>1</v>
      </c>
      <c r="E518" s="195">
        <v>10</v>
      </c>
      <c r="F518" s="196">
        <v>515</v>
      </c>
      <c r="G518" s="195">
        <v>24.27</v>
      </c>
      <c r="H518" s="197">
        <v>24.99</v>
      </c>
      <c r="I518" s="197">
        <v>24.656666666666666</v>
      </c>
      <c r="J518" s="198">
        <v>0.36295086903509827</v>
      </c>
      <c r="K518" s="195">
        <v>586</v>
      </c>
      <c r="L518" s="195">
        <v>1422</v>
      </c>
      <c r="M518" s="199">
        <v>1068.6666666666667</v>
      </c>
      <c r="N518" s="200">
        <v>432.74626899989937</v>
      </c>
      <c r="O518" s="195">
        <v>-2.4137300000000002</v>
      </c>
      <c r="P518" s="196">
        <v>-0.11752</v>
      </c>
      <c r="Q518" s="208">
        <v>-80.891289999999998</v>
      </c>
      <c r="R518" s="196">
        <v>-79.649060000000006</v>
      </c>
      <c r="S518" s="202">
        <v>1</v>
      </c>
      <c r="T518" s="202">
        <v>0</v>
      </c>
      <c r="U518" s="202">
        <v>1</v>
      </c>
      <c r="V518" s="202">
        <v>0</v>
      </c>
      <c r="W518" s="202">
        <v>1</v>
      </c>
      <c r="X518" s="202">
        <v>0</v>
      </c>
      <c r="Y518" s="202">
        <v>0</v>
      </c>
      <c r="Z518" s="202">
        <v>0</v>
      </c>
      <c r="AA518" s="202">
        <v>0</v>
      </c>
      <c r="AB518" s="202">
        <v>0</v>
      </c>
      <c r="AC518" s="202">
        <v>0</v>
      </c>
      <c r="AD518" s="202">
        <v>0</v>
      </c>
      <c r="AE518" s="203">
        <v>0</v>
      </c>
      <c r="AF518" s="204">
        <v>1</v>
      </c>
      <c r="AG518" s="196"/>
      <c r="AH518" s="195">
        <v>15.2</v>
      </c>
      <c r="AI518" s="195">
        <v>0.8</v>
      </c>
      <c r="AJ518" s="195">
        <v>16.3</v>
      </c>
      <c r="AK518" s="195">
        <v>1.3</v>
      </c>
      <c r="AM518" s="196"/>
      <c r="AN518" s="195">
        <v>13</v>
      </c>
      <c r="AO518" s="195">
        <v>17</v>
      </c>
      <c r="AP518" s="195">
        <v>1.6</v>
      </c>
      <c r="AQ518" s="195">
        <v>0.05</v>
      </c>
      <c r="AR518" s="195">
        <v>2.8</v>
      </c>
      <c r="AS518" s="196">
        <v>0.1</v>
      </c>
      <c r="AY518" s="196"/>
      <c r="AZ518" s="193"/>
      <c r="BA518" s="196"/>
      <c r="BF518" s="195">
        <v>1</v>
      </c>
      <c r="BJ518" s="196"/>
      <c r="BL518" s="196"/>
      <c r="BQ518" s="195">
        <v>1</v>
      </c>
      <c r="BT518" s="196"/>
      <c r="CA518" s="196"/>
      <c r="CB518" s="195">
        <v>1</v>
      </c>
      <c r="CS518" s="196"/>
      <c r="CU518" s="196"/>
      <c r="CX518" s="196"/>
      <c r="DN518" s="196"/>
      <c r="DS518" s="196"/>
      <c r="DY518" s="196"/>
      <c r="EL518" s="196"/>
      <c r="EM518" s="195" t="s">
        <v>537</v>
      </c>
      <c r="EN518" s="206" t="s">
        <v>210</v>
      </c>
    </row>
    <row r="519" spans="1:145" x14ac:dyDescent="0.3">
      <c r="A519" s="12" t="s">
        <v>77</v>
      </c>
      <c r="B519" s="6" t="s">
        <v>1451</v>
      </c>
      <c r="E519">
        <v>0</v>
      </c>
      <c r="F519" s="6">
        <v>1460</v>
      </c>
      <c r="AG519" s="6">
        <v>0</v>
      </c>
      <c r="AH519">
        <v>16.100000000000001</v>
      </c>
      <c r="AI519">
        <v>0.8</v>
      </c>
      <c r="AL519"/>
      <c r="AN519"/>
      <c r="AO519"/>
      <c r="AZ519" s="12"/>
      <c r="BA519" s="6"/>
      <c r="EM519" t="s">
        <v>537</v>
      </c>
      <c r="EN519" s="16">
        <v>1</v>
      </c>
    </row>
    <row r="520" spans="1:145" x14ac:dyDescent="0.3">
      <c r="A520" s="12" t="s">
        <v>77</v>
      </c>
      <c r="B520" s="6" t="s">
        <v>1452</v>
      </c>
      <c r="E520">
        <v>1000</v>
      </c>
      <c r="F520" s="6">
        <v>1769</v>
      </c>
      <c r="AG520" s="6">
        <v>0</v>
      </c>
      <c r="AL520">
        <v>22.6</v>
      </c>
      <c r="AN520" s="246">
        <v>10</v>
      </c>
      <c r="AO520" s="247"/>
      <c r="AZ520" s="12"/>
      <c r="BA520" s="6"/>
      <c r="EM520" t="s">
        <v>537</v>
      </c>
      <c r="EN520" s="16">
        <v>1</v>
      </c>
    </row>
    <row r="521" spans="1:145" x14ac:dyDescent="0.3">
      <c r="A521" s="12" t="s">
        <v>77</v>
      </c>
      <c r="B521" s="6" t="s">
        <v>1453</v>
      </c>
      <c r="E521">
        <v>500</v>
      </c>
      <c r="F521" s="6">
        <v>650</v>
      </c>
      <c r="AH521">
        <v>19.8</v>
      </c>
      <c r="AJ521">
        <v>22.1</v>
      </c>
      <c r="AL521"/>
      <c r="AN521"/>
      <c r="AO521"/>
      <c r="AZ521" s="12"/>
      <c r="BA521" s="6"/>
      <c r="EM521" t="s">
        <v>537</v>
      </c>
      <c r="EN521" s="16">
        <v>1</v>
      </c>
    </row>
    <row r="522" spans="1:145" x14ac:dyDescent="0.3">
      <c r="A522" s="12" t="s">
        <v>77</v>
      </c>
      <c r="B522" s="6" t="s">
        <v>1454</v>
      </c>
      <c r="E522">
        <v>100</v>
      </c>
      <c r="F522" s="6">
        <v>210</v>
      </c>
      <c r="AG522" s="6">
        <v>0</v>
      </c>
      <c r="AH522">
        <v>16.399999999999999</v>
      </c>
      <c r="AI522">
        <v>1.5</v>
      </c>
      <c r="AJ522">
        <v>17.350000000000001</v>
      </c>
      <c r="AK522">
        <v>1.65</v>
      </c>
      <c r="AL522"/>
      <c r="AN522"/>
      <c r="AO522"/>
      <c r="AZ522" s="12"/>
      <c r="BA522" s="6"/>
      <c r="EM522" t="s">
        <v>537</v>
      </c>
      <c r="EN522" s="16">
        <v>1</v>
      </c>
    </row>
    <row r="523" spans="1:145" x14ac:dyDescent="0.3">
      <c r="A523" s="12" t="s">
        <v>77</v>
      </c>
      <c r="B523" s="6" t="s">
        <v>1455</v>
      </c>
      <c r="E523">
        <v>60</v>
      </c>
      <c r="F523" s="6">
        <v>700</v>
      </c>
      <c r="AH523">
        <v>14.75</v>
      </c>
      <c r="AI523">
        <v>1.45</v>
      </c>
      <c r="AJ523">
        <v>15.75</v>
      </c>
      <c r="AK523">
        <v>1.25</v>
      </c>
      <c r="AL523"/>
      <c r="AN523"/>
      <c r="AO523"/>
      <c r="AZ523" s="12"/>
      <c r="BA523" s="6"/>
      <c r="EM523" t="s">
        <v>537</v>
      </c>
      <c r="EN523" s="16">
        <v>1</v>
      </c>
    </row>
    <row r="524" spans="1:145" x14ac:dyDescent="0.3">
      <c r="A524" s="12" t="s">
        <v>77</v>
      </c>
      <c r="B524" s="6" t="s">
        <v>1456</v>
      </c>
      <c r="D524" s="6">
        <v>1</v>
      </c>
      <c r="E524">
        <v>80</v>
      </c>
      <c r="F524" s="6">
        <v>200</v>
      </c>
      <c r="AG524" s="6">
        <v>0</v>
      </c>
      <c r="AH524">
        <v>17.2</v>
      </c>
      <c r="AI524">
        <v>0.4</v>
      </c>
      <c r="AJ524">
        <v>19</v>
      </c>
      <c r="AK524">
        <v>1.3</v>
      </c>
      <c r="AL524"/>
      <c r="AN524"/>
      <c r="AO524"/>
      <c r="AZ524" s="12"/>
      <c r="BA524" s="6"/>
      <c r="EM524" t="s">
        <v>537</v>
      </c>
      <c r="EN524" s="16">
        <v>1</v>
      </c>
    </row>
    <row r="525" spans="1:145" x14ac:dyDescent="0.3">
      <c r="A525" s="12" t="s">
        <v>77</v>
      </c>
      <c r="B525" s="6" t="s">
        <v>1457</v>
      </c>
      <c r="AL525">
        <v>20.5</v>
      </c>
      <c r="AM525" s="6">
        <v>2.5</v>
      </c>
      <c r="AN525">
        <v>2</v>
      </c>
      <c r="AO525">
        <v>6</v>
      </c>
      <c r="AZ525" s="12"/>
      <c r="BA525" s="6"/>
      <c r="EM525" t="s">
        <v>537</v>
      </c>
      <c r="EN525" s="16">
        <v>1</v>
      </c>
    </row>
    <row r="526" spans="1:145" x14ac:dyDescent="0.3">
      <c r="A526" s="12" t="s">
        <v>77</v>
      </c>
      <c r="B526" s="6" t="s">
        <v>1458</v>
      </c>
      <c r="AL526"/>
      <c r="AN526"/>
      <c r="AO526"/>
      <c r="AZ526" s="12"/>
      <c r="BA526" s="6"/>
      <c r="EM526" t="s">
        <v>537</v>
      </c>
      <c r="EN526" s="16">
        <v>1</v>
      </c>
      <c r="EO526" t="s">
        <v>602</v>
      </c>
    </row>
    <row r="527" spans="1:145" x14ac:dyDescent="0.3">
      <c r="A527" s="12" t="s">
        <v>77</v>
      </c>
      <c r="B527" s="6" t="s">
        <v>1459</v>
      </c>
      <c r="E527">
        <v>1580</v>
      </c>
      <c r="F527" s="6">
        <v>2100</v>
      </c>
      <c r="AG527" s="6">
        <v>0</v>
      </c>
      <c r="AH527">
        <v>17.760000000000002</v>
      </c>
      <c r="AJ527">
        <v>18.63</v>
      </c>
      <c r="AL527">
        <v>18</v>
      </c>
      <c r="AM527" s="6">
        <v>2</v>
      </c>
      <c r="AN527"/>
      <c r="AO527"/>
      <c r="AZ527" s="12"/>
      <c r="BA527" s="6"/>
      <c r="EM527" t="s">
        <v>537</v>
      </c>
      <c r="EN527" s="16">
        <v>1</v>
      </c>
    </row>
    <row r="528" spans="1:145" x14ac:dyDescent="0.3">
      <c r="A528" s="12" t="s">
        <v>77</v>
      </c>
      <c r="B528" s="6" t="s">
        <v>1460</v>
      </c>
      <c r="AL528">
        <v>19.03</v>
      </c>
      <c r="AM528" s="6">
        <v>0.31</v>
      </c>
      <c r="AN528"/>
      <c r="AO528"/>
      <c r="AZ528" s="12"/>
      <c r="BA528" s="6"/>
      <c r="EM528" t="s">
        <v>537</v>
      </c>
      <c r="EN528" s="16">
        <v>1</v>
      </c>
    </row>
    <row r="529" spans="1:145" x14ac:dyDescent="0.3">
      <c r="A529" s="12" t="s">
        <v>77</v>
      </c>
      <c r="B529" s="6" t="s">
        <v>1461</v>
      </c>
      <c r="E529">
        <v>1800</v>
      </c>
      <c r="F529" s="6">
        <v>2000</v>
      </c>
      <c r="AG529" s="6">
        <v>0</v>
      </c>
      <c r="AH529">
        <v>18.145</v>
      </c>
      <c r="AI529">
        <v>0.315</v>
      </c>
      <c r="AJ529">
        <v>19.375</v>
      </c>
      <c r="AK529">
        <v>0.36499999999999999</v>
      </c>
      <c r="AL529"/>
      <c r="AN529"/>
      <c r="AO529"/>
      <c r="AZ529" s="12"/>
      <c r="BA529" s="6"/>
      <c r="EM529" t="s">
        <v>537</v>
      </c>
      <c r="EN529" s="16">
        <v>1</v>
      </c>
    </row>
    <row r="530" spans="1:145" x14ac:dyDescent="0.3">
      <c r="A530" s="12" t="s">
        <v>77</v>
      </c>
      <c r="B530" s="6" t="s">
        <v>1462</v>
      </c>
      <c r="E530" s="12">
        <v>1780</v>
      </c>
      <c r="AG530" s="6">
        <v>0</v>
      </c>
      <c r="AH530">
        <v>16.8</v>
      </c>
      <c r="AI530">
        <v>0.3</v>
      </c>
      <c r="AJ530">
        <v>18.2</v>
      </c>
      <c r="AK530">
        <v>0.66</v>
      </c>
      <c r="AL530"/>
      <c r="AN530"/>
      <c r="AO530"/>
      <c r="AP530">
        <v>2.02</v>
      </c>
      <c r="AQ530">
        <v>0.06</v>
      </c>
      <c r="AZ530" s="12"/>
      <c r="BA530" s="6"/>
      <c r="EM530" t="s">
        <v>537</v>
      </c>
      <c r="EN530" s="16">
        <v>1</v>
      </c>
    </row>
    <row r="531" spans="1:145" s="195" customFormat="1" x14ac:dyDescent="0.3">
      <c r="A531" s="193" t="s">
        <v>77</v>
      </c>
      <c r="B531" s="196" t="s">
        <v>1463</v>
      </c>
      <c r="C531" s="195">
        <v>2</v>
      </c>
      <c r="D531" s="196">
        <v>1</v>
      </c>
      <c r="E531" s="195">
        <v>160</v>
      </c>
      <c r="F531" s="196">
        <v>800</v>
      </c>
      <c r="G531" s="195">
        <v>20.62</v>
      </c>
      <c r="H531" s="197">
        <v>26.45</v>
      </c>
      <c r="I531" s="197">
        <v>24.43</v>
      </c>
      <c r="J531" s="198">
        <v>2.4623058299082179</v>
      </c>
      <c r="K531" s="195">
        <v>2313</v>
      </c>
      <c r="L531" s="195">
        <v>4892</v>
      </c>
      <c r="M531" s="199">
        <v>2997.8</v>
      </c>
      <c r="N531" s="200">
        <v>1070.5151563616459</v>
      </c>
      <c r="O531" s="195">
        <v>3.6001799999999999</v>
      </c>
      <c r="P531" s="201">
        <v>9.3404000000000007</v>
      </c>
      <c r="Q531" s="208">
        <v>-79.202699999999993</v>
      </c>
      <c r="R531" s="196">
        <v>-76.188270000000003</v>
      </c>
      <c r="S531" s="202">
        <v>1</v>
      </c>
      <c r="T531" s="202">
        <v>0</v>
      </c>
      <c r="U531" s="202">
        <v>0</v>
      </c>
      <c r="V531" s="202">
        <v>0</v>
      </c>
      <c r="W531" s="202">
        <v>0</v>
      </c>
      <c r="X531" s="202">
        <v>0</v>
      </c>
      <c r="Y531" s="202">
        <v>0</v>
      </c>
      <c r="Z531" s="202">
        <v>0</v>
      </c>
      <c r="AA531" s="202">
        <v>0</v>
      </c>
      <c r="AB531" s="202">
        <v>0</v>
      </c>
      <c r="AC531" s="202">
        <v>0</v>
      </c>
      <c r="AD531" s="202">
        <v>0</v>
      </c>
      <c r="AE531" s="203">
        <v>0</v>
      </c>
      <c r="AF531" s="204">
        <v>1</v>
      </c>
      <c r="AG531" s="196"/>
      <c r="AL531" s="195">
        <v>15</v>
      </c>
      <c r="AM531" s="196">
        <v>1.5</v>
      </c>
      <c r="AN531" s="195">
        <v>1</v>
      </c>
      <c r="AO531" s="195">
        <v>5</v>
      </c>
      <c r="AS531" s="196"/>
      <c r="AY531" s="196"/>
      <c r="AZ531" s="193"/>
      <c r="BA531" s="196"/>
      <c r="BG531" s="195">
        <v>1</v>
      </c>
      <c r="BJ531" s="196"/>
      <c r="BL531" s="196"/>
      <c r="BT531" s="196"/>
      <c r="CA531" s="196"/>
      <c r="CS531" s="196"/>
      <c r="CU531" s="196"/>
      <c r="CX531" s="196"/>
      <c r="DN531" s="196"/>
      <c r="DS531" s="196"/>
      <c r="DY531" s="196"/>
      <c r="EL531" s="196"/>
      <c r="EM531" s="195" t="s">
        <v>1180</v>
      </c>
      <c r="EN531" s="206" t="s">
        <v>210</v>
      </c>
    </row>
    <row r="532" spans="1:145" x14ac:dyDescent="0.3">
      <c r="A532" s="12" t="s">
        <v>77</v>
      </c>
      <c r="B532" s="6" t="s">
        <v>1464</v>
      </c>
      <c r="E532" s="12">
        <v>136</v>
      </c>
      <c r="AH532">
        <v>12.63</v>
      </c>
      <c r="AI532">
        <v>1</v>
      </c>
      <c r="AJ532">
        <v>13.2</v>
      </c>
      <c r="AL532"/>
      <c r="AN532"/>
      <c r="AO532"/>
      <c r="AZ532" s="12"/>
      <c r="BA532" s="6"/>
      <c r="EM532" t="s">
        <v>538</v>
      </c>
      <c r="EN532" s="16">
        <v>1</v>
      </c>
    </row>
    <row r="533" spans="1:145" x14ac:dyDescent="0.3">
      <c r="A533" s="12" t="s">
        <v>77</v>
      </c>
      <c r="B533" s="6" t="s">
        <v>1465</v>
      </c>
      <c r="E533" s="12">
        <v>1852</v>
      </c>
      <c r="AL533">
        <v>18.149999999999999</v>
      </c>
      <c r="AM533" s="6">
        <v>0.76</v>
      </c>
      <c r="AN533"/>
      <c r="AO533"/>
      <c r="AZ533" s="12"/>
      <c r="BA533" s="6"/>
      <c r="EM533" t="s">
        <v>537</v>
      </c>
      <c r="EN533" s="16">
        <v>1</v>
      </c>
    </row>
    <row r="534" spans="1:145" x14ac:dyDescent="0.3">
      <c r="A534" s="12" t="s">
        <v>77</v>
      </c>
      <c r="B534" s="6" t="s">
        <v>1466</v>
      </c>
      <c r="E534" s="12">
        <v>1750</v>
      </c>
      <c r="AG534" s="6">
        <v>0</v>
      </c>
      <c r="AH534">
        <v>16.75</v>
      </c>
      <c r="AI534">
        <v>2.15</v>
      </c>
      <c r="AL534"/>
      <c r="AN534"/>
      <c r="AO534"/>
      <c r="AZ534" s="12"/>
      <c r="BA534" s="6"/>
      <c r="EM534" t="s">
        <v>537</v>
      </c>
      <c r="EN534" s="16">
        <v>1</v>
      </c>
    </row>
    <row r="535" spans="1:145" s="195" customFormat="1" x14ac:dyDescent="0.3">
      <c r="A535" s="193" t="s">
        <v>77</v>
      </c>
      <c r="B535" s="196" t="s">
        <v>1467</v>
      </c>
      <c r="C535" s="195">
        <v>2</v>
      </c>
      <c r="D535" s="196">
        <v>1</v>
      </c>
      <c r="E535" s="195">
        <v>0</v>
      </c>
      <c r="F535" s="196">
        <v>1000</v>
      </c>
      <c r="G535" s="195">
        <v>19.63</v>
      </c>
      <c r="H535" s="197">
        <v>27.26</v>
      </c>
      <c r="I535" s="197">
        <v>25.263043478260862</v>
      </c>
      <c r="J535" s="198">
        <v>1.7188564771186703</v>
      </c>
      <c r="K535" s="195">
        <v>1851</v>
      </c>
      <c r="L535" s="195">
        <v>4892</v>
      </c>
      <c r="M535" s="199">
        <v>2769.2608695652175</v>
      </c>
      <c r="N535" s="200">
        <v>722.96901841021304</v>
      </c>
      <c r="O535" s="208">
        <v>5.6894999999999998</v>
      </c>
      <c r="P535" s="196">
        <v>11.450760000000001</v>
      </c>
      <c r="Q535" s="208">
        <v>-84.955719999999999</v>
      </c>
      <c r="R535" s="196">
        <v>-76.641660000000002</v>
      </c>
      <c r="S535" s="202">
        <v>1</v>
      </c>
      <c r="T535" s="202">
        <v>0</v>
      </c>
      <c r="U535" s="202">
        <v>0</v>
      </c>
      <c r="V535" s="202">
        <v>0</v>
      </c>
      <c r="W535" s="202">
        <v>1</v>
      </c>
      <c r="X535" s="202">
        <v>0</v>
      </c>
      <c r="Y535" s="202">
        <v>0</v>
      </c>
      <c r="Z535" s="202">
        <v>0</v>
      </c>
      <c r="AA535" s="202">
        <v>0</v>
      </c>
      <c r="AB535" s="202">
        <v>0</v>
      </c>
      <c r="AC535" s="202">
        <v>1</v>
      </c>
      <c r="AD535" s="202">
        <v>0</v>
      </c>
      <c r="AE535" s="203">
        <v>0</v>
      </c>
      <c r="AF535" s="204">
        <v>1</v>
      </c>
      <c r="AG535" s="196">
        <v>0</v>
      </c>
      <c r="AH535" s="195">
        <v>32.25</v>
      </c>
      <c r="AI535" s="195">
        <v>7.25</v>
      </c>
      <c r="AJ535" s="195">
        <v>34.5</v>
      </c>
      <c r="AK535" s="195">
        <v>7.5</v>
      </c>
      <c r="AM535" s="196"/>
      <c r="AN535" s="195">
        <v>4</v>
      </c>
      <c r="AO535" s="195">
        <v>6</v>
      </c>
      <c r="AS535" s="196"/>
      <c r="AV535" s="195">
        <v>30</v>
      </c>
      <c r="AY535" s="196"/>
      <c r="AZ535" s="193"/>
      <c r="BA535" s="196"/>
      <c r="BG535" s="195">
        <v>1</v>
      </c>
      <c r="BJ535" s="196">
        <v>1</v>
      </c>
      <c r="BL535" s="196"/>
      <c r="BT535" s="196"/>
      <c r="CA535" s="196"/>
      <c r="CH535" s="195">
        <v>1</v>
      </c>
      <c r="CI535" s="195">
        <v>1</v>
      </c>
      <c r="CS535" s="196"/>
      <c r="CU535" s="196"/>
      <c r="CX535" s="196"/>
      <c r="DN535" s="196"/>
      <c r="DS535" s="196"/>
      <c r="DV535" s="195">
        <v>1</v>
      </c>
      <c r="DY535" s="196">
        <v>1</v>
      </c>
      <c r="EL535" s="196"/>
      <c r="EM535" s="195" t="s">
        <v>1180</v>
      </c>
      <c r="EN535" s="206" t="s">
        <v>210</v>
      </c>
      <c r="EO535" s="195" t="s">
        <v>1566</v>
      </c>
    </row>
    <row r="536" spans="1:145" x14ac:dyDescent="0.3">
      <c r="A536" s="12" t="s">
        <v>77</v>
      </c>
      <c r="B536" s="6" t="s">
        <v>1468</v>
      </c>
      <c r="E536">
        <v>50</v>
      </c>
      <c r="F536" s="6">
        <v>800</v>
      </c>
      <c r="AG536" s="6">
        <v>0</v>
      </c>
      <c r="AL536">
        <v>34.5</v>
      </c>
      <c r="AM536" s="6">
        <v>3.5</v>
      </c>
      <c r="AN536"/>
      <c r="AO536"/>
      <c r="AZ536" s="12"/>
      <c r="BA536" s="6"/>
      <c r="EM536" t="s">
        <v>537</v>
      </c>
      <c r="EN536" s="16">
        <v>1</v>
      </c>
    </row>
    <row r="537" spans="1:145" x14ac:dyDescent="0.3">
      <c r="A537" s="12" t="s">
        <v>77</v>
      </c>
      <c r="B537" s="6" t="s">
        <v>1469</v>
      </c>
      <c r="AL537">
        <v>24.5</v>
      </c>
      <c r="AN537"/>
      <c r="AO537"/>
      <c r="AZ537" s="12"/>
      <c r="BA537" s="6"/>
      <c r="EM537" t="s">
        <v>537</v>
      </c>
      <c r="EN537" s="16">
        <v>1</v>
      </c>
    </row>
    <row r="538" spans="1:145" s="195" customFormat="1" x14ac:dyDescent="0.3">
      <c r="A538" s="193" t="s">
        <v>77</v>
      </c>
      <c r="B538" s="196" t="s">
        <v>1470</v>
      </c>
      <c r="C538" s="195">
        <v>2</v>
      </c>
      <c r="D538" s="196">
        <v>1</v>
      </c>
      <c r="E538" s="195">
        <v>0</v>
      </c>
      <c r="F538" s="196">
        <v>600</v>
      </c>
      <c r="G538" s="195">
        <v>26.41</v>
      </c>
      <c r="H538" s="195">
        <v>28.38</v>
      </c>
      <c r="I538" s="195">
        <v>27.221428571428568</v>
      </c>
      <c r="J538" s="196">
        <v>0.70655097885027751</v>
      </c>
      <c r="K538" s="195">
        <v>939.76</v>
      </c>
      <c r="L538" s="195">
        <v>2537.2199999999998</v>
      </c>
      <c r="M538" s="195">
        <v>1966.5914285714287</v>
      </c>
      <c r="N538" s="200">
        <v>546.20230053917282</v>
      </c>
      <c r="O538" s="193">
        <v>-1.73909</v>
      </c>
      <c r="P538" s="196">
        <v>5.3966900000000004</v>
      </c>
      <c r="Q538" s="195">
        <v>-57.39911</v>
      </c>
      <c r="R538" s="196">
        <v>-51.39593</v>
      </c>
      <c r="S538" s="202">
        <v>1</v>
      </c>
      <c r="T538" s="202">
        <v>0</v>
      </c>
      <c r="U538" s="202">
        <v>0</v>
      </c>
      <c r="V538" s="202">
        <v>0</v>
      </c>
      <c r="W538" s="202">
        <v>1</v>
      </c>
      <c r="X538" s="202">
        <v>0</v>
      </c>
      <c r="Y538" s="202">
        <v>0</v>
      </c>
      <c r="Z538" s="202">
        <v>0</v>
      </c>
      <c r="AA538" s="202">
        <v>0</v>
      </c>
      <c r="AB538" s="202">
        <v>0</v>
      </c>
      <c r="AC538" s="202">
        <v>0</v>
      </c>
      <c r="AD538" s="202">
        <v>0</v>
      </c>
      <c r="AE538" s="203">
        <v>0</v>
      </c>
      <c r="AF538" s="204">
        <v>1</v>
      </c>
      <c r="AG538" s="196">
        <v>0</v>
      </c>
      <c r="AL538" s="195">
        <v>45</v>
      </c>
      <c r="AM538" s="196">
        <v>8</v>
      </c>
      <c r="AN538" s="195">
        <v>2</v>
      </c>
      <c r="AO538" s="195">
        <v>6</v>
      </c>
      <c r="AP538" s="195">
        <v>4.2</v>
      </c>
      <c r="AR538" s="195">
        <v>2.25</v>
      </c>
      <c r="AS538" s="196">
        <v>0.25</v>
      </c>
      <c r="AY538" s="196"/>
      <c r="AZ538" s="193"/>
      <c r="BA538" s="196"/>
      <c r="BG538" s="195">
        <v>1</v>
      </c>
      <c r="BJ538" s="196"/>
      <c r="BL538" s="196"/>
      <c r="BT538" s="196"/>
      <c r="CA538" s="196"/>
      <c r="CI538" s="195">
        <v>1</v>
      </c>
      <c r="CS538" s="196"/>
      <c r="CU538" s="196"/>
      <c r="CX538" s="196"/>
      <c r="DN538" s="196"/>
      <c r="DS538" s="196"/>
      <c r="DY538" s="196"/>
      <c r="EL538" s="196"/>
      <c r="EM538" s="195" t="s">
        <v>537</v>
      </c>
      <c r="EN538" s="206" t="s">
        <v>4784</v>
      </c>
    </row>
    <row r="539" spans="1:145" x14ac:dyDescent="0.3">
      <c r="A539" s="12" t="s">
        <v>77</v>
      </c>
      <c r="B539" s="6" t="s">
        <v>1471</v>
      </c>
      <c r="D539" s="6">
        <v>1</v>
      </c>
      <c r="E539">
        <v>213</v>
      </c>
      <c r="F539" s="6">
        <v>600</v>
      </c>
      <c r="AL539">
        <v>16</v>
      </c>
      <c r="AM539" s="6">
        <v>1</v>
      </c>
      <c r="AN539"/>
      <c r="AO539"/>
      <c r="AZ539" s="12"/>
      <c r="BA539" s="6"/>
      <c r="EM539" t="s">
        <v>537</v>
      </c>
      <c r="EN539" s="16">
        <v>1</v>
      </c>
    </row>
    <row r="540" spans="1:145" x14ac:dyDescent="0.3">
      <c r="A540" s="12" t="s">
        <v>77</v>
      </c>
      <c r="B540" s="6" t="s">
        <v>1472</v>
      </c>
      <c r="D540" s="6">
        <v>1</v>
      </c>
      <c r="E540">
        <v>1770</v>
      </c>
      <c r="F540" s="6">
        <v>2130</v>
      </c>
      <c r="AG540" s="6">
        <v>0</v>
      </c>
      <c r="AH540">
        <v>19.55</v>
      </c>
      <c r="AI540">
        <v>1.05</v>
      </c>
      <c r="AJ540">
        <v>21.6</v>
      </c>
      <c r="AL540"/>
      <c r="AN540"/>
      <c r="AO540"/>
      <c r="AZ540" s="12"/>
      <c r="BA540" s="6"/>
      <c r="EM540" t="s">
        <v>537</v>
      </c>
      <c r="EN540" s="16">
        <v>1</v>
      </c>
    </row>
    <row r="541" spans="1:145" x14ac:dyDescent="0.3">
      <c r="A541" s="12" t="s">
        <v>77</v>
      </c>
      <c r="B541" s="6" t="s">
        <v>1473</v>
      </c>
      <c r="E541">
        <v>900</v>
      </c>
      <c r="F541" s="6">
        <v>1100</v>
      </c>
      <c r="AL541">
        <v>28</v>
      </c>
      <c r="AM541" s="6">
        <v>1</v>
      </c>
      <c r="AN541"/>
      <c r="AO541"/>
      <c r="AZ541" s="12"/>
      <c r="BA541" s="6"/>
      <c r="EM541" t="s">
        <v>537</v>
      </c>
      <c r="EN541" s="16">
        <v>1</v>
      </c>
    </row>
    <row r="542" spans="1:145" x14ac:dyDescent="0.3">
      <c r="A542" s="12" t="s">
        <v>77</v>
      </c>
      <c r="B542" s="6" t="s">
        <v>1474</v>
      </c>
      <c r="AL542">
        <v>15.75</v>
      </c>
      <c r="AM542" s="6">
        <v>3.75</v>
      </c>
      <c r="AN542"/>
      <c r="AO542"/>
      <c r="AZ542" s="12"/>
      <c r="BA542" s="6"/>
      <c r="EM542" t="s">
        <v>537</v>
      </c>
      <c r="EN542" s="16">
        <v>1</v>
      </c>
    </row>
    <row r="543" spans="1:145" x14ac:dyDescent="0.3">
      <c r="A543" s="12" t="s">
        <v>77</v>
      </c>
      <c r="B543" s="6" t="s">
        <v>1475</v>
      </c>
      <c r="E543">
        <v>0</v>
      </c>
      <c r="F543" s="6">
        <v>1120</v>
      </c>
      <c r="AL543">
        <v>21</v>
      </c>
      <c r="AM543" s="6">
        <v>1</v>
      </c>
      <c r="AN543"/>
      <c r="AO543"/>
      <c r="AZ543" s="12"/>
      <c r="BA543" s="6"/>
      <c r="EM543" t="s">
        <v>538</v>
      </c>
      <c r="EN543" s="16">
        <v>1</v>
      </c>
    </row>
    <row r="544" spans="1:145" s="195" customFormat="1" x14ac:dyDescent="0.3">
      <c r="A544" s="193" t="s">
        <v>77</v>
      </c>
      <c r="B544" s="196" t="s">
        <v>1476</v>
      </c>
      <c r="C544" s="195">
        <v>2</v>
      </c>
      <c r="D544" s="196">
        <v>1</v>
      </c>
      <c r="E544" s="195">
        <v>20</v>
      </c>
      <c r="F544" s="196">
        <v>600</v>
      </c>
      <c r="G544" s="195">
        <v>22.69</v>
      </c>
      <c r="H544" s="197">
        <v>24.62</v>
      </c>
      <c r="I544" s="197">
        <v>23.436666666666667</v>
      </c>
      <c r="J544" s="198">
        <v>1.0364522822268922</v>
      </c>
      <c r="K544" s="195">
        <v>2790</v>
      </c>
      <c r="L544" s="195">
        <v>3113</v>
      </c>
      <c r="M544" s="195">
        <v>2997</v>
      </c>
      <c r="N544" s="200">
        <v>179.70253197993623</v>
      </c>
      <c r="O544" s="195">
        <v>8.4045699999999997</v>
      </c>
      <c r="P544" s="196">
        <v>9.6943599999999996</v>
      </c>
      <c r="Q544" s="208">
        <v>-84.409970000000001</v>
      </c>
      <c r="R544" s="196">
        <v>-82.885260000000002</v>
      </c>
      <c r="S544" s="202">
        <v>1</v>
      </c>
      <c r="T544" s="202">
        <v>0</v>
      </c>
      <c r="U544" s="202">
        <v>0</v>
      </c>
      <c r="V544" s="202">
        <v>0</v>
      </c>
      <c r="W544" s="202">
        <v>1</v>
      </c>
      <c r="X544" s="202">
        <v>0</v>
      </c>
      <c r="Y544" s="202">
        <v>0</v>
      </c>
      <c r="Z544" s="202">
        <v>0</v>
      </c>
      <c r="AA544" s="202">
        <v>0</v>
      </c>
      <c r="AB544" s="202">
        <v>0</v>
      </c>
      <c r="AC544" s="202">
        <v>1</v>
      </c>
      <c r="AD544" s="202">
        <v>0</v>
      </c>
      <c r="AE544" s="203">
        <v>0</v>
      </c>
      <c r="AF544" s="204">
        <v>3</v>
      </c>
      <c r="AG544" s="196">
        <v>0</v>
      </c>
      <c r="AL544" s="195">
        <v>20</v>
      </c>
      <c r="AM544" s="196">
        <v>2</v>
      </c>
      <c r="AN544" s="195">
        <v>3</v>
      </c>
      <c r="AO544" s="195">
        <v>4</v>
      </c>
      <c r="AR544" s="195">
        <v>11.4</v>
      </c>
      <c r="AS544" s="196">
        <v>0.1</v>
      </c>
      <c r="AY544" s="196"/>
      <c r="AZ544" s="193"/>
      <c r="BA544" s="196"/>
      <c r="BG544" s="195">
        <v>1</v>
      </c>
      <c r="BJ544" s="196"/>
      <c r="BL544" s="196"/>
      <c r="BT544" s="196"/>
      <c r="CA544" s="196"/>
      <c r="CB544" s="195">
        <v>1</v>
      </c>
      <c r="CS544" s="196"/>
      <c r="CU544" s="196"/>
      <c r="CX544" s="196"/>
      <c r="DN544" s="196"/>
      <c r="DS544" s="196"/>
      <c r="DV544" s="195">
        <v>1</v>
      </c>
      <c r="DY544" s="196"/>
      <c r="EL544" s="196"/>
      <c r="EM544" s="195" t="s">
        <v>538</v>
      </c>
      <c r="EN544" s="206" t="s">
        <v>210</v>
      </c>
    </row>
    <row r="545" spans="1:145" x14ac:dyDescent="0.3">
      <c r="A545" s="12" t="s">
        <v>77</v>
      </c>
      <c r="B545" s="6" t="s">
        <v>1477</v>
      </c>
      <c r="E545">
        <v>0</v>
      </c>
      <c r="F545" s="6">
        <v>300</v>
      </c>
      <c r="AL545"/>
      <c r="AN545"/>
      <c r="AO545"/>
      <c r="AZ545" s="12"/>
      <c r="BA545" s="6"/>
      <c r="EM545" t="s">
        <v>537</v>
      </c>
      <c r="EN545" s="16">
        <v>1</v>
      </c>
      <c r="EO545" t="s">
        <v>602</v>
      </c>
    </row>
    <row r="546" spans="1:145" s="195" customFormat="1" x14ac:dyDescent="0.3">
      <c r="A546" s="193" t="s">
        <v>77</v>
      </c>
      <c r="B546" s="196" t="s">
        <v>1478</v>
      </c>
      <c r="C546" s="195">
        <v>2</v>
      </c>
      <c r="D546" s="196">
        <v>1</v>
      </c>
      <c r="E546" s="195">
        <v>850</v>
      </c>
      <c r="F546" s="196">
        <v>1200</v>
      </c>
      <c r="G546" s="195">
        <v>21.78</v>
      </c>
      <c r="H546" s="197">
        <v>21.78</v>
      </c>
      <c r="I546" s="197">
        <v>21.78</v>
      </c>
      <c r="J546" s="198">
        <v>0</v>
      </c>
      <c r="K546" s="195">
        <v>2871</v>
      </c>
      <c r="L546" s="195">
        <v>2871</v>
      </c>
      <c r="M546" s="195">
        <v>2871</v>
      </c>
      <c r="N546" s="200">
        <v>0</v>
      </c>
      <c r="O546" s="208">
        <v>3.5055999999999998</v>
      </c>
      <c r="P546" s="196">
        <v>3.6219899999999998</v>
      </c>
      <c r="Q546" s="208">
        <v>-76.999229999999997</v>
      </c>
      <c r="R546" s="201">
        <v>-76.855199999999996</v>
      </c>
      <c r="S546" s="202">
        <v>1</v>
      </c>
      <c r="T546" s="202">
        <v>0</v>
      </c>
      <c r="U546" s="202">
        <v>0</v>
      </c>
      <c r="V546" s="202">
        <v>0</v>
      </c>
      <c r="W546" s="202">
        <v>0</v>
      </c>
      <c r="X546" s="202">
        <v>0</v>
      </c>
      <c r="Y546" s="202">
        <v>0</v>
      </c>
      <c r="Z546" s="202">
        <v>0</v>
      </c>
      <c r="AA546" s="202">
        <v>0</v>
      </c>
      <c r="AB546" s="202">
        <v>0</v>
      </c>
      <c r="AC546" s="202">
        <v>0</v>
      </c>
      <c r="AD546" s="202">
        <v>0</v>
      </c>
      <c r="AE546" s="203">
        <v>0</v>
      </c>
      <c r="AF546" s="204">
        <v>5</v>
      </c>
      <c r="AG546" s="196">
        <v>0</v>
      </c>
      <c r="AL546" s="195">
        <v>33.5</v>
      </c>
      <c r="AM546" s="196">
        <v>2.5</v>
      </c>
      <c r="AR546" s="195">
        <v>3</v>
      </c>
      <c r="AS546" s="196">
        <v>1</v>
      </c>
      <c r="AX546" s="195">
        <v>10</v>
      </c>
      <c r="AY546" s="196">
        <v>2</v>
      </c>
      <c r="AZ546" s="193"/>
      <c r="BA546" s="196"/>
      <c r="BG546" s="195">
        <v>1</v>
      </c>
      <c r="BJ546" s="196">
        <v>1</v>
      </c>
      <c r="BL546" s="196"/>
      <c r="BT546" s="196"/>
      <c r="CA546" s="196"/>
      <c r="CS546" s="196"/>
      <c r="CU546" s="196"/>
      <c r="CX546" s="196"/>
      <c r="DN546" s="196"/>
      <c r="DS546" s="196"/>
      <c r="DY546" s="196"/>
      <c r="EL546" s="196"/>
      <c r="EM546" s="195" t="s">
        <v>537</v>
      </c>
      <c r="EN546" s="206" t="s">
        <v>210</v>
      </c>
    </row>
    <row r="547" spans="1:145" s="195" customFormat="1" x14ac:dyDescent="0.3">
      <c r="A547" s="193" t="s">
        <v>77</v>
      </c>
      <c r="B547" s="196" t="s">
        <v>1479</v>
      </c>
      <c r="C547" s="195">
        <v>2</v>
      </c>
      <c r="D547" s="196">
        <v>1</v>
      </c>
      <c r="E547" s="195">
        <v>0</v>
      </c>
      <c r="F547" s="196">
        <v>960</v>
      </c>
      <c r="G547" s="195">
        <v>19.63</v>
      </c>
      <c r="H547" s="195">
        <v>26.34</v>
      </c>
      <c r="I547" s="195">
        <v>24.402727272727272</v>
      </c>
      <c r="J547" s="198">
        <v>1.9244484451867807</v>
      </c>
      <c r="K547" s="195">
        <v>1832.94</v>
      </c>
      <c r="L547" s="195">
        <v>3712.31</v>
      </c>
      <c r="M547" s="195">
        <v>2984.5127272727273</v>
      </c>
      <c r="N547" s="200">
        <v>556.45141151929772</v>
      </c>
      <c r="O547" s="195">
        <v>8.3411500000000007</v>
      </c>
      <c r="P547" s="196">
        <v>12.254350000000001</v>
      </c>
      <c r="Q547" s="195">
        <v>-85.181030000000007</v>
      </c>
      <c r="R547" s="196">
        <v>-79.527559999999994</v>
      </c>
      <c r="S547" s="202">
        <v>1</v>
      </c>
      <c r="T547" s="202">
        <v>0</v>
      </c>
      <c r="U547" s="202">
        <v>0</v>
      </c>
      <c r="V547" s="202">
        <v>0</v>
      </c>
      <c r="W547" s="202">
        <v>0</v>
      </c>
      <c r="X547" s="202">
        <v>0</v>
      </c>
      <c r="Y547" s="202">
        <v>0</v>
      </c>
      <c r="Z547" s="202">
        <v>0</v>
      </c>
      <c r="AA547" s="202">
        <v>0</v>
      </c>
      <c r="AB547" s="202">
        <v>0</v>
      </c>
      <c r="AC547" s="202">
        <v>1</v>
      </c>
      <c r="AD547" s="202">
        <v>0</v>
      </c>
      <c r="AE547" s="203">
        <v>0</v>
      </c>
      <c r="AF547" s="204">
        <v>1</v>
      </c>
      <c r="AG547" s="196"/>
      <c r="AL547" s="195">
        <v>20.5</v>
      </c>
      <c r="AM547" s="196">
        <v>3.5</v>
      </c>
      <c r="AN547" s="195">
        <v>3</v>
      </c>
      <c r="AO547" s="195">
        <v>17</v>
      </c>
      <c r="AR547" s="195">
        <v>1.4</v>
      </c>
      <c r="AS547" s="196">
        <v>0.7</v>
      </c>
      <c r="AX547" s="195">
        <v>7</v>
      </c>
      <c r="AY547" s="196">
        <v>1</v>
      </c>
      <c r="AZ547" s="193"/>
      <c r="BA547" s="196"/>
      <c r="BG547" s="195">
        <v>1</v>
      </c>
      <c r="BJ547" s="196"/>
      <c r="BL547" s="196"/>
      <c r="BT547" s="196"/>
      <c r="CA547" s="196"/>
      <c r="CS547" s="196"/>
      <c r="CU547" s="196"/>
      <c r="CX547" s="196"/>
      <c r="DN547" s="196"/>
      <c r="DS547" s="196"/>
      <c r="DV547" s="195">
        <v>1</v>
      </c>
      <c r="DY547" s="196"/>
      <c r="EL547" s="196"/>
      <c r="EM547" s="195" t="s">
        <v>538</v>
      </c>
      <c r="EN547" s="206" t="s">
        <v>210</v>
      </c>
    </row>
    <row r="548" spans="1:145" x14ac:dyDescent="0.3">
      <c r="A548" s="12" t="s">
        <v>77</v>
      </c>
      <c r="B548" s="6" t="s">
        <v>1480</v>
      </c>
      <c r="E548" s="12">
        <v>1370</v>
      </c>
      <c r="AG548" s="6">
        <v>0</v>
      </c>
      <c r="AL548">
        <v>29.5</v>
      </c>
      <c r="AM548" s="6">
        <v>1.5</v>
      </c>
      <c r="AN548"/>
      <c r="AO548"/>
      <c r="AZ548" s="12"/>
      <c r="BA548" s="6"/>
      <c r="EM548" t="s">
        <v>538</v>
      </c>
      <c r="EN548" s="16">
        <v>1</v>
      </c>
    </row>
    <row r="549" spans="1:145" s="195" customFormat="1" x14ac:dyDescent="0.3">
      <c r="A549" s="193" t="s">
        <v>77</v>
      </c>
      <c r="B549" s="196" t="s">
        <v>1481</v>
      </c>
      <c r="C549" s="195">
        <v>2</v>
      </c>
      <c r="D549" s="196">
        <v>1</v>
      </c>
      <c r="E549" s="195">
        <v>0</v>
      </c>
      <c r="F549" s="196">
        <v>1000</v>
      </c>
      <c r="G549" s="195">
        <v>15.75</v>
      </c>
      <c r="H549" s="195">
        <v>24.71</v>
      </c>
      <c r="I549" s="195">
        <v>20.268333333333334</v>
      </c>
      <c r="J549" s="196">
        <v>3.9499995780590398</v>
      </c>
      <c r="K549" s="195">
        <v>1422.3</v>
      </c>
      <c r="L549" s="195">
        <v>2719.05</v>
      </c>
      <c r="M549" s="195">
        <v>2198.3916666666669</v>
      </c>
      <c r="N549" s="200">
        <v>513.31854739203254</v>
      </c>
      <c r="O549" s="193">
        <v>-0.98248000000000002</v>
      </c>
      <c r="P549" s="196">
        <v>2.9712100000000001</v>
      </c>
      <c r="Q549" s="195">
        <v>-80.121809999999996</v>
      </c>
      <c r="R549" s="196">
        <v>-76.979560000000006</v>
      </c>
      <c r="S549" s="202">
        <v>1</v>
      </c>
      <c r="T549" s="202">
        <v>0</v>
      </c>
      <c r="U549" s="202">
        <v>0</v>
      </c>
      <c r="V549" s="202">
        <v>0</v>
      </c>
      <c r="W549" s="202">
        <v>0</v>
      </c>
      <c r="X549" s="202">
        <v>0</v>
      </c>
      <c r="Y549" s="202">
        <v>0</v>
      </c>
      <c r="Z549" s="202">
        <v>0</v>
      </c>
      <c r="AA549" s="202">
        <v>0</v>
      </c>
      <c r="AB549" s="202">
        <v>0</v>
      </c>
      <c r="AC549" s="202">
        <v>0</v>
      </c>
      <c r="AD549" s="202">
        <v>0</v>
      </c>
      <c r="AE549" s="203">
        <v>0</v>
      </c>
      <c r="AF549" s="204">
        <v>2</v>
      </c>
      <c r="AG549" s="196">
        <v>0</v>
      </c>
      <c r="AL549" s="195">
        <v>32</v>
      </c>
      <c r="AM549" s="196">
        <v>6</v>
      </c>
      <c r="AS549" s="196"/>
      <c r="AY549" s="196"/>
      <c r="AZ549" s="193"/>
      <c r="BA549" s="196"/>
      <c r="BG549" s="195">
        <v>1</v>
      </c>
      <c r="BJ549" s="196"/>
      <c r="BL549" s="196"/>
      <c r="BT549" s="196"/>
      <c r="CA549" s="196"/>
      <c r="CS549" s="196"/>
      <c r="CU549" s="196"/>
      <c r="CX549" s="196"/>
      <c r="DN549" s="196"/>
      <c r="DS549" s="196"/>
      <c r="DY549" s="196"/>
      <c r="EL549" s="196"/>
      <c r="EM549" s="195" t="s">
        <v>537</v>
      </c>
      <c r="EN549" s="206" t="s">
        <v>210</v>
      </c>
    </row>
    <row r="550" spans="1:145" s="195" customFormat="1" x14ac:dyDescent="0.3">
      <c r="A550" s="193" t="s">
        <v>77</v>
      </c>
      <c r="B550" s="196" t="s">
        <v>1482</v>
      </c>
      <c r="C550" s="195">
        <v>2</v>
      </c>
      <c r="D550" s="196">
        <v>1</v>
      </c>
      <c r="E550" s="195">
        <v>4</v>
      </c>
      <c r="F550" s="196">
        <v>912</v>
      </c>
      <c r="G550" s="197">
        <v>24</v>
      </c>
      <c r="H550" s="197">
        <v>26.31</v>
      </c>
      <c r="I550" s="197">
        <v>25.373333333333335</v>
      </c>
      <c r="J550" s="198">
        <v>1.2153326019379764</v>
      </c>
      <c r="K550" s="195">
        <v>2145</v>
      </c>
      <c r="L550" s="195">
        <v>2672</v>
      </c>
      <c r="M550" s="199">
        <v>2444.3333333333335</v>
      </c>
      <c r="N550" s="200">
        <v>270.71079279063355</v>
      </c>
      <c r="O550" s="208">
        <v>8.4515999999999991</v>
      </c>
      <c r="P550" s="196">
        <v>9.1169700000000002</v>
      </c>
      <c r="Q550" s="208">
        <v>-81.295169999999999</v>
      </c>
      <c r="R550" s="196">
        <v>-80.354150000000004</v>
      </c>
      <c r="S550" s="202">
        <v>1</v>
      </c>
      <c r="T550" s="202">
        <v>0</v>
      </c>
      <c r="U550" s="202">
        <v>0</v>
      </c>
      <c r="V550" s="202">
        <v>0</v>
      </c>
      <c r="W550" s="202">
        <v>0</v>
      </c>
      <c r="X550" s="202">
        <v>0</v>
      </c>
      <c r="Y550" s="202">
        <v>0</v>
      </c>
      <c r="Z550" s="202">
        <v>0</v>
      </c>
      <c r="AA550" s="202">
        <v>0</v>
      </c>
      <c r="AB550" s="202">
        <v>0</v>
      </c>
      <c r="AC550" s="202">
        <v>0</v>
      </c>
      <c r="AD550" s="202">
        <v>0</v>
      </c>
      <c r="AE550" s="203">
        <v>0</v>
      </c>
      <c r="AF550" s="204">
        <v>4</v>
      </c>
      <c r="AG550" s="196">
        <v>0</v>
      </c>
      <c r="AL550" s="195">
        <v>18</v>
      </c>
      <c r="AM550" s="196">
        <v>6</v>
      </c>
      <c r="AN550" s="195">
        <v>1</v>
      </c>
      <c r="AO550" s="195">
        <v>12</v>
      </c>
      <c r="AP550" s="195">
        <v>3</v>
      </c>
      <c r="AQ550" s="195">
        <v>0.05</v>
      </c>
      <c r="AR550" s="195">
        <v>2</v>
      </c>
      <c r="AS550" s="196">
        <v>0.2</v>
      </c>
      <c r="AY550" s="196"/>
      <c r="AZ550" s="193"/>
      <c r="BA550" s="196"/>
      <c r="BG550" s="195">
        <v>1</v>
      </c>
      <c r="BJ550" s="196"/>
      <c r="BL550" s="196"/>
      <c r="BT550" s="196"/>
      <c r="CA550" s="196"/>
      <c r="CS550" s="196"/>
      <c r="CU550" s="196"/>
      <c r="CX550" s="196"/>
      <c r="DN550" s="196"/>
      <c r="DS550" s="196"/>
      <c r="DY550" s="196"/>
      <c r="EL550" s="196"/>
      <c r="EM550" s="195" t="s">
        <v>538</v>
      </c>
      <c r="EN550" s="206" t="s">
        <v>210</v>
      </c>
    </row>
    <row r="551" spans="1:145" x14ac:dyDescent="0.3">
      <c r="A551" s="12" t="s">
        <v>77</v>
      </c>
      <c r="B551" s="6" t="s">
        <v>1483</v>
      </c>
      <c r="E551">
        <v>60</v>
      </c>
      <c r="F551" s="6">
        <v>250</v>
      </c>
      <c r="AG551" s="6">
        <v>0</v>
      </c>
      <c r="AL551"/>
      <c r="AN551"/>
      <c r="AO551"/>
      <c r="AZ551" s="12"/>
      <c r="BA551" s="6"/>
      <c r="EM551" t="s">
        <v>537</v>
      </c>
      <c r="EN551" s="16">
        <v>1</v>
      </c>
      <c r="EO551" t="s">
        <v>602</v>
      </c>
    </row>
    <row r="552" spans="1:145" x14ac:dyDescent="0.3">
      <c r="A552" s="12" t="s">
        <v>77</v>
      </c>
      <c r="B552" s="6" t="s">
        <v>1484</v>
      </c>
      <c r="E552">
        <v>25</v>
      </c>
      <c r="F552" s="6">
        <v>1525</v>
      </c>
      <c r="AG552" s="6">
        <v>0</v>
      </c>
      <c r="AH552">
        <v>35.799999999999997</v>
      </c>
      <c r="AI552">
        <v>3.7</v>
      </c>
      <c r="AJ552">
        <v>39.200000000000003</v>
      </c>
      <c r="AK552">
        <v>3.5</v>
      </c>
      <c r="AL552"/>
      <c r="AN552">
        <v>12</v>
      </c>
      <c r="AO552">
        <v>20</v>
      </c>
      <c r="AR552">
        <v>2</v>
      </c>
      <c r="AZ552" s="12"/>
      <c r="BA552" s="6"/>
      <c r="EM552" t="s">
        <v>537</v>
      </c>
      <c r="EN552" s="16">
        <v>1</v>
      </c>
    </row>
    <row r="553" spans="1:145" s="195" customFormat="1" x14ac:dyDescent="0.3">
      <c r="A553" s="193" t="s">
        <v>77</v>
      </c>
      <c r="B553" s="196" t="s">
        <v>1485</v>
      </c>
      <c r="C553" s="195">
        <v>2</v>
      </c>
      <c r="D553" s="196">
        <v>1</v>
      </c>
      <c r="E553" s="195">
        <v>0</v>
      </c>
      <c r="F553" s="196">
        <v>650</v>
      </c>
      <c r="G553" s="195">
        <v>19.63</v>
      </c>
      <c r="H553" s="195">
        <v>26.05</v>
      </c>
      <c r="I553" s="195">
        <v>23.501999999999999</v>
      </c>
      <c r="J553" s="198">
        <v>2.49149954846474</v>
      </c>
      <c r="K553" s="195">
        <v>2942.07</v>
      </c>
      <c r="L553" s="195">
        <v>3712.31</v>
      </c>
      <c r="M553" s="195">
        <v>3398.6680000000001</v>
      </c>
      <c r="N553" s="200">
        <v>348.98182147498738</v>
      </c>
      <c r="O553" s="195">
        <v>8.4801800000000007</v>
      </c>
      <c r="P553" s="196">
        <v>10.93069</v>
      </c>
      <c r="Q553" s="195">
        <v>-84.305449999999993</v>
      </c>
      <c r="R553" s="196">
        <v>-81.556899999999999</v>
      </c>
      <c r="S553" s="202">
        <v>1</v>
      </c>
      <c r="T553" s="202">
        <v>0</v>
      </c>
      <c r="U553" s="202">
        <v>0</v>
      </c>
      <c r="V553" s="202">
        <v>0</v>
      </c>
      <c r="W553" s="202">
        <v>1</v>
      </c>
      <c r="X553" s="202">
        <v>0</v>
      </c>
      <c r="Y553" s="202">
        <v>0</v>
      </c>
      <c r="Z553" s="202">
        <v>0</v>
      </c>
      <c r="AA553" s="202">
        <v>0</v>
      </c>
      <c r="AB553" s="202">
        <v>0</v>
      </c>
      <c r="AC553" s="202">
        <v>1</v>
      </c>
      <c r="AD553" s="202">
        <v>0</v>
      </c>
      <c r="AE553" s="203">
        <v>0</v>
      </c>
      <c r="AF553" s="204">
        <v>1</v>
      </c>
      <c r="AG553" s="196">
        <v>0</v>
      </c>
      <c r="AL553" s="195">
        <v>18.984000000000002</v>
      </c>
      <c r="AM553" s="196">
        <v>1.1779999999999999</v>
      </c>
      <c r="AS553" s="196"/>
      <c r="AY553" s="196"/>
      <c r="AZ553" s="193"/>
      <c r="BA553" s="196"/>
      <c r="BG553" s="195">
        <v>1</v>
      </c>
      <c r="BJ553" s="196"/>
      <c r="BL553" s="196"/>
      <c r="BT553" s="196"/>
      <c r="CA553" s="196"/>
      <c r="CB553" s="195">
        <v>1</v>
      </c>
      <c r="CS553" s="196"/>
      <c r="CU553" s="196"/>
      <c r="CX553" s="196"/>
      <c r="DN553" s="196"/>
      <c r="DS553" s="196"/>
      <c r="DV553" s="195">
        <v>1</v>
      </c>
      <c r="DY553" s="196">
        <v>1</v>
      </c>
      <c r="EL553" s="196"/>
      <c r="EM553" s="195" t="s">
        <v>538</v>
      </c>
      <c r="EN553" s="206" t="s">
        <v>5107</v>
      </c>
    </row>
    <row r="554" spans="1:145" s="195" customFormat="1" x14ac:dyDescent="0.3">
      <c r="A554" s="193" t="s">
        <v>77</v>
      </c>
      <c r="B554" s="196" t="s">
        <v>1486</v>
      </c>
      <c r="C554" s="195">
        <v>2</v>
      </c>
      <c r="D554" s="196">
        <v>1</v>
      </c>
      <c r="E554" s="195">
        <v>50</v>
      </c>
      <c r="F554" s="196">
        <v>400</v>
      </c>
      <c r="G554" s="195">
        <v>19.559999999999999</v>
      </c>
      <c r="H554" s="195">
        <v>21.78</v>
      </c>
      <c r="I554" s="195">
        <v>20.876666666666669</v>
      </c>
      <c r="J554" s="198">
        <v>1.1662904155197948</v>
      </c>
      <c r="K554" s="195">
        <v>2602.69</v>
      </c>
      <c r="L554" s="195">
        <v>2870.66</v>
      </c>
      <c r="M554" s="195">
        <v>2730.8000000000006</v>
      </c>
      <c r="N554" s="200">
        <v>134.37085658728222</v>
      </c>
      <c r="O554" s="195">
        <v>2.57789</v>
      </c>
      <c r="P554" s="196">
        <v>3.43973</v>
      </c>
      <c r="Q554" s="195">
        <v>-77.890100000000004</v>
      </c>
      <c r="R554" s="196">
        <v>-77.104550000000003</v>
      </c>
      <c r="S554" s="202">
        <v>1</v>
      </c>
      <c r="T554" s="202">
        <v>0</v>
      </c>
      <c r="U554" s="202">
        <v>0</v>
      </c>
      <c r="V554" s="202">
        <v>0</v>
      </c>
      <c r="W554" s="202">
        <v>1</v>
      </c>
      <c r="X554" s="202">
        <v>0</v>
      </c>
      <c r="Y554" s="202">
        <v>0</v>
      </c>
      <c r="Z554" s="202">
        <v>0</v>
      </c>
      <c r="AA554" s="202">
        <v>0</v>
      </c>
      <c r="AB554" s="202">
        <v>0</v>
      </c>
      <c r="AC554" s="202">
        <v>0</v>
      </c>
      <c r="AD554" s="202">
        <v>0</v>
      </c>
      <c r="AE554" s="203">
        <v>0</v>
      </c>
      <c r="AF554" s="204">
        <v>4</v>
      </c>
      <c r="AG554" s="196">
        <v>0</v>
      </c>
      <c r="AH554" s="195">
        <v>41</v>
      </c>
      <c r="AI554" s="195">
        <v>4</v>
      </c>
      <c r="AJ554" s="195">
        <v>44</v>
      </c>
      <c r="AK554" s="195">
        <v>3</v>
      </c>
      <c r="AM554" s="196"/>
      <c r="AO554" s="195">
        <v>20</v>
      </c>
      <c r="AS554" s="196"/>
      <c r="AT554" s="195">
        <v>11.1</v>
      </c>
      <c r="AY554" s="196"/>
      <c r="AZ554" s="193"/>
      <c r="BA554" s="196"/>
      <c r="BG554" s="195">
        <v>1</v>
      </c>
      <c r="BJ554" s="196"/>
      <c r="BL554" s="196"/>
      <c r="BT554" s="196"/>
      <c r="CA554" s="196"/>
      <c r="CH554" s="195">
        <v>1</v>
      </c>
      <c r="CS554" s="196"/>
      <c r="CU554" s="196"/>
      <c r="CX554" s="196"/>
      <c r="DN554" s="196"/>
      <c r="DS554" s="196"/>
      <c r="DY554" s="196"/>
      <c r="EL554" s="196"/>
      <c r="EM554" s="195" t="s">
        <v>537</v>
      </c>
      <c r="EN554" s="206" t="s">
        <v>210</v>
      </c>
    </row>
    <row r="555" spans="1:145" s="195" customFormat="1" x14ac:dyDescent="0.3">
      <c r="A555" s="193" t="s">
        <v>77</v>
      </c>
      <c r="B555" s="196" t="s">
        <v>1487</v>
      </c>
      <c r="C555" s="195">
        <v>2</v>
      </c>
      <c r="D555" s="196">
        <v>1</v>
      </c>
      <c r="E555" s="195">
        <v>20</v>
      </c>
      <c r="F555" s="196">
        <v>550</v>
      </c>
      <c r="G555" s="195">
        <v>24.12</v>
      </c>
      <c r="H555" s="195">
        <v>24.62</v>
      </c>
      <c r="I555" s="195">
        <v>24.37</v>
      </c>
      <c r="J555" s="198">
        <v>0.35355339059327379</v>
      </c>
      <c r="K555" s="195">
        <v>3087.58</v>
      </c>
      <c r="L555" s="195">
        <v>3672.52</v>
      </c>
      <c r="M555" s="195">
        <v>3380.05</v>
      </c>
      <c r="N555" s="200">
        <v>413.61504058725916</v>
      </c>
      <c r="O555" s="195">
        <v>8.2029599999999991</v>
      </c>
      <c r="P555" s="196">
        <v>10.02811</v>
      </c>
      <c r="Q555" s="195">
        <v>-83.904619999999994</v>
      </c>
      <c r="R555" s="196">
        <v>-83.114130000000003</v>
      </c>
      <c r="S555" s="202">
        <v>1</v>
      </c>
      <c r="T555" s="202">
        <v>0</v>
      </c>
      <c r="U555" s="202">
        <v>0</v>
      </c>
      <c r="V555" s="202">
        <v>0</v>
      </c>
      <c r="W555" s="202">
        <v>1</v>
      </c>
      <c r="X555" s="202">
        <v>0</v>
      </c>
      <c r="Y555" s="202">
        <v>0</v>
      </c>
      <c r="Z555" s="202">
        <v>0</v>
      </c>
      <c r="AA555" s="202">
        <v>0</v>
      </c>
      <c r="AB555" s="202">
        <v>0</v>
      </c>
      <c r="AC555" s="202">
        <v>0</v>
      </c>
      <c r="AD555" s="202">
        <v>0</v>
      </c>
      <c r="AE555" s="203">
        <v>0</v>
      </c>
      <c r="AF555" s="204">
        <v>3</v>
      </c>
      <c r="AG555" s="196">
        <v>0</v>
      </c>
      <c r="AL555" s="195">
        <v>24.4</v>
      </c>
      <c r="AM555" s="196">
        <v>0.9</v>
      </c>
      <c r="AN555" s="195">
        <v>7</v>
      </c>
      <c r="AO555" s="195">
        <v>21</v>
      </c>
      <c r="AS555" s="196"/>
      <c r="AY555" s="196"/>
      <c r="AZ555" s="193"/>
      <c r="BA555" s="196"/>
      <c r="BG555" s="195">
        <v>1</v>
      </c>
      <c r="BJ555" s="196"/>
      <c r="BL555" s="196"/>
      <c r="BT555" s="196"/>
      <c r="CA555" s="196"/>
      <c r="CB555" s="195">
        <v>1</v>
      </c>
      <c r="CI555" s="195">
        <v>1</v>
      </c>
      <c r="CS555" s="196"/>
      <c r="CU555" s="196"/>
      <c r="CX555" s="196"/>
      <c r="DN555" s="196"/>
      <c r="DS555" s="196"/>
      <c r="DY555" s="196"/>
      <c r="EL555" s="196"/>
      <c r="EM555" s="195" t="s">
        <v>538</v>
      </c>
      <c r="EN555" s="206" t="s">
        <v>5108</v>
      </c>
    </row>
    <row r="556" spans="1:145" x14ac:dyDescent="0.3">
      <c r="A556" s="12" t="s">
        <v>77</v>
      </c>
      <c r="B556" s="6" t="s">
        <v>1488</v>
      </c>
      <c r="E556" s="12">
        <v>405</v>
      </c>
      <c r="AL556">
        <v>17.600000000000001</v>
      </c>
      <c r="AM556" s="6">
        <v>2.6</v>
      </c>
      <c r="AN556">
        <v>4</v>
      </c>
      <c r="AO556">
        <v>6</v>
      </c>
      <c r="AZ556" s="12"/>
      <c r="BA556" s="6"/>
      <c r="EM556" t="s">
        <v>537</v>
      </c>
      <c r="EN556" s="16" t="s">
        <v>4597</v>
      </c>
    </row>
    <row r="557" spans="1:145" x14ac:dyDescent="0.3">
      <c r="A557" s="12" t="s">
        <v>77</v>
      </c>
      <c r="B557" s="6" t="s">
        <v>1489</v>
      </c>
      <c r="E557">
        <v>200</v>
      </c>
      <c r="F557" s="6">
        <v>300</v>
      </c>
      <c r="AH557">
        <v>13.8</v>
      </c>
      <c r="AJ557">
        <v>17.3</v>
      </c>
      <c r="AL557"/>
      <c r="AN557"/>
      <c r="AO557"/>
      <c r="AZ557" s="12"/>
      <c r="BA557" s="6"/>
      <c r="EM557" t="s">
        <v>537</v>
      </c>
      <c r="EN557" s="16">
        <v>1</v>
      </c>
    </row>
    <row r="558" spans="1:145" x14ac:dyDescent="0.3">
      <c r="A558" s="12" t="s">
        <v>77</v>
      </c>
      <c r="B558" s="6" t="s">
        <v>1490</v>
      </c>
      <c r="E558">
        <v>68</v>
      </c>
      <c r="F558" s="6">
        <v>98</v>
      </c>
      <c r="AH558">
        <v>16.5</v>
      </c>
      <c r="AI558">
        <v>1.2</v>
      </c>
      <c r="AL558"/>
      <c r="AN558"/>
      <c r="AO558"/>
      <c r="AZ558" s="12"/>
      <c r="BA558" s="6"/>
      <c r="EM558" t="s">
        <v>537</v>
      </c>
      <c r="EN558" s="16">
        <v>1</v>
      </c>
    </row>
    <row r="559" spans="1:145" s="195" customFormat="1" x14ac:dyDescent="0.3">
      <c r="A559" s="193" t="s">
        <v>77</v>
      </c>
      <c r="B559" s="196" t="s">
        <v>1491</v>
      </c>
      <c r="C559" s="195">
        <v>2</v>
      </c>
      <c r="D559" s="196">
        <v>1</v>
      </c>
      <c r="E559" s="195">
        <v>180</v>
      </c>
      <c r="F559" s="196">
        <v>1200</v>
      </c>
      <c r="G559" s="195">
        <v>23.28</v>
      </c>
      <c r="H559" s="195">
        <v>26.69</v>
      </c>
      <c r="I559" s="195">
        <v>24.984999999999999</v>
      </c>
      <c r="J559" s="198">
        <v>2.411234123846127</v>
      </c>
      <c r="K559" s="195">
        <v>1524.89</v>
      </c>
      <c r="L559" s="195">
        <v>2645.87</v>
      </c>
      <c r="M559" s="195">
        <v>2085.38</v>
      </c>
      <c r="N559" s="200">
        <v>792.65255957449585</v>
      </c>
      <c r="O559" s="195">
        <v>-6.5745100000000001</v>
      </c>
      <c r="P559" s="196">
        <v>-5.2665199999999999</v>
      </c>
      <c r="Q559" s="195">
        <v>-76.371660000000006</v>
      </c>
      <c r="R559" s="196">
        <v>-76.07302</v>
      </c>
      <c r="S559" s="202">
        <v>1</v>
      </c>
      <c r="T559" s="202">
        <v>0</v>
      </c>
      <c r="U559" s="202">
        <v>0</v>
      </c>
      <c r="V559" s="202">
        <v>0</v>
      </c>
      <c r="W559" s="202">
        <v>0</v>
      </c>
      <c r="X559" s="202">
        <v>0</v>
      </c>
      <c r="Y559" s="202">
        <v>0</v>
      </c>
      <c r="Z559" s="202">
        <v>0</v>
      </c>
      <c r="AA559" s="202">
        <v>0</v>
      </c>
      <c r="AB559" s="202">
        <v>0</v>
      </c>
      <c r="AC559" s="202">
        <v>0</v>
      </c>
      <c r="AD559" s="202">
        <v>0</v>
      </c>
      <c r="AE559" s="203">
        <v>0</v>
      </c>
      <c r="AF559" s="204">
        <v>3</v>
      </c>
      <c r="AG559" s="196"/>
      <c r="AL559" s="195">
        <v>20</v>
      </c>
      <c r="AM559" s="196"/>
      <c r="AS559" s="196"/>
      <c r="AY559" s="196"/>
      <c r="AZ559" s="193"/>
      <c r="BA559" s="196"/>
      <c r="BG559" s="195">
        <v>1</v>
      </c>
      <c r="BJ559" s="196">
        <v>1</v>
      </c>
      <c r="BL559" s="196"/>
      <c r="BT559" s="196"/>
      <c r="CA559" s="196"/>
      <c r="CS559" s="196"/>
      <c r="CU559" s="196"/>
      <c r="CX559" s="196"/>
      <c r="DN559" s="196"/>
      <c r="DS559" s="196"/>
      <c r="DY559" s="196"/>
      <c r="EL559" s="196"/>
      <c r="EM559" s="195" t="s">
        <v>537</v>
      </c>
      <c r="EN559" s="206" t="s">
        <v>210</v>
      </c>
    </row>
    <row r="560" spans="1:145" s="195" customFormat="1" x14ac:dyDescent="0.3">
      <c r="A560" s="193" t="s">
        <v>77</v>
      </c>
      <c r="B560" s="196" t="s">
        <v>1492</v>
      </c>
      <c r="C560" s="195">
        <v>2</v>
      </c>
      <c r="D560" s="196">
        <v>1</v>
      </c>
      <c r="E560" s="195">
        <v>200</v>
      </c>
      <c r="F560" s="196">
        <v>1200</v>
      </c>
      <c r="G560" s="195">
        <v>23.28</v>
      </c>
      <c r="H560" s="195">
        <v>26.69</v>
      </c>
      <c r="I560" s="195">
        <v>24.984999999999999</v>
      </c>
      <c r="J560" s="198">
        <v>2.411234123846127</v>
      </c>
      <c r="K560" s="195">
        <v>1524.89</v>
      </c>
      <c r="L560" s="195">
        <v>2645.87</v>
      </c>
      <c r="M560" s="195">
        <v>2085.38</v>
      </c>
      <c r="N560" s="200">
        <v>792.65255957449585</v>
      </c>
      <c r="O560" s="193">
        <v>-6.7289500000000002</v>
      </c>
      <c r="P560" s="196">
        <v>-5.9386299999999999</v>
      </c>
      <c r="Q560" s="195">
        <v>-76.401889999999995</v>
      </c>
      <c r="R560" s="196">
        <v>-76.020330000000001</v>
      </c>
      <c r="S560" s="202">
        <v>1</v>
      </c>
      <c r="T560" s="202">
        <v>0</v>
      </c>
      <c r="U560" s="202">
        <v>0</v>
      </c>
      <c r="V560" s="202">
        <v>0</v>
      </c>
      <c r="W560" s="202">
        <v>0</v>
      </c>
      <c r="X560" s="202">
        <v>0</v>
      </c>
      <c r="Y560" s="202">
        <v>0</v>
      </c>
      <c r="Z560" s="202">
        <v>0</v>
      </c>
      <c r="AA560" s="202">
        <v>0</v>
      </c>
      <c r="AB560" s="202">
        <v>0</v>
      </c>
      <c r="AC560" s="202">
        <v>0</v>
      </c>
      <c r="AD560" s="202">
        <v>0</v>
      </c>
      <c r="AE560" s="203">
        <v>0</v>
      </c>
      <c r="AF560" s="204">
        <v>1</v>
      </c>
      <c r="AG560" s="196">
        <v>0</v>
      </c>
      <c r="AL560" s="195">
        <v>19.5</v>
      </c>
      <c r="AM560" s="196">
        <v>2.5</v>
      </c>
      <c r="AS560" s="196"/>
      <c r="AY560" s="196"/>
      <c r="AZ560" s="193"/>
      <c r="BA560" s="196"/>
      <c r="BG560" s="195">
        <v>1</v>
      </c>
      <c r="BJ560" s="196"/>
      <c r="BL560" s="196"/>
      <c r="BT560" s="196"/>
      <c r="CA560" s="196"/>
      <c r="CS560" s="196"/>
      <c r="CU560" s="196"/>
      <c r="CX560" s="196"/>
      <c r="DN560" s="196"/>
      <c r="DS560" s="196"/>
      <c r="DY560" s="196"/>
      <c r="EL560" s="196"/>
      <c r="EM560" s="195" t="s">
        <v>537</v>
      </c>
      <c r="EN560" s="206" t="s">
        <v>210</v>
      </c>
    </row>
    <row r="561" spans="1:145" x14ac:dyDescent="0.3">
      <c r="A561" s="12" t="s">
        <v>77</v>
      </c>
      <c r="B561" s="6" t="s">
        <v>1493</v>
      </c>
      <c r="E561">
        <v>750</v>
      </c>
      <c r="F561" s="6">
        <v>1000</v>
      </c>
      <c r="AH561">
        <v>15.05</v>
      </c>
      <c r="AI561">
        <v>0.35</v>
      </c>
      <c r="AJ561">
        <v>16.8</v>
      </c>
      <c r="AL561"/>
      <c r="AN561"/>
      <c r="AO561"/>
      <c r="AZ561" s="12"/>
      <c r="BA561" s="6"/>
      <c r="EM561" t="s">
        <v>537</v>
      </c>
      <c r="EN561" s="16">
        <v>1</v>
      </c>
    </row>
    <row r="562" spans="1:145" x14ac:dyDescent="0.3">
      <c r="A562" s="12" t="s">
        <v>77</v>
      </c>
      <c r="B562" s="6" t="s">
        <v>1494</v>
      </c>
      <c r="F562" s="6">
        <v>684</v>
      </c>
      <c r="AL562"/>
      <c r="AN562">
        <v>4</v>
      </c>
      <c r="AO562">
        <v>9</v>
      </c>
      <c r="AZ562" s="12"/>
      <c r="BA562" s="6"/>
      <c r="EM562" t="s">
        <v>537</v>
      </c>
      <c r="EN562" s="16">
        <v>1</v>
      </c>
      <c r="EO562" t="s">
        <v>602</v>
      </c>
    </row>
    <row r="563" spans="1:145" x14ac:dyDescent="0.3">
      <c r="A563" s="12" t="s">
        <v>77</v>
      </c>
      <c r="B563" s="6" t="s">
        <v>1495</v>
      </c>
      <c r="AL563">
        <v>16</v>
      </c>
      <c r="AM563" s="6">
        <v>1</v>
      </c>
      <c r="AN563"/>
      <c r="AO563"/>
      <c r="AZ563" s="12"/>
      <c r="BA563" s="6"/>
      <c r="EM563" t="s">
        <v>537</v>
      </c>
      <c r="EN563" s="16">
        <v>1</v>
      </c>
    </row>
    <row r="564" spans="1:145" x14ac:dyDescent="0.3">
      <c r="A564" s="12" t="s">
        <v>77</v>
      </c>
      <c r="B564" s="6" t="s">
        <v>1496</v>
      </c>
      <c r="E564">
        <v>100</v>
      </c>
      <c r="F564" s="6">
        <v>220</v>
      </c>
      <c r="AL564">
        <v>15.4</v>
      </c>
      <c r="AM564" s="6">
        <v>0.76</v>
      </c>
      <c r="AN564">
        <v>2</v>
      </c>
      <c r="AO564">
        <v>7</v>
      </c>
      <c r="AZ564" s="12"/>
      <c r="BA564" s="6"/>
      <c r="EM564" t="s">
        <v>537</v>
      </c>
      <c r="EN564" s="16">
        <v>1</v>
      </c>
    </row>
    <row r="565" spans="1:145" x14ac:dyDescent="0.3">
      <c r="A565" s="12" t="s">
        <v>77</v>
      </c>
      <c r="B565" s="6" t="s">
        <v>1497</v>
      </c>
      <c r="E565" s="12">
        <v>1300</v>
      </c>
      <c r="AL565">
        <v>17.850000000000001</v>
      </c>
      <c r="AM565" s="6">
        <v>1.1499999999999999</v>
      </c>
      <c r="AN565"/>
      <c r="AO565"/>
      <c r="AZ565" s="12"/>
      <c r="BA565" s="6"/>
      <c r="EM565" t="s">
        <v>537</v>
      </c>
      <c r="EN565" s="16">
        <v>1</v>
      </c>
    </row>
    <row r="566" spans="1:145" s="195" customFormat="1" x14ac:dyDescent="0.3">
      <c r="A566" s="193" t="s">
        <v>77</v>
      </c>
      <c r="B566" s="196" t="s">
        <v>1498</v>
      </c>
      <c r="C566" s="195">
        <v>2</v>
      </c>
      <c r="D566" s="196">
        <v>1</v>
      </c>
      <c r="E566" s="195">
        <v>75</v>
      </c>
      <c r="F566" s="196">
        <v>1650</v>
      </c>
      <c r="G566" s="195">
        <v>17.010000000000002</v>
      </c>
      <c r="H566" s="197">
        <v>26.69</v>
      </c>
      <c r="I566" s="197">
        <v>23.7</v>
      </c>
      <c r="J566" s="198">
        <v>3.1358411949587284</v>
      </c>
      <c r="K566" s="195">
        <v>1525</v>
      </c>
      <c r="L566" s="195">
        <v>3725</v>
      </c>
      <c r="M566" s="199">
        <v>2733.4444444444443</v>
      </c>
      <c r="N566" s="200">
        <v>653.25724471893761</v>
      </c>
      <c r="O566" s="208">
        <v>-6.9352799999999997</v>
      </c>
      <c r="P566" s="196">
        <v>1.4452400000000001</v>
      </c>
      <c r="Q566" s="208">
        <v>-78.241919999999993</v>
      </c>
      <c r="R566" s="196">
        <v>-69.935910000000007</v>
      </c>
      <c r="S566" s="202">
        <v>1</v>
      </c>
      <c r="T566" s="202">
        <v>0</v>
      </c>
      <c r="U566" s="202">
        <v>0</v>
      </c>
      <c r="V566" s="202">
        <v>0</v>
      </c>
      <c r="W566" s="202">
        <v>0</v>
      </c>
      <c r="X566" s="202">
        <v>0</v>
      </c>
      <c r="Y566" s="202">
        <v>0</v>
      </c>
      <c r="Z566" s="202">
        <v>0</v>
      </c>
      <c r="AA566" s="202">
        <v>0</v>
      </c>
      <c r="AB566" s="202">
        <v>0</v>
      </c>
      <c r="AC566" s="202">
        <v>0</v>
      </c>
      <c r="AD566" s="202">
        <v>0</v>
      </c>
      <c r="AE566" s="203">
        <v>0</v>
      </c>
      <c r="AF566" s="204">
        <v>1</v>
      </c>
      <c r="AG566" s="196">
        <v>0</v>
      </c>
      <c r="AH566" s="195">
        <v>17.399999999999999</v>
      </c>
      <c r="AJ566" s="195">
        <v>18</v>
      </c>
      <c r="AM566" s="196"/>
      <c r="AN566" s="195">
        <v>2</v>
      </c>
      <c r="AO566" s="195">
        <v>6</v>
      </c>
      <c r="AS566" s="196"/>
      <c r="AY566" s="196"/>
      <c r="AZ566" s="193"/>
      <c r="BA566" s="196"/>
      <c r="BG566" s="195">
        <v>1</v>
      </c>
      <c r="BJ566" s="196">
        <v>1</v>
      </c>
      <c r="BL566" s="196"/>
      <c r="BT566" s="196"/>
      <c r="CA566" s="196"/>
      <c r="CS566" s="196"/>
      <c r="CU566" s="196"/>
      <c r="CX566" s="196"/>
      <c r="DN566" s="196"/>
      <c r="DS566" s="196"/>
      <c r="DY566" s="196"/>
      <c r="EL566" s="196"/>
      <c r="EM566" s="195" t="s">
        <v>537</v>
      </c>
      <c r="EN566" s="206" t="s">
        <v>210</v>
      </c>
    </row>
    <row r="567" spans="1:145" x14ac:dyDescent="0.3">
      <c r="A567" s="12" t="s">
        <v>77</v>
      </c>
      <c r="B567" s="6" t="s">
        <v>1499</v>
      </c>
      <c r="E567" s="12">
        <v>120</v>
      </c>
      <c r="AH567">
        <v>16.2</v>
      </c>
      <c r="AI567">
        <v>1</v>
      </c>
      <c r="AJ567">
        <v>17.25</v>
      </c>
      <c r="AK567">
        <v>0.45</v>
      </c>
      <c r="AL567"/>
      <c r="AN567"/>
      <c r="AO567"/>
      <c r="AZ567" s="12"/>
      <c r="BA567" s="6"/>
      <c r="EM567" t="s">
        <v>537</v>
      </c>
      <c r="EN567" s="16">
        <v>1</v>
      </c>
    </row>
    <row r="568" spans="1:145" x14ac:dyDescent="0.3">
      <c r="A568" s="12" t="s">
        <v>77</v>
      </c>
      <c r="B568" s="6" t="s">
        <v>1500</v>
      </c>
      <c r="E568">
        <v>600</v>
      </c>
      <c r="F568" s="6">
        <v>1540</v>
      </c>
      <c r="AH568">
        <v>21.7</v>
      </c>
      <c r="AJ568">
        <v>24.5</v>
      </c>
      <c r="AK568">
        <v>1.5</v>
      </c>
      <c r="AL568"/>
      <c r="AN568"/>
      <c r="AO568"/>
      <c r="AZ568" s="12"/>
      <c r="BA568" s="6"/>
      <c r="EM568" t="s">
        <v>537</v>
      </c>
      <c r="EN568" s="16">
        <v>1</v>
      </c>
    </row>
    <row r="569" spans="1:145" x14ac:dyDescent="0.3">
      <c r="A569" s="12" t="s">
        <v>77</v>
      </c>
      <c r="B569" s="6" t="s">
        <v>1501</v>
      </c>
      <c r="E569">
        <v>1980</v>
      </c>
      <c r="F569" s="6">
        <v>2180</v>
      </c>
      <c r="AL569"/>
      <c r="AN569"/>
      <c r="AO569"/>
      <c r="AZ569" s="12"/>
      <c r="BA569" s="6"/>
      <c r="EM569" t="s">
        <v>537</v>
      </c>
      <c r="EN569" s="16">
        <v>1</v>
      </c>
      <c r="EO569" t="s">
        <v>602</v>
      </c>
    </row>
    <row r="570" spans="1:145" x14ac:dyDescent="0.3">
      <c r="A570" s="12" t="s">
        <v>77</v>
      </c>
      <c r="B570" s="6" t="s">
        <v>1502</v>
      </c>
      <c r="E570" s="12">
        <v>700</v>
      </c>
      <c r="AL570">
        <v>27</v>
      </c>
      <c r="AN570"/>
      <c r="AO570"/>
      <c r="AZ570" s="12"/>
      <c r="BA570" s="6"/>
      <c r="EM570" t="s">
        <v>537</v>
      </c>
      <c r="EN570" s="16">
        <v>1</v>
      </c>
    </row>
    <row r="571" spans="1:145" x14ac:dyDescent="0.3">
      <c r="A571" s="12" t="s">
        <v>77</v>
      </c>
      <c r="B571" s="6" t="s">
        <v>1503</v>
      </c>
      <c r="D571" s="6">
        <v>1</v>
      </c>
      <c r="AH571">
        <v>19.100000000000001</v>
      </c>
      <c r="AJ571">
        <v>20.5</v>
      </c>
      <c r="AL571"/>
      <c r="AN571"/>
      <c r="AO571"/>
      <c r="AZ571" s="12"/>
      <c r="BA571" s="6"/>
      <c r="EM571" t="s">
        <v>537</v>
      </c>
      <c r="EN571" s="16">
        <v>1</v>
      </c>
    </row>
    <row r="572" spans="1:145" x14ac:dyDescent="0.3">
      <c r="A572" s="12" t="s">
        <v>77</v>
      </c>
      <c r="B572" s="6" t="s">
        <v>1504</v>
      </c>
      <c r="D572" s="6">
        <v>1</v>
      </c>
      <c r="E572">
        <v>3030</v>
      </c>
      <c r="F572" s="6">
        <v>3300</v>
      </c>
      <c r="AH572">
        <v>27.55</v>
      </c>
      <c r="AI572">
        <v>0.05</v>
      </c>
      <c r="AJ572">
        <v>34.049999999999997</v>
      </c>
      <c r="AK572">
        <v>3.25</v>
      </c>
      <c r="AL572"/>
      <c r="AN572"/>
      <c r="AO572"/>
      <c r="AZ572" s="12"/>
      <c r="BA572" s="6"/>
      <c r="EM572" t="s">
        <v>537</v>
      </c>
      <c r="EN572" s="16">
        <v>1</v>
      </c>
    </row>
    <row r="573" spans="1:145" x14ac:dyDescent="0.3">
      <c r="A573" s="12" t="s">
        <v>77</v>
      </c>
      <c r="B573" s="6" t="s">
        <v>1505</v>
      </c>
      <c r="D573" s="6">
        <v>1</v>
      </c>
      <c r="E573">
        <v>710</v>
      </c>
      <c r="F573" s="6">
        <v>2760</v>
      </c>
      <c r="AH573">
        <v>24.1</v>
      </c>
      <c r="AJ573">
        <v>24.8</v>
      </c>
      <c r="AL573"/>
      <c r="AN573"/>
      <c r="AO573"/>
      <c r="AZ573" s="12"/>
      <c r="BA573" s="6"/>
      <c r="EM573" t="s">
        <v>537</v>
      </c>
      <c r="EN573" s="16">
        <v>1</v>
      </c>
    </row>
    <row r="574" spans="1:145" x14ac:dyDescent="0.3">
      <c r="A574" s="12" t="s">
        <v>77</v>
      </c>
      <c r="B574" s="6" t="s">
        <v>1506</v>
      </c>
      <c r="E574" s="12">
        <v>360</v>
      </c>
      <c r="AH574">
        <v>21</v>
      </c>
      <c r="AJ574">
        <v>22.7</v>
      </c>
      <c r="AL574"/>
      <c r="AN574"/>
      <c r="AO574"/>
      <c r="AZ574" s="12"/>
      <c r="BA574" s="6"/>
      <c r="EM574" t="s">
        <v>537</v>
      </c>
      <c r="EN574" s="16">
        <v>1</v>
      </c>
    </row>
    <row r="575" spans="1:145" x14ac:dyDescent="0.3">
      <c r="A575" s="12" t="s">
        <v>77</v>
      </c>
      <c r="B575" s="6" t="s">
        <v>1507</v>
      </c>
      <c r="E575">
        <v>2500</v>
      </c>
      <c r="F575" s="6">
        <v>2577</v>
      </c>
      <c r="AG575" s="6">
        <v>0</v>
      </c>
      <c r="AH575">
        <v>20.55</v>
      </c>
      <c r="AI575">
        <v>0.25</v>
      </c>
      <c r="AJ575">
        <v>22.6</v>
      </c>
      <c r="AK575">
        <v>1.2</v>
      </c>
      <c r="AL575"/>
      <c r="AN575"/>
      <c r="AO575"/>
      <c r="AZ575" s="12"/>
      <c r="BA575" s="6"/>
      <c r="EM575" t="s">
        <v>537</v>
      </c>
      <c r="EN575" s="16">
        <v>1</v>
      </c>
    </row>
    <row r="576" spans="1:145" x14ac:dyDescent="0.3">
      <c r="A576" s="12" t="s">
        <v>77</v>
      </c>
      <c r="B576" s="6" t="s">
        <v>1508</v>
      </c>
      <c r="D576" s="6">
        <v>1</v>
      </c>
      <c r="E576">
        <v>1620</v>
      </c>
      <c r="F576" s="6">
        <v>2840</v>
      </c>
      <c r="AH576">
        <v>24.8</v>
      </c>
      <c r="AJ576">
        <v>27.8</v>
      </c>
      <c r="AL576"/>
      <c r="AN576"/>
      <c r="AO576"/>
      <c r="AT576">
        <v>16.899999999999999</v>
      </c>
      <c r="AZ576" s="12"/>
      <c r="BA576" s="6"/>
      <c r="EM576" t="s">
        <v>537</v>
      </c>
      <c r="EN576" s="16">
        <v>1</v>
      </c>
    </row>
    <row r="577" spans="1:144" x14ac:dyDescent="0.3">
      <c r="A577" s="12" t="s">
        <v>77</v>
      </c>
      <c r="B577" s="6" t="s">
        <v>1509</v>
      </c>
      <c r="D577" s="6">
        <v>1</v>
      </c>
      <c r="E577">
        <v>1260</v>
      </c>
      <c r="F577" s="6">
        <v>2600</v>
      </c>
      <c r="AH577">
        <v>22.2</v>
      </c>
      <c r="AJ577">
        <v>26</v>
      </c>
      <c r="AL577"/>
      <c r="AN577"/>
      <c r="AO577"/>
      <c r="AZ577" s="12"/>
      <c r="BA577" s="6"/>
      <c r="EM577" t="s">
        <v>537</v>
      </c>
      <c r="EN577" s="16">
        <v>1</v>
      </c>
    </row>
    <row r="578" spans="1:144" x14ac:dyDescent="0.3">
      <c r="A578" s="12" t="s">
        <v>77</v>
      </c>
      <c r="B578" s="6" t="s">
        <v>1510</v>
      </c>
      <c r="E578" s="12">
        <v>2400</v>
      </c>
      <c r="AH578">
        <v>25.2</v>
      </c>
      <c r="AJ578">
        <v>26.1</v>
      </c>
      <c r="AL578"/>
      <c r="AN578"/>
      <c r="AO578"/>
      <c r="AZ578" s="12"/>
      <c r="BA578" s="6"/>
      <c r="EM578" t="s">
        <v>537</v>
      </c>
      <c r="EN578" s="16">
        <v>1</v>
      </c>
    </row>
    <row r="579" spans="1:144" x14ac:dyDescent="0.3">
      <c r="A579" s="12" t="s">
        <v>77</v>
      </c>
      <c r="B579" s="6" t="s">
        <v>1511</v>
      </c>
      <c r="D579" s="6">
        <v>1</v>
      </c>
      <c r="E579">
        <v>360</v>
      </c>
      <c r="F579" s="6">
        <v>1500</v>
      </c>
      <c r="AH579">
        <v>30</v>
      </c>
      <c r="AJ579">
        <v>33</v>
      </c>
      <c r="AL579"/>
      <c r="AN579"/>
      <c r="AO579"/>
      <c r="AZ579" s="12"/>
      <c r="BA579" s="6"/>
      <c r="EM579" t="s">
        <v>537</v>
      </c>
      <c r="EN579" s="16">
        <v>1</v>
      </c>
    </row>
    <row r="580" spans="1:144" x14ac:dyDescent="0.3">
      <c r="A580" s="12" t="s">
        <v>77</v>
      </c>
      <c r="B580" s="6" t="s">
        <v>1512</v>
      </c>
      <c r="E580" s="12">
        <v>2620</v>
      </c>
      <c r="AH580">
        <v>28.2</v>
      </c>
      <c r="AJ580">
        <v>29.7</v>
      </c>
      <c r="AL580"/>
      <c r="AN580"/>
      <c r="AO580"/>
      <c r="AZ580" s="12"/>
      <c r="BA580" s="6"/>
      <c r="EM580" t="s">
        <v>537</v>
      </c>
      <c r="EN580" s="16">
        <v>1</v>
      </c>
    </row>
    <row r="581" spans="1:144" x14ac:dyDescent="0.3">
      <c r="A581" s="12" t="s">
        <v>77</v>
      </c>
      <c r="B581" s="6" t="s">
        <v>1513</v>
      </c>
      <c r="D581" s="6">
        <v>1</v>
      </c>
      <c r="E581">
        <v>500</v>
      </c>
      <c r="F581" s="6">
        <v>520</v>
      </c>
      <c r="AH581">
        <v>29.9</v>
      </c>
      <c r="AJ581">
        <v>36.1</v>
      </c>
      <c r="AL581"/>
      <c r="AN581"/>
      <c r="AO581"/>
      <c r="AZ581" s="12"/>
      <c r="BA581" s="6"/>
      <c r="EM581" t="s">
        <v>537</v>
      </c>
      <c r="EN581" s="16">
        <v>1</v>
      </c>
    </row>
    <row r="582" spans="1:144" x14ac:dyDescent="0.3">
      <c r="A582" s="12" t="s">
        <v>77</v>
      </c>
      <c r="B582" s="6" t="s">
        <v>1515</v>
      </c>
      <c r="E582" s="12">
        <v>2326</v>
      </c>
      <c r="AJ582">
        <v>24</v>
      </c>
      <c r="AL582"/>
      <c r="AN582"/>
      <c r="AO582"/>
      <c r="AZ582" s="12"/>
      <c r="BA582" s="6"/>
      <c r="EM582" t="s">
        <v>537</v>
      </c>
      <c r="EN582" s="16">
        <v>1</v>
      </c>
    </row>
    <row r="583" spans="1:144" s="51" customFormat="1" x14ac:dyDescent="0.3">
      <c r="A583" s="45" t="s">
        <v>77</v>
      </c>
      <c r="B583" s="52" t="s">
        <v>1514</v>
      </c>
      <c r="D583" s="52"/>
      <c r="E583" s="51">
        <v>2460</v>
      </c>
      <c r="F583" s="52">
        <v>3100</v>
      </c>
      <c r="J583" s="52"/>
      <c r="N583" s="52"/>
      <c r="P583" s="52"/>
      <c r="R583" s="52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100"/>
      <c r="AF583" s="115"/>
      <c r="AG583" s="52"/>
      <c r="AH583" s="51">
        <v>25.7</v>
      </c>
      <c r="AJ583" s="51">
        <v>30</v>
      </c>
      <c r="AM583" s="52"/>
      <c r="AS583" s="52"/>
      <c r="AY583" s="52"/>
      <c r="AZ583" s="45"/>
      <c r="BA583" s="52"/>
      <c r="BJ583" s="52"/>
      <c r="BL583" s="52"/>
      <c r="BT583" s="52"/>
      <c r="CA583" s="52"/>
      <c r="CS583" s="52"/>
      <c r="CU583" s="52"/>
      <c r="CX583" s="52"/>
      <c r="DN583" s="52"/>
      <c r="DS583" s="52"/>
      <c r="DY583" s="52"/>
      <c r="EL583" s="52"/>
      <c r="EM583" s="51" t="s">
        <v>537</v>
      </c>
      <c r="EN583" s="53">
        <v>1</v>
      </c>
    </row>
    <row r="584" spans="1:144" s="195" customFormat="1" x14ac:dyDescent="0.3">
      <c r="A584" s="193" t="s">
        <v>67</v>
      </c>
      <c r="B584" s="196" t="s">
        <v>1586</v>
      </c>
      <c r="C584" s="195">
        <v>1</v>
      </c>
      <c r="D584" s="196">
        <v>1</v>
      </c>
      <c r="E584" s="195">
        <v>1200</v>
      </c>
      <c r="F584" s="196">
        <v>1500</v>
      </c>
      <c r="G584" s="195">
        <v>14.04</v>
      </c>
      <c r="H584" s="195">
        <v>14.04</v>
      </c>
      <c r="I584" s="195">
        <v>14.04</v>
      </c>
      <c r="J584" s="196">
        <v>0</v>
      </c>
      <c r="K584" s="195">
        <v>844.85</v>
      </c>
      <c r="L584" s="195">
        <v>844.85</v>
      </c>
      <c r="M584" s="195">
        <v>844.85</v>
      </c>
      <c r="N584" s="196">
        <v>0</v>
      </c>
      <c r="O584" s="195">
        <v>33.277799999999999</v>
      </c>
      <c r="P584" s="196">
        <v>33.277799999999999</v>
      </c>
      <c r="Q584" s="195">
        <v>75.341200000000001</v>
      </c>
      <c r="R584" s="196">
        <v>75.341200000000001</v>
      </c>
      <c r="S584" s="202">
        <v>1</v>
      </c>
      <c r="T584" s="202">
        <v>0</v>
      </c>
      <c r="U584" s="202">
        <v>1</v>
      </c>
      <c r="V584" s="202">
        <v>0</v>
      </c>
      <c r="W584" s="202">
        <v>1</v>
      </c>
      <c r="X584" s="202">
        <v>0</v>
      </c>
      <c r="Y584" s="202">
        <v>0</v>
      </c>
      <c r="Z584" s="202">
        <v>0</v>
      </c>
      <c r="AA584" s="202">
        <v>0</v>
      </c>
      <c r="AB584" s="202">
        <v>0</v>
      </c>
      <c r="AC584" s="202">
        <v>0</v>
      </c>
      <c r="AD584" s="202">
        <v>0</v>
      </c>
      <c r="AE584" s="203">
        <v>0</v>
      </c>
      <c r="AF584" s="204">
        <v>1</v>
      </c>
      <c r="AG584" s="196"/>
      <c r="AL584" s="195">
        <v>59.5</v>
      </c>
      <c r="AM584" s="196">
        <v>0.5</v>
      </c>
      <c r="AS584" s="196"/>
      <c r="AY584" s="196"/>
      <c r="AZ584" s="193"/>
      <c r="BA584" s="196"/>
      <c r="BJ584" s="196">
        <v>1</v>
      </c>
      <c r="BL584" s="196"/>
      <c r="BS584" s="195">
        <v>1</v>
      </c>
      <c r="BT584" s="196"/>
      <c r="CA584" s="196"/>
      <c r="CB584" s="195">
        <v>1</v>
      </c>
      <c r="CH584" s="195">
        <v>1</v>
      </c>
      <c r="CS584" s="196"/>
      <c r="CU584" s="196"/>
      <c r="CX584" s="196"/>
      <c r="DN584" s="196"/>
      <c r="DS584" s="196"/>
      <c r="DY584" s="196"/>
      <c r="EL584" s="196"/>
      <c r="EM584" s="195" t="s">
        <v>591</v>
      </c>
      <c r="EN584" s="206" t="s">
        <v>5110</v>
      </c>
    </row>
    <row r="585" spans="1:144" s="195" customFormat="1" x14ac:dyDescent="0.3">
      <c r="A585" s="193" t="s">
        <v>67</v>
      </c>
      <c r="B585" s="196" t="s">
        <v>1587</v>
      </c>
      <c r="C585" s="195">
        <v>1</v>
      </c>
      <c r="D585" s="196">
        <v>1</v>
      </c>
      <c r="F585" s="196"/>
      <c r="G585" s="195">
        <v>9.66</v>
      </c>
      <c r="H585" s="195">
        <v>9.66</v>
      </c>
      <c r="I585" s="195">
        <v>9.66</v>
      </c>
      <c r="J585" s="196">
        <v>0</v>
      </c>
      <c r="K585" s="195">
        <v>602.29</v>
      </c>
      <c r="L585" s="195">
        <v>602.29</v>
      </c>
      <c r="M585" s="195">
        <v>602.29</v>
      </c>
      <c r="N585" s="196">
        <v>0</v>
      </c>
      <c r="O585" s="204">
        <v>34.942140000000002</v>
      </c>
      <c r="P585" s="196">
        <v>32.942140000000002</v>
      </c>
      <c r="Q585" s="195">
        <v>69.254760000000005</v>
      </c>
      <c r="R585" s="196">
        <v>69.254760000000005</v>
      </c>
      <c r="S585" s="202">
        <v>0</v>
      </c>
      <c r="T585" s="202">
        <v>0</v>
      </c>
      <c r="U585" s="202">
        <v>0</v>
      </c>
      <c r="V585" s="202">
        <v>0</v>
      </c>
      <c r="W585" s="202">
        <v>1</v>
      </c>
      <c r="X585" s="202">
        <v>0</v>
      </c>
      <c r="Y585" s="202">
        <v>0</v>
      </c>
      <c r="Z585" s="202">
        <v>0</v>
      </c>
      <c r="AA585" s="202">
        <v>0</v>
      </c>
      <c r="AB585" s="202">
        <v>0</v>
      </c>
      <c r="AC585" s="202">
        <v>0</v>
      </c>
      <c r="AD585" s="202">
        <v>0</v>
      </c>
      <c r="AE585" s="203">
        <v>0</v>
      </c>
      <c r="AF585" s="204">
        <v>1</v>
      </c>
      <c r="AG585" s="196"/>
      <c r="AL585" s="195">
        <v>79</v>
      </c>
      <c r="AM585" s="196">
        <v>1</v>
      </c>
      <c r="AS585" s="196"/>
      <c r="AY585" s="196"/>
      <c r="AZ585" s="193"/>
      <c r="BA585" s="196"/>
      <c r="BJ585" s="196"/>
      <c r="BL585" s="196"/>
      <c r="BT585" s="196"/>
      <c r="CA585" s="196"/>
      <c r="CB585" s="195">
        <v>1</v>
      </c>
      <c r="CE585" s="195">
        <v>1</v>
      </c>
      <c r="CH585" s="195">
        <v>1</v>
      </c>
      <c r="CS585" s="196"/>
      <c r="CU585" s="196"/>
      <c r="CX585" s="196"/>
      <c r="DN585" s="196"/>
      <c r="DS585" s="196"/>
      <c r="DY585" s="196"/>
      <c r="EL585" s="196"/>
      <c r="EM585" s="195" t="s">
        <v>591</v>
      </c>
      <c r="EN585" s="206" t="s">
        <v>5113</v>
      </c>
    </row>
    <row r="586" spans="1:144" x14ac:dyDescent="0.3">
      <c r="A586" s="12" t="s">
        <v>67</v>
      </c>
      <c r="B586" s="6" t="s">
        <v>1588</v>
      </c>
      <c r="D586" s="6">
        <v>1</v>
      </c>
      <c r="F586" s="6">
        <v>1800</v>
      </c>
      <c r="AL586"/>
      <c r="AN586"/>
      <c r="AO586"/>
      <c r="AZ586" s="12"/>
      <c r="BA586" s="6"/>
      <c r="EM586" t="s">
        <v>591</v>
      </c>
      <c r="EN586" s="16">
        <v>1</v>
      </c>
    </row>
    <row r="587" spans="1:144" x14ac:dyDescent="0.3">
      <c r="A587" s="12" t="s">
        <v>67</v>
      </c>
      <c r="B587" s="6" t="s">
        <v>1589</v>
      </c>
      <c r="E587" s="12"/>
      <c r="F587" s="6">
        <v>760</v>
      </c>
      <c r="AH587">
        <v>90</v>
      </c>
      <c r="AJ587">
        <v>130</v>
      </c>
      <c r="AL587"/>
      <c r="AN587" s="246">
        <v>2000</v>
      </c>
      <c r="AO587" s="247"/>
      <c r="AP587">
        <v>1</v>
      </c>
      <c r="AQ587">
        <v>0.05</v>
      </c>
      <c r="AZ587" s="12"/>
      <c r="BA587" s="6"/>
      <c r="EM587" t="s">
        <v>591</v>
      </c>
      <c r="EN587" s="16">
        <v>1</v>
      </c>
    </row>
    <row r="588" spans="1:144" x14ac:dyDescent="0.3">
      <c r="A588" s="12" t="s">
        <v>67</v>
      </c>
      <c r="B588" s="6" t="s">
        <v>1590</v>
      </c>
      <c r="AH588">
        <v>35.75</v>
      </c>
      <c r="AI588">
        <v>2.0499999999999998</v>
      </c>
      <c r="AJ588">
        <v>51.45</v>
      </c>
      <c r="AK588">
        <v>10.65</v>
      </c>
      <c r="AL588"/>
      <c r="AN588"/>
      <c r="AO588"/>
      <c r="AZ588" s="12"/>
      <c r="BA588" s="6"/>
      <c r="EM588" t="s">
        <v>591</v>
      </c>
      <c r="EN588" s="16">
        <v>1</v>
      </c>
    </row>
    <row r="589" spans="1:144" x14ac:dyDescent="0.3">
      <c r="A589" s="12" t="s">
        <v>67</v>
      </c>
      <c r="B589" s="6" t="s">
        <v>1591</v>
      </c>
      <c r="F589" s="6">
        <v>1300</v>
      </c>
      <c r="AL589">
        <v>68.2</v>
      </c>
      <c r="AN589"/>
      <c r="AO589"/>
      <c r="AZ589" s="12"/>
      <c r="BA589" s="6"/>
      <c r="EM589" t="s">
        <v>591</v>
      </c>
      <c r="EN589" s="16">
        <v>1</v>
      </c>
    </row>
    <row r="590" spans="1:144" x14ac:dyDescent="0.3">
      <c r="A590" s="12" t="s">
        <v>67</v>
      </c>
      <c r="B590" s="6" t="s">
        <v>1592</v>
      </c>
      <c r="AL590">
        <v>41</v>
      </c>
      <c r="AM590" s="6">
        <v>2</v>
      </c>
      <c r="AN590"/>
      <c r="AO590"/>
      <c r="AZ590" s="12"/>
      <c r="BA590" s="6"/>
      <c r="EM590" t="s">
        <v>591</v>
      </c>
      <c r="EN590" s="16">
        <v>1</v>
      </c>
    </row>
    <row r="591" spans="1:144" x14ac:dyDescent="0.3">
      <c r="A591" s="12" t="s">
        <v>67</v>
      </c>
      <c r="B591" s="6" t="s">
        <v>1593</v>
      </c>
      <c r="F591" s="6">
        <v>460</v>
      </c>
      <c r="AH591">
        <v>75</v>
      </c>
      <c r="AI591">
        <v>15</v>
      </c>
      <c r="AJ591">
        <v>102.5</v>
      </c>
      <c r="AK591">
        <v>32.5</v>
      </c>
      <c r="AL591"/>
      <c r="AN591"/>
      <c r="AO591"/>
      <c r="AZ591" s="12"/>
      <c r="BA591" s="6"/>
      <c r="EM591" t="s">
        <v>591</v>
      </c>
      <c r="EN591" s="16">
        <v>1</v>
      </c>
    </row>
    <row r="592" spans="1:144" x14ac:dyDescent="0.3">
      <c r="A592" s="12" t="s">
        <v>67</v>
      </c>
      <c r="B592" s="6" t="s">
        <v>1594</v>
      </c>
      <c r="E592" s="12">
        <v>268</v>
      </c>
      <c r="AH592">
        <v>91.7</v>
      </c>
      <c r="AI592">
        <v>10.4</v>
      </c>
      <c r="AJ592">
        <v>102.25</v>
      </c>
      <c r="AK592">
        <v>19.05</v>
      </c>
      <c r="AL592"/>
      <c r="AN592"/>
      <c r="AO592"/>
      <c r="AZ592" s="12"/>
      <c r="BA592" s="6"/>
      <c r="EM592" t="s">
        <v>591</v>
      </c>
      <c r="EN592" s="16">
        <v>1</v>
      </c>
    </row>
    <row r="593" spans="1:145" s="195" customFormat="1" x14ac:dyDescent="0.3">
      <c r="A593" s="193" t="s">
        <v>67</v>
      </c>
      <c r="B593" s="196" t="s">
        <v>1595</v>
      </c>
      <c r="C593" s="195">
        <v>1</v>
      </c>
      <c r="D593" s="196">
        <v>1</v>
      </c>
      <c r="F593" s="196"/>
      <c r="G593" s="195">
        <v>17.96</v>
      </c>
      <c r="H593" s="197">
        <v>30.66</v>
      </c>
      <c r="I593" s="197">
        <v>26.437466666666666</v>
      </c>
      <c r="J593" s="198">
        <v>2.7318714965887696</v>
      </c>
      <c r="K593" s="195">
        <v>49</v>
      </c>
      <c r="L593" s="195">
        <v>3005</v>
      </c>
      <c r="M593" s="199">
        <v>1270.0933333333332</v>
      </c>
      <c r="N593" s="200">
        <v>689.89946728125176</v>
      </c>
      <c r="O593" s="208">
        <v>-8.5775100000000002</v>
      </c>
      <c r="P593" s="196">
        <v>20.534120000000001</v>
      </c>
      <c r="Q593" s="208">
        <v>-17.433330000000002</v>
      </c>
      <c r="R593" s="196">
        <v>36.027279999999998</v>
      </c>
      <c r="S593" s="202">
        <v>1</v>
      </c>
      <c r="T593" s="202">
        <v>1</v>
      </c>
      <c r="U593" s="202">
        <v>1</v>
      </c>
      <c r="V593" s="202">
        <v>1</v>
      </c>
      <c r="W593" s="202">
        <v>1</v>
      </c>
      <c r="X593" s="202">
        <v>0</v>
      </c>
      <c r="Y593" s="202">
        <v>0</v>
      </c>
      <c r="Z593" s="202">
        <v>0</v>
      </c>
      <c r="AA593" s="202">
        <v>0</v>
      </c>
      <c r="AB593" s="202">
        <v>0</v>
      </c>
      <c r="AC593" s="202">
        <v>1</v>
      </c>
      <c r="AD593" s="202">
        <v>1</v>
      </c>
      <c r="AE593" s="203">
        <v>0</v>
      </c>
      <c r="AF593" s="204">
        <v>1</v>
      </c>
      <c r="AG593" s="196"/>
      <c r="AH593" s="195">
        <v>89</v>
      </c>
      <c r="AI593" s="195">
        <v>21</v>
      </c>
      <c r="AJ593" s="195">
        <v>122.5</v>
      </c>
      <c r="AK593" s="195">
        <v>12.25</v>
      </c>
      <c r="AM593" s="196"/>
      <c r="AN593" s="195">
        <v>469</v>
      </c>
      <c r="AO593" s="195">
        <v>3752</v>
      </c>
      <c r="AP593" s="195">
        <v>3.3</v>
      </c>
      <c r="AQ593" s="195">
        <v>0.4</v>
      </c>
      <c r="AS593" s="196"/>
      <c r="AY593" s="196"/>
      <c r="AZ593" s="193"/>
      <c r="BA593" s="196"/>
      <c r="BG593" s="195">
        <v>1</v>
      </c>
      <c r="BJ593" s="196"/>
      <c r="BK593" s="195">
        <v>1</v>
      </c>
      <c r="BL593" s="196">
        <v>1</v>
      </c>
      <c r="BQ593" s="195">
        <v>1</v>
      </c>
      <c r="BR593" s="195">
        <v>1</v>
      </c>
      <c r="BT593" s="196"/>
      <c r="BY593" s="195">
        <v>1</v>
      </c>
      <c r="BZ593" s="195">
        <v>1</v>
      </c>
      <c r="CA593" s="196"/>
      <c r="CC593" s="195">
        <v>1</v>
      </c>
      <c r="CG593" s="195">
        <v>1</v>
      </c>
      <c r="CI593" s="195">
        <v>1</v>
      </c>
      <c r="CJ593" s="195">
        <v>1</v>
      </c>
      <c r="CS593" s="196"/>
      <c r="CU593" s="196"/>
      <c r="CX593" s="196"/>
      <c r="DN593" s="196"/>
      <c r="DS593" s="196"/>
      <c r="DT593" s="195">
        <v>1</v>
      </c>
      <c r="DU593" s="195">
        <v>1</v>
      </c>
      <c r="DW593" s="195">
        <v>1</v>
      </c>
      <c r="DY593" s="196">
        <v>1</v>
      </c>
      <c r="EA593" s="195">
        <v>1</v>
      </c>
      <c r="EL593" s="196"/>
      <c r="EM593" s="195" t="s">
        <v>539</v>
      </c>
      <c r="EN593" s="206" t="s">
        <v>924</v>
      </c>
    </row>
    <row r="594" spans="1:145" s="195" customFormat="1" x14ac:dyDescent="0.3">
      <c r="A594" s="193" t="s">
        <v>67</v>
      </c>
      <c r="B594" s="196" t="s">
        <v>1596</v>
      </c>
      <c r="C594" s="195">
        <v>1</v>
      </c>
      <c r="D594" s="196">
        <v>1</v>
      </c>
      <c r="E594" s="195">
        <v>0</v>
      </c>
      <c r="F594" s="196">
        <v>800</v>
      </c>
      <c r="G594" s="195">
        <v>8.7799999999999994</v>
      </c>
      <c r="H594" s="197">
        <v>28.1</v>
      </c>
      <c r="I594" s="195">
        <v>24.238888888888891</v>
      </c>
      <c r="J594" s="198">
        <v>4.8170620900593724</v>
      </c>
      <c r="K594" s="195">
        <v>158.22</v>
      </c>
      <c r="L594" s="195">
        <v>2737.05</v>
      </c>
      <c r="M594" s="195">
        <v>1280.3655555555554</v>
      </c>
      <c r="N594" s="200">
        <v>642.06488976123171</v>
      </c>
      <c r="O594" s="195">
        <v>-16.68647</v>
      </c>
      <c r="P594" s="196">
        <v>34.849440000000001</v>
      </c>
      <c r="Q594" s="195">
        <v>45.764620000000001</v>
      </c>
      <c r="R594" s="196">
        <v>99.94811</v>
      </c>
      <c r="S594" s="202">
        <v>1</v>
      </c>
      <c r="T594" s="202">
        <v>1</v>
      </c>
      <c r="U594" s="202">
        <v>0</v>
      </c>
      <c r="V594" s="202">
        <v>1</v>
      </c>
      <c r="W594" s="202">
        <v>1</v>
      </c>
      <c r="X594" s="202">
        <v>0</v>
      </c>
      <c r="Y594" s="202">
        <v>0</v>
      </c>
      <c r="Z594" s="202">
        <v>0</v>
      </c>
      <c r="AA594" s="202">
        <v>0</v>
      </c>
      <c r="AB594" s="202">
        <v>0</v>
      </c>
      <c r="AC594" s="202">
        <v>1</v>
      </c>
      <c r="AD594" s="202">
        <v>1</v>
      </c>
      <c r="AE594" s="203">
        <v>0</v>
      </c>
      <c r="AF594" s="204">
        <v>1</v>
      </c>
      <c r="AG594" s="196"/>
      <c r="AL594" s="195">
        <v>170</v>
      </c>
      <c r="AM594" s="196"/>
      <c r="AP594" s="195">
        <v>2.65</v>
      </c>
      <c r="AQ594" s="195">
        <v>0.15</v>
      </c>
      <c r="AS594" s="196"/>
      <c r="AY594" s="196"/>
      <c r="AZ594" s="193"/>
      <c r="BA594" s="196"/>
      <c r="BG594" s="195">
        <v>1</v>
      </c>
      <c r="BJ594" s="196"/>
      <c r="BL594" s="196">
        <v>1</v>
      </c>
      <c r="BT594" s="196"/>
      <c r="BZ594" s="195">
        <v>1</v>
      </c>
      <c r="CA594" s="196"/>
      <c r="CB594" s="195">
        <v>1</v>
      </c>
      <c r="CC594" s="195">
        <v>1</v>
      </c>
      <c r="CE594" s="195">
        <v>1</v>
      </c>
      <c r="CF594" s="195">
        <v>1</v>
      </c>
      <c r="CH594" s="195">
        <v>1</v>
      </c>
      <c r="CI594" s="195">
        <v>1</v>
      </c>
      <c r="CS594" s="196"/>
      <c r="CU594" s="196"/>
      <c r="CX594" s="196"/>
      <c r="DN594" s="196"/>
      <c r="DS594" s="196"/>
      <c r="DW594" s="195">
        <v>1</v>
      </c>
      <c r="DX594" s="195">
        <v>1</v>
      </c>
      <c r="DY594" s="196"/>
      <c r="EA594" s="195">
        <v>1</v>
      </c>
      <c r="EF594" s="195">
        <v>1</v>
      </c>
      <c r="EG594" s="195">
        <v>1</v>
      </c>
      <c r="EH594" s="195">
        <v>1</v>
      </c>
      <c r="EL594" s="196"/>
      <c r="EM594" s="195" t="s">
        <v>591</v>
      </c>
      <c r="EN594" s="206" t="s">
        <v>210</v>
      </c>
    </row>
    <row r="595" spans="1:145" s="195" customFormat="1" x14ac:dyDescent="0.3">
      <c r="A595" s="193" t="s">
        <v>67</v>
      </c>
      <c r="B595" s="196" t="s">
        <v>1597</v>
      </c>
      <c r="C595" s="195">
        <v>2</v>
      </c>
      <c r="D595" s="196">
        <v>1</v>
      </c>
      <c r="E595" s="195">
        <v>0</v>
      </c>
      <c r="F595" s="196">
        <v>1200</v>
      </c>
      <c r="G595" s="195">
        <v>25.52</v>
      </c>
      <c r="H595" s="197">
        <v>28</v>
      </c>
      <c r="I595" s="195">
        <v>27.051052631578944</v>
      </c>
      <c r="J595" s="198">
        <v>0.65071665396137701</v>
      </c>
      <c r="K595" s="195">
        <v>1191.01</v>
      </c>
      <c r="L595" s="195">
        <v>3365.24</v>
      </c>
      <c r="M595" s="195">
        <v>2487.302105263158</v>
      </c>
      <c r="N595" s="200">
        <v>487.5674336446977</v>
      </c>
      <c r="O595" s="195">
        <v>-6.7203799999999996</v>
      </c>
      <c r="P595" s="196">
        <v>16.16686</v>
      </c>
      <c r="Q595" s="195">
        <v>95.658479999999997</v>
      </c>
      <c r="R595" s="196">
        <v>105.83144</v>
      </c>
      <c r="S595" s="202">
        <v>1</v>
      </c>
      <c r="T595" s="202">
        <v>0</v>
      </c>
      <c r="U595" s="202">
        <v>0</v>
      </c>
      <c r="V595" s="202">
        <v>0</v>
      </c>
      <c r="W595" s="202">
        <v>1</v>
      </c>
      <c r="X595" s="202">
        <v>0</v>
      </c>
      <c r="Y595" s="202">
        <v>0</v>
      </c>
      <c r="Z595" s="202">
        <v>0</v>
      </c>
      <c r="AA595" s="202">
        <v>0</v>
      </c>
      <c r="AB595" s="202">
        <v>0</v>
      </c>
      <c r="AC595" s="202">
        <v>0</v>
      </c>
      <c r="AD595" s="202">
        <v>0</v>
      </c>
      <c r="AE595" s="203">
        <v>0</v>
      </c>
      <c r="AF595" s="204">
        <v>1</v>
      </c>
      <c r="AG595" s="196"/>
      <c r="AL595" s="195">
        <v>245</v>
      </c>
      <c r="AM595" s="196">
        <v>15</v>
      </c>
      <c r="AS595" s="196"/>
      <c r="AY595" s="196"/>
      <c r="AZ595" s="193"/>
      <c r="BA595" s="196"/>
      <c r="BG595" s="195">
        <v>1</v>
      </c>
      <c r="BJ595" s="196">
        <v>1</v>
      </c>
      <c r="BL595" s="196"/>
      <c r="BT595" s="196"/>
      <c r="CA595" s="196"/>
      <c r="CB595" s="195">
        <v>1</v>
      </c>
      <c r="CS595" s="196"/>
      <c r="CU595" s="196"/>
      <c r="CX595" s="196"/>
      <c r="DN595" s="196"/>
      <c r="DS595" s="196"/>
      <c r="DY595" s="196"/>
      <c r="EL595" s="196"/>
      <c r="EM595" s="195" t="s">
        <v>591</v>
      </c>
      <c r="EN595" s="206" t="s">
        <v>210</v>
      </c>
    </row>
    <row r="596" spans="1:145" x14ac:dyDescent="0.3">
      <c r="A596" s="12" t="s">
        <v>67</v>
      </c>
      <c r="B596" s="6" t="s">
        <v>1598</v>
      </c>
      <c r="AJ596">
        <v>37.5</v>
      </c>
      <c r="AK596">
        <v>5.5</v>
      </c>
      <c r="AL596"/>
      <c r="AN596"/>
      <c r="AO596"/>
      <c r="AP596">
        <v>1.7549999999999999</v>
      </c>
      <c r="AQ596">
        <v>0.125</v>
      </c>
      <c r="AZ596" s="12"/>
      <c r="BA596" s="6"/>
      <c r="EM596" t="s">
        <v>591</v>
      </c>
      <c r="EN596" s="16">
        <v>1</v>
      </c>
    </row>
    <row r="597" spans="1:145" x14ac:dyDescent="0.3">
      <c r="A597" s="12" t="s">
        <v>67</v>
      </c>
      <c r="B597" s="6" t="s">
        <v>1599</v>
      </c>
      <c r="E597">
        <v>900</v>
      </c>
      <c r="AL597"/>
      <c r="AN597"/>
      <c r="AO597"/>
      <c r="AZ597" s="12"/>
      <c r="BA597" s="6"/>
      <c r="EM597" t="s">
        <v>591</v>
      </c>
      <c r="EN597" s="16">
        <v>1</v>
      </c>
      <c r="EO597" t="s">
        <v>602</v>
      </c>
    </row>
    <row r="598" spans="1:145" x14ac:dyDescent="0.3">
      <c r="A598" s="12" t="s">
        <v>67</v>
      </c>
      <c r="B598" s="6" t="s">
        <v>1600</v>
      </c>
      <c r="E598">
        <v>300</v>
      </c>
      <c r="F598" s="6">
        <v>700</v>
      </c>
      <c r="AH598">
        <v>34</v>
      </c>
      <c r="AI598">
        <v>3</v>
      </c>
      <c r="AJ598">
        <v>37</v>
      </c>
      <c r="AK598">
        <v>3</v>
      </c>
      <c r="AL598"/>
      <c r="AN598">
        <v>20</v>
      </c>
      <c r="AO598">
        <v>45</v>
      </c>
      <c r="AP598">
        <v>2.6</v>
      </c>
      <c r="AQ598">
        <v>0.2</v>
      </c>
      <c r="AZ598" s="12"/>
      <c r="BA598" s="6"/>
      <c r="EM598" t="s">
        <v>591</v>
      </c>
      <c r="EN598" s="16">
        <v>1</v>
      </c>
    </row>
    <row r="599" spans="1:145" x14ac:dyDescent="0.3">
      <c r="A599" s="12" t="s">
        <v>67</v>
      </c>
      <c r="B599" s="6" t="s">
        <v>1601</v>
      </c>
      <c r="AL599"/>
      <c r="AN599"/>
      <c r="AO599"/>
      <c r="AZ599" s="12"/>
      <c r="BA599" s="6"/>
      <c r="EM599" t="s">
        <v>591</v>
      </c>
      <c r="EN599" s="16">
        <v>1</v>
      </c>
      <c r="EO599" t="s">
        <v>602</v>
      </c>
    </row>
    <row r="600" spans="1:145" s="195" customFormat="1" x14ac:dyDescent="0.3">
      <c r="A600" s="193" t="s">
        <v>67</v>
      </c>
      <c r="B600" s="196" t="s">
        <v>1603</v>
      </c>
      <c r="C600" s="195">
        <v>0</v>
      </c>
      <c r="D600" s="196">
        <v>1</v>
      </c>
      <c r="E600" s="195">
        <v>75</v>
      </c>
      <c r="F600" s="196">
        <v>370</v>
      </c>
      <c r="G600" s="195">
        <v>24.45</v>
      </c>
      <c r="H600" s="197">
        <v>24.45</v>
      </c>
      <c r="I600" s="197">
        <v>24.45</v>
      </c>
      <c r="J600" s="198">
        <v>0</v>
      </c>
      <c r="K600" s="195">
        <v>2154</v>
      </c>
      <c r="L600" s="195">
        <v>2543</v>
      </c>
      <c r="M600" s="199">
        <v>2348.5</v>
      </c>
      <c r="N600" s="200">
        <v>275.06453788156699</v>
      </c>
      <c r="O600" s="208">
        <v>0.84277999999999997</v>
      </c>
      <c r="P600" s="196">
        <v>1.5593600000000001</v>
      </c>
      <c r="Q600" s="208">
        <v>122.45773</v>
      </c>
      <c r="R600" s="196">
        <v>125.16343000000001</v>
      </c>
      <c r="S600" s="202">
        <v>1</v>
      </c>
      <c r="T600" s="202">
        <v>0</v>
      </c>
      <c r="U600" s="202">
        <v>0</v>
      </c>
      <c r="V600" s="202">
        <v>0</v>
      </c>
      <c r="W600" s="202">
        <v>1</v>
      </c>
      <c r="X600" s="202">
        <v>0</v>
      </c>
      <c r="Y600" s="202">
        <v>0</v>
      </c>
      <c r="Z600" s="202">
        <v>0</v>
      </c>
      <c r="AA600" s="202">
        <v>0</v>
      </c>
      <c r="AB600" s="202">
        <v>0</v>
      </c>
      <c r="AC600" s="202">
        <v>1</v>
      </c>
      <c r="AD600" s="202">
        <v>0</v>
      </c>
      <c r="AE600" s="203">
        <v>0</v>
      </c>
      <c r="AF600" s="204">
        <v>1</v>
      </c>
      <c r="AG600" s="196"/>
      <c r="AL600" s="195">
        <v>39.799999999999997</v>
      </c>
      <c r="AM600" s="196">
        <v>8.5</v>
      </c>
      <c r="AS600" s="196"/>
      <c r="AY600" s="196"/>
      <c r="AZ600" s="193"/>
      <c r="BA600" s="196"/>
      <c r="BG600" s="195">
        <v>1</v>
      </c>
      <c r="BJ600" s="196">
        <v>1</v>
      </c>
      <c r="BL600" s="196"/>
      <c r="BT600" s="196"/>
      <c r="CA600" s="196"/>
      <c r="CH600" s="195">
        <v>1</v>
      </c>
      <c r="CI600" s="195">
        <v>1</v>
      </c>
      <c r="CS600" s="196"/>
      <c r="CU600" s="196"/>
      <c r="CX600" s="196"/>
      <c r="DN600" s="196"/>
      <c r="DS600" s="196"/>
      <c r="DY600" s="196">
        <v>1</v>
      </c>
      <c r="EL600" s="196"/>
      <c r="EM600" s="195" t="s">
        <v>591</v>
      </c>
      <c r="EN600" s="206" t="s">
        <v>210</v>
      </c>
    </row>
    <row r="601" spans="1:145" x14ac:dyDescent="0.3">
      <c r="A601" s="12" t="s">
        <v>67</v>
      </c>
      <c r="B601" s="6" t="s">
        <v>4370</v>
      </c>
      <c r="F601" s="6">
        <v>1800</v>
      </c>
      <c r="H601" s="18"/>
      <c r="I601" s="18"/>
      <c r="J601" s="87"/>
      <c r="N601" s="88"/>
      <c r="O601" s="99"/>
      <c r="Q601" s="99"/>
      <c r="AL601">
        <v>113</v>
      </c>
      <c r="AN601"/>
      <c r="AO601"/>
      <c r="AZ601" s="12"/>
      <c r="BA601" s="6"/>
      <c r="EM601" t="s">
        <v>591</v>
      </c>
      <c r="EN601" s="16">
        <v>1</v>
      </c>
    </row>
    <row r="602" spans="1:145" x14ac:dyDescent="0.3">
      <c r="A602" s="12" t="s">
        <v>67</v>
      </c>
      <c r="B602" s="6" t="s">
        <v>1605</v>
      </c>
      <c r="C602">
        <v>1</v>
      </c>
      <c r="E602">
        <v>90</v>
      </c>
      <c r="F602" s="6">
        <v>1460</v>
      </c>
      <c r="AH602">
        <v>81.849999999999994</v>
      </c>
      <c r="AI602">
        <v>41.85</v>
      </c>
      <c r="AJ602">
        <v>69.900000000000006</v>
      </c>
      <c r="AK602">
        <v>16.399999999999999</v>
      </c>
      <c r="AL602"/>
      <c r="AN602"/>
      <c r="AO602"/>
      <c r="AZ602" s="12"/>
      <c r="BA602" s="6"/>
      <c r="EM602" t="s">
        <v>591</v>
      </c>
      <c r="EN602" s="16">
        <v>1</v>
      </c>
    </row>
    <row r="603" spans="1:145" x14ac:dyDescent="0.3">
      <c r="A603" s="12" t="s">
        <v>67</v>
      </c>
      <c r="B603" s="6" t="s">
        <v>1606</v>
      </c>
      <c r="AH603">
        <v>99</v>
      </c>
      <c r="AI603">
        <v>20</v>
      </c>
      <c r="AJ603">
        <v>85</v>
      </c>
      <c r="AK603">
        <v>6</v>
      </c>
      <c r="AL603"/>
      <c r="AN603"/>
      <c r="AO603"/>
      <c r="AZ603" s="12"/>
      <c r="BA603" s="6"/>
      <c r="EM603" t="s">
        <v>591</v>
      </c>
      <c r="EN603" s="16">
        <v>1</v>
      </c>
    </row>
    <row r="604" spans="1:145" x14ac:dyDescent="0.3">
      <c r="A604" s="12" t="s">
        <v>67</v>
      </c>
      <c r="B604" s="6" t="s">
        <v>1607</v>
      </c>
      <c r="AL604"/>
      <c r="AN604"/>
      <c r="AO604"/>
      <c r="AZ604" s="12"/>
      <c r="BA604" s="6"/>
      <c r="EM604" t="s">
        <v>591</v>
      </c>
      <c r="EN604" s="16">
        <v>1</v>
      </c>
      <c r="EO604" t="s">
        <v>602</v>
      </c>
    </row>
    <row r="605" spans="1:145" x14ac:dyDescent="0.3">
      <c r="A605" s="12" t="s">
        <v>67</v>
      </c>
      <c r="B605" s="6" t="s">
        <v>1608</v>
      </c>
      <c r="AH605">
        <v>30</v>
      </c>
      <c r="AI605">
        <v>2</v>
      </c>
      <c r="AJ605">
        <v>36</v>
      </c>
      <c r="AK605">
        <v>2</v>
      </c>
      <c r="AL605"/>
      <c r="AN605"/>
      <c r="AO605"/>
      <c r="AZ605" s="12"/>
      <c r="BA605" s="6"/>
      <c r="EM605" t="s">
        <v>591</v>
      </c>
      <c r="EN605" s="16">
        <v>1</v>
      </c>
    </row>
    <row r="606" spans="1:145" x14ac:dyDescent="0.3">
      <c r="A606" s="12" t="s">
        <v>67</v>
      </c>
      <c r="B606" s="6" t="s">
        <v>1609</v>
      </c>
      <c r="E606">
        <v>39</v>
      </c>
      <c r="F606" s="6">
        <v>600</v>
      </c>
      <c r="AH606">
        <v>26.64</v>
      </c>
      <c r="AI606">
        <v>2.1</v>
      </c>
      <c r="AJ606">
        <v>31.175000000000001</v>
      </c>
      <c r="AK606">
        <v>2.0150000000000001</v>
      </c>
      <c r="AL606"/>
      <c r="AN606"/>
      <c r="AO606"/>
      <c r="AZ606" s="12"/>
      <c r="BA606" s="6"/>
      <c r="EM606" t="s">
        <v>591</v>
      </c>
      <c r="EN606" s="16">
        <v>1</v>
      </c>
    </row>
    <row r="607" spans="1:145" x14ac:dyDescent="0.3">
      <c r="A607" s="12" t="s">
        <v>67</v>
      </c>
      <c r="B607" s="6" t="s">
        <v>1610</v>
      </c>
      <c r="AH607">
        <v>19.75</v>
      </c>
      <c r="AI607">
        <v>1.1499999999999999</v>
      </c>
      <c r="AJ607">
        <v>24.45</v>
      </c>
      <c r="AK607">
        <v>0.65</v>
      </c>
      <c r="AL607"/>
      <c r="AN607"/>
      <c r="AO607"/>
      <c r="AZ607" s="12"/>
      <c r="BA607" s="6"/>
      <c r="EM607" t="s">
        <v>591</v>
      </c>
      <c r="EN607" s="16">
        <v>1</v>
      </c>
    </row>
    <row r="608" spans="1:145" x14ac:dyDescent="0.3">
      <c r="A608" s="12" t="s">
        <v>67</v>
      </c>
      <c r="B608" s="6" t="s">
        <v>1611</v>
      </c>
      <c r="E608" s="12">
        <v>1700</v>
      </c>
      <c r="AG608" s="6">
        <v>0</v>
      </c>
      <c r="AH608">
        <v>36.5</v>
      </c>
      <c r="AI608">
        <v>6.5</v>
      </c>
      <c r="AJ608">
        <v>41</v>
      </c>
      <c r="AK608">
        <v>9</v>
      </c>
      <c r="AL608"/>
      <c r="AN608"/>
      <c r="AO608"/>
      <c r="AZ608" s="12"/>
      <c r="BA608" s="6"/>
      <c r="EM608" t="s">
        <v>591</v>
      </c>
      <c r="EN608" s="16">
        <v>1</v>
      </c>
    </row>
    <row r="609" spans="1:145" x14ac:dyDescent="0.3">
      <c r="A609" s="12" t="s">
        <v>67</v>
      </c>
      <c r="B609" s="6" t="s">
        <v>1612</v>
      </c>
      <c r="E609">
        <v>150</v>
      </c>
      <c r="F609" s="6">
        <v>1580</v>
      </c>
      <c r="AG609" s="6">
        <v>0</v>
      </c>
      <c r="AH609">
        <v>32.5</v>
      </c>
      <c r="AI609">
        <v>6.5</v>
      </c>
      <c r="AJ609">
        <v>38.5</v>
      </c>
      <c r="AK609">
        <v>5.5</v>
      </c>
      <c r="AL609"/>
      <c r="AN609"/>
      <c r="AO609"/>
      <c r="AZ609" s="12"/>
      <c r="BA609" s="6"/>
      <c r="EM609" t="s">
        <v>591</v>
      </c>
      <c r="EN609" s="16">
        <v>1</v>
      </c>
    </row>
    <row r="610" spans="1:145" x14ac:dyDescent="0.3">
      <c r="A610" s="12" t="s">
        <v>67</v>
      </c>
      <c r="B610" s="6" t="s">
        <v>1613</v>
      </c>
      <c r="AL610"/>
      <c r="AN610"/>
      <c r="AO610"/>
      <c r="AP610">
        <v>1</v>
      </c>
      <c r="AQ610">
        <v>0.2</v>
      </c>
      <c r="AZ610" s="12"/>
      <c r="BA610" s="6"/>
      <c r="EM610" t="s">
        <v>591</v>
      </c>
      <c r="EN610" s="16">
        <v>1</v>
      </c>
      <c r="EO610" t="s">
        <v>602</v>
      </c>
    </row>
    <row r="611" spans="1:145" x14ac:dyDescent="0.3">
      <c r="A611" s="12" t="s">
        <v>67</v>
      </c>
      <c r="B611" s="6" t="s">
        <v>1614</v>
      </c>
      <c r="D611" s="6">
        <v>1</v>
      </c>
      <c r="E611">
        <v>60</v>
      </c>
      <c r="F611" s="6">
        <v>1070</v>
      </c>
      <c r="AH611">
        <v>38</v>
      </c>
      <c r="AI611">
        <v>5</v>
      </c>
      <c r="AJ611">
        <v>49</v>
      </c>
      <c r="AK611">
        <v>4</v>
      </c>
      <c r="AL611"/>
      <c r="AN611"/>
      <c r="AO611"/>
      <c r="AZ611" s="12"/>
      <c r="BA611" s="6"/>
      <c r="EM611" t="s">
        <v>591</v>
      </c>
      <c r="EN611" s="16">
        <v>1</v>
      </c>
    </row>
    <row r="612" spans="1:145" x14ac:dyDescent="0.3">
      <c r="A612" s="12" t="s">
        <v>67</v>
      </c>
      <c r="B612" s="6" t="s">
        <v>1615</v>
      </c>
      <c r="AH612">
        <v>28.5</v>
      </c>
      <c r="AL612"/>
      <c r="AN612"/>
      <c r="AO612"/>
      <c r="AZ612" s="12"/>
      <c r="BA612" s="6"/>
      <c r="EM612" t="s">
        <v>591</v>
      </c>
      <c r="EN612" s="16">
        <v>1</v>
      </c>
    </row>
    <row r="613" spans="1:145" x14ac:dyDescent="0.3">
      <c r="A613" s="12" t="s">
        <v>67</v>
      </c>
      <c r="B613" s="6" t="s">
        <v>1616</v>
      </c>
      <c r="E613">
        <v>200</v>
      </c>
      <c r="F613" s="6">
        <v>1200</v>
      </c>
      <c r="AH613">
        <v>35.4</v>
      </c>
      <c r="AJ613">
        <v>45.1</v>
      </c>
      <c r="AL613"/>
      <c r="AN613"/>
      <c r="AO613"/>
      <c r="AZ613" s="12"/>
      <c r="BA613" s="6"/>
      <c r="EM613" t="s">
        <v>591</v>
      </c>
      <c r="EN613" s="16">
        <v>1</v>
      </c>
    </row>
    <row r="614" spans="1:145" x14ac:dyDescent="0.3">
      <c r="A614" s="12" t="s">
        <v>67</v>
      </c>
      <c r="B614" s="6" t="s">
        <v>1617</v>
      </c>
      <c r="E614">
        <v>200</v>
      </c>
      <c r="F614" s="6">
        <v>700</v>
      </c>
      <c r="AG614" s="6">
        <v>1</v>
      </c>
      <c r="AH614">
        <v>30.125</v>
      </c>
      <c r="AI614">
        <v>5.7750000000000004</v>
      </c>
      <c r="AJ614">
        <v>36.549999999999997</v>
      </c>
      <c r="AK614">
        <v>7.05</v>
      </c>
      <c r="AL614"/>
      <c r="AN614"/>
      <c r="AO614"/>
      <c r="AZ614" s="12"/>
      <c r="BA614" s="6"/>
      <c r="EM614" t="s">
        <v>591</v>
      </c>
      <c r="EN614" s="16">
        <v>1</v>
      </c>
    </row>
    <row r="615" spans="1:145" s="195" customFormat="1" x14ac:dyDescent="0.3">
      <c r="A615" s="193" t="s">
        <v>67</v>
      </c>
      <c r="B615" s="196" t="s">
        <v>1618</v>
      </c>
      <c r="C615" s="195">
        <v>1</v>
      </c>
      <c r="D615" s="196">
        <v>1</v>
      </c>
      <c r="E615" s="195">
        <v>2790</v>
      </c>
      <c r="F615" s="196">
        <v>5000</v>
      </c>
      <c r="G615" s="195">
        <v>-1.81</v>
      </c>
      <c r="H615" s="195">
        <v>9.81</v>
      </c>
      <c r="I615" s="197">
        <v>6.0049999999999999</v>
      </c>
      <c r="J615" s="198">
        <v>5.3159539752208786</v>
      </c>
      <c r="K615" s="195">
        <v>292.58999999999997</v>
      </c>
      <c r="L615" s="195">
        <v>1244.1400000000001</v>
      </c>
      <c r="M615" s="195">
        <v>799.70749999999998</v>
      </c>
      <c r="N615" s="200">
        <v>412.14183451614497</v>
      </c>
      <c r="O615" s="193">
        <v>27.088619999999999</v>
      </c>
      <c r="P615" s="196">
        <v>35.802379999999999</v>
      </c>
      <c r="Q615" s="195">
        <v>78.993009999999998</v>
      </c>
      <c r="R615" s="196">
        <v>98.554270000000002</v>
      </c>
      <c r="S615" s="202">
        <v>1</v>
      </c>
      <c r="T615" s="202">
        <v>0</v>
      </c>
      <c r="U615" s="202">
        <v>1</v>
      </c>
      <c r="V615" s="202">
        <v>1</v>
      </c>
      <c r="W615" s="202">
        <v>1</v>
      </c>
      <c r="X615" s="202">
        <v>0</v>
      </c>
      <c r="Y615" s="202">
        <v>0</v>
      </c>
      <c r="Z615" s="202">
        <v>0</v>
      </c>
      <c r="AA615" s="202">
        <v>0</v>
      </c>
      <c r="AB615" s="202">
        <v>0</v>
      </c>
      <c r="AC615" s="202">
        <v>0</v>
      </c>
      <c r="AD615" s="202">
        <v>0</v>
      </c>
      <c r="AE615" s="203">
        <v>0</v>
      </c>
      <c r="AF615" s="204">
        <v>1</v>
      </c>
      <c r="AG615" s="196"/>
      <c r="AH615" s="195">
        <v>45.5</v>
      </c>
      <c r="AI615" s="195">
        <v>5.5</v>
      </c>
      <c r="AJ615" s="195">
        <v>48.5</v>
      </c>
      <c r="AK615" s="195">
        <v>9.5</v>
      </c>
      <c r="AM615" s="196"/>
      <c r="AN615" s="195">
        <v>125</v>
      </c>
      <c r="AO615" s="195">
        <v>253</v>
      </c>
      <c r="AP615" s="195">
        <v>2.1800000000000002</v>
      </c>
      <c r="AQ615" s="195">
        <v>0.1</v>
      </c>
      <c r="AR615" s="195">
        <v>2.34</v>
      </c>
      <c r="AS615" s="196">
        <v>0.83</v>
      </c>
      <c r="AY615" s="196"/>
      <c r="AZ615" s="193"/>
      <c r="BA615" s="196"/>
      <c r="BJ615" s="196">
        <v>1</v>
      </c>
      <c r="BL615" s="196"/>
      <c r="BS615" s="195">
        <v>1</v>
      </c>
      <c r="BT615" s="196"/>
      <c r="BX615" s="195">
        <v>1</v>
      </c>
      <c r="CA615" s="196">
        <v>1</v>
      </c>
      <c r="CB615" s="195">
        <v>1</v>
      </c>
      <c r="CE615" s="195">
        <v>1</v>
      </c>
      <c r="CF615" s="195">
        <v>1</v>
      </c>
      <c r="CH615" s="195">
        <v>1</v>
      </c>
      <c r="CS615" s="196"/>
      <c r="CU615" s="196"/>
      <c r="CX615" s="196"/>
      <c r="DN615" s="196"/>
      <c r="DS615" s="196"/>
      <c r="DY615" s="196"/>
      <c r="EL615" s="196"/>
      <c r="EM615" s="195" t="s">
        <v>591</v>
      </c>
      <c r="EN615" s="206" t="s">
        <v>4791</v>
      </c>
    </row>
    <row r="616" spans="1:145" x14ac:dyDescent="0.3">
      <c r="A616" s="12" t="s">
        <v>67</v>
      </c>
      <c r="B616" s="6" t="s">
        <v>1619</v>
      </c>
      <c r="AL616"/>
      <c r="AN616"/>
      <c r="AO616"/>
      <c r="AZ616" s="12"/>
      <c r="BA616" s="6"/>
      <c r="EM616" t="s">
        <v>591</v>
      </c>
      <c r="EN616" s="16">
        <v>1</v>
      </c>
      <c r="EO616" t="s">
        <v>602</v>
      </c>
    </row>
    <row r="617" spans="1:145" s="195" customFormat="1" x14ac:dyDescent="0.3">
      <c r="A617" s="193" t="s">
        <v>67</v>
      </c>
      <c r="B617" s="196" t="s">
        <v>1620</v>
      </c>
      <c r="C617" s="195">
        <v>1</v>
      </c>
      <c r="D617" s="196">
        <v>1</v>
      </c>
      <c r="E617" s="195">
        <v>800</v>
      </c>
      <c r="F617" s="196">
        <v>2950</v>
      </c>
      <c r="G617" s="195">
        <v>23.87</v>
      </c>
      <c r="H617" s="197">
        <v>23.87</v>
      </c>
      <c r="I617" s="197">
        <v>23.87</v>
      </c>
      <c r="J617" s="198">
        <v>0</v>
      </c>
      <c r="K617" s="195">
        <v>1355</v>
      </c>
      <c r="L617" s="195">
        <v>1355</v>
      </c>
      <c r="M617" s="195">
        <v>1355</v>
      </c>
      <c r="N617" s="196">
        <v>0</v>
      </c>
      <c r="O617" s="208">
        <v>19.837710000000001</v>
      </c>
      <c r="P617" s="201">
        <v>19.927299999999999</v>
      </c>
      <c r="Q617" s="208">
        <v>99.173450000000003</v>
      </c>
      <c r="R617" s="196">
        <v>99.193269999999998</v>
      </c>
      <c r="S617" s="202">
        <v>1</v>
      </c>
      <c r="T617" s="202">
        <v>0</v>
      </c>
      <c r="U617" s="202">
        <v>0</v>
      </c>
      <c r="V617" s="202">
        <v>1</v>
      </c>
      <c r="W617" s="202">
        <v>1</v>
      </c>
      <c r="X617" s="202">
        <v>0</v>
      </c>
      <c r="Y617" s="202">
        <v>0</v>
      </c>
      <c r="Z617" s="202">
        <v>0</v>
      </c>
      <c r="AA617" s="202">
        <v>0</v>
      </c>
      <c r="AB617" s="202">
        <v>0</v>
      </c>
      <c r="AC617" s="202">
        <v>0</v>
      </c>
      <c r="AD617" s="202">
        <v>1</v>
      </c>
      <c r="AE617" s="203">
        <v>0</v>
      </c>
      <c r="AF617" s="204">
        <v>3</v>
      </c>
      <c r="AG617" s="196"/>
      <c r="AH617" s="195">
        <v>98</v>
      </c>
      <c r="AJ617" s="195">
        <v>99</v>
      </c>
      <c r="AM617" s="196"/>
      <c r="AP617" s="195">
        <v>4</v>
      </c>
      <c r="AQ617" s="195">
        <v>0.05</v>
      </c>
      <c r="AS617" s="196"/>
      <c r="AY617" s="196"/>
      <c r="AZ617" s="193"/>
      <c r="BA617" s="196"/>
      <c r="BG617" s="195">
        <v>1</v>
      </c>
      <c r="BJ617" s="196">
        <v>1</v>
      </c>
      <c r="BL617" s="196"/>
      <c r="BT617" s="196"/>
      <c r="CA617" s="196">
        <v>1</v>
      </c>
      <c r="CB617" s="195">
        <v>1</v>
      </c>
      <c r="CE617" s="195">
        <v>1</v>
      </c>
      <c r="CH617" s="195">
        <v>1</v>
      </c>
      <c r="CI617" s="195">
        <v>1</v>
      </c>
      <c r="CS617" s="196"/>
      <c r="CU617" s="196"/>
      <c r="CX617" s="196"/>
      <c r="DN617" s="196"/>
      <c r="DS617" s="196"/>
      <c r="DY617" s="196"/>
      <c r="EH617" s="195">
        <v>1</v>
      </c>
      <c r="EL617" s="196"/>
      <c r="EM617" s="195" t="s">
        <v>591</v>
      </c>
      <c r="EN617" s="206" t="s">
        <v>210</v>
      </c>
    </row>
    <row r="618" spans="1:145" x14ac:dyDescent="0.3">
      <c r="A618" s="12" t="s">
        <v>67</v>
      </c>
      <c r="B618" s="6" t="s">
        <v>1621</v>
      </c>
      <c r="D618" s="6">
        <v>1</v>
      </c>
      <c r="E618">
        <v>2700</v>
      </c>
      <c r="F618" s="6">
        <v>3400</v>
      </c>
      <c r="AH618">
        <v>69.599999999999994</v>
      </c>
      <c r="AI618">
        <v>5.8</v>
      </c>
      <c r="AJ618">
        <v>68.55</v>
      </c>
      <c r="AK618">
        <v>3.55</v>
      </c>
      <c r="AL618"/>
      <c r="AN618"/>
      <c r="AO618"/>
      <c r="AZ618" s="12"/>
      <c r="BA618" s="6"/>
      <c r="EM618" t="s">
        <v>591</v>
      </c>
      <c r="EN618" s="16">
        <v>1</v>
      </c>
    </row>
    <row r="619" spans="1:145" x14ac:dyDescent="0.3">
      <c r="A619" s="12" t="s">
        <v>67</v>
      </c>
      <c r="B619" s="6" t="s">
        <v>1622</v>
      </c>
      <c r="E619">
        <v>1210</v>
      </c>
      <c r="F619" s="6">
        <v>2500</v>
      </c>
      <c r="AG619" s="6">
        <v>1</v>
      </c>
      <c r="AH619">
        <v>63</v>
      </c>
      <c r="AJ619">
        <v>74.25</v>
      </c>
      <c r="AK619">
        <v>13.75</v>
      </c>
      <c r="AL619"/>
      <c r="AN619"/>
      <c r="AO619"/>
      <c r="AZ619" s="12"/>
      <c r="BA619" s="6"/>
      <c r="EM619" t="s">
        <v>591</v>
      </c>
      <c r="EN619" s="16">
        <v>1</v>
      </c>
    </row>
    <row r="620" spans="1:145" x14ac:dyDescent="0.3">
      <c r="A620" s="12" t="s">
        <v>67</v>
      </c>
      <c r="B620" s="6" t="s">
        <v>1623</v>
      </c>
      <c r="C620">
        <v>1</v>
      </c>
      <c r="E620">
        <v>500</v>
      </c>
      <c r="F620" s="6">
        <v>1400</v>
      </c>
      <c r="AG620" s="6">
        <v>1</v>
      </c>
      <c r="AH620">
        <v>75</v>
      </c>
      <c r="AI620">
        <v>5</v>
      </c>
      <c r="AJ620">
        <v>57</v>
      </c>
      <c r="AL620"/>
      <c r="AN620">
        <v>54</v>
      </c>
      <c r="AO620">
        <v>107</v>
      </c>
      <c r="AP620">
        <v>3</v>
      </c>
      <c r="AZ620" s="12"/>
      <c r="BA620" s="6"/>
      <c r="EM620" t="s">
        <v>591</v>
      </c>
      <c r="EN620" s="16">
        <v>1</v>
      </c>
    </row>
    <row r="621" spans="1:145" x14ac:dyDescent="0.3">
      <c r="A621" s="12" t="s">
        <v>67</v>
      </c>
      <c r="B621" s="6" t="s">
        <v>1624</v>
      </c>
      <c r="E621">
        <v>1500</v>
      </c>
      <c r="F621" s="6">
        <v>2598</v>
      </c>
      <c r="AH621">
        <v>81.95</v>
      </c>
      <c r="AI621">
        <v>2.35</v>
      </c>
      <c r="AJ621">
        <v>67.25</v>
      </c>
      <c r="AK621">
        <v>2.65</v>
      </c>
      <c r="AL621"/>
      <c r="AN621"/>
      <c r="AO621"/>
      <c r="AZ621" s="12"/>
      <c r="BA621" s="6"/>
      <c r="EM621" t="s">
        <v>591</v>
      </c>
      <c r="EN621" s="16">
        <v>1</v>
      </c>
    </row>
    <row r="622" spans="1:145" s="195" customFormat="1" x14ac:dyDescent="0.3">
      <c r="A622" s="193" t="s">
        <v>67</v>
      </c>
      <c r="B622" s="196" t="s">
        <v>1625</v>
      </c>
      <c r="C622" s="195">
        <v>1</v>
      </c>
      <c r="D622" s="196">
        <v>1</v>
      </c>
      <c r="E622" s="195">
        <v>10</v>
      </c>
      <c r="F622" s="196">
        <v>15</v>
      </c>
      <c r="G622" s="195">
        <v>25.93</v>
      </c>
      <c r="H622" s="195">
        <v>28.53</v>
      </c>
      <c r="I622" s="195">
        <v>27.241666666666664</v>
      </c>
      <c r="J622" s="198">
        <v>1.0543892386906588</v>
      </c>
      <c r="K622" s="195">
        <v>1058.99</v>
      </c>
      <c r="L622" s="195">
        <v>2048.9499999999998</v>
      </c>
      <c r="M622" s="195">
        <v>1518.2933333333333</v>
      </c>
      <c r="N622" s="200">
        <v>368.55272863820517</v>
      </c>
      <c r="O622" s="195">
        <v>6.1140100000000004</v>
      </c>
      <c r="P622" s="196">
        <v>22.983730000000001</v>
      </c>
      <c r="Q622" s="195">
        <v>78.207790000000003</v>
      </c>
      <c r="R622" s="196">
        <v>87.006150000000005</v>
      </c>
      <c r="S622" s="202">
        <v>1</v>
      </c>
      <c r="T622" s="202">
        <v>0</v>
      </c>
      <c r="U622" s="202">
        <v>1</v>
      </c>
      <c r="V622" s="202">
        <v>1</v>
      </c>
      <c r="W622" s="202">
        <v>1</v>
      </c>
      <c r="X622" s="202">
        <v>0</v>
      </c>
      <c r="Y622" s="202">
        <v>0</v>
      </c>
      <c r="Z622" s="202">
        <v>0</v>
      </c>
      <c r="AA622" s="202">
        <v>0</v>
      </c>
      <c r="AB622" s="202">
        <v>0</v>
      </c>
      <c r="AC622" s="202">
        <v>1</v>
      </c>
      <c r="AD622" s="202">
        <v>0</v>
      </c>
      <c r="AE622" s="203">
        <v>0</v>
      </c>
      <c r="AF622" s="204">
        <v>1</v>
      </c>
      <c r="AG622" s="196"/>
      <c r="AL622" s="195">
        <v>29.108750000000001</v>
      </c>
      <c r="AM622" s="196">
        <v>7.3186799999999996</v>
      </c>
      <c r="AS622" s="196"/>
      <c r="AY622" s="196"/>
      <c r="AZ622" s="193"/>
      <c r="BA622" s="196"/>
      <c r="BG622" s="195">
        <v>1</v>
      </c>
      <c r="BJ622" s="196"/>
      <c r="BL622" s="196"/>
      <c r="BR622" s="195">
        <v>1</v>
      </c>
      <c r="BT622" s="196"/>
      <c r="BZ622" s="195">
        <v>1</v>
      </c>
      <c r="CA622" s="196"/>
      <c r="CI622" s="195">
        <v>1</v>
      </c>
      <c r="CS622" s="196"/>
      <c r="CU622" s="196"/>
      <c r="CX622" s="196"/>
      <c r="DN622" s="196"/>
      <c r="DS622" s="196"/>
      <c r="DT622" s="195">
        <v>1</v>
      </c>
      <c r="DW622" s="195">
        <v>1</v>
      </c>
      <c r="DY622" s="196">
        <v>1</v>
      </c>
      <c r="EL622" s="196"/>
      <c r="EM622" s="195" t="s">
        <v>591</v>
      </c>
      <c r="EN622" s="206" t="s">
        <v>5125</v>
      </c>
    </row>
    <row r="623" spans="1:145" x14ac:dyDescent="0.3">
      <c r="A623" s="12" t="s">
        <v>67</v>
      </c>
      <c r="B623" s="6" t="s">
        <v>1626</v>
      </c>
      <c r="F623" s="6">
        <v>200</v>
      </c>
      <c r="AG623" s="6">
        <v>1</v>
      </c>
      <c r="AH623">
        <v>37.5</v>
      </c>
      <c r="AI623">
        <v>5.5</v>
      </c>
      <c r="AJ623">
        <v>42</v>
      </c>
      <c r="AK623">
        <v>8</v>
      </c>
      <c r="AL623"/>
      <c r="AN623">
        <v>449</v>
      </c>
      <c r="AO623">
        <v>1037</v>
      </c>
      <c r="AZ623" s="12"/>
      <c r="BA623" s="6"/>
      <c r="EM623" t="s">
        <v>591</v>
      </c>
      <c r="EN623" s="16">
        <v>1</v>
      </c>
    </row>
    <row r="624" spans="1:145" s="51" customFormat="1" x14ac:dyDescent="0.3">
      <c r="A624" s="45" t="s">
        <v>67</v>
      </c>
      <c r="B624" s="52" t="s">
        <v>1627</v>
      </c>
      <c r="D624" s="52"/>
      <c r="F624" s="52">
        <v>1200</v>
      </c>
      <c r="J624" s="52"/>
      <c r="N624" s="52"/>
      <c r="P624" s="52"/>
      <c r="R624" s="52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100"/>
      <c r="AF624" s="115"/>
      <c r="AG624" s="52">
        <v>2</v>
      </c>
      <c r="AM624" s="52"/>
      <c r="AS624" s="52"/>
      <c r="AY624" s="52"/>
      <c r="AZ624" s="45"/>
      <c r="BA624" s="52"/>
      <c r="BJ624" s="52"/>
      <c r="BL624" s="52"/>
      <c r="BT624" s="52"/>
      <c r="CA624" s="52"/>
      <c r="CS624" s="52"/>
      <c r="CU624" s="52"/>
      <c r="CX624" s="52"/>
      <c r="DN624" s="52"/>
      <c r="DS624" s="52"/>
      <c r="DY624" s="52"/>
      <c r="EL624" s="52"/>
      <c r="EM624" s="51" t="s">
        <v>591</v>
      </c>
      <c r="EN624" s="53">
        <v>1</v>
      </c>
      <c r="EO624" s="51" t="s">
        <v>602</v>
      </c>
    </row>
    <row r="625" spans="1:145" x14ac:dyDescent="0.3">
      <c r="A625" s="12" t="s">
        <v>81</v>
      </c>
      <c r="B625" s="6" t="s">
        <v>1718</v>
      </c>
      <c r="E625">
        <v>680</v>
      </c>
      <c r="F625" s="6">
        <v>790</v>
      </c>
      <c r="AL625"/>
      <c r="AN625"/>
      <c r="AO625"/>
      <c r="AZ625" s="12"/>
      <c r="BA625" s="6"/>
      <c r="EM625" t="s">
        <v>538</v>
      </c>
      <c r="EN625" s="16">
        <v>1</v>
      </c>
      <c r="EO625" t="s">
        <v>602</v>
      </c>
    </row>
    <row r="626" spans="1:145" x14ac:dyDescent="0.3">
      <c r="A626" s="12" t="s">
        <v>81</v>
      </c>
      <c r="B626" s="6" t="s">
        <v>1719</v>
      </c>
      <c r="E626">
        <v>869</v>
      </c>
      <c r="F626" s="6">
        <v>1169</v>
      </c>
      <c r="AG626" s="6">
        <v>1</v>
      </c>
      <c r="AH626">
        <v>16.7</v>
      </c>
      <c r="AI626">
        <v>1.8</v>
      </c>
      <c r="AJ626">
        <v>20.7</v>
      </c>
      <c r="AK626">
        <v>2.2000000000000002</v>
      </c>
      <c r="AL626"/>
      <c r="AN626"/>
      <c r="AO626"/>
      <c r="AZ626" s="12"/>
      <c r="BA626" s="6"/>
      <c r="EM626" t="s">
        <v>538</v>
      </c>
      <c r="EN626" s="16">
        <v>1</v>
      </c>
    </row>
    <row r="627" spans="1:145" x14ac:dyDescent="0.3">
      <c r="A627" s="12" t="s">
        <v>81</v>
      </c>
      <c r="B627" s="6" t="s">
        <v>1720</v>
      </c>
      <c r="E627">
        <v>54</v>
      </c>
      <c r="F627" s="6">
        <v>300</v>
      </c>
      <c r="AH627">
        <v>19.399999999999999</v>
      </c>
      <c r="AI627">
        <v>0.3</v>
      </c>
      <c r="AL627"/>
      <c r="AN627"/>
      <c r="AO627"/>
      <c r="AZ627" s="12"/>
      <c r="BA627" s="6"/>
      <c r="EM627" t="s">
        <v>537</v>
      </c>
      <c r="EN627" s="16">
        <v>1</v>
      </c>
    </row>
    <row r="628" spans="1:145" x14ac:dyDescent="0.3">
      <c r="A628" s="12" t="s">
        <v>81</v>
      </c>
      <c r="B628" s="6" t="s">
        <v>1721</v>
      </c>
      <c r="E628">
        <v>472</v>
      </c>
      <c r="F628" s="6">
        <v>700</v>
      </c>
      <c r="AH628">
        <v>18.399999999999999</v>
      </c>
      <c r="AI628">
        <v>1.5</v>
      </c>
      <c r="AJ628">
        <v>23.15</v>
      </c>
      <c r="AK628">
        <v>1.65</v>
      </c>
      <c r="AL628"/>
      <c r="AN628"/>
      <c r="AO628"/>
      <c r="AZ628" s="12"/>
      <c r="BA628" s="6"/>
      <c r="EM628" t="s">
        <v>538</v>
      </c>
      <c r="EN628" s="16">
        <v>1</v>
      </c>
    </row>
    <row r="629" spans="1:145" x14ac:dyDescent="0.3">
      <c r="A629" s="12" t="s">
        <v>81</v>
      </c>
      <c r="B629" s="6" t="s">
        <v>1725</v>
      </c>
      <c r="E629">
        <v>0</v>
      </c>
      <c r="F629" s="6">
        <v>1829</v>
      </c>
      <c r="AL629"/>
      <c r="AN629"/>
      <c r="AO629"/>
      <c r="AZ629" s="12"/>
      <c r="BA629" s="6"/>
      <c r="EM629" t="s">
        <v>538</v>
      </c>
      <c r="EN629" s="16">
        <v>1</v>
      </c>
      <c r="EO629" t="s">
        <v>602</v>
      </c>
    </row>
    <row r="630" spans="1:145" x14ac:dyDescent="0.3">
      <c r="A630" s="12" t="s">
        <v>81</v>
      </c>
      <c r="B630" s="6" t="s">
        <v>1751</v>
      </c>
      <c r="C630">
        <v>2</v>
      </c>
      <c r="E630">
        <v>30</v>
      </c>
      <c r="F630" s="6">
        <v>1150</v>
      </c>
      <c r="AH630">
        <v>21</v>
      </c>
      <c r="AJ630">
        <v>25</v>
      </c>
      <c r="AL630"/>
      <c r="AN630"/>
      <c r="AO630"/>
      <c r="AZ630" s="12"/>
      <c r="BA630" s="6"/>
      <c r="EM630" t="s">
        <v>538</v>
      </c>
      <c r="EN630" s="16">
        <v>1</v>
      </c>
    </row>
    <row r="631" spans="1:145" s="195" customFormat="1" x14ac:dyDescent="0.3">
      <c r="A631" s="193" t="s">
        <v>81</v>
      </c>
      <c r="B631" s="196" t="s">
        <v>1752</v>
      </c>
      <c r="C631" s="195">
        <v>2</v>
      </c>
      <c r="D631" s="196">
        <v>0</v>
      </c>
      <c r="E631" s="193">
        <v>130</v>
      </c>
      <c r="F631" s="196">
        <v>220</v>
      </c>
      <c r="G631" s="195">
        <v>25.7</v>
      </c>
      <c r="H631" s="195">
        <v>25.7</v>
      </c>
      <c r="I631" s="195">
        <v>25.7</v>
      </c>
      <c r="J631" s="196">
        <v>0</v>
      </c>
      <c r="K631" s="199">
        <v>1601.38</v>
      </c>
      <c r="L631" s="199">
        <v>1601.38</v>
      </c>
      <c r="M631" s="199">
        <v>1601.38</v>
      </c>
      <c r="N631" s="200">
        <v>0</v>
      </c>
      <c r="O631" s="195">
        <v>22.449200000000001</v>
      </c>
      <c r="P631" s="196">
        <v>22.449200000000001</v>
      </c>
      <c r="Q631" s="195">
        <v>-83.903899999999993</v>
      </c>
      <c r="R631" s="196">
        <v>-83.903899999999993</v>
      </c>
      <c r="S631" s="202">
        <v>1</v>
      </c>
      <c r="T631" s="202">
        <v>0</v>
      </c>
      <c r="U631" s="202">
        <v>0</v>
      </c>
      <c r="V631" s="202">
        <v>0</v>
      </c>
      <c r="W631" s="202">
        <v>0</v>
      </c>
      <c r="X631" s="202">
        <v>0</v>
      </c>
      <c r="Y631" s="202">
        <v>0</v>
      </c>
      <c r="Z631" s="202">
        <v>0</v>
      </c>
      <c r="AA631" s="202">
        <v>0</v>
      </c>
      <c r="AB631" s="202">
        <v>0</v>
      </c>
      <c r="AC631" s="202">
        <v>0</v>
      </c>
      <c r="AD631" s="202">
        <v>0</v>
      </c>
      <c r="AE631" s="203">
        <v>0</v>
      </c>
      <c r="AF631" s="204">
        <v>4</v>
      </c>
      <c r="AG631" s="196"/>
      <c r="AH631" s="195">
        <v>12</v>
      </c>
      <c r="AJ631" s="195">
        <v>15</v>
      </c>
      <c r="AM631" s="196"/>
      <c r="AN631" s="195">
        <v>3</v>
      </c>
      <c r="AO631" s="195">
        <v>4</v>
      </c>
      <c r="AP631" s="195">
        <v>5</v>
      </c>
      <c r="AQ631" s="195">
        <v>0.3</v>
      </c>
      <c r="AS631" s="196"/>
      <c r="AY631" s="196"/>
      <c r="AZ631" s="193">
        <v>3.75</v>
      </c>
      <c r="BA631" s="196">
        <v>0.05</v>
      </c>
      <c r="BG631" s="195">
        <v>1</v>
      </c>
      <c r="BJ631" s="196"/>
      <c r="BL631" s="196"/>
      <c r="BT631" s="196"/>
      <c r="CA631" s="196"/>
      <c r="CS631" s="196"/>
      <c r="CU631" s="196"/>
      <c r="CX631" s="196"/>
      <c r="DN631" s="196"/>
      <c r="DS631" s="196"/>
      <c r="DY631" s="196"/>
      <c r="EL631" s="196"/>
      <c r="EM631" s="195" t="s">
        <v>538</v>
      </c>
      <c r="EN631" s="206" t="s">
        <v>210</v>
      </c>
    </row>
    <row r="632" spans="1:145" x14ac:dyDescent="0.3">
      <c r="A632" s="12" t="s">
        <v>81</v>
      </c>
      <c r="B632" s="6" t="s">
        <v>1753</v>
      </c>
      <c r="E632">
        <v>1700</v>
      </c>
      <c r="F632" s="6">
        <v>1974</v>
      </c>
      <c r="AL632"/>
      <c r="AN632"/>
      <c r="AO632"/>
      <c r="AZ632" s="12"/>
      <c r="BA632" s="6"/>
      <c r="EM632" t="s">
        <v>538</v>
      </c>
      <c r="EN632" s="16">
        <v>1</v>
      </c>
      <c r="EO632" t="s">
        <v>602</v>
      </c>
    </row>
    <row r="633" spans="1:145" x14ac:dyDescent="0.3">
      <c r="A633" s="12" t="s">
        <v>81</v>
      </c>
      <c r="B633" s="6" t="s">
        <v>1726</v>
      </c>
      <c r="C633">
        <v>2</v>
      </c>
      <c r="AG633" s="6">
        <v>1</v>
      </c>
      <c r="AL633">
        <v>30</v>
      </c>
      <c r="AN633">
        <v>24</v>
      </c>
      <c r="AO633">
        <v>42</v>
      </c>
      <c r="AZ633" s="12"/>
      <c r="BA633" s="6"/>
      <c r="EM633" t="s">
        <v>538</v>
      </c>
      <c r="EN633" s="16">
        <v>1</v>
      </c>
    </row>
    <row r="634" spans="1:145" x14ac:dyDescent="0.3">
      <c r="A634" s="12" t="s">
        <v>81</v>
      </c>
      <c r="B634" s="6" t="s">
        <v>1754</v>
      </c>
      <c r="C634">
        <v>2</v>
      </c>
      <c r="E634" s="12">
        <v>1200</v>
      </c>
      <c r="AJ634">
        <v>43</v>
      </c>
      <c r="AL634"/>
      <c r="AN634"/>
      <c r="AO634"/>
      <c r="AP634">
        <v>3.5</v>
      </c>
      <c r="AQ634">
        <v>0.5</v>
      </c>
      <c r="AZ634" s="12"/>
      <c r="BA634" s="6"/>
      <c r="EM634" t="s">
        <v>538</v>
      </c>
      <c r="EN634" s="16">
        <v>1</v>
      </c>
    </row>
    <row r="635" spans="1:145" x14ac:dyDescent="0.3">
      <c r="A635" s="12" t="s">
        <v>81</v>
      </c>
      <c r="B635" s="6" t="s">
        <v>1727</v>
      </c>
      <c r="C635">
        <v>2</v>
      </c>
      <c r="E635">
        <v>0</v>
      </c>
      <c r="F635" s="6">
        <v>1400</v>
      </c>
      <c r="AG635" s="6">
        <v>0</v>
      </c>
      <c r="AH635">
        <v>20</v>
      </c>
      <c r="AJ635">
        <v>24</v>
      </c>
      <c r="AL635"/>
      <c r="AN635" s="246">
        <v>20</v>
      </c>
      <c r="AO635" s="247"/>
      <c r="AZ635" s="12"/>
      <c r="BA635" s="6"/>
      <c r="EM635" t="s">
        <v>538</v>
      </c>
      <c r="EN635" s="16">
        <v>1</v>
      </c>
    </row>
    <row r="636" spans="1:145" x14ac:dyDescent="0.3">
      <c r="A636" s="12" t="s">
        <v>81</v>
      </c>
      <c r="B636" s="6" t="s">
        <v>1728</v>
      </c>
      <c r="E636">
        <v>30</v>
      </c>
      <c r="F636" s="6">
        <v>200</v>
      </c>
      <c r="AH636">
        <v>21</v>
      </c>
      <c r="AJ636">
        <v>26</v>
      </c>
      <c r="AL636"/>
      <c r="AN636"/>
      <c r="AO636"/>
      <c r="AZ636" s="12"/>
      <c r="BA636" s="6"/>
      <c r="EM636" t="s">
        <v>538</v>
      </c>
      <c r="EN636" s="16">
        <v>1</v>
      </c>
    </row>
    <row r="637" spans="1:145" x14ac:dyDescent="0.3">
      <c r="A637" s="12" t="s">
        <v>81</v>
      </c>
      <c r="B637" s="6" t="s">
        <v>1755</v>
      </c>
      <c r="E637">
        <v>678</v>
      </c>
      <c r="F637" s="6">
        <v>750</v>
      </c>
      <c r="AG637" s="6">
        <v>1</v>
      </c>
      <c r="AH637">
        <v>13.25</v>
      </c>
      <c r="AI637">
        <v>0.95</v>
      </c>
      <c r="AJ637">
        <v>15.2</v>
      </c>
      <c r="AL637"/>
      <c r="AN637">
        <v>9</v>
      </c>
      <c r="AO637">
        <v>10</v>
      </c>
      <c r="AP637">
        <v>3.6</v>
      </c>
      <c r="AQ637">
        <v>0.1</v>
      </c>
      <c r="AZ637" s="12"/>
      <c r="BA637" s="6"/>
      <c r="EM637" t="s">
        <v>538</v>
      </c>
      <c r="EN637" s="16">
        <v>1</v>
      </c>
    </row>
    <row r="638" spans="1:145" s="195" customFormat="1" x14ac:dyDescent="0.3">
      <c r="A638" s="193" t="s">
        <v>81</v>
      </c>
      <c r="B638" s="196" t="s">
        <v>1756</v>
      </c>
      <c r="C638" s="195">
        <v>2</v>
      </c>
      <c r="D638" s="196">
        <v>0</v>
      </c>
      <c r="E638" s="193">
        <v>0</v>
      </c>
      <c r="F638" s="196">
        <v>100</v>
      </c>
      <c r="G638" s="195">
        <v>25.29</v>
      </c>
      <c r="H638" s="195">
        <v>25.29</v>
      </c>
      <c r="I638" s="195">
        <v>25.29</v>
      </c>
      <c r="J638" s="196">
        <v>0</v>
      </c>
      <c r="K638" s="195">
        <v>1551.19</v>
      </c>
      <c r="L638" s="195">
        <v>1551.19</v>
      </c>
      <c r="M638" s="195">
        <v>1551.19</v>
      </c>
      <c r="N638" s="196">
        <v>0</v>
      </c>
      <c r="O638" s="195">
        <v>23.1539</v>
      </c>
      <c r="P638" s="196">
        <v>23.1539</v>
      </c>
      <c r="Q638" s="195">
        <v>-81.923599999999993</v>
      </c>
      <c r="R638" s="196">
        <v>-81.923599999999993</v>
      </c>
      <c r="S638" s="202">
        <v>0</v>
      </c>
      <c r="T638" s="202">
        <v>0</v>
      </c>
      <c r="U638" s="202">
        <v>0</v>
      </c>
      <c r="V638" s="202">
        <v>0</v>
      </c>
      <c r="W638" s="202">
        <v>0</v>
      </c>
      <c r="X638" s="202">
        <v>1</v>
      </c>
      <c r="Y638" s="202">
        <v>0</v>
      </c>
      <c r="Z638" s="202">
        <v>0</v>
      </c>
      <c r="AA638" s="202">
        <v>0</v>
      </c>
      <c r="AB638" s="202">
        <v>1</v>
      </c>
      <c r="AC638" s="202">
        <v>0</v>
      </c>
      <c r="AD638" s="202">
        <v>0</v>
      </c>
      <c r="AE638" s="203">
        <v>0</v>
      </c>
      <c r="AF638" s="204">
        <v>5</v>
      </c>
      <c r="AG638" s="196"/>
      <c r="AH638" s="195">
        <v>21.9</v>
      </c>
      <c r="AI638" s="195">
        <v>3.7</v>
      </c>
      <c r="AJ638" s="195">
        <v>29.95</v>
      </c>
      <c r="AK638" s="195">
        <v>1.45</v>
      </c>
      <c r="AM638" s="196"/>
      <c r="AS638" s="196"/>
      <c r="AY638" s="196"/>
      <c r="AZ638" s="193"/>
      <c r="BA638" s="196"/>
      <c r="BJ638" s="196"/>
      <c r="BL638" s="196"/>
      <c r="BT638" s="196"/>
      <c r="CA638" s="196"/>
      <c r="CS638" s="196"/>
      <c r="CU638" s="196"/>
      <c r="CX638" s="196"/>
      <c r="DN638" s="196"/>
      <c r="DP638" s="195">
        <v>1</v>
      </c>
      <c r="DS638" s="196"/>
      <c r="DY638" s="196"/>
      <c r="EL638" s="196"/>
      <c r="EM638" s="195" t="s">
        <v>538</v>
      </c>
      <c r="EN638" s="206" t="s">
        <v>210</v>
      </c>
    </row>
    <row r="639" spans="1:145" x14ac:dyDescent="0.3">
      <c r="A639" s="12" t="s">
        <v>81</v>
      </c>
      <c r="B639" s="6" t="s">
        <v>1757</v>
      </c>
      <c r="E639">
        <v>30</v>
      </c>
      <c r="F639" s="6">
        <v>221</v>
      </c>
      <c r="AL639"/>
      <c r="AN639"/>
      <c r="AO639"/>
      <c r="AZ639" s="12"/>
      <c r="BA639" s="6"/>
      <c r="EM639" t="s">
        <v>538</v>
      </c>
      <c r="EN639" s="16">
        <v>1</v>
      </c>
      <c r="EO639" t="s">
        <v>602</v>
      </c>
    </row>
    <row r="640" spans="1:145" x14ac:dyDescent="0.3">
      <c r="A640" s="12" t="s">
        <v>81</v>
      </c>
      <c r="B640" s="6" t="s">
        <v>1729</v>
      </c>
      <c r="AL640">
        <v>16</v>
      </c>
      <c r="AN640"/>
      <c r="AO640"/>
      <c r="AZ640" s="12"/>
      <c r="BA640" s="6"/>
      <c r="EM640" t="s">
        <v>538</v>
      </c>
      <c r="EN640" s="16">
        <v>1</v>
      </c>
    </row>
    <row r="641" spans="1:145" x14ac:dyDescent="0.3">
      <c r="A641" s="12" t="s">
        <v>81</v>
      </c>
      <c r="B641" s="6" t="s">
        <v>1730</v>
      </c>
      <c r="AL641">
        <v>20</v>
      </c>
      <c r="AN641"/>
      <c r="AO641"/>
      <c r="AZ641" s="12"/>
      <c r="BA641" s="6"/>
      <c r="EM641" t="s">
        <v>538</v>
      </c>
      <c r="EN641" s="16">
        <v>1</v>
      </c>
    </row>
    <row r="642" spans="1:145" x14ac:dyDescent="0.3">
      <c r="A642" s="12" t="s">
        <v>81</v>
      </c>
      <c r="B642" s="6" t="s">
        <v>1731</v>
      </c>
      <c r="AL642">
        <v>37</v>
      </c>
      <c r="AN642" s="246">
        <v>17</v>
      </c>
      <c r="AO642" s="247"/>
      <c r="AZ642" s="12"/>
      <c r="BA642" s="6"/>
      <c r="EM642" t="s">
        <v>538</v>
      </c>
      <c r="EN642" s="16">
        <v>1</v>
      </c>
    </row>
    <row r="643" spans="1:145" s="195" customFormat="1" x14ac:dyDescent="0.3">
      <c r="A643" s="193" t="s">
        <v>81</v>
      </c>
      <c r="B643" s="196" t="s">
        <v>1732</v>
      </c>
      <c r="C643" s="195">
        <v>2</v>
      </c>
      <c r="D643" s="196">
        <v>0</v>
      </c>
      <c r="E643" s="195">
        <v>0</v>
      </c>
      <c r="F643" s="196">
        <v>1338</v>
      </c>
      <c r="G643" s="197">
        <v>17.21</v>
      </c>
      <c r="H643" s="197">
        <v>25.76</v>
      </c>
      <c r="I643" s="197">
        <v>23.916666666666664</v>
      </c>
      <c r="J643" s="198">
        <v>2.3130982532983255</v>
      </c>
      <c r="K643" s="199">
        <v>251</v>
      </c>
      <c r="L643" s="199">
        <v>3553</v>
      </c>
      <c r="M643" s="199">
        <v>1700</v>
      </c>
      <c r="N643" s="200">
        <v>900.08555148941264</v>
      </c>
      <c r="O643" s="208">
        <v>9.8988800000000001</v>
      </c>
      <c r="P643" s="196">
        <v>33.904510000000002</v>
      </c>
      <c r="Q643" s="208">
        <v>-159.66499999999999</v>
      </c>
      <c r="R643" s="196">
        <v>-64.742519999999999</v>
      </c>
      <c r="S643" s="202">
        <v>1</v>
      </c>
      <c r="T643" s="202">
        <v>0</v>
      </c>
      <c r="U643" s="202">
        <v>0</v>
      </c>
      <c r="V643" s="202">
        <v>0</v>
      </c>
      <c r="W643" s="202">
        <v>0</v>
      </c>
      <c r="X643" s="202">
        <v>0</v>
      </c>
      <c r="Y643" s="202">
        <v>0</v>
      </c>
      <c r="Z643" s="202">
        <v>0</v>
      </c>
      <c r="AA643" s="202">
        <v>0</v>
      </c>
      <c r="AB643" s="202">
        <v>0</v>
      </c>
      <c r="AC643" s="202">
        <v>1</v>
      </c>
      <c r="AD643" s="202">
        <v>0</v>
      </c>
      <c r="AE643" s="203">
        <v>0</v>
      </c>
      <c r="AF643" s="204">
        <v>1</v>
      </c>
      <c r="AG643" s="196">
        <v>1</v>
      </c>
      <c r="AH643" s="195">
        <v>34</v>
      </c>
      <c r="AJ643" s="195">
        <v>41</v>
      </c>
      <c r="AM643" s="196"/>
      <c r="AS643" s="196"/>
      <c r="AY643" s="196"/>
      <c r="AZ643" s="193"/>
      <c r="BA643" s="196"/>
      <c r="BG643" s="195">
        <v>1</v>
      </c>
      <c r="BJ643" s="196">
        <v>1</v>
      </c>
      <c r="BL643" s="196"/>
      <c r="BT643" s="196"/>
      <c r="CA643" s="196"/>
      <c r="CS643" s="196"/>
      <c r="CU643" s="196"/>
      <c r="CX643" s="196"/>
      <c r="DN643" s="196"/>
      <c r="DS643" s="196"/>
      <c r="DT643" s="195">
        <v>1</v>
      </c>
      <c r="DU643" s="195">
        <v>1</v>
      </c>
      <c r="DV643" s="195">
        <v>1</v>
      </c>
      <c r="DW643" s="195">
        <v>1</v>
      </c>
      <c r="DX643" s="195">
        <v>1</v>
      </c>
      <c r="DY643" s="196">
        <v>1</v>
      </c>
      <c r="EL643" s="196"/>
      <c r="EM643" s="195" t="s">
        <v>538</v>
      </c>
      <c r="EN643" s="206" t="s">
        <v>1016</v>
      </c>
    </row>
    <row r="644" spans="1:145" x14ac:dyDescent="0.3">
      <c r="A644" s="12" t="s">
        <v>81</v>
      </c>
      <c r="B644" s="6" t="s">
        <v>1758</v>
      </c>
      <c r="E644">
        <v>1060</v>
      </c>
      <c r="F644" s="6">
        <v>1400</v>
      </c>
      <c r="AJ644">
        <v>14</v>
      </c>
      <c r="AL644"/>
      <c r="AN644"/>
      <c r="AO644"/>
      <c r="AZ644" s="12"/>
      <c r="BA644" s="6"/>
      <c r="EM644" t="s">
        <v>538</v>
      </c>
      <c r="EN644" s="16">
        <v>1</v>
      </c>
    </row>
    <row r="645" spans="1:145" x14ac:dyDescent="0.3">
      <c r="A645" s="12" t="s">
        <v>81</v>
      </c>
      <c r="B645" s="6" t="s">
        <v>1759</v>
      </c>
      <c r="AL645"/>
      <c r="AN645"/>
      <c r="AO645"/>
      <c r="AZ645" s="12"/>
      <c r="BA645" s="6"/>
      <c r="EM645" t="s">
        <v>538</v>
      </c>
      <c r="EN645" s="16">
        <v>1</v>
      </c>
      <c r="EO645" t="s">
        <v>602</v>
      </c>
    </row>
    <row r="646" spans="1:145" s="195" customFormat="1" x14ac:dyDescent="0.3">
      <c r="A646" s="193" t="s">
        <v>81</v>
      </c>
      <c r="B646" s="196" t="s">
        <v>1777</v>
      </c>
      <c r="C646" s="195">
        <v>2</v>
      </c>
      <c r="D646" s="196">
        <v>0</v>
      </c>
      <c r="E646" s="193">
        <v>100</v>
      </c>
      <c r="F646" s="196">
        <v>1800</v>
      </c>
      <c r="G646" s="195">
        <v>19.41</v>
      </c>
      <c r="H646" s="195">
        <v>24.45</v>
      </c>
      <c r="I646" s="195">
        <v>21.925000000000001</v>
      </c>
      <c r="J646" s="198">
        <v>2.4957764322951679</v>
      </c>
      <c r="K646" s="195">
        <v>644.84</v>
      </c>
      <c r="L646" s="195">
        <v>1742.16</v>
      </c>
      <c r="M646" s="195">
        <v>1023.465</v>
      </c>
      <c r="N646" s="200">
        <v>512.88981204543313</v>
      </c>
      <c r="O646" s="195">
        <v>18.854389999999999</v>
      </c>
      <c r="P646" s="196">
        <v>23.046939999999999</v>
      </c>
      <c r="Q646" s="195">
        <v>-99.15446</v>
      </c>
      <c r="R646" s="196">
        <v>-96.718279999999993</v>
      </c>
      <c r="S646" s="202">
        <v>1</v>
      </c>
      <c r="T646" s="202">
        <v>0</v>
      </c>
      <c r="U646" s="202">
        <v>0</v>
      </c>
      <c r="V646" s="202">
        <v>1</v>
      </c>
      <c r="W646" s="202">
        <v>0</v>
      </c>
      <c r="X646" s="202">
        <v>0</v>
      </c>
      <c r="Y646" s="202">
        <v>0</v>
      </c>
      <c r="Z646" s="202">
        <v>0</v>
      </c>
      <c r="AA646" s="202">
        <v>0</v>
      </c>
      <c r="AB646" s="202">
        <v>0</v>
      </c>
      <c r="AC646" s="202">
        <v>1</v>
      </c>
      <c r="AD646" s="202">
        <v>0</v>
      </c>
      <c r="AE646" s="203">
        <v>0</v>
      </c>
      <c r="AF646" s="204">
        <v>1</v>
      </c>
      <c r="AG646" s="196"/>
      <c r="AH646" s="195">
        <v>19.75</v>
      </c>
      <c r="AI646" s="195">
        <v>3.75</v>
      </c>
      <c r="AJ646" s="195">
        <v>20.9</v>
      </c>
      <c r="AK646" s="195">
        <v>4.9000000000000004</v>
      </c>
      <c r="AL646" s="195">
        <v>20.25</v>
      </c>
      <c r="AM646" s="196">
        <v>5.25</v>
      </c>
      <c r="AS646" s="196"/>
      <c r="AY646" s="196"/>
      <c r="AZ646" s="193"/>
      <c r="BA646" s="196"/>
      <c r="BE646" s="195">
        <v>1</v>
      </c>
      <c r="BG646" s="195">
        <v>1</v>
      </c>
      <c r="BJ646" s="196">
        <v>1</v>
      </c>
      <c r="BL646" s="196"/>
      <c r="BT646" s="196"/>
      <c r="BZ646" s="195">
        <v>1</v>
      </c>
      <c r="CA646" s="196"/>
      <c r="CS646" s="196"/>
      <c r="CU646" s="196"/>
      <c r="CX646" s="196"/>
      <c r="DN646" s="196"/>
      <c r="DS646" s="196"/>
      <c r="DV646" s="195">
        <v>1</v>
      </c>
      <c r="DW646" s="195">
        <v>1</v>
      </c>
      <c r="DX646" s="195">
        <v>1</v>
      </c>
      <c r="DY646" s="196"/>
      <c r="EL646" s="196"/>
      <c r="EM646" s="195" t="s">
        <v>538</v>
      </c>
      <c r="EN646" s="206" t="s">
        <v>210</v>
      </c>
    </row>
    <row r="647" spans="1:145" x14ac:dyDescent="0.3">
      <c r="A647" s="12" t="s">
        <v>81</v>
      </c>
      <c r="B647" s="6" t="s">
        <v>1760</v>
      </c>
      <c r="C647">
        <v>2</v>
      </c>
      <c r="F647" s="6">
        <v>1400</v>
      </c>
      <c r="AJ647">
        <v>45</v>
      </c>
      <c r="AL647"/>
      <c r="AN647"/>
      <c r="AO647"/>
      <c r="AP647">
        <v>3.85</v>
      </c>
      <c r="AQ647">
        <v>0.55000000000000004</v>
      </c>
      <c r="AR647">
        <v>3.5</v>
      </c>
      <c r="AS647" s="6">
        <v>0.1</v>
      </c>
      <c r="AZ647" s="12"/>
      <c r="BA647" s="6"/>
      <c r="EM647" t="s">
        <v>538</v>
      </c>
      <c r="EN647" s="16">
        <v>1</v>
      </c>
    </row>
    <row r="648" spans="1:145" x14ac:dyDescent="0.3">
      <c r="A648" s="12" t="s">
        <v>81</v>
      </c>
      <c r="B648" s="6" t="s">
        <v>1776</v>
      </c>
      <c r="AG648" s="6">
        <v>1</v>
      </c>
      <c r="AL648">
        <v>25.5</v>
      </c>
      <c r="AM648" s="6">
        <v>5.4</v>
      </c>
      <c r="AN648"/>
      <c r="AO648"/>
      <c r="AZ648" s="12"/>
      <c r="BA648" s="6"/>
      <c r="EM648" t="s">
        <v>538</v>
      </c>
      <c r="EN648" s="16">
        <v>1</v>
      </c>
    </row>
    <row r="649" spans="1:145" x14ac:dyDescent="0.3">
      <c r="A649" s="12" t="s">
        <v>81</v>
      </c>
      <c r="B649" s="6" t="s">
        <v>1761</v>
      </c>
      <c r="E649">
        <v>0</v>
      </c>
      <c r="F649" s="6">
        <v>150</v>
      </c>
      <c r="AG649" s="6">
        <v>1</v>
      </c>
      <c r="AH649">
        <v>20</v>
      </c>
      <c r="AJ649">
        <v>24</v>
      </c>
      <c r="AL649"/>
      <c r="AN649"/>
      <c r="AO649"/>
      <c r="AZ649" s="12"/>
      <c r="BA649" s="6"/>
      <c r="EM649" t="s">
        <v>538</v>
      </c>
      <c r="EN649" s="16">
        <v>1</v>
      </c>
    </row>
    <row r="650" spans="1:145" x14ac:dyDescent="0.3">
      <c r="A650" s="12" t="s">
        <v>81</v>
      </c>
      <c r="B650" s="6" t="s">
        <v>1762</v>
      </c>
      <c r="E650">
        <v>0</v>
      </c>
      <c r="F650" s="6">
        <v>900</v>
      </c>
      <c r="AH650">
        <v>15.35</v>
      </c>
      <c r="AI650">
        <v>2.0499999999999998</v>
      </c>
      <c r="AJ650">
        <v>18.5</v>
      </c>
      <c r="AL650"/>
      <c r="AN650"/>
      <c r="AO650"/>
      <c r="AZ650" s="12"/>
      <c r="BA650" s="6"/>
      <c r="EM650" t="s">
        <v>538</v>
      </c>
      <c r="EN650" s="16">
        <v>1</v>
      </c>
    </row>
    <row r="651" spans="1:145" x14ac:dyDescent="0.3">
      <c r="A651" s="12" t="s">
        <v>81</v>
      </c>
      <c r="B651" s="6" t="s">
        <v>1722</v>
      </c>
      <c r="E651" s="12">
        <v>1084</v>
      </c>
      <c r="AH651">
        <v>13.25</v>
      </c>
      <c r="AI651">
        <v>0.95</v>
      </c>
      <c r="AJ651">
        <v>15.05</v>
      </c>
      <c r="AK651">
        <v>0.75</v>
      </c>
      <c r="AL651"/>
      <c r="AN651"/>
      <c r="AO651"/>
      <c r="AZ651" s="12"/>
      <c r="BA651" s="6"/>
      <c r="EM651" t="s">
        <v>538</v>
      </c>
      <c r="EN651" s="16">
        <v>1</v>
      </c>
    </row>
    <row r="652" spans="1:145" x14ac:dyDescent="0.3">
      <c r="A652" s="12" t="s">
        <v>81</v>
      </c>
      <c r="B652" s="6" t="s">
        <v>1733</v>
      </c>
      <c r="C652">
        <v>2</v>
      </c>
      <c r="F652" s="6">
        <v>800</v>
      </c>
      <c r="AH652">
        <v>20</v>
      </c>
      <c r="AJ652">
        <v>24</v>
      </c>
      <c r="AL652"/>
      <c r="AN652"/>
      <c r="AO652"/>
      <c r="AZ652" s="12"/>
      <c r="BA652" s="6"/>
      <c r="EM652" t="s">
        <v>538</v>
      </c>
      <c r="EN652" s="16">
        <v>1</v>
      </c>
    </row>
    <row r="653" spans="1:145" x14ac:dyDescent="0.3">
      <c r="A653" s="12" t="s">
        <v>81</v>
      </c>
      <c r="B653" s="6" t="s">
        <v>1778</v>
      </c>
      <c r="E653">
        <v>800</v>
      </c>
      <c r="F653" s="6">
        <v>2200</v>
      </c>
      <c r="AH653">
        <v>30.4</v>
      </c>
      <c r="AI653">
        <v>2</v>
      </c>
      <c r="AL653"/>
      <c r="AN653"/>
      <c r="AO653"/>
      <c r="AZ653" s="12"/>
      <c r="BA653" s="6"/>
      <c r="EM653" t="s">
        <v>538</v>
      </c>
      <c r="EN653" s="16">
        <v>1</v>
      </c>
    </row>
    <row r="654" spans="1:145" x14ac:dyDescent="0.3">
      <c r="A654" s="12" t="s">
        <v>81</v>
      </c>
      <c r="B654" s="6" t="s">
        <v>1734</v>
      </c>
      <c r="E654">
        <v>450</v>
      </c>
      <c r="AL654">
        <v>16</v>
      </c>
      <c r="AN654"/>
      <c r="AO654"/>
      <c r="AZ654" s="12"/>
      <c r="BA654" s="6"/>
      <c r="EM654" t="s">
        <v>538</v>
      </c>
      <c r="EN654" s="16">
        <v>1</v>
      </c>
    </row>
    <row r="655" spans="1:145" x14ac:dyDescent="0.3">
      <c r="A655" s="12" t="s">
        <v>81</v>
      </c>
      <c r="B655" s="6" t="s">
        <v>1735</v>
      </c>
      <c r="E655">
        <v>300</v>
      </c>
      <c r="F655" s="6">
        <v>1200</v>
      </c>
      <c r="AH655">
        <v>30.7</v>
      </c>
      <c r="AI655">
        <v>2.1</v>
      </c>
      <c r="AJ655">
        <v>35</v>
      </c>
      <c r="AK655">
        <v>2.2999999999999998</v>
      </c>
      <c r="AL655"/>
      <c r="AN655">
        <v>8</v>
      </c>
      <c r="AO655">
        <v>13</v>
      </c>
      <c r="AP655">
        <v>4.5</v>
      </c>
      <c r="AQ655">
        <v>1.5</v>
      </c>
      <c r="AZ655" s="12"/>
      <c r="BA655" s="6"/>
      <c r="EM655" t="s">
        <v>538</v>
      </c>
      <c r="EN655" s="16">
        <v>1</v>
      </c>
    </row>
    <row r="656" spans="1:145" x14ac:dyDescent="0.3">
      <c r="A656" s="12" t="s">
        <v>81</v>
      </c>
      <c r="B656" s="6" t="s">
        <v>1763</v>
      </c>
      <c r="E656">
        <v>650</v>
      </c>
      <c r="F656" s="6">
        <v>1375</v>
      </c>
      <c r="AG656" s="6">
        <v>1</v>
      </c>
      <c r="AL656"/>
      <c r="AN656"/>
      <c r="AO656"/>
      <c r="AZ656" s="12"/>
      <c r="BA656" s="6"/>
      <c r="EM656" t="s">
        <v>538</v>
      </c>
      <c r="EN656" s="16">
        <v>1</v>
      </c>
      <c r="EO656" t="s">
        <v>602</v>
      </c>
    </row>
    <row r="657" spans="1:145" x14ac:dyDescent="0.3">
      <c r="A657" s="12" t="s">
        <v>81</v>
      </c>
      <c r="B657" s="6" t="s">
        <v>1779</v>
      </c>
      <c r="D657" s="6">
        <v>0</v>
      </c>
      <c r="AH657">
        <v>24.8</v>
      </c>
      <c r="AI657">
        <v>4.2</v>
      </c>
      <c r="AJ657">
        <v>28.35</v>
      </c>
      <c r="AK657">
        <v>2.65</v>
      </c>
      <c r="AL657"/>
      <c r="AN657">
        <v>5</v>
      </c>
      <c r="AO657">
        <v>12</v>
      </c>
      <c r="AZ657" s="12"/>
      <c r="BA657" s="6"/>
      <c r="EM657" t="s">
        <v>538</v>
      </c>
      <c r="EN657" s="16">
        <v>1</v>
      </c>
    </row>
    <row r="658" spans="1:145" x14ac:dyDescent="0.3">
      <c r="A658" s="12" t="s">
        <v>81</v>
      </c>
      <c r="B658" s="6" t="s">
        <v>1736</v>
      </c>
      <c r="AL658">
        <v>35</v>
      </c>
      <c r="AN658"/>
      <c r="AO658"/>
      <c r="AZ658" s="12"/>
      <c r="BA658" s="6"/>
      <c r="EM658" t="s">
        <v>538</v>
      </c>
      <c r="EN658" s="16">
        <v>1</v>
      </c>
    </row>
    <row r="659" spans="1:145" x14ac:dyDescent="0.3">
      <c r="A659" s="12" t="s">
        <v>81</v>
      </c>
      <c r="B659" s="6" t="s">
        <v>1764</v>
      </c>
      <c r="E659" s="12">
        <v>600</v>
      </c>
      <c r="AL659">
        <v>10</v>
      </c>
      <c r="AN659"/>
      <c r="AO659"/>
      <c r="AZ659" s="12"/>
      <c r="BA659" s="6"/>
      <c r="EM659" t="s">
        <v>538</v>
      </c>
      <c r="EN659" s="16">
        <v>1</v>
      </c>
    </row>
    <row r="660" spans="1:145" x14ac:dyDescent="0.3">
      <c r="A660" s="12" t="s">
        <v>81</v>
      </c>
      <c r="B660" s="6" t="s">
        <v>1765</v>
      </c>
      <c r="E660">
        <v>500</v>
      </c>
      <c r="F660" s="6">
        <v>1974</v>
      </c>
      <c r="AG660" s="6">
        <v>1</v>
      </c>
      <c r="AH660">
        <v>17</v>
      </c>
      <c r="AJ660">
        <v>20</v>
      </c>
      <c r="AL660"/>
      <c r="AN660"/>
      <c r="AO660"/>
      <c r="AZ660" s="12"/>
      <c r="BA660" s="6"/>
      <c r="EM660" t="s">
        <v>538</v>
      </c>
      <c r="EN660" s="16">
        <v>1</v>
      </c>
    </row>
    <row r="661" spans="1:145" x14ac:dyDescent="0.3">
      <c r="A661" s="12" t="s">
        <v>81</v>
      </c>
      <c r="B661" s="6" t="s">
        <v>1737</v>
      </c>
      <c r="AL661"/>
      <c r="AN661"/>
      <c r="AO661"/>
      <c r="AZ661" s="12"/>
      <c r="BA661" s="6"/>
      <c r="EM661" t="s">
        <v>538</v>
      </c>
      <c r="EN661" s="16">
        <v>1</v>
      </c>
      <c r="EO661" t="s">
        <v>602</v>
      </c>
    </row>
    <row r="662" spans="1:145" s="195" customFormat="1" x14ac:dyDescent="0.3">
      <c r="A662" s="193" t="s">
        <v>81</v>
      </c>
      <c r="B662" s="196" t="s">
        <v>1738</v>
      </c>
      <c r="C662" s="195">
        <v>0</v>
      </c>
      <c r="D662" s="196">
        <v>0</v>
      </c>
      <c r="E662" s="195">
        <v>650</v>
      </c>
      <c r="F662" s="196">
        <v>800</v>
      </c>
      <c r="G662" s="197">
        <v>25.1</v>
      </c>
      <c r="H662" s="197">
        <v>25.1</v>
      </c>
      <c r="I662" s="197">
        <v>25.1</v>
      </c>
      <c r="J662" s="198">
        <v>0</v>
      </c>
      <c r="K662" s="199">
        <v>1887</v>
      </c>
      <c r="L662" s="199">
        <v>1887</v>
      </c>
      <c r="M662" s="199">
        <v>1887</v>
      </c>
      <c r="N662" s="200">
        <v>0</v>
      </c>
      <c r="O662" s="208">
        <v>18.063700000000001</v>
      </c>
      <c r="P662" s="196">
        <v>18.084129999999998</v>
      </c>
      <c r="Q662" s="208">
        <v>-66.180170000000004</v>
      </c>
      <c r="R662" s="196">
        <v>-66.135750000000002</v>
      </c>
      <c r="S662" s="202">
        <v>1</v>
      </c>
      <c r="T662" s="202">
        <v>0</v>
      </c>
      <c r="U662" s="202">
        <v>0</v>
      </c>
      <c r="V662" s="202">
        <v>0</v>
      </c>
      <c r="W662" s="202">
        <v>0</v>
      </c>
      <c r="X662" s="202">
        <v>1</v>
      </c>
      <c r="Y662" s="202">
        <v>0</v>
      </c>
      <c r="Z662" s="202">
        <v>0</v>
      </c>
      <c r="AA662" s="202">
        <v>0</v>
      </c>
      <c r="AB662" s="202">
        <v>0</v>
      </c>
      <c r="AC662" s="202">
        <v>0</v>
      </c>
      <c r="AD662" s="202">
        <v>0</v>
      </c>
      <c r="AE662" s="203">
        <v>0</v>
      </c>
      <c r="AF662" s="204">
        <v>5</v>
      </c>
      <c r="AG662" s="196">
        <v>1</v>
      </c>
      <c r="AL662" s="195">
        <v>22.4</v>
      </c>
      <c r="AM662" s="196"/>
      <c r="AN662" s="195">
        <v>3</v>
      </c>
      <c r="AO662" s="195">
        <v>6</v>
      </c>
      <c r="AP662" s="195">
        <v>4.1500000000000004</v>
      </c>
      <c r="AQ662" s="195">
        <v>0.85</v>
      </c>
      <c r="AR662" s="195">
        <v>4.7</v>
      </c>
      <c r="AS662" s="196">
        <v>0.1</v>
      </c>
      <c r="AY662" s="196"/>
      <c r="AZ662" s="193"/>
      <c r="BA662" s="196"/>
      <c r="BG662" s="195">
        <v>1</v>
      </c>
      <c r="BJ662" s="196"/>
      <c r="BL662" s="196"/>
      <c r="BT662" s="196"/>
      <c r="CA662" s="196"/>
      <c r="CS662" s="196"/>
      <c r="CU662" s="196"/>
      <c r="CX662" s="196"/>
      <c r="DN662" s="196"/>
      <c r="DS662" s="196"/>
      <c r="DY662" s="196"/>
      <c r="EL662" s="196"/>
      <c r="EM662" s="195" t="s">
        <v>538</v>
      </c>
      <c r="EN662" s="206" t="s">
        <v>210</v>
      </c>
    </row>
    <row r="663" spans="1:145" x14ac:dyDescent="0.3">
      <c r="A663" s="12" t="s">
        <v>81</v>
      </c>
      <c r="B663" s="6" t="s">
        <v>1739</v>
      </c>
      <c r="D663" s="6">
        <v>0</v>
      </c>
      <c r="AH663">
        <v>21</v>
      </c>
      <c r="AI663">
        <v>4</v>
      </c>
      <c r="AJ663">
        <v>26</v>
      </c>
      <c r="AK663">
        <v>9</v>
      </c>
      <c r="AL663"/>
      <c r="AN663">
        <v>10</v>
      </c>
      <c r="AO663">
        <v>30</v>
      </c>
      <c r="AP663">
        <v>3</v>
      </c>
      <c r="AQ663">
        <v>0.05</v>
      </c>
      <c r="AZ663" s="12"/>
      <c r="BA663" s="6"/>
      <c r="EM663" t="s">
        <v>538</v>
      </c>
      <c r="EN663" s="16">
        <v>1</v>
      </c>
    </row>
    <row r="664" spans="1:145" x14ac:dyDescent="0.3">
      <c r="A664" s="12" t="s">
        <v>81</v>
      </c>
      <c r="B664" s="6" t="s">
        <v>1740</v>
      </c>
      <c r="E664">
        <v>394</v>
      </c>
      <c r="F664" s="6">
        <v>465</v>
      </c>
      <c r="AG664" s="6">
        <v>1</v>
      </c>
      <c r="AH664">
        <v>33</v>
      </c>
      <c r="AL664"/>
      <c r="AN664"/>
      <c r="AO664"/>
      <c r="AZ664" s="12"/>
      <c r="BA664" s="6"/>
      <c r="EM664" t="s">
        <v>538</v>
      </c>
      <c r="EN664" s="16">
        <v>1</v>
      </c>
    </row>
    <row r="665" spans="1:145" x14ac:dyDescent="0.3">
      <c r="A665" s="12" t="s">
        <v>81</v>
      </c>
      <c r="B665" s="6" t="s">
        <v>1766</v>
      </c>
      <c r="F665" s="6">
        <v>1200</v>
      </c>
      <c r="AG665" s="6">
        <v>0</v>
      </c>
      <c r="AH665">
        <v>11.7</v>
      </c>
      <c r="AJ665">
        <v>11.8</v>
      </c>
      <c r="AL665"/>
      <c r="AN665"/>
      <c r="AO665"/>
      <c r="AZ665" s="12"/>
      <c r="BA665" s="6"/>
      <c r="EM665" t="s">
        <v>538</v>
      </c>
      <c r="EN665" s="16">
        <v>1</v>
      </c>
    </row>
    <row r="666" spans="1:145" x14ac:dyDescent="0.3">
      <c r="A666" s="12" t="s">
        <v>81</v>
      </c>
      <c r="B666" s="6" t="s">
        <v>1741</v>
      </c>
      <c r="C666">
        <v>2</v>
      </c>
      <c r="E666">
        <v>273</v>
      </c>
      <c r="F666" s="6">
        <v>1050</v>
      </c>
      <c r="AG666" s="6">
        <v>1</v>
      </c>
      <c r="AL666">
        <v>19</v>
      </c>
      <c r="AN666"/>
      <c r="AO666"/>
      <c r="AZ666" s="12"/>
      <c r="BA666" s="6"/>
      <c r="EM666" t="s">
        <v>538</v>
      </c>
      <c r="EN666" s="16">
        <v>1</v>
      </c>
    </row>
    <row r="667" spans="1:145" x14ac:dyDescent="0.3">
      <c r="A667" s="12" t="s">
        <v>81</v>
      </c>
      <c r="B667" s="6" t="s">
        <v>1723</v>
      </c>
      <c r="E667">
        <v>900</v>
      </c>
      <c r="F667" s="6">
        <v>2100</v>
      </c>
      <c r="AH667">
        <v>21.3</v>
      </c>
      <c r="AI667">
        <v>3.4</v>
      </c>
      <c r="AL667"/>
      <c r="AN667"/>
      <c r="AO667"/>
      <c r="AZ667" s="12"/>
      <c r="BA667" s="6"/>
      <c r="EM667" t="s">
        <v>538</v>
      </c>
      <c r="EN667" s="16">
        <v>1</v>
      </c>
    </row>
    <row r="668" spans="1:145" x14ac:dyDescent="0.3">
      <c r="A668" s="12" t="s">
        <v>81</v>
      </c>
      <c r="B668" s="6" t="s">
        <v>1780</v>
      </c>
      <c r="E668">
        <v>2000</v>
      </c>
      <c r="AH668">
        <v>27</v>
      </c>
      <c r="AI668">
        <v>1.9</v>
      </c>
      <c r="AL668"/>
      <c r="AN668"/>
      <c r="AO668"/>
      <c r="AZ668" s="12"/>
      <c r="BA668" s="6"/>
      <c r="EM668" t="s">
        <v>538</v>
      </c>
      <c r="EN668" s="16">
        <v>1</v>
      </c>
    </row>
    <row r="669" spans="1:145" x14ac:dyDescent="0.3">
      <c r="A669" s="12" t="s">
        <v>81</v>
      </c>
      <c r="B669" s="6" t="s">
        <v>1742</v>
      </c>
      <c r="E669" s="12">
        <v>700</v>
      </c>
      <c r="AL669"/>
      <c r="AN669"/>
      <c r="AO669"/>
      <c r="AZ669" s="12"/>
      <c r="BA669" s="6"/>
      <c r="EM669" t="s">
        <v>538</v>
      </c>
      <c r="EN669" s="16">
        <v>1</v>
      </c>
      <c r="EO669" t="s">
        <v>602</v>
      </c>
    </row>
    <row r="670" spans="1:145" s="195" customFormat="1" x14ac:dyDescent="0.3">
      <c r="A670" s="193" t="s">
        <v>81</v>
      </c>
      <c r="B670" s="196" t="s">
        <v>1781</v>
      </c>
      <c r="C670" s="195">
        <v>2</v>
      </c>
      <c r="D670" s="196">
        <v>0</v>
      </c>
      <c r="E670" s="195">
        <v>500</v>
      </c>
      <c r="F670" s="196">
        <v>2000</v>
      </c>
      <c r="G670" s="197">
        <v>17.11</v>
      </c>
      <c r="H670" s="197">
        <v>21.33</v>
      </c>
      <c r="I670" s="197">
        <v>19.546315789473685</v>
      </c>
      <c r="J670" s="198">
        <v>1.0393705922673466</v>
      </c>
      <c r="K670" s="199">
        <v>236</v>
      </c>
      <c r="L670" s="199">
        <v>953</v>
      </c>
      <c r="M670" s="199">
        <v>678.26315789473688</v>
      </c>
      <c r="N670" s="200">
        <v>230.00455118812636</v>
      </c>
      <c r="O670" s="208">
        <v>20.552109999999999</v>
      </c>
      <c r="P670" s="196">
        <v>31.04888</v>
      </c>
      <c r="Q670" s="208">
        <v>-103.93131</v>
      </c>
      <c r="R670" s="196">
        <v>-97.526719999999997</v>
      </c>
      <c r="S670" s="202">
        <v>1</v>
      </c>
      <c r="T670" s="202">
        <v>0</v>
      </c>
      <c r="U670" s="202">
        <v>1</v>
      </c>
      <c r="V670" s="202">
        <v>1</v>
      </c>
      <c r="W670" s="202">
        <v>0</v>
      </c>
      <c r="X670" s="202">
        <v>1</v>
      </c>
      <c r="Y670" s="202">
        <v>1</v>
      </c>
      <c r="Z670" s="202">
        <v>0</v>
      </c>
      <c r="AA670" s="202">
        <v>0</v>
      </c>
      <c r="AB670" s="202">
        <v>0</v>
      </c>
      <c r="AC670" s="202">
        <v>1</v>
      </c>
      <c r="AD670" s="202">
        <v>0</v>
      </c>
      <c r="AE670" s="203">
        <v>0</v>
      </c>
      <c r="AF670" s="204">
        <v>1</v>
      </c>
      <c r="AG670" s="196"/>
      <c r="AH670" s="195">
        <v>23.65</v>
      </c>
      <c r="AI670" s="195">
        <v>5.25</v>
      </c>
      <c r="AJ670" s="195">
        <v>27.9</v>
      </c>
      <c r="AK670" s="195">
        <v>7.5</v>
      </c>
      <c r="AM670" s="196"/>
      <c r="AN670" s="195">
        <v>8</v>
      </c>
      <c r="AO670" s="195">
        <v>20</v>
      </c>
      <c r="AR670" s="195">
        <v>2.2000000000000002</v>
      </c>
      <c r="AS670" s="196">
        <v>0.2</v>
      </c>
      <c r="AY670" s="196"/>
      <c r="AZ670" s="193"/>
      <c r="BA670" s="196"/>
      <c r="BE670" s="195">
        <v>1</v>
      </c>
      <c r="BJ670" s="196"/>
      <c r="BL670" s="196"/>
      <c r="BP670" s="195">
        <v>1</v>
      </c>
      <c r="BQ670" s="195">
        <v>1</v>
      </c>
      <c r="BT670" s="196"/>
      <c r="BX670" s="195">
        <v>1</v>
      </c>
      <c r="CA670" s="196"/>
      <c r="CS670" s="196"/>
      <c r="CT670" s="195">
        <v>1</v>
      </c>
      <c r="CU670" s="196"/>
      <c r="CX670" s="196"/>
      <c r="DN670" s="196"/>
      <c r="DS670" s="196"/>
      <c r="DX670" s="195">
        <v>1</v>
      </c>
      <c r="DY670" s="196"/>
      <c r="EL670" s="196"/>
      <c r="EM670" s="195" t="s">
        <v>538</v>
      </c>
      <c r="EN670" s="206" t="s">
        <v>1016</v>
      </c>
    </row>
    <row r="671" spans="1:145" s="195" customFormat="1" x14ac:dyDescent="0.3">
      <c r="A671" s="193" t="s">
        <v>81</v>
      </c>
      <c r="B671" s="196" t="s">
        <v>1743</v>
      </c>
      <c r="C671" s="195">
        <v>2</v>
      </c>
      <c r="D671" s="196">
        <v>0</v>
      </c>
      <c r="E671" s="195">
        <v>0</v>
      </c>
      <c r="F671" s="196">
        <v>1250</v>
      </c>
      <c r="G671" s="197">
        <v>26.53</v>
      </c>
      <c r="H671" s="197">
        <v>29.27</v>
      </c>
      <c r="I671" s="197">
        <v>27.454166666666669</v>
      </c>
      <c r="J671" s="198">
        <v>0.87632972554785993</v>
      </c>
      <c r="K671" s="199">
        <v>943</v>
      </c>
      <c r="L671" s="199">
        <v>2296</v>
      </c>
      <c r="M671" s="199">
        <v>1646.25</v>
      </c>
      <c r="N671" s="200">
        <v>533.69281682188</v>
      </c>
      <c r="O671" s="208">
        <v>14.52472</v>
      </c>
      <c r="P671" s="196">
        <v>17.90436</v>
      </c>
      <c r="Q671" s="208">
        <v>-62.831899999999997</v>
      </c>
      <c r="R671" s="196">
        <v>-60.905209999999997</v>
      </c>
      <c r="S671" s="202">
        <v>1</v>
      </c>
      <c r="T671" s="202">
        <v>1</v>
      </c>
      <c r="U671" s="202">
        <v>1</v>
      </c>
      <c r="V671" s="202">
        <v>1</v>
      </c>
      <c r="W671" s="202">
        <v>0</v>
      </c>
      <c r="X671" s="202">
        <v>0</v>
      </c>
      <c r="Y671" s="202">
        <v>0</v>
      </c>
      <c r="Z671" s="202">
        <v>0</v>
      </c>
      <c r="AA671" s="202">
        <v>0</v>
      </c>
      <c r="AB671" s="202">
        <v>0</v>
      </c>
      <c r="AC671" s="202">
        <v>1</v>
      </c>
      <c r="AD671" s="202">
        <v>0</v>
      </c>
      <c r="AE671" s="203">
        <v>0</v>
      </c>
      <c r="AF671" s="204">
        <v>2</v>
      </c>
      <c r="AG671" s="196">
        <v>1</v>
      </c>
      <c r="AH671" s="195">
        <v>32</v>
      </c>
      <c r="AJ671" s="195">
        <v>47</v>
      </c>
      <c r="AM671" s="196"/>
      <c r="AS671" s="196"/>
      <c r="AY671" s="196"/>
      <c r="AZ671" s="193">
        <v>5</v>
      </c>
      <c r="BA671" s="196"/>
      <c r="BF671" s="195">
        <v>1</v>
      </c>
      <c r="BG671" s="195">
        <v>1</v>
      </c>
      <c r="BJ671" s="196">
        <v>1</v>
      </c>
      <c r="BL671" s="196">
        <v>1</v>
      </c>
      <c r="BR671" s="195">
        <v>1</v>
      </c>
      <c r="BT671" s="196"/>
      <c r="BZ671" s="195">
        <v>1</v>
      </c>
      <c r="CA671" s="196"/>
      <c r="CS671" s="196"/>
      <c r="CU671" s="196"/>
      <c r="CX671" s="196"/>
      <c r="DN671" s="196"/>
      <c r="DS671" s="196"/>
      <c r="DT671" s="195">
        <v>1</v>
      </c>
      <c r="DU671" s="195">
        <v>1</v>
      </c>
      <c r="DV671" s="195">
        <v>1</v>
      </c>
      <c r="DW671" s="195">
        <v>1</v>
      </c>
      <c r="DX671" s="195">
        <v>1</v>
      </c>
      <c r="DY671" s="196"/>
      <c r="EL671" s="196"/>
      <c r="EM671" s="195" t="s">
        <v>538</v>
      </c>
      <c r="EN671" s="206" t="s">
        <v>3712</v>
      </c>
      <c r="EO671" s="195" t="s">
        <v>307</v>
      </c>
    </row>
    <row r="672" spans="1:145" x14ac:dyDescent="0.3">
      <c r="A672" s="12" t="s">
        <v>81</v>
      </c>
      <c r="B672" s="6" t="s">
        <v>1744</v>
      </c>
      <c r="D672" s="6">
        <v>0</v>
      </c>
      <c r="E672">
        <v>850</v>
      </c>
      <c r="AH672">
        <v>29</v>
      </c>
      <c r="AJ672">
        <v>36</v>
      </c>
      <c r="AL672"/>
      <c r="AN672">
        <v>5</v>
      </c>
      <c r="AO672">
        <v>17</v>
      </c>
      <c r="AP672">
        <v>8.1</v>
      </c>
      <c r="AQ672">
        <v>1.2</v>
      </c>
      <c r="AZ672" s="12"/>
      <c r="BA672" s="6"/>
      <c r="EM672" t="s">
        <v>538</v>
      </c>
      <c r="EN672" s="16">
        <v>1</v>
      </c>
    </row>
    <row r="673" spans="1:145" x14ac:dyDescent="0.3">
      <c r="A673" s="12" t="s">
        <v>81</v>
      </c>
      <c r="B673" s="6" t="s">
        <v>1775</v>
      </c>
      <c r="C673">
        <v>2</v>
      </c>
      <c r="E673">
        <v>576</v>
      </c>
      <c r="F673" s="6">
        <v>1515</v>
      </c>
      <c r="AH673">
        <v>59</v>
      </c>
      <c r="AI673">
        <v>6.7</v>
      </c>
      <c r="AL673"/>
      <c r="AN673"/>
      <c r="AO673"/>
      <c r="AZ673" s="12"/>
      <c r="BA673" s="6"/>
      <c r="EM673" t="s">
        <v>538</v>
      </c>
      <c r="EN673" s="16">
        <v>1</v>
      </c>
    </row>
    <row r="674" spans="1:145" x14ac:dyDescent="0.3">
      <c r="A674" s="12" t="s">
        <v>81</v>
      </c>
      <c r="B674" s="6" t="s">
        <v>1767</v>
      </c>
      <c r="E674">
        <v>100</v>
      </c>
      <c r="F674" s="6">
        <v>565</v>
      </c>
      <c r="AH674">
        <v>12.5</v>
      </c>
      <c r="AJ674">
        <v>13.3</v>
      </c>
      <c r="AL674"/>
      <c r="AN674"/>
      <c r="AO674"/>
      <c r="AZ674" s="12"/>
      <c r="BA674" s="6"/>
      <c r="EM674" t="s">
        <v>538</v>
      </c>
      <c r="EN674" s="16">
        <v>1</v>
      </c>
    </row>
    <row r="675" spans="1:145" x14ac:dyDescent="0.3">
      <c r="A675" s="12" t="s">
        <v>81</v>
      </c>
      <c r="B675" s="6" t="s">
        <v>1768</v>
      </c>
      <c r="E675">
        <v>100</v>
      </c>
      <c r="F675" s="6">
        <v>270</v>
      </c>
      <c r="AL675"/>
      <c r="AN675"/>
      <c r="AO675"/>
      <c r="AZ675" s="12"/>
      <c r="BA675" s="6"/>
      <c r="EM675" t="s">
        <v>538</v>
      </c>
      <c r="EN675" s="16">
        <v>1</v>
      </c>
      <c r="EO675" t="s">
        <v>602</v>
      </c>
    </row>
    <row r="676" spans="1:145" x14ac:dyDescent="0.3">
      <c r="A676" s="12" t="s">
        <v>81</v>
      </c>
      <c r="B676" s="6" t="s">
        <v>1745</v>
      </c>
      <c r="D676" s="6">
        <v>0</v>
      </c>
      <c r="E676">
        <v>180</v>
      </c>
      <c r="F676" s="6">
        <v>1467</v>
      </c>
      <c r="AH676">
        <v>16</v>
      </c>
      <c r="AJ676">
        <v>20</v>
      </c>
      <c r="AL676"/>
      <c r="AN676"/>
      <c r="AO676"/>
      <c r="AZ676" s="12"/>
      <c r="BA676" s="6"/>
      <c r="EM676" t="s">
        <v>538</v>
      </c>
      <c r="EN676" s="16">
        <v>1</v>
      </c>
    </row>
    <row r="677" spans="1:145" x14ac:dyDescent="0.3">
      <c r="A677" s="12" t="s">
        <v>81</v>
      </c>
      <c r="B677" s="6" t="s">
        <v>1782</v>
      </c>
      <c r="AH677">
        <v>25.55</v>
      </c>
      <c r="AI677">
        <v>2.95</v>
      </c>
      <c r="AJ677">
        <v>25.25</v>
      </c>
      <c r="AK677">
        <v>4.1500000000000004</v>
      </c>
      <c r="AL677"/>
      <c r="AN677"/>
      <c r="AO677"/>
      <c r="AZ677" s="12"/>
      <c r="BA677" s="6"/>
      <c r="EM677" t="s">
        <v>538</v>
      </c>
      <c r="EN677" s="16">
        <v>1</v>
      </c>
    </row>
    <row r="678" spans="1:145" s="195" customFormat="1" x14ac:dyDescent="0.3">
      <c r="A678" s="193" t="s">
        <v>81</v>
      </c>
      <c r="B678" s="196" t="s">
        <v>1769</v>
      </c>
      <c r="C678" s="195">
        <v>2</v>
      </c>
      <c r="D678" s="196">
        <v>0</v>
      </c>
      <c r="E678" s="195">
        <v>0</v>
      </c>
      <c r="F678" s="196">
        <v>1030</v>
      </c>
      <c r="G678" s="195">
        <v>13.24</v>
      </c>
      <c r="H678" s="195">
        <v>27.91</v>
      </c>
      <c r="I678" s="195">
        <v>23.339512195121952</v>
      </c>
      <c r="J678" s="198">
        <v>3.0629250327256643</v>
      </c>
      <c r="K678" s="195">
        <v>251</v>
      </c>
      <c r="L678" s="195">
        <v>2751.4</v>
      </c>
      <c r="M678" s="195">
        <v>1549.68</v>
      </c>
      <c r="N678" s="200">
        <v>603.92259013469572</v>
      </c>
      <c r="O678" s="195">
        <v>1.43451</v>
      </c>
      <c r="P678" s="196">
        <v>40.861139999999999</v>
      </c>
      <c r="Q678" s="195">
        <v>-159.44782000000001</v>
      </c>
      <c r="R678" s="196">
        <v>144.65606</v>
      </c>
      <c r="S678" s="202">
        <v>1</v>
      </c>
      <c r="T678" s="202">
        <v>0</v>
      </c>
      <c r="U678" s="202">
        <v>1</v>
      </c>
      <c r="V678" s="202">
        <v>1</v>
      </c>
      <c r="W678" s="202">
        <v>0</v>
      </c>
      <c r="X678" s="202">
        <v>0</v>
      </c>
      <c r="Y678" s="202">
        <v>1</v>
      </c>
      <c r="Z678" s="202">
        <v>0</v>
      </c>
      <c r="AA678" s="202">
        <v>0</v>
      </c>
      <c r="AB678" s="202">
        <v>0</v>
      </c>
      <c r="AC678" s="202">
        <v>1</v>
      </c>
      <c r="AD678" s="202">
        <v>1</v>
      </c>
      <c r="AE678" s="203">
        <v>0</v>
      </c>
      <c r="AF678" s="204">
        <v>1</v>
      </c>
      <c r="AG678" s="196"/>
      <c r="AH678" s="195">
        <v>16.25</v>
      </c>
      <c r="AI678" s="195">
        <v>1.25</v>
      </c>
      <c r="AJ678" s="195">
        <v>22.25</v>
      </c>
      <c r="AK678" s="195">
        <v>2.75</v>
      </c>
      <c r="AM678" s="196"/>
      <c r="AS678" s="196"/>
      <c r="AY678" s="196"/>
      <c r="AZ678" s="193"/>
      <c r="BA678" s="196"/>
      <c r="BF678" s="195">
        <v>1</v>
      </c>
      <c r="BG678" s="195">
        <v>1</v>
      </c>
      <c r="BJ678" s="196"/>
      <c r="BL678" s="196"/>
      <c r="BR678" s="195">
        <v>1</v>
      </c>
      <c r="BT678" s="196"/>
      <c r="BY678" s="195">
        <v>1</v>
      </c>
      <c r="BZ678" s="195">
        <v>1</v>
      </c>
      <c r="CA678" s="196"/>
      <c r="CS678" s="196"/>
      <c r="CT678" s="195">
        <v>1</v>
      </c>
      <c r="CU678" s="196"/>
      <c r="CX678" s="196"/>
      <c r="DN678" s="196"/>
      <c r="DS678" s="196"/>
      <c r="DT678" s="195">
        <v>1</v>
      </c>
      <c r="DU678" s="195">
        <v>1</v>
      </c>
      <c r="DV678" s="195">
        <v>1</v>
      </c>
      <c r="DW678" s="195">
        <v>1</v>
      </c>
      <c r="DX678" s="195">
        <v>1</v>
      </c>
      <c r="DY678" s="196">
        <v>1</v>
      </c>
      <c r="EG678" s="195">
        <v>1</v>
      </c>
      <c r="EL678" s="196"/>
      <c r="EM678" s="195" t="s">
        <v>538</v>
      </c>
      <c r="EN678" s="206" t="s">
        <v>5169</v>
      </c>
    </row>
    <row r="679" spans="1:145" s="195" customFormat="1" x14ac:dyDescent="0.3">
      <c r="A679" s="193" t="s">
        <v>81</v>
      </c>
      <c r="B679" s="196" t="s">
        <v>1746</v>
      </c>
      <c r="C679" s="195">
        <v>2</v>
      </c>
      <c r="D679" s="196">
        <v>0</v>
      </c>
      <c r="E679" s="195">
        <v>508</v>
      </c>
      <c r="F679" s="196">
        <v>1189</v>
      </c>
      <c r="G679" s="197">
        <v>24.89</v>
      </c>
      <c r="H679" s="197">
        <v>25.76</v>
      </c>
      <c r="I679" s="197">
        <v>25.213333333333335</v>
      </c>
      <c r="J679" s="198">
        <v>0.47606022028030692</v>
      </c>
      <c r="K679" s="199">
        <v>2045</v>
      </c>
      <c r="L679" s="199">
        <v>2355</v>
      </c>
      <c r="M679" s="199">
        <v>2152.6666666666665</v>
      </c>
      <c r="N679" s="200">
        <v>175.34632398009754</v>
      </c>
      <c r="O679" s="208">
        <v>18.202629999999999</v>
      </c>
      <c r="P679" s="196">
        <v>18.392489999999999</v>
      </c>
      <c r="Q679" s="208">
        <v>-67.087869999999995</v>
      </c>
      <c r="R679" s="196">
        <v>-65.659909999999996</v>
      </c>
      <c r="S679" s="202">
        <v>1</v>
      </c>
      <c r="T679" s="202">
        <v>0</v>
      </c>
      <c r="U679" s="202">
        <v>0</v>
      </c>
      <c r="V679" s="202">
        <v>0</v>
      </c>
      <c r="W679" s="202">
        <v>0</v>
      </c>
      <c r="X679" s="202">
        <v>0</v>
      </c>
      <c r="Y679" s="202">
        <v>0</v>
      </c>
      <c r="Z679" s="202">
        <v>0</v>
      </c>
      <c r="AA679" s="202">
        <v>0</v>
      </c>
      <c r="AB679" s="202">
        <v>0</v>
      </c>
      <c r="AC679" s="202">
        <v>0</v>
      </c>
      <c r="AD679" s="202">
        <v>0</v>
      </c>
      <c r="AE679" s="203">
        <v>0</v>
      </c>
      <c r="AF679" s="204">
        <v>4</v>
      </c>
      <c r="AG679" s="196">
        <v>1</v>
      </c>
      <c r="AH679" s="195">
        <v>32.200000000000003</v>
      </c>
      <c r="AJ679" s="195">
        <v>37.799999999999997</v>
      </c>
      <c r="AM679" s="196"/>
      <c r="AN679" s="195">
        <v>13</v>
      </c>
      <c r="AO679" s="195">
        <v>24</v>
      </c>
      <c r="AP679" s="195">
        <v>5.0999999999999996</v>
      </c>
      <c r="AQ679" s="195">
        <v>0.05</v>
      </c>
      <c r="AR679" s="195">
        <v>3.9</v>
      </c>
      <c r="AS679" s="196">
        <v>0.8</v>
      </c>
      <c r="AY679" s="196"/>
      <c r="AZ679" s="193"/>
      <c r="BA679" s="196"/>
      <c r="BG679" s="195">
        <v>1</v>
      </c>
      <c r="BJ679" s="196">
        <v>1</v>
      </c>
      <c r="BL679" s="196"/>
      <c r="BT679" s="196"/>
      <c r="CA679" s="196"/>
      <c r="CS679" s="196"/>
      <c r="CU679" s="196"/>
      <c r="CX679" s="196"/>
      <c r="DN679" s="196"/>
      <c r="DS679" s="196"/>
      <c r="DY679" s="196"/>
      <c r="EL679" s="196"/>
      <c r="EM679" s="195" t="s">
        <v>538</v>
      </c>
      <c r="EN679" s="206" t="s">
        <v>210</v>
      </c>
    </row>
    <row r="680" spans="1:145" x14ac:dyDescent="0.3">
      <c r="A680" s="12" t="s">
        <v>81</v>
      </c>
      <c r="B680" s="6" t="s">
        <v>1724</v>
      </c>
      <c r="AL680">
        <v>22</v>
      </c>
      <c r="AN680"/>
      <c r="AO680"/>
      <c r="AZ680" s="12"/>
      <c r="BA680" s="6"/>
      <c r="EM680" t="s">
        <v>538</v>
      </c>
      <c r="EN680" s="16">
        <v>1</v>
      </c>
    </row>
    <row r="681" spans="1:145" x14ac:dyDescent="0.3">
      <c r="A681" s="12" t="s">
        <v>81</v>
      </c>
      <c r="B681" s="6" t="s">
        <v>1747</v>
      </c>
      <c r="E681">
        <v>300</v>
      </c>
      <c r="F681" s="6">
        <v>1000</v>
      </c>
      <c r="AH681">
        <v>19</v>
      </c>
      <c r="AJ681">
        <v>23</v>
      </c>
      <c r="AL681"/>
      <c r="AN681"/>
      <c r="AO681"/>
      <c r="AZ681" s="12"/>
      <c r="BA681" s="6"/>
      <c r="EM681" t="s">
        <v>538</v>
      </c>
      <c r="EN681" s="16">
        <v>1</v>
      </c>
    </row>
    <row r="682" spans="1:145" x14ac:dyDescent="0.3">
      <c r="A682" s="12" t="s">
        <v>81</v>
      </c>
      <c r="B682" s="6" t="s">
        <v>1770</v>
      </c>
      <c r="E682">
        <v>290</v>
      </c>
      <c r="F682" s="6">
        <v>1150</v>
      </c>
      <c r="AG682" s="6">
        <v>1</v>
      </c>
      <c r="AL682">
        <v>40</v>
      </c>
      <c r="AN682"/>
      <c r="AO682"/>
      <c r="AZ682" s="12"/>
      <c r="BA682" s="6"/>
      <c r="EM682" t="s">
        <v>538</v>
      </c>
      <c r="EN682" s="16">
        <v>1</v>
      </c>
    </row>
    <row r="683" spans="1:145" x14ac:dyDescent="0.3">
      <c r="A683" s="12" t="s">
        <v>81</v>
      </c>
      <c r="B683" s="6" t="s">
        <v>1748</v>
      </c>
      <c r="AG683" s="6">
        <v>1</v>
      </c>
      <c r="AL683"/>
      <c r="AN683"/>
      <c r="AO683"/>
      <c r="AZ683" s="12"/>
      <c r="BA683" s="6"/>
      <c r="EM683" t="s">
        <v>538</v>
      </c>
      <c r="EN683" s="16">
        <v>1</v>
      </c>
      <c r="EO683" t="s">
        <v>602</v>
      </c>
    </row>
    <row r="684" spans="1:145" x14ac:dyDescent="0.3">
      <c r="A684" s="12" t="s">
        <v>81</v>
      </c>
      <c r="B684" s="6" t="s">
        <v>1771</v>
      </c>
      <c r="F684" s="6">
        <v>200</v>
      </c>
      <c r="AL684"/>
      <c r="AN684"/>
      <c r="AO684"/>
      <c r="AZ684" s="12"/>
      <c r="BA684" s="6"/>
      <c r="EM684" t="s">
        <v>538</v>
      </c>
      <c r="EN684" s="16">
        <v>1</v>
      </c>
      <c r="EO684" t="s">
        <v>602</v>
      </c>
    </row>
    <row r="685" spans="1:145" x14ac:dyDescent="0.3">
      <c r="A685" s="12" t="s">
        <v>81</v>
      </c>
      <c r="B685" s="6" t="s">
        <v>1783</v>
      </c>
      <c r="AL685"/>
      <c r="AN685"/>
      <c r="AO685"/>
      <c r="AZ685" s="12"/>
      <c r="BA685" s="6"/>
      <c r="EM685" t="s">
        <v>538</v>
      </c>
      <c r="EN685" s="16">
        <v>1</v>
      </c>
      <c r="EO685" t="s">
        <v>602</v>
      </c>
    </row>
    <row r="686" spans="1:145" x14ac:dyDescent="0.3">
      <c r="A686" s="12" t="s">
        <v>81</v>
      </c>
      <c r="B686" s="6" t="s">
        <v>1772</v>
      </c>
      <c r="E686">
        <v>300</v>
      </c>
      <c r="F686" s="6">
        <v>600</v>
      </c>
      <c r="AL686"/>
      <c r="AN686"/>
      <c r="AO686"/>
      <c r="AZ686" s="12"/>
      <c r="BA686" s="6"/>
      <c r="EM686" t="s">
        <v>538</v>
      </c>
      <c r="EN686" s="16">
        <v>1</v>
      </c>
      <c r="EO686" t="s">
        <v>602</v>
      </c>
    </row>
    <row r="687" spans="1:145" x14ac:dyDescent="0.3">
      <c r="A687" s="12" t="s">
        <v>81</v>
      </c>
      <c r="B687" s="6" t="s">
        <v>1773</v>
      </c>
      <c r="E687">
        <v>800</v>
      </c>
      <c r="F687" s="6">
        <v>1400</v>
      </c>
      <c r="AG687" s="6">
        <v>2</v>
      </c>
      <c r="AH687">
        <v>37</v>
      </c>
      <c r="AJ687">
        <v>53</v>
      </c>
      <c r="AL687"/>
      <c r="AN687"/>
      <c r="AO687"/>
      <c r="AZ687" s="12"/>
      <c r="BA687" s="6"/>
      <c r="EM687" t="s">
        <v>538</v>
      </c>
      <c r="EN687" s="16">
        <v>1</v>
      </c>
    </row>
    <row r="688" spans="1:145" x14ac:dyDescent="0.3">
      <c r="A688" s="12" t="s">
        <v>81</v>
      </c>
      <c r="B688" s="6" t="s">
        <v>1749</v>
      </c>
      <c r="E688">
        <v>600</v>
      </c>
      <c r="AG688" s="6">
        <v>2</v>
      </c>
      <c r="AL688">
        <v>15</v>
      </c>
      <c r="AN688"/>
      <c r="AO688"/>
      <c r="AZ688" s="12"/>
      <c r="BA688" s="6"/>
      <c r="EM688" t="s">
        <v>538</v>
      </c>
      <c r="EN688" s="16">
        <v>1</v>
      </c>
    </row>
    <row r="689" spans="1:145" x14ac:dyDescent="0.3">
      <c r="A689" s="12" t="s">
        <v>81</v>
      </c>
      <c r="B689" s="6" t="s">
        <v>1774</v>
      </c>
      <c r="C689">
        <v>2</v>
      </c>
      <c r="E689">
        <v>0</v>
      </c>
      <c r="F689" s="6">
        <v>1400</v>
      </c>
      <c r="AL689"/>
      <c r="AN689" s="246">
        <v>4</v>
      </c>
      <c r="AO689" s="247"/>
      <c r="AP689">
        <v>3.75</v>
      </c>
      <c r="AQ689">
        <v>0.25</v>
      </c>
      <c r="AZ689" s="12"/>
      <c r="BA689" s="6"/>
      <c r="EM689" t="s">
        <v>538</v>
      </c>
      <c r="EN689" s="16">
        <v>1</v>
      </c>
      <c r="EO689" t="s">
        <v>602</v>
      </c>
    </row>
    <row r="690" spans="1:145" s="195" customFormat="1" x14ac:dyDescent="0.3">
      <c r="A690" s="193" t="s">
        <v>81</v>
      </c>
      <c r="B690" s="196" t="s">
        <v>1750</v>
      </c>
      <c r="C690" s="195">
        <v>2</v>
      </c>
      <c r="D690" s="196">
        <v>0</v>
      </c>
      <c r="E690" s="195">
        <v>150</v>
      </c>
      <c r="F690" s="196">
        <v>1205</v>
      </c>
      <c r="G690" s="197">
        <v>24.74</v>
      </c>
      <c r="H690" s="197">
        <v>25.76</v>
      </c>
      <c r="I690" s="197">
        <v>25.227500000000003</v>
      </c>
      <c r="J690" s="198">
        <v>0.42594013663894231</v>
      </c>
      <c r="K690" s="199">
        <v>1858</v>
      </c>
      <c r="L690" s="199">
        <v>2355</v>
      </c>
      <c r="M690" s="199">
        <v>2001.25</v>
      </c>
      <c r="N690" s="200">
        <v>236.62681589371903</v>
      </c>
      <c r="O690" s="208">
        <v>18.003450000000001</v>
      </c>
      <c r="P690" s="196">
        <v>18.282029999999999</v>
      </c>
      <c r="Q690" s="208">
        <v>-67.062799999999996</v>
      </c>
      <c r="R690" s="196">
        <v>-65.864909999999995</v>
      </c>
      <c r="S690" s="202">
        <v>1</v>
      </c>
      <c r="T690" s="202">
        <v>0</v>
      </c>
      <c r="U690" s="202">
        <v>0</v>
      </c>
      <c r="V690" s="202">
        <v>0</v>
      </c>
      <c r="W690" s="202">
        <v>0</v>
      </c>
      <c r="X690" s="202">
        <v>0</v>
      </c>
      <c r="Y690" s="202">
        <v>0</v>
      </c>
      <c r="Z690" s="202">
        <v>0</v>
      </c>
      <c r="AA690" s="202">
        <v>0</v>
      </c>
      <c r="AB690" s="202">
        <v>0</v>
      </c>
      <c r="AC690" s="202">
        <v>0</v>
      </c>
      <c r="AD690" s="202">
        <v>0</v>
      </c>
      <c r="AE690" s="203">
        <v>0</v>
      </c>
      <c r="AF690" s="204">
        <v>4</v>
      </c>
      <c r="AG690" s="196"/>
      <c r="AL690" s="195">
        <v>19</v>
      </c>
      <c r="AM690" s="196"/>
      <c r="AN690" s="195">
        <v>4</v>
      </c>
      <c r="AO690" s="195">
        <v>5</v>
      </c>
      <c r="AP690" s="195">
        <v>4.3899999999999997</v>
      </c>
      <c r="AQ690" s="195">
        <v>0.08</v>
      </c>
      <c r="AS690" s="196"/>
      <c r="AY690" s="196"/>
      <c r="AZ690" s="193"/>
      <c r="BA690" s="196"/>
      <c r="BG690" s="195">
        <v>1</v>
      </c>
      <c r="BJ690" s="196">
        <v>1</v>
      </c>
      <c r="BL690" s="196"/>
      <c r="BT690" s="196"/>
      <c r="CA690" s="196"/>
      <c r="CS690" s="196"/>
      <c r="CU690" s="196"/>
      <c r="CX690" s="196"/>
      <c r="DN690" s="196"/>
      <c r="DS690" s="196"/>
      <c r="DY690" s="196"/>
      <c r="EL690" s="196"/>
      <c r="EM690" s="195" t="s">
        <v>538</v>
      </c>
      <c r="EN690" s="206" t="s">
        <v>210</v>
      </c>
    </row>
    <row r="691" spans="1:145" x14ac:dyDescent="0.3">
      <c r="A691" s="12" t="s">
        <v>81</v>
      </c>
      <c r="B691" s="6" t="s">
        <v>1784</v>
      </c>
      <c r="F691" s="6">
        <v>200</v>
      </c>
      <c r="AL691">
        <v>13.45</v>
      </c>
      <c r="AM691" s="6">
        <v>0.45</v>
      </c>
      <c r="AN691"/>
      <c r="AO691"/>
      <c r="AZ691" s="12"/>
      <c r="BA691" s="6"/>
      <c r="EM691" t="s">
        <v>537</v>
      </c>
      <c r="EN691" s="16">
        <v>1</v>
      </c>
    </row>
    <row r="692" spans="1:145" x14ac:dyDescent="0.3">
      <c r="A692" s="12" t="s">
        <v>81</v>
      </c>
      <c r="B692" s="6" t="s">
        <v>1785</v>
      </c>
      <c r="C692">
        <v>2</v>
      </c>
      <c r="E692">
        <v>666</v>
      </c>
      <c r="F692" s="6">
        <v>1038</v>
      </c>
      <c r="AH692">
        <v>10.5</v>
      </c>
      <c r="AI692">
        <v>0.4</v>
      </c>
      <c r="AJ692">
        <v>12.3</v>
      </c>
      <c r="AK692">
        <v>0.8</v>
      </c>
      <c r="AL692"/>
      <c r="AN692">
        <v>3</v>
      </c>
      <c r="AO692">
        <v>8</v>
      </c>
      <c r="AP692">
        <v>2</v>
      </c>
      <c r="AQ692">
        <v>0.05</v>
      </c>
      <c r="AZ692" s="12"/>
      <c r="BA692" s="6"/>
      <c r="EM692" t="s">
        <v>537</v>
      </c>
      <c r="EN692" s="16">
        <v>1</v>
      </c>
    </row>
    <row r="693" spans="1:145" x14ac:dyDescent="0.3">
      <c r="A693" s="12" t="s">
        <v>81</v>
      </c>
      <c r="B693" s="6" t="s">
        <v>1786</v>
      </c>
      <c r="C693">
        <v>2</v>
      </c>
      <c r="E693">
        <v>40</v>
      </c>
      <c r="F693" s="6">
        <v>2200</v>
      </c>
      <c r="AG693" s="6">
        <v>0</v>
      </c>
      <c r="AH693">
        <v>13.8</v>
      </c>
      <c r="AI693">
        <v>1.4</v>
      </c>
      <c r="AJ693">
        <v>14.2</v>
      </c>
      <c r="AK693">
        <v>1.8</v>
      </c>
      <c r="AL693"/>
      <c r="AN693"/>
      <c r="AO693"/>
      <c r="AP693">
        <v>3.3149999999999999</v>
      </c>
      <c r="AQ693">
        <v>1.3149999999999999</v>
      </c>
      <c r="AZ693" s="12"/>
      <c r="BA693" s="6"/>
      <c r="EM693" t="s">
        <v>537</v>
      </c>
      <c r="EN693" s="16">
        <v>1</v>
      </c>
    </row>
    <row r="694" spans="1:145" s="195" customFormat="1" x14ac:dyDescent="0.3">
      <c r="A694" s="193" t="s">
        <v>81</v>
      </c>
      <c r="B694" s="196" t="s">
        <v>1787</v>
      </c>
      <c r="C694" s="195">
        <v>2</v>
      </c>
      <c r="D694" s="196">
        <v>0</v>
      </c>
      <c r="E694" s="195">
        <v>590</v>
      </c>
      <c r="F694" s="196">
        <v>900</v>
      </c>
      <c r="G694" s="197">
        <v>26.75</v>
      </c>
      <c r="H694" s="197">
        <v>26.75</v>
      </c>
      <c r="I694" s="197">
        <v>26.75</v>
      </c>
      <c r="J694" s="198">
        <v>0</v>
      </c>
      <c r="K694" s="199">
        <v>735</v>
      </c>
      <c r="L694" s="199">
        <v>735</v>
      </c>
      <c r="M694" s="199">
        <v>735</v>
      </c>
      <c r="N694" s="200">
        <v>0</v>
      </c>
      <c r="O694" s="208">
        <v>-3.9302800000000002</v>
      </c>
      <c r="P694" s="196">
        <v>-3.8548300000000002</v>
      </c>
      <c r="Q694" s="208">
        <v>-38.762059999999998</v>
      </c>
      <c r="R694" s="196">
        <v>-38.74297</v>
      </c>
      <c r="S694" s="202">
        <v>1</v>
      </c>
      <c r="T694" s="202">
        <v>0</v>
      </c>
      <c r="U694" s="202">
        <v>1</v>
      </c>
      <c r="V694" s="202">
        <v>0</v>
      </c>
      <c r="W694" s="202">
        <v>0</v>
      </c>
      <c r="X694" s="202">
        <v>0</v>
      </c>
      <c r="Y694" s="202">
        <v>0</v>
      </c>
      <c r="Z694" s="202">
        <v>0</v>
      </c>
      <c r="AA694" s="202">
        <v>0</v>
      </c>
      <c r="AB694" s="202">
        <v>0</v>
      </c>
      <c r="AC694" s="202">
        <v>0</v>
      </c>
      <c r="AD694" s="202">
        <v>0</v>
      </c>
      <c r="AE694" s="203">
        <v>0</v>
      </c>
      <c r="AF694" s="204">
        <v>5</v>
      </c>
      <c r="AG694" s="196"/>
      <c r="AH694" s="195">
        <v>12.25</v>
      </c>
      <c r="AI694" s="195">
        <v>0.35</v>
      </c>
      <c r="AJ694" s="195">
        <v>17.399999999999999</v>
      </c>
      <c r="AM694" s="196"/>
      <c r="AN694" s="195">
        <v>3</v>
      </c>
      <c r="AO694" s="195">
        <v>8</v>
      </c>
      <c r="AS694" s="196"/>
      <c r="AY694" s="196"/>
      <c r="AZ694" s="193">
        <v>4.5</v>
      </c>
      <c r="BA694" s="196"/>
      <c r="BG694" s="195">
        <v>1</v>
      </c>
      <c r="BJ694" s="196"/>
      <c r="BL694" s="196"/>
      <c r="BR694" s="195">
        <v>1</v>
      </c>
      <c r="BT694" s="196"/>
      <c r="CA694" s="196"/>
      <c r="CS694" s="196"/>
      <c r="CU694" s="196"/>
      <c r="CX694" s="196"/>
      <c r="DN694" s="196"/>
      <c r="DS694" s="196"/>
      <c r="DY694" s="196"/>
      <c r="EL694" s="196"/>
      <c r="EM694" s="195" t="s">
        <v>537</v>
      </c>
      <c r="EN694" s="206" t="s">
        <v>210</v>
      </c>
    </row>
    <row r="695" spans="1:145" x14ac:dyDescent="0.3">
      <c r="A695" s="193" t="s">
        <v>81</v>
      </c>
      <c r="B695" s="6" t="s">
        <v>1788</v>
      </c>
      <c r="E695">
        <v>170</v>
      </c>
      <c r="F695" s="6">
        <v>270</v>
      </c>
      <c r="AH695">
        <v>8.35</v>
      </c>
      <c r="AI695">
        <v>0.75</v>
      </c>
      <c r="AJ695">
        <v>10.7</v>
      </c>
      <c r="AK695">
        <v>0.7</v>
      </c>
      <c r="AL695"/>
      <c r="AN695"/>
      <c r="AO695"/>
      <c r="AZ695" s="12"/>
      <c r="BA695" s="6"/>
      <c r="EM695" t="s">
        <v>537</v>
      </c>
      <c r="EN695" s="16">
        <v>1</v>
      </c>
    </row>
    <row r="696" spans="1:145" s="51" customFormat="1" x14ac:dyDescent="0.3">
      <c r="A696" s="45" t="s">
        <v>81</v>
      </c>
      <c r="B696" s="52" t="s">
        <v>1789</v>
      </c>
      <c r="D696" s="52" t="s">
        <v>147</v>
      </c>
      <c r="F696" s="52"/>
      <c r="J696" s="52"/>
      <c r="N696" s="52"/>
      <c r="P696" s="52"/>
      <c r="R696" s="52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100"/>
      <c r="AF696" s="115"/>
      <c r="AG696" s="52">
        <v>0</v>
      </c>
      <c r="AH696" s="51">
        <v>14.75</v>
      </c>
      <c r="AI696" s="51">
        <v>1.45</v>
      </c>
      <c r="AJ696" s="51">
        <v>19.7</v>
      </c>
      <c r="AK696" s="51">
        <v>0.3</v>
      </c>
      <c r="AM696" s="52"/>
      <c r="AS696" s="52"/>
      <c r="AY696" s="52"/>
      <c r="AZ696" s="45"/>
      <c r="BA696" s="52"/>
      <c r="BJ696" s="52"/>
      <c r="BL696" s="52"/>
      <c r="BT696" s="52"/>
      <c r="CA696" s="52"/>
      <c r="CS696" s="52"/>
      <c r="CU696" s="52"/>
      <c r="CX696" s="52"/>
      <c r="DN696" s="52"/>
      <c r="DS696" s="52"/>
      <c r="DY696" s="52"/>
      <c r="EL696" s="52"/>
      <c r="EM696" s="51" t="s">
        <v>537</v>
      </c>
      <c r="EN696" s="53">
        <v>1</v>
      </c>
    </row>
    <row r="697" spans="1:145" x14ac:dyDescent="0.3">
      <c r="A697" s="12" t="s">
        <v>42</v>
      </c>
      <c r="B697" s="6" t="s">
        <v>1792</v>
      </c>
      <c r="E697">
        <v>580</v>
      </c>
      <c r="F697" s="6">
        <v>2675</v>
      </c>
      <c r="AL697"/>
      <c r="AN697">
        <v>50</v>
      </c>
      <c r="AO697">
        <v>200</v>
      </c>
      <c r="AR697">
        <v>0.5</v>
      </c>
      <c r="AS697" s="6">
        <v>0.2</v>
      </c>
      <c r="AV697">
        <v>85</v>
      </c>
      <c r="AZ697" s="12"/>
      <c r="BA697" s="6"/>
      <c r="EM697" t="s">
        <v>539</v>
      </c>
      <c r="EN697" s="16">
        <v>1</v>
      </c>
      <c r="EO697" t="s">
        <v>4601</v>
      </c>
    </row>
    <row r="698" spans="1:145" x14ac:dyDescent="0.3">
      <c r="A698" s="12" t="s">
        <v>42</v>
      </c>
      <c r="B698" s="6" t="s">
        <v>1793</v>
      </c>
      <c r="AL698"/>
      <c r="AN698"/>
      <c r="AO698"/>
      <c r="AZ698" s="12"/>
      <c r="BA698" s="6"/>
      <c r="EM698" t="s">
        <v>539</v>
      </c>
      <c r="EN698" s="16">
        <v>1</v>
      </c>
      <c r="EO698" t="s">
        <v>602</v>
      </c>
    </row>
    <row r="699" spans="1:145" s="51" customFormat="1" x14ac:dyDescent="0.3">
      <c r="A699" s="45" t="s">
        <v>42</v>
      </c>
      <c r="B699" s="52" t="s">
        <v>1794</v>
      </c>
      <c r="D699" s="52"/>
      <c r="F699" s="52"/>
      <c r="J699" s="52"/>
      <c r="N699" s="52"/>
      <c r="P699" s="52"/>
      <c r="R699" s="52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100"/>
      <c r="AF699" s="115"/>
      <c r="AG699" s="52"/>
      <c r="AH699" s="51">
        <v>50</v>
      </c>
      <c r="AJ699" s="51">
        <v>60</v>
      </c>
      <c r="AM699" s="52"/>
      <c r="AS699" s="52"/>
      <c r="AX699" s="51">
        <v>52</v>
      </c>
      <c r="AY699" s="52"/>
      <c r="AZ699" s="45"/>
      <c r="BA699" s="52"/>
      <c r="BJ699" s="52"/>
      <c r="BL699" s="52"/>
      <c r="BT699" s="52"/>
      <c r="CA699" s="52"/>
      <c r="CS699" s="52"/>
      <c r="CU699" s="52"/>
      <c r="CX699" s="52"/>
      <c r="DN699" s="52"/>
      <c r="DS699" s="52"/>
      <c r="DY699" s="52"/>
      <c r="EL699" s="52"/>
      <c r="EM699" s="51" t="s">
        <v>539</v>
      </c>
      <c r="EN699" s="53">
        <v>1</v>
      </c>
    </row>
    <row r="700" spans="1:145" s="195" customFormat="1" x14ac:dyDescent="0.3">
      <c r="A700" s="193" t="s">
        <v>78</v>
      </c>
      <c r="B700" s="196" t="s">
        <v>1801</v>
      </c>
      <c r="C700" s="195">
        <v>2</v>
      </c>
      <c r="D700" s="196">
        <v>0</v>
      </c>
      <c r="E700" s="195">
        <v>930</v>
      </c>
      <c r="F700" s="196">
        <v>1800</v>
      </c>
      <c r="G700" s="197">
        <v>27.5</v>
      </c>
      <c r="H700" s="197">
        <v>27.5</v>
      </c>
      <c r="I700" s="197">
        <v>27.5</v>
      </c>
      <c r="J700" s="198">
        <v>0</v>
      </c>
      <c r="K700" s="199">
        <v>1325</v>
      </c>
      <c r="L700" s="199">
        <v>1325</v>
      </c>
      <c r="M700" s="199">
        <v>1325</v>
      </c>
      <c r="N700" s="200">
        <v>0</v>
      </c>
      <c r="O700" s="208">
        <v>10.2257</v>
      </c>
      <c r="P700" s="201">
        <v>10.2257</v>
      </c>
      <c r="Q700" s="195">
        <v>-72.504869999999997</v>
      </c>
      <c r="R700" s="196">
        <v>-72.504869999999997</v>
      </c>
      <c r="S700" s="202">
        <v>1</v>
      </c>
      <c r="T700" s="202">
        <v>0</v>
      </c>
      <c r="U700" s="202">
        <v>0</v>
      </c>
      <c r="V700" s="202">
        <v>0</v>
      </c>
      <c r="W700" s="202">
        <v>1</v>
      </c>
      <c r="X700" s="202">
        <v>0</v>
      </c>
      <c r="Y700" s="202">
        <v>0</v>
      </c>
      <c r="Z700" s="202">
        <v>0</v>
      </c>
      <c r="AA700" s="202">
        <v>0</v>
      </c>
      <c r="AB700" s="202">
        <v>0</v>
      </c>
      <c r="AC700" s="202">
        <v>0</v>
      </c>
      <c r="AD700" s="202">
        <v>0</v>
      </c>
      <c r="AE700" s="203">
        <v>0</v>
      </c>
      <c r="AF700" s="204">
        <v>4</v>
      </c>
      <c r="AG700" s="196"/>
      <c r="AH700" s="195">
        <v>40</v>
      </c>
      <c r="AI700" s="195">
        <v>7</v>
      </c>
      <c r="AJ700" s="195">
        <v>66.5</v>
      </c>
      <c r="AK700" s="195">
        <v>6.5</v>
      </c>
      <c r="AM700" s="196"/>
      <c r="AS700" s="196"/>
      <c r="AY700" s="196"/>
      <c r="AZ700" s="193"/>
      <c r="BA700" s="196"/>
      <c r="BJ700" s="196">
        <v>1</v>
      </c>
      <c r="BL700" s="196"/>
      <c r="BT700" s="196"/>
      <c r="CA700" s="196"/>
      <c r="CB700" s="195">
        <v>1</v>
      </c>
      <c r="CS700" s="196"/>
      <c r="CU700" s="196"/>
      <c r="CX700" s="196"/>
      <c r="DN700" s="196"/>
      <c r="DS700" s="196"/>
      <c r="DY700" s="196"/>
      <c r="EL700" s="196"/>
      <c r="EM700" s="195" t="s">
        <v>537</v>
      </c>
      <c r="EN700" s="206" t="s">
        <v>210</v>
      </c>
    </row>
    <row r="701" spans="1:145" x14ac:dyDescent="0.3">
      <c r="A701" s="12" t="s">
        <v>78</v>
      </c>
      <c r="B701" s="6" t="s">
        <v>1802</v>
      </c>
      <c r="C701">
        <v>2</v>
      </c>
      <c r="E701">
        <v>0</v>
      </c>
      <c r="F701" s="6">
        <v>950</v>
      </c>
      <c r="AG701" s="6">
        <v>1</v>
      </c>
      <c r="AL701">
        <v>21.5</v>
      </c>
      <c r="AM701" s="6">
        <v>2.5</v>
      </c>
      <c r="AN701">
        <v>3</v>
      </c>
      <c r="AO701">
        <v>4</v>
      </c>
      <c r="AP701">
        <v>3.6</v>
      </c>
      <c r="AQ701">
        <v>0.05</v>
      </c>
      <c r="AZ701" s="12"/>
      <c r="BA701" s="6"/>
      <c r="EM701" t="s">
        <v>537</v>
      </c>
      <c r="EN701" s="16">
        <v>1</v>
      </c>
    </row>
    <row r="702" spans="1:145" s="195" customFormat="1" x14ac:dyDescent="0.3">
      <c r="A702" s="193" t="s">
        <v>78</v>
      </c>
      <c r="B702" s="196" t="s">
        <v>1803</v>
      </c>
      <c r="C702" s="195">
        <v>2</v>
      </c>
      <c r="D702" s="196">
        <v>1</v>
      </c>
      <c r="E702" s="195">
        <v>0</v>
      </c>
      <c r="F702" s="196">
        <v>800</v>
      </c>
      <c r="G702" s="197">
        <v>18.079999999999998</v>
      </c>
      <c r="H702" s="197">
        <v>22.25</v>
      </c>
      <c r="I702" s="197">
        <v>20.164999999999999</v>
      </c>
      <c r="J702" s="198">
        <v>2.9486352775478966</v>
      </c>
      <c r="K702" s="199">
        <v>1359</v>
      </c>
      <c r="L702" s="199">
        <v>1818</v>
      </c>
      <c r="M702" s="199">
        <v>1588.5</v>
      </c>
      <c r="N702" s="200">
        <v>324.56201256462532</v>
      </c>
      <c r="O702" s="208">
        <v>-27.562270000000002</v>
      </c>
      <c r="P702" s="201">
        <v>-23.392600000000002</v>
      </c>
      <c r="Q702" s="208">
        <v>-49.177050000000001</v>
      </c>
      <c r="R702" s="196">
        <v>-45.062919999999998</v>
      </c>
      <c r="S702" s="202">
        <v>1</v>
      </c>
      <c r="T702" s="202">
        <v>0</v>
      </c>
      <c r="U702" s="202">
        <v>0</v>
      </c>
      <c r="V702" s="202">
        <v>0</v>
      </c>
      <c r="W702" s="202">
        <v>0</v>
      </c>
      <c r="X702" s="202">
        <v>0</v>
      </c>
      <c r="Y702" s="202">
        <v>0</v>
      </c>
      <c r="Z702" s="202">
        <v>0</v>
      </c>
      <c r="AA702" s="202">
        <v>0</v>
      </c>
      <c r="AB702" s="202">
        <v>0</v>
      </c>
      <c r="AC702" s="202">
        <v>0</v>
      </c>
      <c r="AD702" s="202">
        <v>0</v>
      </c>
      <c r="AE702" s="203">
        <v>0</v>
      </c>
      <c r="AF702" s="204">
        <v>1</v>
      </c>
      <c r="AG702" s="196">
        <v>1</v>
      </c>
      <c r="AH702" s="195">
        <v>19.920000000000002</v>
      </c>
      <c r="AI702" s="195">
        <v>3.76</v>
      </c>
      <c r="AJ702" s="195">
        <v>22.89</v>
      </c>
      <c r="AK702" s="195">
        <v>5.46</v>
      </c>
      <c r="AM702" s="196"/>
      <c r="AN702" s="195">
        <v>7</v>
      </c>
      <c r="AO702" s="195">
        <v>10</v>
      </c>
      <c r="AS702" s="196"/>
      <c r="AY702" s="196"/>
      <c r="AZ702" s="193"/>
      <c r="BA702" s="196"/>
      <c r="BG702" s="195">
        <v>1</v>
      </c>
      <c r="BJ702" s="196"/>
      <c r="BL702" s="196"/>
      <c r="BT702" s="196"/>
      <c r="CA702" s="196"/>
      <c r="CS702" s="196"/>
      <c r="CU702" s="196"/>
      <c r="CX702" s="196"/>
      <c r="DN702" s="196"/>
      <c r="DS702" s="196"/>
      <c r="DY702" s="196"/>
      <c r="EL702" s="196"/>
      <c r="EM702" s="195" t="s">
        <v>537</v>
      </c>
      <c r="EN702" s="206" t="s">
        <v>210</v>
      </c>
    </row>
    <row r="703" spans="1:145" x14ac:dyDescent="0.3">
      <c r="A703" s="12" t="s">
        <v>78</v>
      </c>
      <c r="B703" s="6" t="s">
        <v>1804</v>
      </c>
      <c r="C703">
        <v>2</v>
      </c>
      <c r="E703">
        <v>0</v>
      </c>
      <c r="F703" s="6">
        <v>2200</v>
      </c>
      <c r="AH703">
        <v>23.05</v>
      </c>
      <c r="AI703">
        <v>3.85</v>
      </c>
      <c r="AJ703">
        <v>20.65</v>
      </c>
      <c r="AK703">
        <v>0.35</v>
      </c>
      <c r="AL703"/>
      <c r="AN703">
        <v>8</v>
      </c>
      <c r="AO703">
        <v>11</v>
      </c>
      <c r="AZ703" s="12"/>
      <c r="BA703" s="6"/>
      <c r="EM703" t="s">
        <v>537</v>
      </c>
      <c r="EN703" s="16">
        <v>1</v>
      </c>
    </row>
    <row r="704" spans="1:145" x14ac:dyDescent="0.3">
      <c r="A704" s="12" t="s">
        <v>78</v>
      </c>
      <c r="B704" s="6" t="s">
        <v>1805</v>
      </c>
      <c r="E704">
        <v>2970</v>
      </c>
      <c r="F704" s="6">
        <v>3330</v>
      </c>
      <c r="AL704"/>
      <c r="AN704"/>
      <c r="AO704"/>
      <c r="AZ704" s="12"/>
      <c r="BA704" s="6"/>
      <c r="EM704" t="s">
        <v>537</v>
      </c>
      <c r="EN704" s="16">
        <v>1</v>
      </c>
      <c r="EO704" t="s">
        <v>602</v>
      </c>
    </row>
    <row r="705" spans="1:145" s="195" customFormat="1" x14ac:dyDescent="0.3">
      <c r="A705" s="193" t="s">
        <v>78</v>
      </c>
      <c r="B705" s="196" t="s">
        <v>1806</v>
      </c>
      <c r="C705" s="195">
        <v>2</v>
      </c>
      <c r="D705" s="196">
        <v>0</v>
      </c>
      <c r="E705" s="195">
        <v>1000</v>
      </c>
      <c r="F705" s="196">
        <v>2000</v>
      </c>
      <c r="G705" s="197">
        <v>17.010000000000002</v>
      </c>
      <c r="H705" s="197">
        <v>23.25</v>
      </c>
      <c r="I705" s="197">
        <v>20.130000000000003</v>
      </c>
      <c r="J705" s="198">
        <v>4.4123463146040418</v>
      </c>
      <c r="K705" s="199">
        <v>2213</v>
      </c>
      <c r="L705" s="199">
        <v>3045</v>
      </c>
      <c r="M705" s="199">
        <v>2629</v>
      </c>
      <c r="N705" s="200">
        <v>588.31284194720752</v>
      </c>
      <c r="O705" s="208">
        <v>-0.1</v>
      </c>
      <c r="P705" s="196">
        <v>0.58333000000000002</v>
      </c>
      <c r="Q705" s="208">
        <v>-77.583299999999994</v>
      </c>
      <c r="R705" s="201">
        <v>-77.5167</v>
      </c>
      <c r="S705" s="202">
        <v>1</v>
      </c>
      <c r="T705" s="202">
        <v>0</v>
      </c>
      <c r="U705" s="202">
        <v>0</v>
      </c>
      <c r="V705" s="202">
        <v>0</v>
      </c>
      <c r="W705" s="202">
        <v>1</v>
      </c>
      <c r="X705" s="202">
        <v>0</v>
      </c>
      <c r="Y705" s="202">
        <v>0</v>
      </c>
      <c r="Z705" s="202">
        <v>0</v>
      </c>
      <c r="AA705" s="202">
        <v>0</v>
      </c>
      <c r="AB705" s="202">
        <v>0</v>
      </c>
      <c r="AC705" s="202">
        <v>0</v>
      </c>
      <c r="AD705" s="202">
        <v>0</v>
      </c>
      <c r="AE705" s="203">
        <v>0</v>
      </c>
      <c r="AF705" s="204">
        <v>1</v>
      </c>
      <c r="AG705" s="196"/>
      <c r="AH705" s="195">
        <v>60</v>
      </c>
      <c r="AI705" s="195">
        <v>2</v>
      </c>
      <c r="AJ705" s="195">
        <v>73.099999999999994</v>
      </c>
      <c r="AK705" s="195">
        <v>3.7</v>
      </c>
      <c r="AM705" s="196"/>
      <c r="AN705" s="193">
        <v>10</v>
      </c>
      <c r="AO705" s="195">
        <v>10</v>
      </c>
      <c r="AP705" s="195">
        <v>9</v>
      </c>
      <c r="AQ705" s="195">
        <v>0.05</v>
      </c>
      <c r="AS705" s="196"/>
      <c r="AY705" s="196"/>
      <c r="AZ705" s="193"/>
      <c r="BA705" s="196"/>
      <c r="BJ705" s="196">
        <v>1</v>
      </c>
      <c r="BL705" s="196"/>
      <c r="BT705" s="196"/>
      <c r="CA705" s="196"/>
      <c r="CB705" s="195">
        <v>1</v>
      </c>
      <c r="CS705" s="196"/>
      <c r="CU705" s="196"/>
      <c r="CX705" s="196"/>
      <c r="DN705" s="196"/>
      <c r="DS705" s="196"/>
      <c r="DY705" s="196"/>
      <c r="EL705" s="196"/>
      <c r="EM705" s="195" t="s">
        <v>537</v>
      </c>
      <c r="EN705" s="206" t="s">
        <v>210</v>
      </c>
    </row>
    <row r="706" spans="1:145" s="195" customFormat="1" x14ac:dyDescent="0.3">
      <c r="A706" s="193" t="s">
        <v>78</v>
      </c>
      <c r="B706" s="196" t="s">
        <v>1807</v>
      </c>
      <c r="C706" s="195">
        <v>2</v>
      </c>
      <c r="D706" s="196">
        <v>0</v>
      </c>
      <c r="E706" s="195">
        <v>2700</v>
      </c>
      <c r="F706" s="196">
        <v>3300</v>
      </c>
      <c r="G706" s="195">
        <v>14.08</v>
      </c>
      <c r="H706" s="195">
        <v>14.08</v>
      </c>
      <c r="I706" s="195">
        <v>14.08</v>
      </c>
      <c r="J706" s="196">
        <v>0</v>
      </c>
      <c r="K706" s="199">
        <v>1135.75</v>
      </c>
      <c r="L706" s="199">
        <v>1135.75</v>
      </c>
      <c r="M706" s="199">
        <v>1135.75</v>
      </c>
      <c r="N706" s="200">
        <v>0</v>
      </c>
      <c r="O706" s="195">
        <v>-13.05646</v>
      </c>
      <c r="P706" s="196">
        <v>-13.05646</v>
      </c>
      <c r="Q706" s="195">
        <v>-71.329880000000003</v>
      </c>
      <c r="R706" s="196">
        <v>-71.329880000000003</v>
      </c>
      <c r="S706" s="202">
        <v>1</v>
      </c>
      <c r="T706" s="202">
        <v>0</v>
      </c>
      <c r="U706" s="202">
        <v>0</v>
      </c>
      <c r="V706" s="202">
        <v>0</v>
      </c>
      <c r="W706" s="202">
        <v>0</v>
      </c>
      <c r="X706" s="202">
        <v>0</v>
      </c>
      <c r="Y706" s="202">
        <v>0</v>
      </c>
      <c r="Z706" s="202">
        <v>0</v>
      </c>
      <c r="AA706" s="202">
        <v>0</v>
      </c>
      <c r="AB706" s="202">
        <v>0</v>
      </c>
      <c r="AC706" s="202">
        <v>0</v>
      </c>
      <c r="AD706" s="202">
        <v>0</v>
      </c>
      <c r="AE706" s="203">
        <v>0</v>
      </c>
      <c r="AF706" s="204">
        <v>0</v>
      </c>
      <c r="AG706" s="196"/>
      <c r="AH706" s="195">
        <v>26.5</v>
      </c>
      <c r="AJ706" s="195">
        <v>32.5</v>
      </c>
      <c r="AM706" s="196"/>
      <c r="AP706" s="195">
        <v>6.5</v>
      </c>
      <c r="AQ706" s="195">
        <v>0.05</v>
      </c>
      <c r="AS706" s="196"/>
      <c r="AY706" s="196"/>
      <c r="AZ706" s="193"/>
      <c r="BA706" s="196"/>
      <c r="BJ706" s="196">
        <v>1</v>
      </c>
      <c r="BL706" s="196"/>
      <c r="BT706" s="196"/>
      <c r="CA706" s="196"/>
      <c r="CS706" s="196"/>
      <c r="CU706" s="196"/>
      <c r="CX706" s="196"/>
      <c r="DN706" s="196"/>
      <c r="DS706" s="196"/>
      <c r="DY706" s="196"/>
      <c r="EL706" s="196"/>
      <c r="EM706" s="195" t="s">
        <v>537</v>
      </c>
      <c r="EN706" s="206" t="s">
        <v>210</v>
      </c>
    </row>
    <row r="707" spans="1:145" s="195" customFormat="1" x14ac:dyDescent="0.3">
      <c r="A707" s="193" t="s">
        <v>78</v>
      </c>
      <c r="B707" s="196" t="s">
        <v>1808</v>
      </c>
      <c r="C707" s="195">
        <v>2</v>
      </c>
      <c r="D707" s="196">
        <v>0</v>
      </c>
      <c r="E707" s="195">
        <v>90</v>
      </c>
      <c r="F707" s="196">
        <v>1932</v>
      </c>
      <c r="G707" s="197">
        <v>15.75</v>
      </c>
      <c r="H707" s="197">
        <v>26.46</v>
      </c>
      <c r="I707" s="197">
        <v>22.77</v>
      </c>
      <c r="J707" s="198">
        <v>6.0821624443942648</v>
      </c>
      <c r="K707" s="199">
        <v>1851</v>
      </c>
      <c r="L707" s="199">
        <v>2040</v>
      </c>
      <c r="M707" s="199">
        <v>1965.6666666666667</v>
      </c>
      <c r="N707" s="200">
        <v>100.74886269002413</v>
      </c>
      <c r="O707" s="208">
        <v>1.06945</v>
      </c>
      <c r="P707" s="196">
        <v>8.7494899999999998</v>
      </c>
      <c r="Q707" s="208">
        <v>-80.181430000000006</v>
      </c>
      <c r="R707" s="196">
        <v>-78.504409999999993</v>
      </c>
      <c r="S707" s="202">
        <v>1</v>
      </c>
      <c r="T707" s="202">
        <v>0</v>
      </c>
      <c r="U707" s="202">
        <v>0</v>
      </c>
      <c r="V707" s="202">
        <v>0</v>
      </c>
      <c r="W707" s="202">
        <v>1</v>
      </c>
      <c r="X707" s="202">
        <v>0</v>
      </c>
      <c r="Y707" s="202">
        <v>0</v>
      </c>
      <c r="Z707" s="202">
        <v>0</v>
      </c>
      <c r="AA707" s="202">
        <v>0</v>
      </c>
      <c r="AB707" s="202">
        <v>0</v>
      </c>
      <c r="AC707" s="202">
        <v>1</v>
      </c>
      <c r="AD707" s="202">
        <v>0</v>
      </c>
      <c r="AE707" s="203">
        <v>0</v>
      </c>
      <c r="AF707" s="204">
        <v>5</v>
      </c>
      <c r="AG707" s="196"/>
      <c r="AH707" s="195">
        <v>73.5</v>
      </c>
      <c r="AI707" s="195">
        <v>7.5</v>
      </c>
      <c r="AJ707" s="195">
        <v>77</v>
      </c>
      <c r="AM707" s="196"/>
      <c r="AS707" s="196"/>
      <c r="AY707" s="196"/>
      <c r="AZ707" s="193"/>
      <c r="BA707" s="196"/>
      <c r="BG707" s="195">
        <v>1</v>
      </c>
      <c r="BJ707" s="196">
        <v>1</v>
      </c>
      <c r="BL707" s="196"/>
      <c r="BT707" s="196"/>
      <c r="CA707" s="196"/>
      <c r="CB707" s="195">
        <v>1</v>
      </c>
      <c r="CS707" s="196"/>
      <c r="CU707" s="196"/>
      <c r="CX707" s="196"/>
      <c r="DN707" s="196"/>
      <c r="DS707" s="196"/>
      <c r="DV707" s="195">
        <v>1</v>
      </c>
      <c r="DY707" s="196"/>
      <c r="EL707" s="196"/>
      <c r="EM707" s="195" t="s">
        <v>1180</v>
      </c>
      <c r="EN707" s="206" t="s">
        <v>210</v>
      </c>
    </row>
    <row r="708" spans="1:145" x14ac:dyDescent="0.3">
      <c r="A708" s="12" t="s">
        <v>78</v>
      </c>
      <c r="B708" s="6" t="s">
        <v>1809</v>
      </c>
      <c r="E708">
        <v>2000</v>
      </c>
      <c r="F708" s="6">
        <v>3300</v>
      </c>
      <c r="AL708">
        <v>37.299999999999997</v>
      </c>
      <c r="AN708"/>
      <c r="AO708"/>
      <c r="AZ708" s="12"/>
      <c r="BA708" s="6"/>
      <c r="EM708" t="s">
        <v>537</v>
      </c>
      <c r="EN708" s="16">
        <v>1</v>
      </c>
    </row>
    <row r="709" spans="1:145" x14ac:dyDescent="0.3">
      <c r="A709" s="12" t="s">
        <v>78</v>
      </c>
      <c r="B709" s="6" t="s">
        <v>1810</v>
      </c>
      <c r="C709">
        <v>2</v>
      </c>
      <c r="E709">
        <v>2600</v>
      </c>
      <c r="F709" s="6">
        <v>3100</v>
      </c>
      <c r="AH709">
        <v>59</v>
      </c>
      <c r="AJ709">
        <v>74</v>
      </c>
      <c r="AL709"/>
      <c r="AN709" s="246">
        <v>28</v>
      </c>
      <c r="AO709" s="247"/>
      <c r="AP709">
        <v>5</v>
      </c>
      <c r="AQ709">
        <v>0.05</v>
      </c>
      <c r="AZ709" s="12"/>
      <c r="BA709" s="6"/>
      <c r="EM709" t="s">
        <v>537</v>
      </c>
      <c r="EN709" s="16">
        <v>1</v>
      </c>
    </row>
    <row r="710" spans="1:145" x14ac:dyDescent="0.3">
      <c r="A710" s="12" t="s">
        <v>78</v>
      </c>
      <c r="B710" s="6" t="s">
        <v>1811</v>
      </c>
      <c r="E710" s="12">
        <v>3710</v>
      </c>
      <c r="AH710">
        <v>37.5</v>
      </c>
      <c r="AJ710">
        <v>38</v>
      </c>
      <c r="AL710"/>
      <c r="AN710"/>
      <c r="AO710"/>
      <c r="AZ710" s="12"/>
      <c r="BA710" s="6"/>
      <c r="EM710" t="s">
        <v>537</v>
      </c>
      <c r="EN710" s="16">
        <v>1</v>
      </c>
    </row>
    <row r="711" spans="1:145" x14ac:dyDescent="0.3">
      <c r="A711" s="12" t="s">
        <v>78</v>
      </c>
      <c r="B711" s="6" t="s">
        <v>1812</v>
      </c>
      <c r="E711" s="12">
        <v>3000</v>
      </c>
      <c r="AH711">
        <v>28.95</v>
      </c>
      <c r="AI711">
        <v>0.25</v>
      </c>
      <c r="AL711"/>
      <c r="AN711"/>
      <c r="AO711"/>
      <c r="AZ711" s="12"/>
      <c r="BA711" s="6"/>
      <c r="EM711" t="s">
        <v>537</v>
      </c>
      <c r="EN711" s="16">
        <v>1</v>
      </c>
    </row>
    <row r="712" spans="1:145" x14ac:dyDescent="0.3">
      <c r="A712" s="12" t="s">
        <v>78</v>
      </c>
      <c r="B712" s="6" t="s">
        <v>1813</v>
      </c>
      <c r="C712">
        <v>2</v>
      </c>
      <c r="AL712"/>
      <c r="AN712"/>
      <c r="AO712"/>
      <c r="AZ712" s="12"/>
      <c r="BA712" s="6"/>
      <c r="EM712" t="s">
        <v>537</v>
      </c>
      <c r="EN712" s="16">
        <v>1</v>
      </c>
      <c r="EO712" t="s">
        <v>602</v>
      </c>
    </row>
    <row r="713" spans="1:145" s="195" customFormat="1" x14ac:dyDescent="0.3">
      <c r="A713" s="193" t="s">
        <v>78</v>
      </c>
      <c r="B713" s="196" t="s">
        <v>1814</v>
      </c>
      <c r="C713" s="195">
        <v>2</v>
      </c>
      <c r="D713" s="196">
        <v>1</v>
      </c>
      <c r="E713" s="195">
        <v>1590</v>
      </c>
      <c r="F713" s="196">
        <v>3500</v>
      </c>
      <c r="G713" s="197">
        <v>12.03</v>
      </c>
      <c r="H713" s="197">
        <v>24.98</v>
      </c>
      <c r="I713" s="197">
        <v>16.414444444444445</v>
      </c>
      <c r="J713" s="198">
        <v>3.9027974297646768</v>
      </c>
      <c r="K713" s="199">
        <v>859</v>
      </c>
      <c r="L713" s="199">
        <v>3725</v>
      </c>
      <c r="M713" s="199">
        <v>1871.3333333333333</v>
      </c>
      <c r="N713" s="200">
        <v>835.73261274165918</v>
      </c>
      <c r="O713" s="208">
        <v>-1.7647299999999999</v>
      </c>
      <c r="P713" s="196">
        <v>0.69084000000000001</v>
      </c>
      <c r="Q713" s="208">
        <v>-79.161510000000007</v>
      </c>
      <c r="R713" s="201">
        <v>-77.6083</v>
      </c>
      <c r="S713" s="202">
        <v>1</v>
      </c>
      <c r="T713" s="202">
        <v>0</v>
      </c>
      <c r="U713" s="202">
        <v>1</v>
      </c>
      <c r="V713" s="202">
        <v>1</v>
      </c>
      <c r="W713" s="202">
        <v>1</v>
      </c>
      <c r="X713" s="202">
        <v>0</v>
      </c>
      <c r="Y713" s="202">
        <v>0</v>
      </c>
      <c r="Z713" s="202">
        <v>0</v>
      </c>
      <c r="AA713" s="202">
        <v>0</v>
      </c>
      <c r="AB713" s="202">
        <v>0</v>
      </c>
      <c r="AC713" s="202">
        <v>1</v>
      </c>
      <c r="AD713" s="202">
        <v>1</v>
      </c>
      <c r="AE713" s="203">
        <v>0</v>
      </c>
      <c r="AF713" s="204">
        <v>3</v>
      </c>
      <c r="AG713" s="196">
        <v>2</v>
      </c>
      <c r="AH713" s="195">
        <v>45.45</v>
      </c>
      <c r="AI713" s="195">
        <v>11.35</v>
      </c>
      <c r="AJ713" s="195">
        <v>57.5</v>
      </c>
      <c r="AK713" s="195">
        <v>8.9</v>
      </c>
      <c r="AM713" s="196"/>
      <c r="AP713" s="195">
        <v>3</v>
      </c>
      <c r="AQ713" s="195">
        <v>0.05</v>
      </c>
      <c r="AR713" s="195">
        <v>13.95</v>
      </c>
      <c r="AS713" s="196">
        <v>3.15</v>
      </c>
      <c r="AT713" s="195">
        <v>19</v>
      </c>
      <c r="AU713" s="195">
        <v>1</v>
      </c>
      <c r="AX713" s="195">
        <v>29</v>
      </c>
      <c r="AY713" s="196">
        <v>23</v>
      </c>
      <c r="AZ713" s="193"/>
      <c r="BA713" s="196"/>
      <c r="BJ713" s="196">
        <v>1</v>
      </c>
      <c r="BL713" s="196"/>
      <c r="BS713" s="195">
        <v>1</v>
      </c>
      <c r="BT713" s="196"/>
      <c r="CA713" s="196">
        <v>1</v>
      </c>
      <c r="CB713" s="195">
        <v>1</v>
      </c>
      <c r="CC713" s="195">
        <v>1</v>
      </c>
      <c r="CH713" s="195">
        <v>1</v>
      </c>
      <c r="CI713" s="195">
        <v>1</v>
      </c>
      <c r="CS713" s="196"/>
      <c r="CU713" s="196"/>
      <c r="CX713" s="196"/>
      <c r="DN713" s="196"/>
      <c r="DS713" s="196"/>
      <c r="DT713" s="195">
        <v>1</v>
      </c>
      <c r="DW713" s="195">
        <v>1</v>
      </c>
      <c r="DY713" s="196">
        <v>1</v>
      </c>
      <c r="EA713" s="195">
        <v>1</v>
      </c>
      <c r="EH713" s="195">
        <v>1</v>
      </c>
      <c r="EL713" s="196"/>
      <c r="EM713" s="195" t="s">
        <v>537</v>
      </c>
      <c r="EN713" s="206" t="s">
        <v>210</v>
      </c>
    </row>
    <row r="714" spans="1:145" x14ac:dyDescent="0.3">
      <c r="A714" s="12" t="s">
        <v>78</v>
      </c>
      <c r="B714" s="6" t="s">
        <v>1815</v>
      </c>
      <c r="C714">
        <v>2</v>
      </c>
      <c r="E714">
        <v>2170</v>
      </c>
      <c r="F714" s="6">
        <v>2540</v>
      </c>
      <c r="AL714"/>
      <c r="AN714"/>
      <c r="AO714"/>
      <c r="AZ714" s="12"/>
      <c r="BA714" s="6"/>
      <c r="EM714" t="s">
        <v>537</v>
      </c>
      <c r="EN714" s="16">
        <v>1</v>
      </c>
      <c r="EO714" t="s">
        <v>602</v>
      </c>
    </row>
    <row r="715" spans="1:145" x14ac:dyDescent="0.3">
      <c r="A715" s="12" t="s">
        <v>78</v>
      </c>
      <c r="B715" s="6" t="s">
        <v>1816</v>
      </c>
      <c r="AL715">
        <v>52.7</v>
      </c>
      <c r="AN715"/>
      <c r="AO715"/>
      <c r="AZ715" s="12"/>
      <c r="BA715" s="6"/>
      <c r="EM715" t="s">
        <v>537</v>
      </c>
      <c r="EN715" s="16">
        <v>1</v>
      </c>
    </row>
    <row r="716" spans="1:145" s="195" customFormat="1" x14ac:dyDescent="0.3">
      <c r="A716" s="193" t="s">
        <v>78</v>
      </c>
      <c r="B716" s="196" t="s">
        <v>1817</v>
      </c>
      <c r="C716" s="195">
        <v>2</v>
      </c>
      <c r="D716" s="196">
        <v>0</v>
      </c>
      <c r="E716" s="195">
        <v>100</v>
      </c>
      <c r="F716" s="196">
        <v>1200</v>
      </c>
      <c r="G716" s="197">
        <v>23.25</v>
      </c>
      <c r="H716" s="197">
        <v>26.69</v>
      </c>
      <c r="I716" s="197">
        <v>25.51</v>
      </c>
      <c r="J716" s="198">
        <v>1.9578559701877973</v>
      </c>
      <c r="K716" s="199">
        <v>2646</v>
      </c>
      <c r="L716" s="199">
        <v>3045</v>
      </c>
      <c r="M716" s="199">
        <v>2881.3333333333335</v>
      </c>
      <c r="N716" s="200">
        <v>208.93140820214978</v>
      </c>
      <c r="O716" s="208">
        <v>-3.93594</v>
      </c>
      <c r="P716" s="196">
        <v>-4.1200000000000004E-3</v>
      </c>
      <c r="Q716" s="208">
        <v>-76.172340000000005</v>
      </c>
      <c r="R716" s="196">
        <v>-70.020189999999999</v>
      </c>
      <c r="S716" s="202">
        <v>1</v>
      </c>
      <c r="T716" s="202">
        <v>0</v>
      </c>
      <c r="U716" s="202">
        <v>0</v>
      </c>
      <c r="V716" s="202">
        <v>0</v>
      </c>
      <c r="W716" s="202">
        <v>0</v>
      </c>
      <c r="X716" s="202">
        <v>0</v>
      </c>
      <c r="Y716" s="202">
        <v>0</v>
      </c>
      <c r="Z716" s="202">
        <v>0</v>
      </c>
      <c r="AA716" s="202">
        <v>0</v>
      </c>
      <c r="AB716" s="202">
        <v>0</v>
      </c>
      <c r="AC716" s="202">
        <v>0</v>
      </c>
      <c r="AD716" s="202">
        <v>0</v>
      </c>
      <c r="AE716" s="203">
        <v>0</v>
      </c>
      <c r="AF716" s="204">
        <v>1</v>
      </c>
      <c r="AG716" s="196">
        <v>1</v>
      </c>
      <c r="AH716" s="195">
        <v>46.5</v>
      </c>
      <c r="AI716" s="195">
        <v>3.5</v>
      </c>
      <c r="AJ716" s="195">
        <v>61.5</v>
      </c>
      <c r="AK716" s="195">
        <v>4.5</v>
      </c>
      <c r="AM716" s="196"/>
      <c r="AS716" s="196"/>
      <c r="AY716" s="196"/>
      <c r="AZ716" s="193"/>
      <c r="BA716" s="196"/>
      <c r="BG716" s="195">
        <v>1</v>
      </c>
      <c r="BJ716" s="196">
        <v>1</v>
      </c>
      <c r="BL716" s="196"/>
      <c r="BT716" s="196"/>
      <c r="CA716" s="196"/>
      <c r="CS716" s="196"/>
      <c r="CU716" s="196"/>
      <c r="CX716" s="196"/>
      <c r="DN716" s="196"/>
      <c r="DS716" s="196"/>
      <c r="DY716" s="196"/>
      <c r="EL716" s="196"/>
      <c r="EM716" s="195" t="s">
        <v>537</v>
      </c>
      <c r="EN716" s="206" t="s">
        <v>210</v>
      </c>
    </row>
    <row r="717" spans="1:145" s="195" customFormat="1" x14ac:dyDescent="0.3">
      <c r="A717" s="193" t="s">
        <v>46</v>
      </c>
      <c r="B717" s="196" t="s">
        <v>148</v>
      </c>
      <c r="C717" s="195">
        <v>2</v>
      </c>
      <c r="D717" s="196">
        <v>1</v>
      </c>
      <c r="E717" s="195">
        <v>0</v>
      </c>
      <c r="F717" s="196">
        <v>1000</v>
      </c>
      <c r="G717" s="197">
        <v>18.59</v>
      </c>
      <c r="H717" s="197">
        <v>22.37</v>
      </c>
      <c r="I717" s="197">
        <v>20.48</v>
      </c>
      <c r="J717" s="198">
        <v>2.6728636328851505</v>
      </c>
      <c r="K717" s="199">
        <v>667</v>
      </c>
      <c r="L717" s="199">
        <v>867</v>
      </c>
      <c r="M717" s="199">
        <v>767</v>
      </c>
      <c r="N717" s="200">
        <v>141.42135623730951</v>
      </c>
      <c r="O717" s="208">
        <v>-29.843029999999999</v>
      </c>
      <c r="P717" s="196">
        <v>-26.531559999999999</v>
      </c>
      <c r="Q717" s="208">
        <v>30.209150000000001</v>
      </c>
      <c r="R717" s="196">
        <v>32.499229999999997</v>
      </c>
      <c r="S717" s="202">
        <v>0</v>
      </c>
      <c r="T717" s="202">
        <v>1</v>
      </c>
      <c r="U717" s="202">
        <v>1</v>
      </c>
      <c r="V717" s="202">
        <v>1</v>
      </c>
      <c r="W717" s="202">
        <v>1</v>
      </c>
      <c r="X717" s="202">
        <v>0</v>
      </c>
      <c r="Y717" s="202">
        <v>0</v>
      </c>
      <c r="Z717" s="202">
        <v>0</v>
      </c>
      <c r="AA717" s="202">
        <v>0</v>
      </c>
      <c r="AB717" s="202">
        <v>0</v>
      </c>
      <c r="AC717" s="202">
        <v>0</v>
      </c>
      <c r="AD717" s="202">
        <v>1</v>
      </c>
      <c r="AE717" s="203">
        <v>0</v>
      </c>
      <c r="AF717" s="204">
        <v>2</v>
      </c>
      <c r="AG717" s="196">
        <v>1</v>
      </c>
      <c r="AH717" s="195">
        <v>50.8</v>
      </c>
      <c r="AJ717" s="195">
        <v>80</v>
      </c>
      <c r="AM717" s="196"/>
      <c r="AN717" s="193">
        <v>195</v>
      </c>
      <c r="AO717" s="195">
        <v>205</v>
      </c>
      <c r="AR717" s="195">
        <v>1.7</v>
      </c>
      <c r="AS717" s="196">
        <v>0</v>
      </c>
      <c r="AY717" s="196"/>
      <c r="AZ717" s="193"/>
      <c r="BA717" s="196"/>
      <c r="BJ717" s="196"/>
      <c r="BL717" s="196">
        <v>1</v>
      </c>
      <c r="BP717" s="195">
        <v>1</v>
      </c>
      <c r="BT717" s="196"/>
      <c r="BX717" s="195">
        <v>1</v>
      </c>
      <c r="CA717" s="196"/>
      <c r="CB717" s="195">
        <v>1</v>
      </c>
      <c r="CC717" s="195">
        <v>1</v>
      </c>
      <c r="CE717" s="195">
        <v>1</v>
      </c>
      <c r="CG717" s="195">
        <v>1</v>
      </c>
      <c r="CI717" s="195">
        <v>1</v>
      </c>
      <c r="CS717" s="196"/>
      <c r="CU717" s="196"/>
      <c r="CX717" s="196"/>
      <c r="DN717" s="196"/>
      <c r="DS717" s="196"/>
      <c r="DY717" s="196"/>
      <c r="EH717" s="195">
        <v>1</v>
      </c>
      <c r="EL717" s="196"/>
      <c r="EM717" s="195" t="s">
        <v>539</v>
      </c>
      <c r="EN717" s="206" t="s">
        <v>210</v>
      </c>
    </row>
    <row r="718" spans="1:145" s="195" customFormat="1" x14ac:dyDescent="0.3">
      <c r="A718" s="193" t="s">
        <v>46</v>
      </c>
      <c r="B718" s="196" t="s">
        <v>1884</v>
      </c>
      <c r="C718" s="195">
        <v>2</v>
      </c>
      <c r="D718" s="196">
        <v>1</v>
      </c>
      <c r="E718" s="195">
        <v>0</v>
      </c>
      <c r="F718" s="196">
        <v>1850</v>
      </c>
      <c r="G718" s="197">
        <v>17.96</v>
      </c>
      <c r="H718" s="197">
        <v>27.92</v>
      </c>
      <c r="I718" s="197">
        <v>22.520540540540537</v>
      </c>
      <c r="J718" s="198">
        <v>2.4900133265439819</v>
      </c>
      <c r="K718" s="199">
        <v>403</v>
      </c>
      <c r="L718" s="199">
        <v>2513</v>
      </c>
      <c r="M718" s="199">
        <v>949.16216216216219</v>
      </c>
      <c r="N718" s="200">
        <v>387.96760413965217</v>
      </c>
      <c r="O718" s="208">
        <v>-28.23282</v>
      </c>
      <c r="P718" s="196">
        <v>10.08747</v>
      </c>
      <c r="Q718" s="208">
        <v>-12.84496</v>
      </c>
      <c r="R718" s="196">
        <v>39.66919</v>
      </c>
      <c r="S718" s="202">
        <v>1</v>
      </c>
      <c r="T718" s="202">
        <v>1</v>
      </c>
      <c r="U718" s="202">
        <v>1</v>
      </c>
      <c r="V718" s="202">
        <v>1</v>
      </c>
      <c r="W718" s="202">
        <v>1</v>
      </c>
      <c r="X718" s="202">
        <v>0</v>
      </c>
      <c r="Y718" s="202">
        <v>0</v>
      </c>
      <c r="Z718" s="202">
        <v>0</v>
      </c>
      <c r="AA718" s="202">
        <v>0</v>
      </c>
      <c r="AB718" s="202">
        <v>0</v>
      </c>
      <c r="AC718" s="202">
        <v>1</v>
      </c>
      <c r="AD718" s="202">
        <v>1</v>
      </c>
      <c r="AE718" s="203">
        <v>0</v>
      </c>
      <c r="AF718" s="204">
        <v>1</v>
      </c>
      <c r="AG718" s="196"/>
      <c r="AH718" s="195">
        <v>28</v>
      </c>
      <c r="AI718" s="195">
        <v>6</v>
      </c>
      <c r="AJ718" s="195">
        <v>43</v>
      </c>
      <c r="AK718" s="195">
        <v>6</v>
      </c>
      <c r="AM718" s="196"/>
      <c r="AN718" s="195">
        <v>88</v>
      </c>
      <c r="AO718" s="195">
        <v>242</v>
      </c>
      <c r="AP718" s="195">
        <v>6.13</v>
      </c>
      <c r="AQ718" s="195">
        <v>1.17</v>
      </c>
      <c r="AR718" s="195">
        <v>0.6</v>
      </c>
      <c r="AS718" s="196">
        <v>0.2</v>
      </c>
      <c r="AT718" s="195">
        <v>11.1</v>
      </c>
      <c r="AU718" s="195">
        <v>0.4</v>
      </c>
      <c r="AY718" s="196"/>
      <c r="AZ718" s="193"/>
      <c r="BA718" s="196"/>
      <c r="BF718" s="195">
        <v>1</v>
      </c>
      <c r="BG718" s="195">
        <v>1</v>
      </c>
      <c r="BJ718" s="196"/>
      <c r="BK718" s="195">
        <v>1</v>
      </c>
      <c r="BL718" s="196">
        <v>1</v>
      </c>
      <c r="BR718" s="195">
        <v>1</v>
      </c>
      <c r="BT718" s="196"/>
      <c r="CA718" s="196">
        <v>1</v>
      </c>
      <c r="CE718" s="195">
        <v>1</v>
      </c>
      <c r="CF718" s="195">
        <v>1</v>
      </c>
      <c r="CG718" s="195">
        <v>1</v>
      </c>
      <c r="CH718" s="195">
        <v>1</v>
      </c>
      <c r="CI718" s="195">
        <v>1</v>
      </c>
      <c r="CS718" s="196"/>
      <c r="CU718" s="196"/>
      <c r="CX718" s="196"/>
      <c r="DN718" s="196"/>
      <c r="DS718" s="196"/>
      <c r="DT718" s="195">
        <v>1</v>
      </c>
      <c r="DV718" s="195">
        <v>1</v>
      </c>
      <c r="DY718" s="196"/>
      <c r="EG718" s="195">
        <v>1</v>
      </c>
      <c r="EH718" s="195">
        <v>1</v>
      </c>
      <c r="EL718" s="196"/>
      <c r="EM718" s="195" t="s">
        <v>539</v>
      </c>
      <c r="EN718" s="206" t="s">
        <v>210</v>
      </c>
    </row>
    <row r="719" spans="1:145" s="51" customFormat="1" x14ac:dyDescent="0.3">
      <c r="A719" s="45" t="s">
        <v>46</v>
      </c>
      <c r="B719" s="52" t="s">
        <v>1885</v>
      </c>
      <c r="C719" s="51">
        <v>2</v>
      </c>
      <c r="D719" s="52"/>
      <c r="F719" s="52">
        <v>2000</v>
      </c>
      <c r="J719" s="52"/>
      <c r="N719" s="52"/>
      <c r="P719" s="52"/>
      <c r="R719" s="52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100"/>
      <c r="AF719" s="115"/>
      <c r="AG719" s="52"/>
      <c r="AH719" s="51">
        <v>70</v>
      </c>
      <c r="AM719" s="52"/>
      <c r="AN719" s="61"/>
      <c r="AO719" s="61"/>
      <c r="AS719" s="52"/>
      <c r="AY719" s="52"/>
      <c r="AZ719" s="45"/>
      <c r="BA719" s="52"/>
      <c r="BJ719" s="52"/>
      <c r="BL719" s="52"/>
      <c r="BT719" s="52"/>
      <c r="CA719" s="52"/>
      <c r="CS719" s="52"/>
      <c r="CU719" s="52"/>
      <c r="CX719" s="52"/>
      <c r="DN719" s="52"/>
      <c r="DS719" s="52"/>
      <c r="DY719" s="52"/>
      <c r="EL719" s="52"/>
      <c r="EM719" s="51" t="s">
        <v>539</v>
      </c>
      <c r="EN719" s="53">
        <v>1</v>
      </c>
    </row>
    <row r="720" spans="1:145" x14ac:dyDescent="0.3">
      <c r="A720" s="12" t="s">
        <v>93</v>
      </c>
      <c r="B720" s="6" t="s">
        <v>1958</v>
      </c>
      <c r="D720" s="6">
        <v>1</v>
      </c>
      <c r="E720">
        <v>780</v>
      </c>
      <c r="F720" s="6">
        <v>1680</v>
      </c>
      <c r="AH720">
        <v>34.6</v>
      </c>
      <c r="AI720">
        <v>4.2</v>
      </c>
      <c r="AJ720">
        <v>37.4</v>
      </c>
      <c r="AK720">
        <v>6.5</v>
      </c>
      <c r="AL720"/>
      <c r="AN720"/>
      <c r="AO720"/>
      <c r="AZ720" s="12"/>
      <c r="BA720" s="6"/>
      <c r="EM720" t="s">
        <v>538</v>
      </c>
      <c r="EN720" s="16">
        <v>1</v>
      </c>
    </row>
    <row r="721" spans="1:145" x14ac:dyDescent="0.3">
      <c r="A721" s="12" t="s">
        <v>93</v>
      </c>
      <c r="B721" s="6" t="s">
        <v>1959</v>
      </c>
      <c r="E721">
        <v>0</v>
      </c>
      <c r="F721" s="6">
        <v>30</v>
      </c>
      <c r="AL721">
        <v>28.59</v>
      </c>
      <c r="AN721"/>
      <c r="AO721"/>
      <c r="AZ721" s="12"/>
      <c r="BA721" s="6"/>
      <c r="EM721" t="s">
        <v>591</v>
      </c>
      <c r="EN721" s="16">
        <v>1</v>
      </c>
    </row>
    <row r="722" spans="1:145" x14ac:dyDescent="0.3">
      <c r="A722" s="12" t="s">
        <v>93</v>
      </c>
      <c r="B722" s="6" t="s">
        <v>1960</v>
      </c>
      <c r="AL722">
        <v>27</v>
      </c>
      <c r="AM722" s="6">
        <v>11</v>
      </c>
      <c r="AN722"/>
      <c r="AO722"/>
      <c r="AZ722" s="12"/>
      <c r="BA722" s="6"/>
      <c r="EM722" t="s">
        <v>538</v>
      </c>
      <c r="EN722" s="16">
        <v>1</v>
      </c>
    </row>
    <row r="723" spans="1:145" s="195" customFormat="1" x14ac:dyDescent="0.3">
      <c r="A723" s="193" t="s">
        <v>93</v>
      </c>
      <c r="B723" s="196" t="s">
        <v>1961</v>
      </c>
      <c r="C723" s="195">
        <v>1</v>
      </c>
      <c r="D723" s="196">
        <v>1</v>
      </c>
      <c r="F723" s="196"/>
      <c r="G723" s="197">
        <v>12.06</v>
      </c>
      <c r="H723" s="197">
        <v>19.670000000000002</v>
      </c>
      <c r="I723" s="197">
        <v>15.462473118279572</v>
      </c>
      <c r="J723" s="198">
        <v>1.84620860373594</v>
      </c>
      <c r="K723" s="199">
        <v>1062</v>
      </c>
      <c r="L723" s="199">
        <v>1615</v>
      </c>
      <c r="M723" s="199">
        <v>1287.9569892473119</v>
      </c>
      <c r="N723" s="200">
        <v>143.91618288151093</v>
      </c>
      <c r="O723" s="195">
        <v>30.361540000000002</v>
      </c>
      <c r="P723" s="196">
        <v>41.043419999999998</v>
      </c>
      <c r="Q723" s="195">
        <v>-90.910640000000001</v>
      </c>
      <c r="R723" s="196">
        <v>-74.260570000000001</v>
      </c>
      <c r="S723" s="202">
        <v>1</v>
      </c>
      <c r="T723" s="202">
        <v>0</v>
      </c>
      <c r="U723" s="202">
        <v>1</v>
      </c>
      <c r="V723" s="202">
        <v>0</v>
      </c>
      <c r="W723" s="202">
        <v>1</v>
      </c>
      <c r="X723" s="202">
        <v>0</v>
      </c>
      <c r="Y723" s="202">
        <v>0</v>
      </c>
      <c r="Z723" s="202">
        <v>0</v>
      </c>
      <c r="AA723" s="202">
        <v>0</v>
      </c>
      <c r="AB723" s="202">
        <v>0</v>
      </c>
      <c r="AC723" s="202">
        <v>0</v>
      </c>
      <c r="AD723" s="202">
        <v>1</v>
      </c>
      <c r="AE723" s="203">
        <v>0</v>
      </c>
      <c r="AF723" s="204">
        <v>1</v>
      </c>
      <c r="AG723" s="196">
        <v>3</v>
      </c>
      <c r="AL723" s="195">
        <v>25.5</v>
      </c>
      <c r="AM723" s="196">
        <v>9.5</v>
      </c>
      <c r="AN723" s="195">
        <v>2</v>
      </c>
      <c r="AO723" s="195">
        <v>7</v>
      </c>
      <c r="AP723" s="195">
        <v>1.1299999999999999</v>
      </c>
      <c r="AQ723" s="195">
        <v>0.05</v>
      </c>
      <c r="AS723" s="196"/>
      <c r="AX723" s="195">
        <v>7.5</v>
      </c>
      <c r="AY723" s="196">
        <v>2.5</v>
      </c>
      <c r="AZ723" s="193"/>
      <c r="BA723" s="196"/>
      <c r="BE723" s="195">
        <v>1</v>
      </c>
      <c r="BJ723" s="196"/>
      <c r="BL723" s="196"/>
      <c r="BP723" s="195">
        <v>1</v>
      </c>
      <c r="BT723" s="196"/>
      <c r="CA723" s="196"/>
      <c r="CB723" s="195">
        <v>1</v>
      </c>
      <c r="CE723" s="195">
        <v>1</v>
      </c>
      <c r="CH723" s="195">
        <v>1</v>
      </c>
      <c r="CI723" s="195">
        <v>1</v>
      </c>
      <c r="CJ723" s="195">
        <v>1</v>
      </c>
      <c r="CS723" s="196"/>
      <c r="CU723" s="196"/>
      <c r="CX723" s="196"/>
      <c r="DN723" s="196"/>
      <c r="DS723" s="196"/>
      <c r="DY723" s="196"/>
      <c r="EA723" s="195">
        <v>1</v>
      </c>
      <c r="EH723" s="195">
        <v>1</v>
      </c>
      <c r="EL723" s="196"/>
      <c r="EM723" s="195" t="s">
        <v>538</v>
      </c>
      <c r="EN723" s="206" t="s">
        <v>1033</v>
      </c>
    </row>
    <row r="724" spans="1:145" x14ac:dyDescent="0.3">
      <c r="A724" s="12" t="s">
        <v>93</v>
      </c>
      <c r="B724" s="6" t="s">
        <v>1962</v>
      </c>
      <c r="C724">
        <v>1</v>
      </c>
      <c r="AL724">
        <v>24</v>
      </c>
      <c r="AM724" s="6">
        <v>8</v>
      </c>
      <c r="AN724">
        <v>7</v>
      </c>
      <c r="AO724">
        <v>10</v>
      </c>
      <c r="AZ724" s="12"/>
      <c r="BA724" s="6"/>
      <c r="EM724" t="s">
        <v>538</v>
      </c>
      <c r="EN724" s="16">
        <v>1</v>
      </c>
    </row>
    <row r="725" spans="1:145" x14ac:dyDescent="0.3">
      <c r="A725" s="12" t="s">
        <v>93</v>
      </c>
      <c r="B725" s="6" t="s">
        <v>1963</v>
      </c>
      <c r="AG725" s="6">
        <v>1</v>
      </c>
      <c r="AH725">
        <v>55.65</v>
      </c>
      <c r="AI725">
        <v>6.77</v>
      </c>
      <c r="AJ725">
        <v>68.78</v>
      </c>
      <c r="AK725">
        <v>12.46</v>
      </c>
      <c r="AL725"/>
      <c r="AN725"/>
      <c r="AO725"/>
      <c r="AZ725" s="12"/>
      <c r="BA725" s="6"/>
      <c r="EM725" t="s">
        <v>537</v>
      </c>
      <c r="EN725" s="16">
        <v>1</v>
      </c>
    </row>
    <row r="726" spans="1:145" x14ac:dyDescent="0.3">
      <c r="A726" s="12" t="s">
        <v>93</v>
      </c>
      <c r="B726" s="6" t="s">
        <v>1964</v>
      </c>
      <c r="D726" s="6">
        <v>1</v>
      </c>
      <c r="E726">
        <v>1500</v>
      </c>
      <c r="F726" s="6">
        <v>1800</v>
      </c>
      <c r="AH726">
        <v>45.5</v>
      </c>
      <c r="AI726">
        <v>5.5</v>
      </c>
      <c r="AL726"/>
      <c r="AN726"/>
      <c r="AO726"/>
      <c r="AZ726" s="12"/>
      <c r="BA726" s="6"/>
      <c r="EM726" t="s">
        <v>537</v>
      </c>
      <c r="EN726" s="16">
        <v>1</v>
      </c>
    </row>
    <row r="727" spans="1:145" x14ac:dyDescent="0.3">
      <c r="A727" s="12" t="s">
        <v>93</v>
      </c>
      <c r="B727" s="6" t="s">
        <v>1965</v>
      </c>
      <c r="D727" s="6">
        <v>1</v>
      </c>
      <c r="E727">
        <v>0</v>
      </c>
      <c r="F727" s="6">
        <v>300</v>
      </c>
      <c r="AG727" s="6">
        <v>1</v>
      </c>
      <c r="AH727">
        <v>33.5</v>
      </c>
      <c r="AI727">
        <v>2.5</v>
      </c>
      <c r="AJ727">
        <v>37.5</v>
      </c>
      <c r="AK727">
        <v>1.5</v>
      </c>
      <c r="AL727"/>
      <c r="AN727"/>
      <c r="AO727"/>
      <c r="AZ727" s="12"/>
      <c r="BA727" s="6"/>
      <c r="EM727" t="s">
        <v>537</v>
      </c>
      <c r="EN727" s="16">
        <v>1</v>
      </c>
    </row>
    <row r="728" spans="1:145" s="195" customFormat="1" x14ac:dyDescent="0.3">
      <c r="A728" s="193" t="s">
        <v>93</v>
      </c>
      <c r="B728" s="196" t="s">
        <v>1966</v>
      </c>
      <c r="C728" s="195">
        <v>2</v>
      </c>
      <c r="D728" s="196">
        <v>1</v>
      </c>
      <c r="E728" s="195">
        <v>0</v>
      </c>
      <c r="F728" s="196">
        <v>1600</v>
      </c>
      <c r="G728" s="197">
        <v>22.25</v>
      </c>
      <c r="H728" s="197">
        <v>22.67</v>
      </c>
      <c r="I728" s="197">
        <v>22.46</v>
      </c>
      <c r="J728" s="198">
        <v>0.29698484809835118</v>
      </c>
      <c r="K728" s="199">
        <v>1260</v>
      </c>
      <c r="L728" s="199">
        <v>1359</v>
      </c>
      <c r="M728" s="199">
        <v>1309.5</v>
      </c>
      <c r="N728" s="200">
        <v>70.003571337468202</v>
      </c>
      <c r="O728" s="208">
        <v>-24.31869</v>
      </c>
      <c r="P728" s="196">
        <v>-20.720030000000001</v>
      </c>
      <c r="Q728" s="208">
        <v>-49.143770000000004</v>
      </c>
      <c r="R728" s="196">
        <v>-42.479320000000001</v>
      </c>
      <c r="S728" s="202">
        <v>1</v>
      </c>
      <c r="T728" s="202">
        <v>0</v>
      </c>
      <c r="U728" s="202">
        <v>0</v>
      </c>
      <c r="V728" s="202">
        <v>0</v>
      </c>
      <c r="W728" s="202">
        <v>1</v>
      </c>
      <c r="X728" s="202">
        <v>0</v>
      </c>
      <c r="Y728" s="202">
        <v>0</v>
      </c>
      <c r="Z728" s="202">
        <v>0</v>
      </c>
      <c r="AA728" s="202">
        <v>0</v>
      </c>
      <c r="AB728" s="202">
        <v>0</v>
      </c>
      <c r="AC728" s="202">
        <v>1</v>
      </c>
      <c r="AD728" s="202">
        <v>1</v>
      </c>
      <c r="AE728" s="203">
        <v>0</v>
      </c>
      <c r="AF728" s="204">
        <v>1</v>
      </c>
      <c r="AG728" s="196">
        <v>1</v>
      </c>
      <c r="AL728" s="195">
        <v>40</v>
      </c>
      <c r="AM728" s="196">
        <v>5</v>
      </c>
      <c r="AS728" s="196"/>
      <c r="AT728" s="195">
        <v>52.4</v>
      </c>
      <c r="AY728" s="196"/>
      <c r="AZ728" s="193"/>
      <c r="BA728" s="196"/>
      <c r="BG728" s="195">
        <v>1</v>
      </c>
      <c r="BJ728" s="196"/>
      <c r="BL728" s="196"/>
      <c r="BT728" s="196"/>
      <c r="CA728" s="196"/>
      <c r="CB728" s="195">
        <v>1</v>
      </c>
      <c r="CE728" s="195">
        <v>1</v>
      </c>
      <c r="CH728" s="195">
        <v>1</v>
      </c>
      <c r="CI728" s="195">
        <v>1</v>
      </c>
      <c r="CS728" s="196"/>
      <c r="CU728" s="196"/>
      <c r="CX728" s="196"/>
      <c r="DN728" s="196"/>
      <c r="DS728" s="196"/>
      <c r="DW728" s="195">
        <v>1</v>
      </c>
      <c r="DY728" s="196"/>
      <c r="EA728" s="195">
        <v>1</v>
      </c>
      <c r="EL728" s="196"/>
      <c r="EM728" s="195" t="s">
        <v>537</v>
      </c>
      <c r="EN728" s="206" t="s">
        <v>210</v>
      </c>
    </row>
    <row r="729" spans="1:145" x14ac:dyDescent="0.3">
      <c r="A729" s="12" t="s">
        <v>93</v>
      </c>
      <c r="B729" s="6" t="s">
        <v>1967</v>
      </c>
      <c r="AL729"/>
      <c r="AN729"/>
      <c r="AO729"/>
      <c r="AZ729" s="12"/>
      <c r="BA729" s="6"/>
      <c r="EM729" t="s">
        <v>537</v>
      </c>
      <c r="EN729" s="16">
        <v>1</v>
      </c>
      <c r="EO729" t="s">
        <v>602</v>
      </c>
    </row>
    <row r="730" spans="1:145" x14ac:dyDescent="0.3">
      <c r="A730" s="12" t="s">
        <v>93</v>
      </c>
      <c r="B730" s="6" t="s">
        <v>1968</v>
      </c>
      <c r="AL730"/>
      <c r="AN730"/>
      <c r="AO730"/>
      <c r="AZ730" s="12"/>
      <c r="BA730" s="6"/>
      <c r="EM730" t="s">
        <v>537</v>
      </c>
      <c r="EN730" s="16">
        <v>1</v>
      </c>
      <c r="EO730" t="s">
        <v>602</v>
      </c>
    </row>
    <row r="731" spans="1:145" x14ac:dyDescent="0.3">
      <c r="A731" s="12" t="s">
        <v>93</v>
      </c>
      <c r="B731" s="6" t="s">
        <v>1969</v>
      </c>
      <c r="E731" s="12">
        <v>1200</v>
      </c>
      <c r="AH731">
        <v>26.5</v>
      </c>
      <c r="AI731">
        <v>2.5</v>
      </c>
      <c r="AJ731">
        <v>33.5</v>
      </c>
      <c r="AK731">
        <v>0.5</v>
      </c>
      <c r="AL731"/>
      <c r="AN731"/>
      <c r="AO731"/>
      <c r="AZ731" s="12"/>
      <c r="BA731" s="6"/>
      <c r="EM731" t="s">
        <v>537</v>
      </c>
      <c r="EN731" s="16">
        <v>1</v>
      </c>
    </row>
    <row r="732" spans="1:145" s="195" customFormat="1" x14ac:dyDescent="0.3">
      <c r="A732" s="193" t="s">
        <v>93</v>
      </c>
      <c r="B732" s="196" t="s">
        <v>1970</v>
      </c>
      <c r="C732" s="195">
        <v>1</v>
      </c>
      <c r="D732" s="196">
        <v>1</v>
      </c>
      <c r="E732" s="195">
        <v>0</v>
      </c>
      <c r="F732" s="196">
        <v>1230</v>
      </c>
      <c r="G732" s="197">
        <v>14.08</v>
      </c>
      <c r="H732" s="197">
        <v>28.98</v>
      </c>
      <c r="I732" s="197">
        <v>24.470232558139539</v>
      </c>
      <c r="J732" s="198">
        <v>3.4322542143972781</v>
      </c>
      <c r="K732" s="199">
        <v>795</v>
      </c>
      <c r="L732" s="199">
        <v>4892</v>
      </c>
      <c r="M732" s="199">
        <v>2266.4651162790697</v>
      </c>
      <c r="N732" s="200">
        <v>735.18560496935254</v>
      </c>
      <c r="O732" s="208">
        <v>-20.09592</v>
      </c>
      <c r="P732" s="201">
        <v>10.685499999999999</v>
      </c>
      <c r="Q732" s="208">
        <v>-79.744820000000004</v>
      </c>
      <c r="R732" s="196">
        <v>-49.130090000000003</v>
      </c>
      <c r="S732" s="202">
        <v>1</v>
      </c>
      <c r="T732" s="202">
        <v>1</v>
      </c>
      <c r="U732" s="202">
        <v>0</v>
      </c>
      <c r="V732" s="202">
        <v>0</v>
      </c>
      <c r="W732" s="202">
        <v>1</v>
      </c>
      <c r="X732" s="202">
        <v>0</v>
      </c>
      <c r="Y732" s="202">
        <v>0</v>
      </c>
      <c r="Z732" s="202">
        <v>0</v>
      </c>
      <c r="AA732" s="202">
        <v>0</v>
      </c>
      <c r="AB732" s="202">
        <v>0</v>
      </c>
      <c r="AC732" s="202">
        <v>0</v>
      </c>
      <c r="AD732" s="202">
        <v>0</v>
      </c>
      <c r="AE732" s="203">
        <v>0</v>
      </c>
      <c r="AF732" s="204">
        <v>1</v>
      </c>
      <c r="AG732" s="196"/>
      <c r="AH732" s="195">
        <v>114.5</v>
      </c>
      <c r="AI732" s="195">
        <v>13.5</v>
      </c>
      <c r="AJ732" s="195">
        <v>107</v>
      </c>
      <c r="AK732" s="195">
        <v>16</v>
      </c>
      <c r="AM732" s="196"/>
      <c r="AN732" s="195">
        <v>1300</v>
      </c>
      <c r="AO732" s="195">
        <v>3000</v>
      </c>
      <c r="AS732" s="196"/>
      <c r="AY732" s="196"/>
      <c r="AZ732" s="193"/>
      <c r="BA732" s="196"/>
      <c r="BG732" s="195">
        <v>1</v>
      </c>
      <c r="BJ732" s="196"/>
      <c r="BL732" s="196">
        <v>1</v>
      </c>
      <c r="BT732" s="196"/>
      <c r="CA732" s="196"/>
      <c r="CB732" s="195">
        <v>1</v>
      </c>
      <c r="CI732" s="195">
        <v>1</v>
      </c>
      <c r="CS732" s="196"/>
      <c r="CU732" s="196"/>
      <c r="CX732" s="196"/>
      <c r="DN732" s="196"/>
      <c r="DS732" s="196"/>
      <c r="DY732" s="196"/>
      <c r="EL732" s="196"/>
      <c r="EM732" s="195" t="s">
        <v>1180</v>
      </c>
      <c r="EN732" s="206" t="s">
        <v>3712</v>
      </c>
    </row>
    <row r="733" spans="1:145" x14ac:dyDescent="0.3">
      <c r="A733" s="12" t="s">
        <v>93</v>
      </c>
      <c r="B733" s="6" t="s">
        <v>1971</v>
      </c>
      <c r="AL733"/>
      <c r="AN733"/>
      <c r="AO733"/>
      <c r="AZ733" s="12"/>
      <c r="BA733" s="6"/>
      <c r="EM733" t="s">
        <v>537</v>
      </c>
      <c r="EN733" s="16">
        <v>1</v>
      </c>
      <c r="EO733" t="s">
        <v>602</v>
      </c>
    </row>
    <row r="734" spans="1:145" x14ac:dyDescent="0.3">
      <c r="A734" s="12" t="s">
        <v>93</v>
      </c>
      <c r="B734" s="6" t="s">
        <v>1972</v>
      </c>
      <c r="E734">
        <v>400</v>
      </c>
      <c r="F734" s="6">
        <v>1000</v>
      </c>
      <c r="AH734">
        <v>32.090000000000003</v>
      </c>
      <c r="AI734">
        <v>4.18</v>
      </c>
      <c r="AJ734">
        <v>51.115000000000002</v>
      </c>
      <c r="AK734">
        <v>5.1749999999999998</v>
      </c>
      <c r="AL734"/>
      <c r="AN734"/>
      <c r="AO734"/>
      <c r="AZ734" s="12"/>
      <c r="BA734" s="6"/>
      <c r="EM734" t="s">
        <v>537</v>
      </c>
      <c r="EN734" s="16">
        <v>1</v>
      </c>
    </row>
    <row r="735" spans="1:145" x14ac:dyDescent="0.3">
      <c r="A735" s="12" t="s">
        <v>93</v>
      </c>
      <c r="B735" s="6" t="s">
        <v>1973</v>
      </c>
      <c r="AH735">
        <v>29.55</v>
      </c>
      <c r="AI735">
        <v>3.25</v>
      </c>
      <c r="AJ735">
        <v>32.700000000000003</v>
      </c>
      <c r="AL735"/>
      <c r="AN735"/>
      <c r="AO735"/>
      <c r="AZ735" s="12"/>
      <c r="BA735" s="6"/>
      <c r="EM735" t="s">
        <v>537</v>
      </c>
      <c r="EN735" s="16">
        <v>1</v>
      </c>
    </row>
    <row r="736" spans="1:145" s="195" customFormat="1" x14ac:dyDescent="0.3">
      <c r="A736" s="193" t="s">
        <v>93</v>
      </c>
      <c r="B736" s="196" t="s">
        <v>1974</v>
      </c>
      <c r="C736" s="195">
        <v>1</v>
      </c>
      <c r="D736" s="196">
        <v>1</v>
      </c>
      <c r="E736" s="195">
        <v>0</v>
      </c>
      <c r="F736" s="196">
        <v>1000</v>
      </c>
      <c r="G736" s="197">
        <v>12.03</v>
      </c>
      <c r="H736" s="197">
        <v>28.98</v>
      </c>
      <c r="I736" s="197">
        <v>24.804000000000002</v>
      </c>
      <c r="J736" s="198">
        <v>3.3984236541863573</v>
      </c>
      <c r="K736" s="199">
        <v>936</v>
      </c>
      <c r="L736" s="199">
        <v>3725</v>
      </c>
      <c r="M736" s="199">
        <v>2341.04</v>
      </c>
      <c r="N736" s="200">
        <v>687.04236162457039</v>
      </c>
      <c r="O736" s="208">
        <v>-12.933630000000001</v>
      </c>
      <c r="P736" s="196">
        <v>7.3319200000000002</v>
      </c>
      <c r="Q736" s="208">
        <v>-78.659639999999996</v>
      </c>
      <c r="R736" s="196">
        <v>-47.738680000000002</v>
      </c>
      <c r="S736" s="202">
        <v>1</v>
      </c>
      <c r="T736" s="202">
        <v>0</v>
      </c>
      <c r="U736" s="202">
        <v>0</v>
      </c>
      <c r="V736" s="202">
        <v>0</v>
      </c>
      <c r="W736" s="202">
        <v>1</v>
      </c>
      <c r="X736" s="202">
        <v>0</v>
      </c>
      <c r="Y736" s="202">
        <v>0</v>
      </c>
      <c r="Z736" s="202">
        <v>0</v>
      </c>
      <c r="AA736" s="202">
        <v>0</v>
      </c>
      <c r="AB736" s="202">
        <v>0</v>
      </c>
      <c r="AC736" s="202">
        <v>1</v>
      </c>
      <c r="AD736" s="202">
        <v>0</v>
      </c>
      <c r="AE736" s="203">
        <v>0</v>
      </c>
      <c r="AF736" s="204">
        <v>1</v>
      </c>
      <c r="AG736" s="196">
        <v>1</v>
      </c>
      <c r="AH736" s="195">
        <v>33</v>
      </c>
      <c r="AI736" s="195">
        <v>2</v>
      </c>
      <c r="AJ736" s="195">
        <v>35</v>
      </c>
      <c r="AK736" s="195">
        <v>2</v>
      </c>
      <c r="AM736" s="196"/>
      <c r="AS736" s="196"/>
      <c r="AY736" s="196"/>
      <c r="AZ736" s="193"/>
      <c r="BA736" s="196"/>
      <c r="BG736" s="195">
        <v>1</v>
      </c>
      <c r="BI736" s="195">
        <v>1</v>
      </c>
      <c r="BJ736" s="196"/>
      <c r="BL736" s="196"/>
      <c r="BT736" s="196"/>
      <c r="CA736" s="196"/>
      <c r="CB736" s="195">
        <v>1</v>
      </c>
      <c r="CH736" s="195">
        <v>1</v>
      </c>
      <c r="CI736" s="195">
        <v>1</v>
      </c>
      <c r="CS736" s="196"/>
      <c r="CU736" s="196"/>
      <c r="CX736" s="196"/>
      <c r="DN736" s="196"/>
      <c r="DS736" s="196"/>
      <c r="DY736" s="196">
        <v>1</v>
      </c>
      <c r="EL736" s="196"/>
      <c r="EM736" s="195" t="s">
        <v>537</v>
      </c>
      <c r="EN736" s="206" t="s">
        <v>3712</v>
      </c>
    </row>
    <row r="737" spans="1:145" x14ac:dyDescent="0.3">
      <c r="A737" s="12" t="s">
        <v>93</v>
      </c>
      <c r="B737" s="6" t="s">
        <v>1975</v>
      </c>
      <c r="C737">
        <v>1</v>
      </c>
      <c r="E737">
        <v>300</v>
      </c>
      <c r="F737" s="6">
        <v>700</v>
      </c>
      <c r="AH737">
        <v>36.200000000000003</v>
      </c>
      <c r="AI737">
        <v>7.2</v>
      </c>
      <c r="AJ737">
        <v>44.15</v>
      </c>
      <c r="AK737">
        <v>2.85</v>
      </c>
      <c r="AL737"/>
      <c r="AN737"/>
      <c r="AO737"/>
      <c r="AZ737" s="12"/>
      <c r="BA737" s="6"/>
      <c r="EM737" t="s">
        <v>537</v>
      </c>
      <c r="EN737" s="16">
        <v>1</v>
      </c>
    </row>
    <row r="738" spans="1:145" x14ac:dyDescent="0.3">
      <c r="A738" s="12" t="s">
        <v>93</v>
      </c>
      <c r="B738" s="6" t="s">
        <v>1976</v>
      </c>
      <c r="AL738"/>
      <c r="AN738"/>
      <c r="AO738"/>
      <c r="AZ738" s="12"/>
      <c r="BA738" s="6"/>
      <c r="EM738" t="s">
        <v>537</v>
      </c>
      <c r="EN738" s="16">
        <v>1</v>
      </c>
      <c r="EO738" t="s">
        <v>602</v>
      </c>
    </row>
    <row r="739" spans="1:145" x14ac:dyDescent="0.3">
      <c r="A739" s="12" t="s">
        <v>93</v>
      </c>
      <c r="B739" s="6" t="s">
        <v>1977</v>
      </c>
      <c r="E739">
        <v>730</v>
      </c>
      <c r="F739" s="6">
        <v>1593</v>
      </c>
      <c r="AH739">
        <v>35.195</v>
      </c>
      <c r="AI739">
        <v>2.5449999999999999</v>
      </c>
      <c r="AJ739">
        <v>51</v>
      </c>
      <c r="AK739">
        <v>3.84</v>
      </c>
      <c r="AL739"/>
      <c r="AN739"/>
      <c r="AO739"/>
      <c r="AZ739" s="12"/>
      <c r="BA739" s="6"/>
      <c r="EM739" t="s">
        <v>537</v>
      </c>
      <c r="EN739" s="16">
        <v>1</v>
      </c>
    </row>
    <row r="740" spans="1:145" s="195" customFormat="1" x14ac:dyDescent="0.3">
      <c r="A740" s="193" t="s">
        <v>93</v>
      </c>
      <c r="B740" s="196" t="s">
        <v>1978</v>
      </c>
      <c r="C740" s="195">
        <v>1</v>
      </c>
      <c r="D740" s="196">
        <v>1</v>
      </c>
      <c r="E740" s="195">
        <v>0</v>
      </c>
      <c r="F740" s="196">
        <v>1200</v>
      </c>
      <c r="G740" s="195">
        <v>14.08</v>
      </c>
      <c r="H740" s="195">
        <v>28.38</v>
      </c>
      <c r="I740" s="195">
        <v>24.987241379310341</v>
      </c>
      <c r="J740" s="198">
        <v>3.6103965913453719</v>
      </c>
      <c r="K740" s="195">
        <v>939.76</v>
      </c>
      <c r="L740" s="195">
        <v>3724.69</v>
      </c>
      <c r="M740" s="195">
        <v>2092.3913793103447</v>
      </c>
      <c r="N740" s="200">
        <v>615.98995854944292</v>
      </c>
      <c r="O740" s="195">
        <v>-17.10782</v>
      </c>
      <c r="P740" s="196">
        <v>10.52256</v>
      </c>
      <c r="Q740" s="195">
        <v>-78.002799999999993</v>
      </c>
      <c r="R740" s="196">
        <v>-50.259079999999997</v>
      </c>
      <c r="S740" s="202">
        <v>1</v>
      </c>
      <c r="T740" s="202">
        <v>1</v>
      </c>
      <c r="U740" s="202">
        <v>0</v>
      </c>
      <c r="V740" s="202">
        <v>1</v>
      </c>
      <c r="W740" s="202">
        <v>1</v>
      </c>
      <c r="X740" s="202">
        <v>0</v>
      </c>
      <c r="Y740" s="202">
        <v>0</v>
      </c>
      <c r="Z740" s="202">
        <v>0</v>
      </c>
      <c r="AA740" s="202">
        <v>0</v>
      </c>
      <c r="AB740" s="202">
        <v>0</v>
      </c>
      <c r="AC740" s="202">
        <v>1</v>
      </c>
      <c r="AD740" s="202">
        <v>1</v>
      </c>
      <c r="AE740" s="203">
        <v>0</v>
      </c>
      <c r="AF740" s="204">
        <v>1</v>
      </c>
      <c r="AG740" s="196">
        <v>1</v>
      </c>
      <c r="AL740" s="195">
        <v>34.74</v>
      </c>
      <c r="AM740" s="196">
        <v>6.21</v>
      </c>
      <c r="AS740" s="196"/>
      <c r="AY740" s="196"/>
      <c r="AZ740" s="193"/>
      <c r="BA740" s="196"/>
      <c r="BF740" s="195">
        <v>1</v>
      </c>
      <c r="BG740" s="195">
        <v>1</v>
      </c>
      <c r="BJ740" s="196"/>
      <c r="BL740" s="196">
        <v>1</v>
      </c>
      <c r="BT740" s="196"/>
      <c r="BZ740" s="195">
        <v>1</v>
      </c>
      <c r="CA740" s="196"/>
      <c r="CB740" s="195">
        <v>1</v>
      </c>
      <c r="CF740" s="195">
        <v>1</v>
      </c>
      <c r="CH740" s="195">
        <v>1</v>
      </c>
      <c r="CS740" s="196"/>
      <c r="CU740" s="196"/>
      <c r="CX740" s="196"/>
      <c r="DN740" s="196"/>
      <c r="DS740" s="196"/>
      <c r="DV740" s="195">
        <v>1</v>
      </c>
      <c r="DW740" s="195">
        <v>1</v>
      </c>
      <c r="DY740" s="196">
        <v>1</v>
      </c>
      <c r="EA740" s="195">
        <v>1</v>
      </c>
      <c r="EB740" s="195">
        <v>1</v>
      </c>
      <c r="EL740" s="196"/>
      <c r="EM740" s="195" t="s">
        <v>537</v>
      </c>
      <c r="EN740" s="206" t="s">
        <v>5132</v>
      </c>
    </row>
    <row r="741" spans="1:145" x14ac:dyDescent="0.3">
      <c r="A741" s="12" t="s">
        <v>93</v>
      </c>
      <c r="B741" s="6" t="s">
        <v>1979</v>
      </c>
      <c r="C741">
        <v>1</v>
      </c>
      <c r="E741">
        <v>1100</v>
      </c>
      <c r="F741" s="6">
        <v>2000</v>
      </c>
      <c r="AH741">
        <v>42.35</v>
      </c>
      <c r="AI741">
        <v>7.05</v>
      </c>
      <c r="AJ741">
        <v>51.55</v>
      </c>
      <c r="AK741">
        <v>3.75</v>
      </c>
      <c r="AL741"/>
      <c r="AN741"/>
      <c r="AO741"/>
      <c r="AZ741" s="12"/>
      <c r="BA741" s="6"/>
      <c r="EM741" t="s">
        <v>537</v>
      </c>
      <c r="EN741" s="16">
        <v>1</v>
      </c>
    </row>
    <row r="742" spans="1:145" x14ac:dyDescent="0.3">
      <c r="A742" s="12" t="s">
        <v>93</v>
      </c>
      <c r="B742" s="6" t="s">
        <v>1980</v>
      </c>
      <c r="AG742" s="6">
        <v>1</v>
      </c>
      <c r="AH742">
        <v>61</v>
      </c>
      <c r="AI742">
        <v>4</v>
      </c>
      <c r="AJ742">
        <v>74.5</v>
      </c>
      <c r="AK742">
        <v>6.5</v>
      </c>
      <c r="AL742"/>
      <c r="AN742">
        <v>2000</v>
      </c>
      <c r="AO742">
        <v>2500</v>
      </c>
      <c r="AZ742" s="12"/>
      <c r="BA742" s="6"/>
      <c r="EM742" t="s">
        <v>537</v>
      </c>
      <c r="EN742" s="16">
        <v>1</v>
      </c>
    </row>
    <row r="743" spans="1:145" x14ac:dyDescent="0.3">
      <c r="A743" s="12" t="s">
        <v>93</v>
      </c>
      <c r="B743" s="6" t="s">
        <v>1981</v>
      </c>
      <c r="AL743"/>
      <c r="AN743"/>
      <c r="AO743"/>
      <c r="AZ743" s="12"/>
      <c r="BA743" s="6"/>
      <c r="EM743" t="s">
        <v>537</v>
      </c>
      <c r="EN743" s="16">
        <v>1</v>
      </c>
      <c r="EO743" t="s">
        <v>602</v>
      </c>
    </row>
    <row r="744" spans="1:145" x14ac:dyDescent="0.3">
      <c r="A744" s="12" t="s">
        <v>93</v>
      </c>
      <c r="B744" s="6" t="s">
        <v>1982</v>
      </c>
      <c r="E744">
        <v>50</v>
      </c>
      <c r="F744" s="6">
        <v>500</v>
      </c>
      <c r="AJ744">
        <v>59</v>
      </c>
      <c r="AL744"/>
      <c r="AN744"/>
      <c r="AO744"/>
      <c r="AZ744" s="12"/>
      <c r="BA744" s="6"/>
      <c r="EM744" t="s">
        <v>537</v>
      </c>
      <c r="EN744" s="16">
        <v>1</v>
      </c>
    </row>
    <row r="745" spans="1:145" x14ac:dyDescent="0.3">
      <c r="A745" s="12" t="s">
        <v>93</v>
      </c>
      <c r="B745" s="6" t="s">
        <v>1983</v>
      </c>
      <c r="E745">
        <v>800</v>
      </c>
      <c r="AL745"/>
      <c r="AN745"/>
      <c r="AO745"/>
      <c r="AZ745" s="12"/>
      <c r="BA745" s="6"/>
      <c r="EM745" t="s">
        <v>537</v>
      </c>
      <c r="EN745" s="16">
        <v>1</v>
      </c>
      <c r="EO745" t="s">
        <v>602</v>
      </c>
    </row>
    <row r="746" spans="1:145" x14ac:dyDescent="0.3">
      <c r="A746" s="12" t="s">
        <v>93</v>
      </c>
      <c r="B746" s="6" t="s">
        <v>1984</v>
      </c>
      <c r="AH746">
        <v>63.1</v>
      </c>
      <c r="AI746">
        <v>7.4</v>
      </c>
      <c r="AJ746">
        <v>67.2</v>
      </c>
      <c r="AK746">
        <v>8.3000000000000007</v>
      </c>
      <c r="AL746"/>
      <c r="AN746">
        <v>513</v>
      </c>
      <c r="AO746">
        <v>1231</v>
      </c>
      <c r="AZ746" s="12"/>
      <c r="BA746" s="6"/>
      <c r="EM746" t="s">
        <v>1180</v>
      </c>
      <c r="EN746" s="16">
        <v>1</v>
      </c>
    </row>
    <row r="747" spans="1:145" x14ac:dyDescent="0.3">
      <c r="A747" s="12" t="s">
        <v>93</v>
      </c>
      <c r="B747" s="6" t="s">
        <v>1985</v>
      </c>
      <c r="E747">
        <v>11</v>
      </c>
      <c r="F747" s="6">
        <v>650</v>
      </c>
      <c r="AG747" s="6">
        <v>1</v>
      </c>
      <c r="AH747">
        <v>44</v>
      </c>
      <c r="AI747">
        <v>5</v>
      </c>
      <c r="AJ747">
        <v>40.5</v>
      </c>
      <c r="AK747">
        <v>4.5</v>
      </c>
      <c r="AL747"/>
      <c r="AN747"/>
      <c r="AO747"/>
      <c r="AP747">
        <v>1.8</v>
      </c>
      <c r="AQ747">
        <v>0.05</v>
      </c>
      <c r="AZ747" s="12"/>
      <c r="BA747" s="6"/>
      <c r="EM747" t="s">
        <v>538</v>
      </c>
      <c r="EN747" s="16">
        <v>1</v>
      </c>
    </row>
    <row r="748" spans="1:145" x14ac:dyDescent="0.3">
      <c r="A748" s="12" t="s">
        <v>93</v>
      </c>
      <c r="B748" s="6" t="s">
        <v>1986</v>
      </c>
      <c r="F748" s="6">
        <v>800</v>
      </c>
      <c r="AL748"/>
      <c r="AN748"/>
      <c r="AO748"/>
      <c r="AZ748" s="12"/>
      <c r="BA748" s="6"/>
      <c r="EM748" t="s">
        <v>537</v>
      </c>
      <c r="EN748" s="16">
        <v>1</v>
      </c>
      <c r="EO748" t="s">
        <v>602</v>
      </c>
    </row>
    <row r="749" spans="1:145" x14ac:dyDescent="0.3">
      <c r="A749" s="12" t="s">
        <v>93</v>
      </c>
      <c r="B749" s="6" t="s">
        <v>1987</v>
      </c>
      <c r="AH749">
        <v>33</v>
      </c>
      <c r="AI749">
        <v>3</v>
      </c>
      <c r="AJ749">
        <v>41.1</v>
      </c>
      <c r="AK749">
        <v>6.6</v>
      </c>
      <c r="AL749"/>
      <c r="AN749"/>
      <c r="AO749"/>
      <c r="AZ749" s="12"/>
      <c r="BA749" s="6"/>
      <c r="EM749" t="s">
        <v>537</v>
      </c>
      <c r="EN749" s="16">
        <v>1</v>
      </c>
    </row>
    <row r="750" spans="1:145" x14ac:dyDescent="0.3">
      <c r="A750" s="12" t="s">
        <v>93</v>
      </c>
      <c r="B750" s="6" t="s">
        <v>1988</v>
      </c>
      <c r="E750">
        <v>700</v>
      </c>
      <c r="F750" s="6">
        <v>900</v>
      </c>
      <c r="AL750"/>
      <c r="AN750"/>
      <c r="AO750"/>
      <c r="AZ750" s="12"/>
      <c r="BA750" s="6"/>
      <c r="EM750" t="s">
        <v>537</v>
      </c>
      <c r="EN750" s="16">
        <v>1</v>
      </c>
      <c r="EO750" t="s">
        <v>602</v>
      </c>
    </row>
    <row r="751" spans="1:145" x14ac:dyDescent="0.3">
      <c r="A751" s="12" t="s">
        <v>93</v>
      </c>
      <c r="B751" s="6" t="s">
        <v>1989</v>
      </c>
      <c r="C751">
        <v>1</v>
      </c>
      <c r="E751">
        <v>800</v>
      </c>
      <c r="AL751">
        <v>62.5</v>
      </c>
      <c r="AM751" s="6">
        <v>7.5</v>
      </c>
      <c r="AN751"/>
      <c r="AO751"/>
      <c r="AT751">
        <v>15</v>
      </c>
      <c r="AZ751" s="12"/>
      <c r="BA751" s="6"/>
      <c r="EM751" t="s">
        <v>537</v>
      </c>
      <c r="EN751" s="16">
        <v>1</v>
      </c>
    </row>
    <row r="752" spans="1:145" x14ac:dyDescent="0.3">
      <c r="A752" s="12" t="s">
        <v>93</v>
      </c>
      <c r="B752" s="6" t="s">
        <v>1990</v>
      </c>
      <c r="E752">
        <v>350</v>
      </c>
      <c r="F752" s="6">
        <v>1790</v>
      </c>
      <c r="AH752">
        <v>26.8</v>
      </c>
      <c r="AI752">
        <v>2.7</v>
      </c>
      <c r="AJ752">
        <v>34</v>
      </c>
      <c r="AK752">
        <v>2</v>
      </c>
      <c r="AL752"/>
      <c r="AN752"/>
      <c r="AO752"/>
      <c r="AT752">
        <v>6.9</v>
      </c>
      <c r="AU752">
        <v>0.2</v>
      </c>
      <c r="AV752">
        <v>30.5</v>
      </c>
      <c r="AZ752" s="12"/>
      <c r="BA752" s="6"/>
      <c r="EM752" t="s">
        <v>537</v>
      </c>
      <c r="EN752" s="16">
        <v>1</v>
      </c>
    </row>
    <row r="753" spans="1:145" x14ac:dyDescent="0.3">
      <c r="A753" s="12" t="s">
        <v>93</v>
      </c>
      <c r="B753" s="6" t="s">
        <v>1991</v>
      </c>
      <c r="E753">
        <v>450</v>
      </c>
      <c r="F753" s="6">
        <v>1900</v>
      </c>
      <c r="AL753"/>
      <c r="AN753"/>
      <c r="AO753"/>
      <c r="AZ753" s="12"/>
      <c r="BA753" s="6"/>
      <c r="EM753" t="s">
        <v>538</v>
      </c>
      <c r="EN753" s="16">
        <v>1</v>
      </c>
      <c r="EO753" t="s">
        <v>602</v>
      </c>
    </row>
    <row r="754" spans="1:145" x14ac:dyDescent="0.3">
      <c r="A754" s="12" t="s">
        <v>93</v>
      </c>
      <c r="B754" s="6" t="s">
        <v>1992</v>
      </c>
      <c r="E754">
        <v>1370</v>
      </c>
      <c r="F754" s="6">
        <v>1990</v>
      </c>
      <c r="AG754" s="6">
        <v>1</v>
      </c>
      <c r="AH754">
        <v>22.2</v>
      </c>
      <c r="AI754">
        <v>0.4</v>
      </c>
      <c r="AJ754">
        <v>25.1</v>
      </c>
      <c r="AK754">
        <v>0.9</v>
      </c>
      <c r="AL754"/>
      <c r="AN754"/>
      <c r="AO754"/>
      <c r="AZ754" s="12"/>
      <c r="BA754" s="6"/>
      <c r="EM754" t="s">
        <v>538</v>
      </c>
      <c r="EN754" s="16">
        <v>1</v>
      </c>
    </row>
    <row r="755" spans="1:145" x14ac:dyDescent="0.3">
      <c r="A755" s="12" t="s">
        <v>93</v>
      </c>
      <c r="B755" s="6" t="s">
        <v>1993</v>
      </c>
      <c r="C755">
        <v>1</v>
      </c>
      <c r="E755">
        <v>1100</v>
      </c>
      <c r="F755" s="6">
        <v>1900</v>
      </c>
      <c r="AH755">
        <v>71.95</v>
      </c>
      <c r="AI755">
        <v>3.15</v>
      </c>
      <c r="AJ755">
        <v>72.349999999999994</v>
      </c>
      <c r="AK755">
        <v>2.95</v>
      </c>
      <c r="AL755"/>
      <c r="AN755"/>
      <c r="AO755"/>
      <c r="AT755">
        <v>41.1</v>
      </c>
      <c r="AZ755" s="12"/>
      <c r="BA755" s="6"/>
      <c r="EM755" t="s">
        <v>538</v>
      </c>
      <c r="EN755" s="16">
        <v>1</v>
      </c>
    </row>
    <row r="756" spans="1:145" x14ac:dyDescent="0.3">
      <c r="A756" s="12" t="s">
        <v>93</v>
      </c>
      <c r="B756" s="6" t="s">
        <v>1994</v>
      </c>
      <c r="E756" s="12">
        <v>1640</v>
      </c>
      <c r="AG756" s="6">
        <v>1</v>
      </c>
      <c r="AH756">
        <v>46.6</v>
      </c>
      <c r="AI756">
        <v>2.2999999999999998</v>
      </c>
      <c r="AL756"/>
      <c r="AN756"/>
      <c r="AO756"/>
      <c r="AZ756" s="12"/>
      <c r="BA756" s="6"/>
      <c r="EM756" t="s">
        <v>538</v>
      </c>
      <c r="EN756" s="16">
        <v>1</v>
      </c>
    </row>
    <row r="757" spans="1:145" x14ac:dyDescent="0.3">
      <c r="A757" s="12" t="s">
        <v>93</v>
      </c>
      <c r="B757" s="6" t="s">
        <v>1995</v>
      </c>
      <c r="C757">
        <v>1</v>
      </c>
      <c r="E757">
        <v>580</v>
      </c>
      <c r="F757" s="6">
        <v>1530</v>
      </c>
      <c r="AH757">
        <v>31.75</v>
      </c>
      <c r="AI757">
        <v>4.05</v>
      </c>
      <c r="AJ757">
        <v>38.700000000000003</v>
      </c>
      <c r="AK757">
        <v>1.1000000000000001</v>
      </c>
      <c r="AL757"/>
      <c r="AN757">
        <v>57</v>
      </c>
      <c r="AO757">
        <v>82</v>
      </c>
      <c r="AP757">
        <v>2.19</v>
      </c>
      <c r="AQ757">
        <v>0.11</v>
      </c>
      <c r="AV757">
        <v>35.450000000000003</v>
      </c>
      <c r="AW757">
        <v>2.25</v>
      </c>
      <c r="AZ757" s="12"/>
      <c r="BA757" s="6"/>
      <c r="EM757" t="s">
        <v>538</v>
      </c>
      <c r="EN757" s="16">
        <v>1</v>
      </c>
    </row>
    <row r="758" spans="1:145" x14ac:dyDescent="0.3">
      <c r="A758" s="12" t="s">
        <v>93</v>
      </c>
      <c r="B758" s="6" t="s">
        <v>1996</v>
      </c>
      <c r="E758">
        <v>680</v>
      </c>
      <c r="F758" s="6">
        <v>2256</v>
      </c>
      <c r="AG758" s="6">
        <v>1</v>
      </c>
      <c r="AH758">
        <v>57.4</v>
      </c>
      <c r="AI758">
        <v>4.5</v>
      </c>
      <c r="AJ758">
        <v>70.150000000000006</v>
      </c>
      <c r="AK758">
        <v>10.55</v>
      </c>
      <c r="AL758"/>
      <c r="AN758">
        <v>980</v>
      </c>
      <c r="AO758">
        <v>2103</v>
      </c>
      <c r="AP758">
        <v>2.21</v>
      </c>
      <c r="AQ758">
        <v>0.45</v>
      </c>
      <c r="AT758">
        <v>28</v>
      </c>
      <c r="AZ758" s="12"/>
      <c r="BA758" s="6"/>
      <c r="EM758" t="s">
        <v>538</v>
      </c>
      <c r="EN758" s="16">
        <v>1</v>
      </c>
    </row>
    <row r="759" spans="1:145" x14ac:dyDescent="0.3">
      <c r="A759" s="12" t="s">
        <v>93</v>
      </c>
      <c r="B759" s="6" t="s">
        <v>1997</v>
      </c>
      <c r="D759" s="6">
        <v>1</v>
      </c>
      <c r="E759">
        <v>1100</v>
      </c>
      <c r="F759" s="6">
        <v>2200</v>
      </c>
      <c r="AG759" s="6">
        <v>1</v>
      </c>
      <c r="AL759"/>
      <c r="AN759"/>
      <c r="AO759"/>
      <c r="AZ759" s="12"/>
      <c r="BA759" s="6"/>
      <c r="EM759" t="s">
        <v>538</v>
      </c>
      <c r="EN759" s="16">
        <v>1</v>
      </c>
      <c r="EO759" t="s">
        <v>602</v>
      </c>
    </row>
    <row r="760" spans="1:145" x14ac:dyDescent="0.3">
      <c r="A760" s="12" t="s">
        <v>93</v>
      </c>
      <c r="B760" s="6" t="s">
        <v>1998</v>
      </c>
      <c r="E760">
        <v>1760</v>
      </c>
      <c r="F760" s="6">
        <v>2120</v>
      </c>
      <c r="AL760"/>
      <c r="AN760"/>
      <c r="AO760"/>
      <c r="AZ760" s="12"/>
      <c r="BA760" s="6"/>
      <c r="EM760" t="s">
        <v>538</v>
      </c>
      <c r="EN760" s="16">
        <v>1</v>
      </c>
      <c r="EO760" t="s">
        <v>602</v>
      </c>
    </row>
    <row r="761" spans="1:145" x14ac:dyDescent="0.3">
      <c r="A761" s="12" t="s">
        <v>93</v>
      </c>
      <c r="B761" s="6" t="s">
        <v>1999</v>
      </c>
      <c r="C761">
        <v>1</v>
      </c>
      <c r="AJ761">
        <v>86.5</v>
      </c>
      <c r="AL761">
        <v>73</v>
      </c>
      <c r="AN761">
        <v>700</v>
      </c>
      <c r="AO761"/>
      <c r="AZ761" s="12"/>
      <c r="BA761" s="6"/>
      <c r="EM761" t="s">
        <v>537</v>
      </c>
      <c r="EN761" s="16">
        <v>1</v>
      </c>
    </row>
    <row r="762" spans="1:145" x14ac:dyDescent="0.3">
      <c r="A762" s="12" t="s">
        <v>93</v>
      </c>
      <c r="B762" s="6" t="s">
        <v>2000</v>
      </c>
      <c r="AL762"/>
      <c r="AN762"/>
      <c r="AO762"/>
      <c r="AZ762" s="12"/>
      <c r="BA762" s="6"/>
      <c r="EM762" t="s">
        <v>537</v>
      </c>
      <c r="EN762" s="16">
        <v>1</v>
      </c>
      <c r="EO762" t="s">
        <v>602</v>
      </c>
    </row>
    <row r="763" spans="1:145" x14ac:dyDescent="0.3">
      <c r="A763" s="12" t="s">
        <v>93</v>
      </c>
      <c r="B763" s="6" t="s">
        <v>2001</v>
      </c>
      <c r="E763">
        <v>148</v>
      </c>
      <c r="F763" s="6">
        <v>529</v>
      </c>
      <c r="AG763" s="6">
        <v>1</v>
      </c>
      <c r="AL763">
        <v>30.6</v>
      </c>
      <c r="AM763" s="6">
        <v>2.6</v>
      </c>
      <c r="AN763"/>
      <c r="AO763"/>
      <c r="AZ763" s="12"/>
      <c r="BA763" s="6"/>
      <c r="EM763" t="s">
        <v>537</v>
      </c>
      <c r="EN763" s="16">
        <v>1</v>
      </c>
    </row>
    <row r="764" spans="1:145" s="195" customFormat="1" x14ac:dyDescent="0.3">
      <c r="A764" s="193" t="s">
        <v>93</v>
      </c>
      <c r="B764" s="196" t="s">
        <v>2002</v>
      </c>
      <c r="C764" s="195">
        <v>2</v>
      </c>
      <c r="D764" s="196">
        <v>1</v>
      </c>
      <c r="F764" s="196"/>
      <c r="G764" s="197">
        <v>17.010000000000002</v>
      </c>
      <c r="H764" s="197">
        <v>28.98</v>
      </c>
      <c r="I764" s="197">
        <v>23.787272727272725</v>
      </c>
      <c r="J764" s="198">
        <v>3.9599295218705461</v>
      </c>
      <c r="K764" s="199">
        <v>960</v>
      </c>
      <c r="L764" s="199">
        <v>3725</v>
      </c>
      <c r="M764" s="199">
        <v>2297.090909090909</v>
      </c>
      <c r="N764" s="200">
        <v>850.0915779544523</v>
      </c>
      <c r="O764" s="195">
        <v>-11.03397</v>
      </c>
      <c r="P764" s="196">
        <v>4.9706400000000004</v>
      </c>
      <c r="Q764" s="208">
        <v>-78.65943</v>
      </c>
      <c r="R764" s="196">
        <v>-52.149970000000003</v>
      </c>
      <c r="S764" s="202">
        <v>1</v>
      </c>
      <c r="T764" s="202">
        <v>0</v>
      </c>
      <c r="U764" s="202">
        <v>0</v>
      </c>
      <c r="V764" s="202">
        <v>0</v>
      </c>
      <c r="W764" s="202">
        <v>1</v>
      </c>
      <c r="X764" s="202">
        <v>0</v>
      </c>
      <c r="Y764" s="202">
        <v>0</v>
      </c>
      <c r="Z764" s="202">
        <v>0</v>
      </c>
      <c r="AA764" s="202">
        <v>0</v>
      </c>
      <c r="AB764" s="202">
        <v>0</v>
      </c>
      <c r="AC764" s="202">
        <v>1</v>
      </c>
      <c r="AD764" s="202">
        <v>0</v>
      </c>
      <c r="AE764" s="203">
        <v>0</v>
      </c>
      <c r="AF764" s="204">
        <v>1</v>
      </c>
      <c r="AG764" s="196">
        <v>1</v>
      </c>
      <c r="AH764" s="195">
        <v>19.5</v>
      </c>
      <c r="AI764" s="195">
        <v>1.5</v>
      </c>
      <c r="AJ764" s="195">
        <v>23</v>
      </c>
      <c r="AM764" s="196"/>
      <c r="AS764" s="196"/>
      <c r="AY764" s="196"/>
      <c r="AZ764" s="193"/>
      <c r="BA764" s="196"/>
      <c r="BG764" s="195">
        <v>1</v>
      </c>
      <c r="BI764" s="195">
        <v>1</v>
      </c>
      <c r="BJ764" s="196"/>
      <c r="BL764" s="196"/>
      <c r="BT764" s="196"/>
      <c r="CA764" s="196"/>
      <c r="CI764" s="195">
        <v>1</v>
      </c>
      <c r="CS764" s="196"/>
      <c r="CU764" s="196"/>
      <c r="CX764" s="196"/>
      <c r="DN764" s="196"/>
      <c r="DS764" s="196"/>
      <c r="DU764" s="195">
        <v>1</v>
      </c>
      <c r="DW764" s="195">
        <v>1</v>
      </c>
      <c r="DY764" s="196"/>
      <c r="EL764" s="196"/>
      <c r="EM764" s="195" t="s">
        <v>537</v>
      </c>
      <c r="EN764" s="206" t="s">
        <v>3712</v>
      </c>
    </row>
    <row r="765" spans="1:145" s="195" customFormat="1" x14ac:dyDescent="0.3">
      <c r="A765" s="193" t="s">
        <v>93</v>
      </c>
      <c r="B765" s="196" t="s">
        <v>2003</v>
      </c>
      <c r="C765" s="195">
        <v>1</v>
      </c>
      <c r="D765" s="196">
        <v>1</v>
      </c>
      <c r="E765" s="195">
        <v>0</v>
      </c>
      <c r="F765" s="196">
        <v>1600</v>
      </c>
      <c r="G765" s="195">
        <v>18.68</v>
      </c>
      <c r="H765" s="195">
        <v>27.48</v>
      </c>
      <c r="I765" s="195">
        <v>24.629642857142851</v>
      </c>
      <c r="J765" s="198">
        <v>2.1901657000443584</v>
      </c>
      <c r="K765" s="195">
        <v>1339.54</v>
      </c>
      <c r="L765" s="195">
        <v>3724.69</v>
      </c>
      <c r="M765" s="195">
        <v>2557.9896428571433</v>
      </c>
      <c r="N765" s="200">
        <v>670.77256790615922</v>
      </c>
      <c r="O765" s="195">
        <v>-1.0566500000000001</v>
      </c>
      <c r="P765" s="196">
        <v>18.447600000000001</v>
      </c>
      <c r="Q765" s="195">
        <v>-95.068709999999996</v>
      </c>
      <c r="R765" s="196">
        <v>-73.666240000000002</v>
      </c>
      <c r="S765" s="202">
        <v>1</v>
      </c>
      <c r="T765" s="202">
        <v>0</v>
      </c>
      <c r="U765" s="202">
        <v>0</v>
      </c>
      <c r="V765" s="202">
        <v>0</v>
      </c>
      <c r="W765" s="202">
        <v>1</v>
      </c>
      <c r="X765" s="202">
        <v>0</v>
      </c>
      <c r="Y765" s="202">
        <v>0</v>
      </c>
      <c r="Z765" s="202">
        <v>0</v>
      </c>
      <c r="AA765" s="202">
        <v>0</v>
      </c>
      <c r="AB765" s="202">
        <v>0</v>
      </c>
      <c r="AC765" s="202">
        <v>1</v>
      </c>
      <c r="AD765" s="202">
        <v>0</v>
      </c>
      <c r="AE765" s="203">
        <v>0</v>
      </c>
      <c r="AF765" s="204">
        <v>1</v>
      </c>
      <c r="AG765" s="196">
        <v>1</v>
      </c>
      <c r="AH765" s="195">
        <v>25.19</v>
      </c>
      <c r="AI765" s="195">
        <v>1.56</v>
      </c>
      <c r="AM765" s="196"/>
      <c r="AN765" s="195">
        <v>180</v>
      </c>
      <c r="AO765" s="195">
        <v>300</v>
      </c>
      <c r="AS765" s="196"/>
      <c r="AT765" s="195">
        <v>7.0949999999999998</v>
      </c>
      <c r="AU765" s="195">
        <v>0.375</v>
      </c>
      <c r="AY765" s="196"/>
      <c r="AZ765" s="193"/>
      <c r="BA765" s="196"/>
      <c r="BG765" s="195">
        <v>1</v>
      </c>
      <c r="BJ765" s="196">
        <v>1</v>
      </c>
      <c r="BL765" s="196"/>
      <c r="BT765" s="196"/>
      <c r="CA765" s="196"/>
      <c r="CH765" s="195">
        <v>1</v>
      </c>
      <c r="CI765" s="195">
        <v>1</v>
      </c>
      <c r="CS765" s="196"/>
      <c r="CU765" s="196"/>
      <c r="CX765" s="196"/>
      <c r="DN765" s="196"/>
      <c r="DS765" s="196"/>
      <c r="DY765" s="196">
        <v>1</v>
      </c>
      <c r="EL765" s="196"/>
      <c r="EM765" s="195" t="s">
        <v>1180</v>
      </c>
      <c r="EN765" s="206" t="s">
        <v>210</v>
      </c>
    </row>
    <row r="766" spans="1:145" s="195" customFormat="1" x14ac:dyDescent="0.3">
      <c r="A766" s="193" t="s">
        <v>93</v>
      </c>
      <c r="B766" s="196" t="s">
        <v>2003</v>
      </c>
      <c r="C766" s="195">
        <v>2</v>
      </c>
      <c r="D766" s="196">
        <v>1</v>
      </c>
      <c r="E766" s="195">
        <v>0</v>
      </c>
      <c r="F766" s="196">
        <v>1600</v>
      </c>
      <c r="G766" s="195">
        <v>18.68</v>
      </c>
      <c r="H766" s="195">
        <v>27.48</v>
      </c>
      <c r="I766" s="195">
        <v>24.629642857142851</v>
      </c>
      <c r="J766" s="198">
        <v>2.1901657000443584</v>
      </c>
      <c r="K766" s="195">
        <v>1339.54</v>
      </c>
      <c r="L766" s="195">
        <v>3724.69</v>
      </c>
      <c r="M766" s="195">
        <v>2557.9896428571433</v>
      </c>
      <c r="N766" s="200">
        <v>670.77256790615922</v>
      </c>
      <c r="O766" s="195">
        <v>-1.0566500000000001</v>
      </c>
      <c r="P766" s="196">
        <v>18.447600000000001</v>
      </c>
      <c r="Q766" s="195">
        <v>-95.068709999999996</v>
      </c>
      <c r="R766" s="196">
        <v>-73.666240000000002</v>
      </c>
      <c r="S766" s="202">
        <v>1</v>
      </c>
      <c r="T766" s="202">
        <v>0</v>
      </c>
      <c r="U766" s="202">
        <v>0</v>
      </c>
      <c r="V766" s="202">
        <v>0</v>
      </c>
      <c r="W766" s="202">
        <v>1</v>
      </c>
      <c r="X766" s="202">
        <v>0</v>
      </c>
      <c r="Y766" s="202">
        <v>0</v>
      </c>
      <c r="Z766" s="202">
        <v>0</v>
      </c>
      <c r="AA766" s="202">
        <v>0</v>
      </c>
      <c r="AB766" s="202">
        <v>0</v>
      </c>
      <c r="AC766" s="202">
        <v>1</v>
      </c>
      <c r="AD766" s="202">
        <v>0</v>
      </c>
      <c r="AE766" s="203">
        <v>0</v>
      </c>
      <c r="AF766" s="204">
        <v>1</v>
      </c>
      <c r="AG766" s="196">
        <v>1</v>
      </c>
      <c r="AH766" s="195">
        <v>25.19</v>
      </c>
      <c r="AI766" s="195">
        <v>1.56</v>
      </c>
      <c r="AM766" s="196"/>
      <c r="AN766" s="195">
        <v>180</v>
      </c>
      <c r="AO766" s="195">
        <v>300</v>
      </c>
      <c r="AS766" s="196"/>
      <c r="AT766" s="195">
        <v>7.0949999999999998</v>
      </c>
      <c r="AU766" s="195">
        <v>0.375</v>
      </c>
      <c r="AY766" s="196"/>
      <c r="AZ766" s="193"/>
      <c r="BA766" s="196"/>
      <c r="BG766" s="195">
        <v>1</v>
      </c>
      <c r="BJ766" s="196">
        <v>1</v>
      </c>
      <c r="BL766" s="196"/>
      <c r="BT766" s="196"/>
      <c r="CA766" s="196"/>
      <c r="CH766" s="195">
        <v>1</v>
      </c>
      <c r="CI766" s="195">
        <v>1</v>
      </c>
      <c r="CS766" s="196"/>
      <c r="CU766" s="196"/>
      <c r="CX766" s="196"/>
      <c r="DN766" s="196"/>
      <c r="DS766" s="196"/>
      <c r="DY766" s="196">
        <v>1</v>
      </c>
      <c r="EL766" s="196"/>
      <c r="EM766" s="195" t="s">
        <v>1180</v>
      </c>
      <c r="EN766" s="206" t="s">
        <v>210</v>
      </c>
    </row>
    <row r="767" spans="1:145" x14ac:dyDescent="0.3">
      <c r="A767" s="12" t="s">
        <v>93</v>
      </c>
      <c r="B767" s="6" t="s">
        <v>2006</v>
      </c>
      <c r="AL767"/>
      <c r="AN767"/>
      <c r="AO767"/>
      <c r="AZ767" s="12"/>
      <c r="BA767" s="6"/>
      <c r="EM767" t="s">
        <v>537</v>
      </c>
      <c r="EN767" s="16">
        <v>1</v>
      </c>
      <c r="EO767" t="s">
        <v>602</v>
      </c>
    </row>
    <row r="768" spans="1:145" x14ac:dyDescent="0.3">
      <c r="A768" s="12" t="s">
        <v>93</v>
      </c>
      <c r="B768" s="6" t="s">
        <v>2008</v>
      </c>
      <c r="C768">
        <v>2</v>
      </c>
      <c r="E768">
        <v>90</v>
      </c>
      <c r="F768" s="6">
        <v>170</v>
      </c>
      <c r="AH768">
        <v>22.05</v>
      </c>
      <c r="AI768">
        <v>0.95</v>
      </c>
      <c r="AJ768">
        <v>27.35</v>
      </c>
      <c r="AK768">
        <v>1.45</v>
      </c>
      <c r="AL768"/>
      <c r="AN768"/>
      <c r="AO768"/>
      <c r="AP768">
        <v>1.9</v>
      </c>
      <c r="AQ768">
        <v>0.05</v>
      </c>
      <c r="AZ768" s="12"/>
      <c r="BA768" s="6"/>
      <c r="EM768" t="s">
        <v>537</v>
      </c>
      <c r="EN768" s="16">
        <v>1</v>
      </c>
    </row>
    <row r="769" spans="1:145" x14ac:dyDescent="0.3">
      <c r="A769" s="12" t="s">
        <v>93</v>
      </c>
      <c r="B769" s="6" t="s">
        <v>2007</v>
      </c>
      <c r="AL769"/>
      <c r="AN769"/>
      <c r="AO769"/>
      <c r="AZ769" s="12"/>
      <c r="BA769" s="6"/>
      <c r="EM769" t="s">
        <v>537</v>
      </c>
      <c r="EN769" s="16">
        <v>1</v>
      </c>
      <c r="EO769" t="s">
        <v>602</v>
      </c>
    </row>
    <row r="770" spans="1:145" s="195" customFormat="1" x14ac:dyDescent="0.3">
      <c r="A770" s="193" t="s">
        <v>93</v>
      </c>
      <c r="B770" s="196" t="s">
        <v>2009</v>
      </c>
      <c r="C770" s="195">
        <v>2</v>
      </c>
      <c r="D770" s="196">
        <v>1</v>
      </c>
      <c r="E770" s="195">
        <v>0</v>
      </c>
      <c r="F770" s="196">
        <v>600</v>
      </c>
      <c r="G770" s="197">
        <v>14.08</v>
      </c>
      <c r="H770" s="197">
        <v>28.98</v>
      </c>
      <c r="I770" s="197">
        <v>25.641764705882352</v>
      </c>
      <c r="J770" s="198">
        <v>3.1755830868009935</v>
      </c>
      <c r="K770" s="199">
        <v>960</v>
      </c>
      <c r="L770" s="199">
        <v>3404</v>
      </c>
      <c r="M770" s="199">
        <v>2288</v>
      </c>
      <c r="N770" s="200">
        <v>596.22562843272681</v>
      </c>
      <c r="O770" s="208">
        <v>-12.976789999999999</v>
      </c>
      <c r="P770" s="196">
        <v>8.6999700000000004</v>
      </c>
      <c r="Q770" s="208">
        <v>-83.203370000000007</v>
      </c>
      <c r="R770" s="196">
        <v>-47.738680000000002</v>
      </c>
      <c r="S770" s="202">
        <v>1</v>
      </c>
      <c r="T770" s="202">
        <v>1</v>
      </c>
      <c r="U770" s="202">
        <v>0</v>
      </c>
      <c r="V770" s="202">
        <v>0</v>
      </c>
      <c r="W770" s="202">
        <v>1</v>
      </c>
      <c r="X770" s="202">
        <v>0</v>
      </c>
      <c r="Y770" s="202">
        <v>0</v>
      </c>
      <c r="Z770" s="202">
        <v>0</v>
      </c>
      <c r="AA770" s="202">
        <v>0</v>
      </c>
      <c r="AB770" s="202">
        <v>0</v>
      </c>
      <c r="AC770" s="202">
        <v>0</v>
      </c>
      <c r="AD770" s="202">
        <v>0</v>
      </c>
      <c r="AE770" s="203">
        <v>0</v>
      </c>
      <c r="AF770" s="204">
        <v>1</v>
      </c>
      <c r="AG770" s="196"/>
      <c r="AH770" s="195">
        <v>29.7</v>
      </c>
      <c r="AJ770" s="195">
        <v>37.9</v>
      </c>
      <c r="AM770" s="196"/>
      <c r="AN770" s="195">
        <v>570</v>
      </c>
      <c r="AO770" s="195">
        <v>769</v>
      </c>
      <c r="AS770" s="196"/>
      <c r="AY770" s="196"/>
      <c r="AZ770" s="193"/>
      <c r="BA770" s="196"/>
      <c r="BF770" s="195">
        <v>1</v>
      </c>
      <c r="BG770" s="195">
        <v>1</v>
      </c>
      <c r="BJ770" s="196"/>
      <c r="BL770" s="196">
        <v>1</v>
      </c>
      <c r="BT770" s="196"/>
      <c r="CA770" s="196"/>
      <c r="CH770" s="195">
        <v>1</v>
      </c>
      <c r="CI770" s="195">
        <v>1</v>
      </c>
      <c r="CS770" s="196"/>
      <c r="CU770" s="196"/>
      <c r="CX770" s="196"/>
      <c r="DN770" s="196"/>
      <c r="DS770" s="196"/>
      <c r="DY770" s="196"/>
      <c r="EL770" s="196"/>
      <c r="EM770" s="195" t="s">
        <v>537</v>
      </c>
      <c r="EN770" s="206" t="s">
        <v>210</v>
      </c>
    </row>
    <row r="771" spans="1:145" x14ac:dyDescent="0.3">
      <c r="A771" s="12" t="s">
        <v>93</v>
      </c>
      <c r="B771" s="6" t="s">
        <v>2010</v>
      </c>
      <c r="D771" s="6">
        <v>1</v>
      </c>
      <c r="E771">
        <v>2000</v>
      </c>
      <c r="F771" s="6">
        <v>4100</v>
      </c>
      <c r="AG771" s="6">
        <v>1</v>
      </c>
      <c r="AL771">
        <v>46.8</v>
      </c>
      <c r="AM771" s="6">
        <v>14.2</v>
      </c>
      <c r="AN771"/>
      <c r="AO771"/>
      <c r="AZ771" s="12"/>
      <c r="BA771" s="6"/>
      <c r="EM771" t="s">
        <v>537</v>
      </c>
      <c r="EN771" s="16">
        <v>1</v>
      </c>
    </row>
    <row r="772" spans="1:145" x14ac:dyDescent="0.3">
      <c r="A772" s="12" t="s">
        <v>93</v>
      </c>
      <c r="B772" s="6" t="s">
        <v>2011</v>
      </c>
      <c r="AL772">
        <v>35</v>
      </c>
      <c r="AN772"/>
      <c r="AO772"/>
      <c r="AZ772" s="12"/>
      <c r="BA772" s="6"/>
      <c r="EM772" t="s">
        <v>537</v>
      </c>
      <c r="EN772" s="16">
        <v>1</v>
      </c>
    </row>
    <row r="773" spans="1:145" x14ac:dyDescent="0.3">
      <c r="A773" s="12" t="s">
        <v>93</v>
      </c>
      <c r="B773" s="6" t="s">
        <v>2012</v>
      </c>
      <c r="C773">
        <v>1</v>
      </c>
      <c r="AL773"/>
      <c r="AN773"/>
      <c r="AO773"/>
      <c r="AZ773" s="12"/>
      <c r="BA773" s="6"/>
      <c r="EM773" t="s">
        <v>1180</v>
      </c>
      <c r="EN773" s="16">
        <v>1</v>
      </c>
      <c r="EO773" t="s">
        <v>602</v>
      </c>
    </row>
    <row r="774" spans="1:145" x14ac:dyDescent="0.3">
      <c r="A774" s="12" t="s">
        <v>93</v>
      </c>
      <c r="B774" s="6" t="s">
        <v>2013</v>
      </c>
      <c r="AL774"/>
      <c r="AN774"/>
      <c r="AO774"/>
      <c r="AZ774" s="12"/>
      <c r="BA774" s="6"/>
      <c r="EM774" t="s">
        <v>537</v>
      </c>
      <c r="EN774" s="16">
        <v>1</v>
      </c>
      <c r="EO774" t="s">
        <v>602</v>
      </c>
    </row>
    <row r="775" spans="1:145" x14ac:dyDescent="0.3">
      <c r="A775" s="12" t="s">
        <v>93</v>
      </c>
      <c r="B775" s="6" t="s">
        <v>2014</v>
      </c>
      <c r="F775" s="6">
        <v>2000</v>
      </c>
      <c r="AL775"/>
      <c r="AN775"/>
      <c r="AO775"/>
      <c r="AZ775" s="12"/>
      <c r="BA775" s="6"/>
      <c r="EM775" t="s">
        <v>537</v>
      </c>
      <c r="EN775" s="16">
        <v>1</v>
      </c>
      <c r="EO775" t="s">
        <v>602</v>
      </c>
    </row>
    <row r="776" spans="1:145" x14ac:dyDescent="0.3">
      <c r="A776" s="12" t="s">
        <v>93</v>
      </c>
      <c r="B776" s="6" t="s">
        <v>2015</v>
      </c>
      <c r="AL776"/>
      <c r="AN776"/>
      <c r="AO776"/>
      <c r="AZ776" s="12"/>
      <c r="BA776" s="6"/>
      <c r="EM776" t="s">
        <v>537</v>
      </c>
      <c r="EN776" s="16">
        <v>1</v>
      </c>
      <c r="EO776" t="s">
        <v>602</v>
      </c>
    </row>
    <row r="777" spans="1:145" x14ac:dyDescent="0.3">
      <c r="A777" s="12" t="s">
        <v>93</v>
      </c>
      <c r="B777" s="6" t="s">
        <v>2016</v>
      </c>
      <c r="E777">
        <v>200</v>
      </c>
      <c r="F777" s="6">
        <v>280</v>
      </c>
      <c r="AL777"/>
      <c r="AN777">
        <v>300</v>
      </c>
      <c r="AO777">
        <v>350</v>
      </c>
      <c r="AZ777" s="12"/>
      <c r="BA777" s="6"/>
      <c r="EM777" t="s">
        <v>537</v>
      </c>
      <c r="EN777" s="16">
        <v>1</v>
      </c>
      <c r="EO777" t="s">
        <v>4601</v>
      </c>
    </row>
    <row r="778" spans="1:145" s="195" customFormat="1" x14ac:dyDescent="0.3">
      <c r="A778" s="193" t="s">
        <v>93</v>
      </c>
      <c r="B778" s="196" t="s">
        <v>2017</v>
      </c>
      <c r="C778" s="195">
        <v>1</v>
      </c>
      <c r="D778" s="196">
        <v>1</v>
      </c>
      <c r="E778" s="195">
        <v>20</v>
      </c>
      <c r="F778" s="196">
        <v>700</v>
      </c>
      <c r="G778" s="195">
        <v>22.69</v>
      </c>
      <c r="H778" s="195">
        <v>26.46</v>
      </c>
      <c r="I778" s="195">
        <v>25.006666666666664</v>
      </c>
      <c r="J778" s="198">
        <v>1.4024787580090707</v>
      </c>
      <c r="K778" s="195">
        <v>2006.05</v>
      </c>
      <c r="L778" s="195">
        <v>3721.31</v>
      </c>
      <c r="M778" s="195">
        <v>3057.1783333333333</v>
      </c>
      <c r="N778" s="200">
        <v>627.64071188592197</v>
      </c>
      <c r="O778" s="208">
        <v>8.1358899999999998</v>
      </c>
      <c r="P778" s="196">
        <v>12.173690000000001</v>
      </c>
      <c r="Q778" s="208">
        <v>-84.314710000000005</v>
      </c>
      <c r="R778" s="196">
        <v>-77.989819999999995</v>
      </c>
      <c r="S778" s="202">
        <v>1</v>
      </c>
      <c r="T778" s="202">
        <v>0</v>
      </c>
      <c r="U778" s="202">
        <v>0</v>
      </c>
      <c r="V778" s="202">
        <v>0</v>
      </c>
      <c r="W778" s="202">
        <v>1</v>
      </c>
      <c r="X778" s="202">
        <v>0</v>
      </c>
      <c r="Y778" s="202">
        <v>0</v>
      </c>
      <c r="Z778" s="202">
        <v>0</v>
      </c>
      <c r="AA778" s="202">
        <v>0</v>
      </c>
      <c r="AB778" s="202">
        <v>0</v>
      </c>
      <c r="AC778" s="202">
        <v>1</v>
      </c>
      <c r="AD778" s="202">
        <v>0</v>
      </c>
      <c r="AE778" s="203">
        <v>0</v>
      </c>
      <c r="AF778" s="204">
        <v>1</v>
      </c>
      <c r="AG778" s="196"/>
      <c r="AH778" s="195">
        <v>22.17</v>
      </c>
      <c r="AI778" s="195">
        <v>0.18</v>
      </c>
      <c r="AM778" s="196"/>
      <c r="AS778" s="196"/>
      <c r="AY778" s="196"/>
      <c r="AZ778" s="193"/>
      <c r="BA778" s="196"/>
      <c r="BG778" s="195">
        <v>1</v>
      </c>
      <c r="BJ778" s="196"/>
      <c r="BL778" s="196"/>
      <c r="BT778" s="196"/>
      <c r="CA778" s="196"/>
      <c r="CH778" s="195">
        <v>1</v>
      </c>
      <c r="CI778" s="195">
        <v>1</v>
      </c>
      <c r="CS778" s="196"/>
      <c r="CU778" s="196"/>
      <c r="CX778" s="196"/>
      <c r="DN778" s="196"/>
      <c r="DS778" s="196"/>
      <c r="DY778" s="196">
        <v>1</v>
      </c>
      <c r="EL778" s="196"/>
      <c r="EM778" s="195" t="s">
        <v>1180</v>
      </c>
      <c r="EN778" s="206" t="s">
        <v>5138</v>
      </c>
    </row>
    <row r="779" spans="1:145" x14ac:dyDescent="0.3">
      <c r="A779" s="12" t="s">
        <v>93</v>
      </c>
      <c r="B779" s="6" t="s">
        <v>2018</v>
      </c>
      <c r="E779">
        <v>40</v>
      </c>
      <c r="F779" s="6">
        <v>1037</v>
      </c>
      <c r="AH779">
        <v>24.8</v>
      </c>
      <c r="AI779">
        <v>4.8</v>
      </c>
      <c r="AJ779">
        <v>33.85</v>
      </c>
      <c r="AK779">
        <v>5.85</v>
      </c>
      <c r="AL779"/>
      <c r="AN779"/>
      <c r="AO779"/>
      <c r="AZ779" s="12"/>
      <c r="BA779" s="6"/>
      <c r="EM779" t="s">
        <v>537</v>
      </c>
      <c r="EN779" s="16">
        <v>1</v>
      </c>
    </row>
    <row r="780" spans="1:145" s="195" customFormat="1" x14ac:dyDescent="0.3">
      <c r="A780" s="193" t="s">
        <v>93</v>
      </c>
      <c r="B780" s="196" t="s">
        <v>2019</v>
      </c>
      <c r="C780" s="195">
        <v>1</v>
      </c>
      <c r="D780" s="196">
        <v>1</v>
      </c>
      <c r="E780" s="195">
        <v>858</v>
      </c>
      <c r="F780" s="196">
        <v>858</v>
      </c>
      <c r="G780" s="197">
        <v>22.67</v>
      </c>
      <c r="H780" s="197">
        <v>26.75</v>
      </c>
      <c r="I780" s="197">
        <v>24.833333333333332</v>
      </c>
      <c r="J780" s="198">
        <v>2.0511541466533738</v>
      </c>
      <c r="K780" s="199">
        <v>735</v>
      </c>
      <c r="L780" s="199">
        <v>1564</v>
      </c>
      <c r="M780" s="199">
        <v>1186.3333333333333</v>
      </c>
      <c r="N780" s="200">
        <v>419.38089290444969</v>
      </c>
      <c r="O780" s="208">
        <v>-20.746960000000001</v>
      </c>
      <c r="P780" s="196">
        <v>-4.8508599999999999</v>
      </c>
      <c r="Q780" s="208">
        <v>-49.769950000000001</v>
      </c>
      <c r="R780" s="196">
        <v>-38.397919999999999</v>
      </c>
      <c r="S780" s="202">
        <v>0</v>
      </c>
      <c r="T780" s="202">
        <v>1</v>
      </c>
      <c r="U780" s="202">
        <v>1</v>
      </c>
      <c r="V780" s="202">
        <v>1</v>
      </c>
      <c r="W780" s="202">
        <v>1</v>
      </c>
      <c r="X780" s="202">
        <v>0</v>
      </c>
      <c r="Y780" s="202">
        <v>0</v>
      </c>
      <c r="Z780" s="202">
        <v>0</v>
      </c>
      <c r="AA780" s="202">
        <v>0</v>
      </c>
      <c r="AB780" s="202">
        <v>0</v>
      </c>
      <c r="AC780" s="202">
        <v>0</v>
      </c>
      <c r="AD780" s="202">
        <v>0</v>
      </c>
      <c r="AE780" s="203">
        <v>0</v>
      </c>
      <c r="AF780" s="204">
        <v>1</v>
      </c>
      <c r="AG780" s="196"/>
      <c r="AH780" s="195">
        <v>20.5</v>
      </c>
      <c r="AI780" s="195">
        <v>2.5</v>
      </c>
      <c r="AJ780" s="195">
        <v>23</v>
      </c>
      <c r="AK780" s="195">
        <v>2</v>
      </c>
      <c r="AM780" s="196"/>
      <c r="AS780" s="196"/>
      <c r="AY780" s="196"/>
      <c r="AZ780" s="193"/>
      <c r="BA780" s="196"/>
      <c r="BJ780" s="196"/>
      <c r="BL780" s="196">
        <v>1</v>
      </c>
      <c r="BR780" s="195">
        <v>1</v>
      </c>
      <c r="BS780" s="195">
        <v>1</v>
      </c>
      <c r="BT780" s="196"/>
      <c r="BZ780" s="195">
        <v>1</v>
      </c>
      <c r="CA780" s="196"/>
      <c r="CH780" s="195">
        <v>1</v>
      </c>
      <c r="CI780" s="195">
        <v>1</v>
      </c>
      <c r="CS780" s="196"/>
      <c r="CU780" s="196"/>
      <c r="CX780" s="196"/>
      <c r="DN780" s="196"/>
      <c r="DS780" s="196"/>
      <c r="DY780" s="196"/>
      <c r="EL780" s="196"/>
      <c r="EM780" s="195" t="s">
        <v>537</v>
      </c>
      <c r="EN780" s="206" t="s">
        <v>3712</v>
      </c>
    </row>
    <row r="781" spans="1:145" x14ac:dyDescent="0.3">
      <c r="A781" s="12" t="s">
        <v>93</v>
      </c>
      <c r="B781" s="6" t="s">
        <v>2020</v>
      </c>
      <c r="AH781">
        <v>30.1</v>
      </c>
      <c r="AJ781">
        <v>32.5</v>
      </c>
      <c r="AL781"/>
      <c r="AN781"/>
      <c r="AO781"/>
      <c r="AZ781" s="12"/>
      <c r="BA781" s="6"/>
      <c r="EM781" t="s">
        <v>537</v>
      </c>
      <c r="EN781" s="16">
        <v>1</v>
      </c>
    </row>
    <row r="782" spans="1:145" x14ac:dyDescent="0.3">
      <c r="A782" s="12" t="s">
        <v>93</v>
      </c>
      <c r="B782" s="6" t="s">
        <v>2021</v>
      </c>
      <c r="AL782"/>
      <c r="AN782"/>
      <c r="AO782"/>
      <c r="AZ782" s="12"/>
      <c r="BA782" s="6"/>
      <c r="EM782" t="s">
        <v>537</v>
      </c>
      <c r="EN782" s="16">
        <v>1</v>
      </c>
      <c r="EO782" t="s">
        <v>602</v>
      </c>
    </row>
    <row r="783" spans="1:145" x14ac:dyDescent="0.3">
      <c r="A783" s="12" t="s">
        <v>93</v>
      </c>
      <c r="B783" s="6" t="s">
        <v>2022</v>
      </c>
      <c r="F783" s="6">
        <v>1700</v>
      </c>
      <c r="AG783" s="6">
        <v>1</v>
      </c>
      <c r="AH783">
        <v>26.5</v>
      </c>
      <c r="AI783">
        <v>2.5</v>
      </c>
      <c r="AJ783">
        <v>35.5</v>
      </c>
      <c r="AK783">
        <v>1.5</v>
      </c>
      <c r="AL783"/>
      <c r="AN783"/>
      <c r="AO783"/>
      <c r="AZ783" s="12"/>
      <c r="BA783" s="6"/>
      <c r="EM783" t="s">
        <v>537</v>
      </c>
      <c r="EN783" s="16">
        <v>1</v>
      </c>
    </row>
    <row r="784" spans="1:145" x14ac:dyDescent="0.3">
      <c r="A784" s="12" t="s">
        <v>93</v>
      </c>
      <c r="B784" s="6" t="s">
        <v>2023</v>
      </c>
      <c r="E784">
        <v>34</v>
      </c>
      <c r="F784" s="6">
        <v>387</v>
      </c>
      <c r="AH784">
        <v>31.5</v>
      </c>
      <c r="AI784">
        <v>3.3</v>
      </c>
      <c r="AJ784">
        <v>39.700000000000003</v>
      </c>
      <c r="AK784">
        <v>2.4</v>
      </c>
      <c r="AL784"/>
      <c r="AN784"/>
      <c r="AO784"/>
      <c r="AZ784" s="12"/>
      <c r="BA784" s="6"/>
      <c r="EM784" t="s">
        <v>537</v>
      </c>
      <c r="EN784" s="16">
        <v>1</v>
      </c>
    </row>
    <row r="785" spans="1:145" x14ac:dyDescent="0.3">
      <c r="A785" s="12" t="s">
        <v>93</v>
      </c>
      <c r="B785" s="6" t="s">
        <v>2024</v>
      </c>
      <c r="F785" s="6">
        <v>800</v>
      </c>
      <c r="AH785">
        <v>19</v>
      </c>
      <c r="AI785">
        <v>1</v>
      </c>
      <c r="AJ785">
        <v>22.5</v>
      </c>
      <c r="AK785">
        <v>0.5</v>
      </c>
      <c r="AL785"/>
      <c r="AN785"/>
      <c r="AO785"/>
      <c r="AZ785" s="12"/>
      <c r="BA785" s="6"/>
      <c r="EM785" t="s">
        <v>537</v>
      </c>
      <c r="EN785" s="16">
        <v>1</v>
      </c>
    </row>
    <row r="786" spans="1:145" x14ac:dyDescent="0.3">
      <c r="A786" s="12" t="s">
        <v>93</v>
      </c>
      <c r="B786" s="6" t="s">
        <v>2025</v>
      </c>
      <c r="D786" s="6">
        <v>1</v>
      </c>
      <c r="E786">
        <v>600</v>
      </c>
      <c r="F786" s="6">
        <v>1850</v>
      </c>
      <c r="AL786">
        <v>28.15</v>
      </c>
      <c r="AM786" s="6">
        <v>1.85</v>
      </c>
      <c r="AN786"/>
      <c r="AO786"/>
      <c r="AZ786" s="12"/>
      <c r="BA786" s="6"/>
      <c r="EM786" t="s">
        <v>538</v>
      </c>
      <c r="EN786" s="16">
        <v>1</v>
      </c>
    </row>
    <row r="787" spans="1:145" x14ac:dyDescent="0.3">
      <c r="A787" s="12" t="s">
        <v>93</v>
      </c>
      <c r="B787" s="6" t="s">
        <v>2026</v>
      </c>
      <c r="E787">
        <v>170</v>
      </c>
      <c r="F787" s="6">
        <v>440</v>
      </c>
      <c r="AH787">
        <v>31.5</v>
      </c>
      <c r="AI787">
        <v>1.5</v>
      </c>
      <c r="AJ787">
        <v>33</v>
      </c>
      <c r="AK787">
        <v>3</v>
      </c>
      <c r="AL787"/>
      <c r="AN787"/>
      <c r="AO787"/>
      <c r="AZ787" s="12"/>
      <c r="BA787" s="6"/>
      <c r="EM787" t="s">
        <v>538</v>
      </c>
      <c r="EN787" s="16">
        <v>1</v>
      </c>
    </row>
    <row r="788" spans="1:145" x14ac:dyDescent="0.3">
      <c r="A788" s="12" t="s">
        <v>93</v>
      </c>
      <c r="B788" s="6" t="s">
        <v>2027</v>
      </c>
      <c r="D788" s="6">
        <v>1</v>
      </c>
      <c r="E788">
        <v>90</v>
      </c>
      <c r="F788" s="6">
        <v>1400</v>
      </c>
      <c r="AH788">
        <v>26.55</v>
      </c>
      <c r="AI788">
        <v>1.45</v>
      </c>
      <c r="AJ788">
        <v>34</v>
      </c>
      <c r="AL788"/>
      <c r="AN788" s="246">
        <v>100</v>
      </c>
      <c r="AO788" s="247"/>
      <c r="AP788">
        <v>2</v>
      </c>
      <c r="AQ788">
        <v>0.05</v>
      </c>
      <c r="AZ788" s="12"/>
      <c r="BA788" s="6"/>
      <c r="EM788" t="s">
        <v>538</v>
      </c>
      <c r="EN788" s="16">
        <v>1</v>
      </c>
    </row>
    <row r="789" spans="1:145" x14ac:dyDescent="0.3">
      <c r="A789" s="12" t="s">
        <v>93</v>
      </c>
      <c r="B789" s="6" t="s">
        <v>2028</v>
      </c>
      <c r="E789">
        <v>40</v>
      </c>
      <c r="F789" s="6">
        <v>1570</v>
      </c>
      <c r="AG789" s="6">
        <v>1</v>
      </c>
      <c r="AH789">
        <v>29.4</v>
      </c>
      <c r="AI789">
        <v>2.6</v>
      </c>
      <c r="AL789"/>
      <c r="AN789"/>
      <c r="AO789"/>
      <c r="AZ789" s="12"/>
      <c r="BA789" s="6"/>
      <c r="EM789" t="s">
        <v>538</v>
      </c>
      <c r="EN789" s="16">
        <v>1</v>
      </c>
    </row>
    <row r="790" spans="1:145" x14ac:dyDescent="0.3">
      <c r="A790" s="12" t="s">
        <v>93</v>
      </c>
      <c r="B790" s="6" t="s">
        <v>2029</v>
      </c>
      <c r="C790">
        <v>1</v>
      </c>
      <c r="E790">
        <v>600</v>
      </c>
      <c r="F790" s="6">
        <v>1750</v>
      </c>
      <c r="AG790" s="6">
        <v>1</v>
      </c>
      <c r="AL790"/>
      <c r="AN790"/>
      <c r="AO790"/>
      <c r="AZ790" s="12"/>
      <c r="BA790" s="6"/>
      <c r="EM790" t="s">
        <v>538</v>
      </c>
      <c r="EN790" s="16">
        <v>1</v>
      </c>
      <c r="EO790" t="s">
        <v>602</v>
      </c>
    </row>
    <row r="791" spans="1:145" x14ac:dyDescent="0.3">
      <c r="A791" s="12" t="s">
        <v>93</v>
      </c>
      <c r="B791" s="6" t="s">
        <v>2030</v>
      </c>
      <c r="AL791"/>
      <c r="AN791"/>
      <c r="AO791"/>
      <c r="AZ791" s="12"/>
      <c r="BA791" s="6"/>
      <c r="EM791" t="s">
        <v>538</v>
      </c>
      <c r="EN791" s="16">
        <v>1</v>
      </c>
      <c r="EO791" t="s">
        <v>602</v>
      </c>
    </row>
    <row r="792" spans="1:145" x14ac:dyDescent="0.3">
      <c r="A792" s="12" t="s">
        <v>93</v>
      </c>
      <c r="B792" s="6" t="s">
        <v>2031</v>
      </c>
      <c r="E792">
        <v>600</v>
      </c>
      <c r="F792" s="6">
        <v>1200</v>
      </c>
      <c r="AH792">
        <v>81.599999999999994</v>
      </c>
      <c r="AI792">
        <v>24.4</v>
      </c>
      <c r="AL792"/>
      <c r="AN792"/>
      <c r="AO792"/>
      <c r="AZ792" s="12"/>
      <c r="BA792" s="6"/>
      <c r="EM792" t="s">
        <v>1180</v>
      </c>
      <c r="EN792" s="16">
        <v>1</v>
      </c>
    </row>
    <row r="793" spans="1:145" x14ac:dyDescent="0.3">
      <c r="A793" s="12" t="s">
        <v>93</v>
      </c>
      <c r="B793" s="6" t="s">
        <v>2032</v>
      </c>
      <c r="C793" t="s">
        <v>1602</v>
      </c>
      <c r="E793">
        <v>900</v>
      </c>
      <c r="F793" s="6">
        <v>1150</v>
      </c>
      <c r="AH793">
        <v>79.5</v>
      </c>
      <c r="AI793">
        <v>17.5</v>
      </c>
      <c r="AJ793">
        <v>80.5</v>
      </c>
      <c r="AK793">
        <v>19.5</v>
      </c>
      <c r="AL793"/>
      <c r="AN793">
        <v>60</v>
      </c>
      <c r="AO793">
        <v>200</v>
      </c>
      <c r="AZ793" s="12"/>
      <c r="BA793" s="6"/>
      <c r="EM793" t="s">
        <v>538</v>
      </c>
      <c r="EN793" s="16">
        <v>1</v>
      </c>
    </row>
    <row r="794" spans="1:145" x14ac:dyDescent="0.3">
      <c r="A794" s="12" t="s">
        <v>93</v>
      </c>
      <c r="B794" s="6" t="s">
        <v>2033</v>
      </c>
      <c r="E794" s="12">
        <v>405</v>
      </c>
      <c r="AL794"/>
      <c r="AN794"/>
      <c r="AO794"/>
      <c r="AZ794" s="12"/>
      <c r="BA794" s="6"/>
      <c r="EM794" t="s">
        <v>538</v>
      </c>
      <c r="EN794" s="16">
        <v>1</v>
      </c>
      <c r="EO794" t="s">
        <v>602</v>
      </c>
    </row>
    <row r="795" spans="1:145" x14ac:dyDescent="0.3">
      <c r="A795" s="12" t="s">
        <v>93</v>
      </c>
      <c r="B795" s="6" t="s">
        <v>2034</v>
      </c>
      <c r="AL795">
        <v>38</v>
      </c>
      <c r="AN795"/>
      <c r="AO795"/>
      <c r="AZ795" s="12"/>
      <c r="BA795" s="6"/>
      <c r="EM795" t="s">
        <v>538</v>
      </c>
      <c r="EN795" s="16">
        <v>1</v>
      </c>
    </row>
    <row r="796" spans="1:145" x14ac:dyDescent="0.3">
      <c r="A796" s="12" t="s">
        <v>93</v>
      </c>
      <c r="B796" s="6" t="s">
        <v>2048</v>
      </c>
      <c r="C796">
        <v>1</v>
      </c>
      <c r="AG796" s="6">
        <v>2</v>
      </c>
      <c r="AH796">
        <v>41.19</v>
      </c>
      <c r="AJ796">
        <v>44.03</v>
      </c>
      <c r="AL796"/>
      <c r="AN796">
        <v>200</v>
      </c>
      <c r="AO796">
        <v>2000</v>
      </c>
      <c r="AZ796" s="12"/>
      <c r="BA796" s="6"/>
      <c r="EM796" t="s">
        <v>536</v>
      </c>
      <c r="EN796" s="16" t="s">
        <v>116</v>
      </c>
    </row>
    <row r="797" spans="1:145" x14ac:dyDescent="0.3">
      <c r="A797" s="12" t="s">
        <v>93</v>
      </c>
      <c r="B797" s="6" t="s">
        <v>2035</v>
      </c>
      <c r="AL797">
        <v>44.5</v>
      </c>
      <c r="AM797" s="6">
        <v>12.5</v>
      </c>
      <c r="AN797"/>
      <c r="AO797"/>
      <c r="AZ797" s="12"/>
      <c r="BA797" s="6"/>
      <c r="EM797" t="s">
        <v>538</v>
      </c>
      <c r="EN797" s="16">
        <v>1</v>
      </c>
    </row>
    <row r="798" spans="1:145" x14ac:dyDescent="0.3">
      <c r="A798" s="12" t="s">
        <v>93</v>
      </c>
      <c r="B798" s="6" t="s">
        <v>2036</v>
      </c>
      <c r="AH798">
        <v>53</v>
      </c>
      <c r="AJ798">
        <v>38</v>
      </c>
      <c r="AL798"/>
      <c r="AN798"/>
      <c r="AO798"/>
      <c r="AZ798" s="12"/>
      <c r="BA798" s="6"/>
      <c r="EM798" t="s">
        <v>538</v>
      </c>
      <c r="EN798" s="16">
        <v>1</v>
      </c>
    </row>
    <row r="799" spans="1:145" x14ac:dyDescent="0.3">
      <c r="A799" s="12" t="s">
        <v>93</v>
      </c>
      <c r="B799" s="6" t="s">
        <v>2037</v>
      </c>
      <c r="AH799">
        <v>30.2</v>
      </c>
      <c r="AI799">
        <v>4.4000000000000004</v>
      </c>
      <c r="AJ799">
        <v>33.700000000000003</v>
      </c>
      <c r="AK799">
        <v>4</v>
      </c>
      <c r="AL799"/>
      <c r="AN799"/>
      <c r="AO799"/>
      <c r="AZ799" s="12"/>
      <c r="BA799" s="6"/>
      <c r="EM799" t="s">
        <v>538</v>
      </c>
      <c r="EN799" s="16">
        <v>1</v>
      </c>
    </row>
    <row r="800" spans="1:145" x14ac:dyDescent="0.3">
      <c r="A800" s="12" t="s">
        <v>93</v>
      </c>
      <c r="B800" s="6" t="s">
        <v>2049</v>
      </c>
      <c r="E800">
        <v>200</v>
      </c>
      <c r="F800" s="6">
        <v>1000</v>
      </c>
      <c r="AL800">
        <v>29</v>
      </c>
      <c r="AM800" s="6">
        <v>4</v>
      </c>
      <c r="AN800"/>
      <c r="AO800"/>
      <c r="AP800">
        <v>1.25</v>
      </c>
      <c r="AQ800">
        <v>0.25</v>
      </c>
      <c r="AZ800" s="12"/>
      <c r="BA800" s="6"/>
      <c r="EM800" t="s">
        <v>591</v>
      </c>
      <c r="EN800" s="16">
        <v>1</v>
      </c>
    </row>
    <row r="801" spans="1:145" x14ac:dyDescent="0.3">
      <c r="A801" s="12" t="s">
        <v>93</v>
      </c>
      <c r="B801" s="6" t="s">
        <v>2038</v>
      </c>
      <c r="AL801"/>
      <c r="AN801"/>
      <c r="AO801"/>
      <c r="AZ801" s="12"/>
      <c r="BA801" s="6"/>
      <c r="EM801" t="s">
        <v>538</v>
      </c>
      <c r="EN801" s="16">
        <v>1</v>
      </c>
      <c r="EO801" t="s">
        <v>602</v>
      </c>
    </row>
    <row r="802" spans="1:145" x14ac:dyDescent="0.3">
      <c r="A802" s="12" t="s">
        <v>93</v>
      </c>
      <c r="B802" s="6" t="s">
        <v>2039</v>
      </c>
      <c r="AL802"/>
      <c r="AN802"/>
      <c r="AO802"/>
      <c r="AZ802" s="12"/>
      <c r="BA802" s="6"/>
      <c r="EM802" t="s">
        <v>538</v>
      </c>
      <c r="EN802" s="16">
        <v>1</v>
      </c>
      <c r="EO802" t="s">
        <v>602</v>
      </c>
    </row>
    <row r="803" spans="1:145" x14ac:dyDescent="0.3">
      <c r="A803" s="12" t="s">
        <v>93</v>
      </c>
      <c r="B803" s="6" t="s">
        <v>2040</v>
      </c>
      <c r="E803">
        <v>900</v>
      </c>
      <c r="F803" s="6">
        <v>2900</v>
      </c>
      <c r="AL803">
        <v>37.5</v>
      </c>
      <c r="AM803" s="6">
        <v>18.5</v>
      </c>
      <c r="AN803"/>
      <c r="AO803"/>
      <c r="AZ803" s="12"/>
      <c r="BA803" s="6"/>
      <c r="EM803" t="s">
        <v>538</v>
      </c>
      <c r="EN803" s="16">
        <v>1</v>
      </c>
    </row>
    <row r="804" spans="1:145" x14ac:dyDescent="0.3">
      <c r="A804" s="12" t="s">
        <v>93</v>
      </c>
      <c r="B804" s="6" t="s">
        <v>2041</v>
      </c>
      <c r="AL804"/>
      <c r="AN804"/>
      <c r="AO804"/>
      <c r="AZ804" s="12"/>
      <c r="BA804" s="6"/>
      <c r="EM804" t="s">
        <v>538</v>
      </c>
      <c r="EN804" s="16">
        <v>1</v>
      </c>
      <c r="EO804" t="s">
        <v>602</v>
      </c>
    </row>
    <row r="805" spans="1:145" x14ac:dyDescent="0.3">
      <c r="A805" s="12" t="s">
        <v>93</v>
      </c>
      <c r="B805" s="6" t="s">
        <v>2042</v>
      </c>
      <c r="AH805">
        <v>59.5</v>
      </c>
      <c r="AI805">
        <v>10.5</v>
      </c>
      <c r="AJ805">
        <v>60</v>
      </c>
      <c r="AK805">
        <v>10</v>
      </c>
      <c r="AL805"/>
      <c r="AN805"/>
      <c r="AO805"/>
      <c r="AZ805" s="12"/>
      <c r="BA805" s="6"/>
      <c r="EM805" t="s">
        <v>538</v>
      </c>
      <c r="EN805" s="16">
        <v>1</v>
      </c>
    </row>
    <row r="806" spans="1:145" x14ac:dyDescent="0.3">
      <c r="A806" s="12" t="s">
        <v>93</v>
      </c>
      <c r="B806" s="6" t="s">
        <v>2050</v>
      </c>
      <c r="AL806"/>
      <c r="AN806"/>
      <c r="AO806"/>
      <c r="AP806">
        <v>1.2</v>
      </c>
      <c r="AQ806">
        <v>0.05</v>
      </c>
      <c r="AZ806" s="12"/>
      <c r="BA806" s="6"/>
      <c r="EM806" t="s">
        <v>591</v>
      </c>
      <c r="EN806" s="16">
        <v>1</v>
      </c>
      <c r="EO806" t="s">
        <v>602</v>
      </c>
    </row>
    <row r="807" spans="1:145" x14ac:dyDescent="0.3">
      <c r="A807" s="12" t="s">
        <v>93</v>
      </c>
      <c r="B807" s="6" t="s">
        <v>2051</v>
      </c>
      <c r="E807">
        <v>730</v>
      </c>
      <c r="F807" s="6">
        <v>895</v>
      </c>
      <c r="AL807"/>
      <c r="AN807"/>
      <c r="AO807"/>
      <c r="AZ807" s="12"/>
      <c r="BA807" s="6"/>
      <c r="EM807" t="s">
        <v>591</v>
      </c>
      <c r="EN807" s="16">
        <v>1</v>
      </c>
    </row>
    <row r="808" spans="1:145" x14ac:dyDescent="0.3">
      <c r="A808" s="12" t="s">
        <v>93</v>
      </c>
      <c r="B808" s="6" t="s">
        <v>2043</v>
      </c>
      <c r="C808">
        <v>1</v>
      </c>
      <c r="AH808">
        <v>31</v>
      </c>
      <c r="AI808">
        <v>5</v>
      </c>
      <c r="AJ808">
        <v>35</v>
      </c>
      <c r="AK808">
        <v>6</v>
      </c>
      <c r="AL808"/>
      <c r="AN808">
        <v>7</v>
      </c>
      <c r="AO808">
        <v>100</v>
      </c>
      <c r="AZ808" s="12"/>
      <c r="BA808" s="6"/>
      <c r="EM808" t="s">
        <v>591</v>
      </c>
      <c r="EN808" s="16">
        <v>1</v>
      </c>
    </row>
    <row r="809" spans="1:145" x14ac:dyDescent="0.3">
      <c r="A809" s="12" t="s">
        <v>93</v>
      </c>
      <c r="B809" s="6" t="s">
        <v>2052</v>
      </c>
      <c r="C809">
        <v>1</v>
      </c>
      <c r="E809">
        <v>450</v>
      </c>
      <c r="F809" s="6">
        <v>2650</v>
      </c>
      <c r="AG809" s="6">
        <v>1</v>
      </c>
      <c r="AH809">
        <v>38.590000000000003</v>
      </c>
      <c r="AJ809">
        <v>39.450000000000003</v>
      </c>
      <c r="AL809"/>
      <c r="AN809">
        <v>10</v>
      </c>
      <c r="AO809">
        <v>30</v>
      </c>
      <c r="AP809">
        <v>1.3</v>
      </c>
      <c r="AQ809">
        <v>0.2</v>
      </c>
      <c r="AR809">
        <v>1.25</v>
      </c>
      <c r="AS809" s="6">
        <v>0.25</v>
      </c>
      <c r="AX809">
        <v>14</v>
      </c>
      <c r="AY809" s="6">
        <v>2</v>
      </c>
      <c r="AZ809" s="12"/>
      <c r="BA809" s="6"/>
      <c r="EM809" t="s">
        <v>536</v>
      </c>
      <c r="EN809" s="16" t="s">
        <v>116</v>
      </c>
    </row>
    <row r="810" spans="1:145" x14ac:dyDescent="0.3">
      <c r="A810" s="12" t="s">
        <v>93</v>
      </c>
      <c r="B810" s="6" t="s">
        <v>2053</v>
      </c>
      <c r="AL810"/>
      <c r="AN810"/>
      <c r="AO810"/>
      <c r="AZ810" s="12"/>
      <c r="BA810" s="6"/>
      <c r="EM810" t="s">
        <v>536</v>
      </c>
      <c r="EN810" s="16">
        <v>1</v>
      </c>
      <c r="EO810" t="s">
        <v>602</v>
      </c>
    </row>
    <row r="811" spans="1:145" s="195" customFormat="1" x14ac:dyDescent="0.3">
      <c r="A811" s="193" t="s">
        <v>93</v>
      </c>
      <c r="B811" s="196" t="s">
        <v>2054</v>
      </c>
      <c r="C811" s="195">
        <v>1</v>
      </c>
      <c r="D811" s="196">
        <v>1</v>
      </c>
      <c r="E811" s="195">
        <v>0</v>
      </c>
      <c r="F811" s="196">
        <v>1743</v>
      </c>
      <c r="G811" s="195">
        <v>14.21</v>
      </c>
      <c r="H811" s="195">
        <v>16.03</v>
      </c>
      <c r="I811" s="195">
        <v>15.120000000000001</v>
      </c>
      <c r="J811" s="198">
        <v>1.2869343417595167</v>
      </c>
      <c r="K811" s="195">
        <v>676.53</v>
      </c>
      <c r="L811" s="195">
        <v>706.47</v>
      </c>
      <c r="M811" s="195">
        <v>691.5</v>
      </c>
      <c r="N811" s="200">
        <v>21.170777028725272</v>
      </c>
      <c r="O811" s="193">
        <v>39.002119999999998</v>
      </c>
      <c r="P811" s="196">
        <v>43.14349</v>
      </c>
      <c r="Q811" s="195">
        <v>8.2591900000000003</v>
      </c>
      <c r="R811" s="196">
        <v>10.41925</v>
      </c>
      <c r="S811" s="202">
        <v>1</v>
      </c>
      <c r="T811" s="202">
        <v>0</v>
      </c>
      <c r="U811" s="202">
        <v>1</v>
      </c>
      <c r="V811" s="202">
        <v>0</v>
      </c>
      <c r="W811" s="202">
        <v>1</v>
      </c>
      <c r="X811" s="202">
        <v>0</v>
      </c>
      <c r="Y811" s="202">
        <v>0</v>
      </c>
      <c r="Z811" s="202">
        <v>0</v>
      </c>
      <c r="AA811" s="202">
        <v>0</v>
      </c>
      <c r="AB811" s="202">
        <v>0</v>
      </c>
      <c r="AC811" s="202">
        <v>1</v>
      </c>
      <c r="AD811" s="202">
        <v>0</v>
      </c>
      <c r="AE811" s="203">
        <v>0</v>
      </c>
      <c r="AF811" s="204">
        <v>1</v>
      </c>
      <c r="AG811" s="196">
        <v>2</v>
      </c>
      <c r="AL811" s="195">
        <v>39</v>
      </c>
      <c r="AM811" s="196">
        <v>1</v>
      </c>
      <c r="AS811" s="196"/>
      <c r="AY811" s="196"/>
      <c r="AZ811" s="193"/>
      <c r="BA811" s="196"/>
      <c r="BE811" s="195">
        <v>1</v>
      </c>
      <c r="BJ811" s="196"/>
      <c r="BL811" s="196"/>
      <c r="BP811" s="195">
        <v>1</v>
      </c>
      <c r="BT811" s="196"/>
      <c r="CA811" s="196"/>
      <c r="CB811" s="195">
        <v>1</v>
      </c>
      <c r="CC811" s="195">
        <v>1</v>
      </c>
      <c r="CH811" s="195">
        <v>1</v>
      </c>
      <c r="CI811" s="195">
        <v>1</v>
      </c>
      <c r="CS811" s="196"/>
      <c r="CU811" s="196"/>
      <c r="CX811" s="196"/>
      <c r="DN811" s="196"/>
      <c r="DS811" s="196"/>
      <c r="DX811" s="195">
        <v>1</v>
      </c>
      <c r="DY811" s="196"/>
      <c r="EL811" s="196"/>
      <c r="EM811" s="195" t="s">
        <v>536</v>
      </c>
      <c r="EN811" s="206" t="s">
        <v>4793</v>
      </c>
    </row>
    <row r="812" spans="1:145" x14ac:dyDescent="0.3">
      <c r="A812" s="12" t="s">
        <v>93</v>
      </c>
      <c r="B812" s="6" t="s">
        <v>2055</v>
      </c>
      <c r="AL812">
        <v>38.5</v>
      </c>
      <c r="AM812" s="6">
        <v>8.5</v>
      </c>
      <c r="AN812">
        <v>200</v>
      </c>
      <c r="AO812">
        <v>1000</v>
      </c>
      <c r="AZ812" s="12"/>
      <c r="BA812" s="6"/>
      <c r="EM812" t="s">
        <v>539</v>
      </c>
      <c r="EN812" s="16">
        <v>1</v>
      </c>
    </row>
    <row r="813" spans="1:145" x14ac:dyDescent="0.3">
      <c r="A813" s="12" t="s">
        <v>93</v>
      </c>
      <c r="B813" s="6" t="s">
        <v>2044</v>
      </c>
      <c r="AL813">
        <v>30</v>
      </c>
      <c r="AM813" s="6">
        <v>7</v>
      </c>
      <c r="AN813"/>
      <c r="AO813"/>
      <c r="AZ813" s="12"/>
      <c r="BA813" s="6"/>
      <c r="EM813" t="s">
        <v>538</v>
      </c>
      <c r="EN813" s="16">
        <v>1</v>
      </c>
    </row>
    <row r="814" spans="1:145" x14ac:dyDescent="0.3">
      <c r="A814" s="12" t="s">
        <v>93</v>
      </c>
      <c r="B814" s="6" t="s">
        <v>2045</v>
      </c>
      <c r="F814" s="6">
        <v>100</v>
      </c>
      <c r="AL814">
        <v>29.4</v>
      </c>
      <c r="AM814" s="6">
        <v>2.2999999999999998</v>
      </c>
      <c r="AN814"/>
      <c r="AO814"/>
      <c r="AZ814" s="12"/>
      <c r="BA814" s="6"/>
      <c r="EM814" t="s">
        <v>591</v>
      </c>
      <c r="EN814" s="16">
        <v>1</v>
      </c>
    </row>
    <row r="815" spans="1:145" x14ac:dyDescent="0.3">
      <c r="A815" s="12" t="s">
        <v>93</v>
      </c>
      <c r="B815" s="6" t="s">
        <v>2046</v>
      </c>
      <c r="AH815">
        <v>41.5</v>
      </c>
      <c r="AI815">
        <v>9.5</v>
      </c>
      <c r="AJ815">
        <v>46.5</v>
      </c>
      <c r="AK815">
        <v>13.5</v>
      </c>
      <c r="AL815"/>
      <c r="AN815">
        <v>30</v>
      </c>
      <c r="AO815">
        <v>40</v>
      </c>
      <c r="AP815">
        <v>1.1499999999999999</v>
      </c>
      <c r="AQ815">
        <v>0.05</v>
      </c>
      <c r="AR815">
        <v>0.6</v>
      </c>
      <c r="AS815" s="6">
        <v>0.1</v>
      </c>
      <c r="AZ815" s="12"/>
      <c r="BA815" s="6"/>
      <c r="EM815" t="s">
        <v>538</v>
      </c>
      <c r="EN815" s="16">
        <v>1</v>
      </c>
    </row>
    <row r="816" spans="1:145" x14ac:dyDescent="0.3">
      <c r="A816" s="12" t="s">
        <v>93</v>
      </c>
      <c r="B816" s="6" t="s">
        <v>2047</v>
      </c>
      <c r="E816">
        <v>910</v>
      </c>
      <c r="F816" s="6">
        <v>2900</v>
      </c>
      <c r="AL816">
        <v>35</v>
      </c>
      <c r="AM816" s="6">
        <v>16</v>
      </c>
      <c r="AN816"/>
      <c r="AO816"/>
      <c r="AZ816" s="12"/>
      <c r="BA816" s="6"/>
      <c r="EM816" t="s">
        <v>538</v>
      </c>
      <c r="EN816" s="16">
        <v>1</v>
      </c>
    </row>
    <row r="817" spans="1:145" x14ac:dyDescent="0.3">
      <c r="A817" s="12" t="s">
        <v>93</v>
      </c>
      <c r="B817" s="6" t="s">
        <v>2056</v>
      </c>
      <c r="D817" s="6">
        <v>1</v>
      </c>
      <c r="E817">
        <v>2500</v>
      </c>
      <c r="F817" s="6">
        <v>3200</v>
      </c>
      <c r="AH817">
        <v>55.7</v>
      </c>
      <c r="AI817">
        <v>2.2999999999999998</v>
      </c>
      <c r="AJ817">
        <v>61</v>
      </c>
      <c r="AK817">
        <v>2.4</v>
      </c>
      <c r="AL817"/>
      <c r="AN817"/>
      <c r="AO817"/>
      <c r="AZ817" s="12"/>
      <c r="BA817" s="6"/>
      <c r="EM817" t="s">
        <v>537</v>
      </c>
      <c r="EN817" s="16">
        <v>1</v>
      </c>
    </row>
    <row r="818" spans="1:145" x14ac:dyDescent="0.3">
      <c r="A818" s="12" t="s">
        <v>93</v>
      </c>
      <c r="B818" s="6" t="s">
        <v>2057</v>
      </c>
      <c r="E818">
        <v>600</v>
      </c>
      <c r="F818" s="6">
        <v>1400</v>
      </c>
      <c r="AH818">
        <v>34.450000000000003</v>
      </c>
      <c r="AI818">
        <v>2.5499999999999998</v>
      </c>
      <c r="AJ818">
        <v>40</v>
      </c>
      <c r="AK818">
        <v>3.3</v>
      </c>
      <c r="AL818"/>
      <c r="AN818"/>
      <c r="AO818"/>
      <c r="AZ818" s="12"/>
      <c r="BA818" s="6"/>
      <c r="EM818" t="s">
        <v>538</v>
      </c>
      <c r="EN818" s="16">
        <v>1</v>
      </c>
    </row>
    <row r="819" spans="1:145" x14ac:dyDescent="0.3">
      <c r="A819" s="12" t="s">
        <v>93</v>
      </c>
      <c r="B819" s="6" t="s">
        <v>2058</v>
      </c>
      <c r="E819">
        <v>1495</v>
      </c>
      <c r="F819" s="6">
        <v>1750</v>
      </c>
      <c r="AG819" s="6">
        <v>1</v>
      </c>
      <c r="AH819">
        <v>31.45</v>
      </c>
      <c r="AI819">
        <v>1.85</v>
      </c>
      <c r="AJ819">
        <v>37.35</v>
      </c>
      <c r="AK819">
        <v>2.65</v>
      </c>
      <c r="AL819"/>
      <c r="AN819"/>
      <c r="AO819"/>
      <c r="AZ819" s="12"/>
      <c r="BA819" s="6"/>
      <c r="EM819" t="s">
        <v>537</v>
      </c>
      <c r="EN819" s="16">
        <v>1</v>
      </c>
    </row>
    <row r="820" spans="1:145" x14ac:dyDescent="0.3">
      <c r="A820" s="12" t="s">
        <v>93</v>
      </c>
      <c r="B820" s="6" t="s">
        <v>2059</v>
      </c>
      <c r="E820">
        <v>1900</v>
      </c>
      <c r="F820" s="6">
        <v>3100</v>
      </c>
      <c r="AJ820">
        <v>53.6</v>
      </c>
      <c r="AL820"/>
      <c r="AN820"/>
      <c r="AO820"/>
      <c r="AZ820" s="12"/>
      <c r="BA820" s="6"/>
      <c r="EM820" t="s">
        <v>537</v>
      </c>
      <c r="EN820" s="16">
        <v>1</v>
      </c>
    </row>
    <row r="821" spans="1:145" x14ac:dyDescent="0.3">
      <c r="A821" s="12" t="s">
        <v>93</v>
      </c>
      <c r="B821" s="6" t="s">
        <v>2060</v>
      </c>
      <c r="E821">
        <v>2720</v>
      </c>
      <c r="F821" s="6">
        <v>2797</v>
      </c>
      <c r="AG821" s="6">
        <v>1</v>
      </c>
      <c r="AL821">
        <v>69.3</v>
      </c>
      <c r="AM821" s="6">
        <v>1.2</v>
      </c>
      <c r="AN821"/>
      <c r="AO821"/>
      <c r="AZ821" s="12"/>
      <c r="BA821" s="6"/>
      <c r="EM821" t="s">
        <v>537</v>
      </c>
      <c r="EN821" s="16">
        <v>1</v>
      </c>
    </row>
    <row r="822" spans="1:145" x14ac:dyDescent="0.3">
      <c r="A822" s="12" t="s">
        <v>93</v>
      </c>
      <c r="B822" s="6" t="s">
        <v>2061</v>
      </c>
      <c r="AL822"/>
      <c r="AN822"/>
      <c r="AO822"/>
      <c r="AZ822" s="12"/>
      <c r="BA822" s="6"/>
      <c r="EM822" t="s">
        <v>538</v>
      </c>
      <c r="EN822" s="16">
        <v>1</v>
      </c>
      <c r="EO822" t="s">
        <v>602</v>
      </c>
    </row>
    <row r="823" spans="1:145" s="195" customFormat="1" x14ac:dyDescent="0.3">
      <c r="A823" s="193" t="s">
        <v>93</v>
      </c>
      <c r="B823" s="196" t="s">
        <v>2062</v>
      </c>
      <c r="C823" s="195">
        <v>2</v>
      </c>
      <c r="D823" s="196">
        <v>1</v>
      </c>
      <c r="E823" s="195">
        <v>1500</v>
      </c>
      <c r="F823" s="196">
        <v>2130</v>
      </c>
      <c r="G823" s="197">
        <v>22.69</v>
      </c>
      <c r="H823" s="197">
        <v>24.62</v>
      </c>
      <c r="I823" s="197">
        <v>23.863333333333333</v>
      </c>
      <c r="J823" s="198">
        <v>1.0302588671461814</v>
      </c>
      <c r="K823" s="199">
        <v>2923</v>
      </c>
      <c r="L823" s="199">
        <v>3113</v>
      </c>
      <c r="M823" s="199">
        <v>3041.3333333333335</v>
      </c>
      <c r="N823" s="200">
        <v>103.23920443965719</v>
      </c>
      <c r="O823" s="208">
        <v>8.8482400000000005</v>
      </c>
      <c r="P823" s="196">
        <v>8.9782899999999994</v>
      </c>
      <c r="Q823" s="208">
        <v>-82.740759999999995</v>
      </c>
      <c r="R823" s="196">
        <v>-82.426649999999995</v>
      </c>
      <c r="S823" s="202">
        <v>1</v>
      </c>
      <c r="T823" s="202">
        <v>0</v>
      </c>
      <c r="U823" s="202">
        <v>0</v>
      </c>
      <c r="V823" s="202">
        <v>0</v>
      </c>
      <c r="W823" s="202">
        <v>1</v>
      </c>
      <c r="X823" s="202">
        <v>0</v>
      </c>
      <c r="Y823" s="202">
        <v>0</v>
      </c>
      <c r="Z823" s="202">
        <v>0</v>
      </c>
      <c r="AA823" s="202">
        <v>0</v>
      </c>
      <c r="AB823" s="202">
        <v>0</v>
      </c>
      <c r="AC823" s="202">
        <v>0</v>
      </c>
      <c r="AD823" s="202">
        <v>0</v>
      </c>
      <c r="AE823" s="203">
        <v>0</v>
      </c>
      <c r="AF823" s="204">
        <v>5</v>
      </c>
      <c r="AG823" s="196">
        <v>1</v>
      </c>
      <c r="AH823" s="195">
        <v>31</v>
      </c>
      <c r="AI823" s="195">
        <v>5</v>
      </c>
      <c r="AJ823" s="195">
        <v>36</v>
      </c>
      <c r="AK823" s="195">
        <v>5</v>
      </c>
      <c r="AM823" s="196"/>
      <c r="AN823" s="195">
        <v>10</v>
      </c>
      <c r="AO823" s="195">
        <v>36</v>
      </c>
      <c r="AP823" s="195">
        <v>3.6</v>
      </c>
      <c r="AQ823" s="195">
        <v>0.8</v>
      </c>
      <c r="AR823" s="195">
        <v>5.6</v>
      </c>
      <c r="AS823" s="196">
        <v>2.4</v>
      </c>
      <c r="AY823" s="196"/>
      <c r="AZ823" s="193"/>
      <c r="BA823" s="196"/>
      <c r="BJ823" s="196">
        <v>1</v>
      </c>
      <c r="BL823" s="196"/>
      <c r="BT823" s="196"/>
      <c r="CA823" s="196"/>
      <c r="CB823" s="195">
        <v>1</v>
      </c>
      <c r="CS823" s="196"/>
      <c r="CU823" s="196"/>
      <c r="CX823" s="196"/>
      <c r="DN823" s="196"/>
      <c r="DS823" s="196"/>
      <c r="DY823" s="196"/>
      <c r="EL823" s="196"/>
      <c r="EM823" s="195" t="s">
        <v>538</v>
      </c>
      <c r="EN823" s="206" t="s">
        <v>210</v>
      </c>
    </row>
    <row r="824" spans="1:145" s="195" customFormat="1" x14ac:dyDescent="0.3">
      <c r="A824" s="193" t="s">
        <v>93</v>
      </c>
      <c r="B824" s="196" t="s">
        <v>2063</v>
      </c>
      <c r="C824" s="195">
        <v>1</v>
      </c>
      <c r="D824" s="196">
        <v>1</v>
      </c>
      <c r="E824" s="195">
        <v>1120</v>
      </c>
      <c r="F824" s="196">
        <v>2340</v>
      </c>
      <c r="G824" s="195">
        <v>19.63</v>
      </c>
      <c r="H824" s="197">
        <v>25.7</v>
      </c>
      <c r="I824" s="195">
        <v>23.7425</v>
      </c>
      <c r="J824" s="198">
        <v>2.7776773870747693</v>
      </c>
      <c r="K824" s="195">
        <v>2887.83</v>
      </c>
      <c r="L824" s="195">
        <v>3721.31</v>
      </c>
      <c r="M824" s="195">
        <v>3312.4674999999997</v>
      </c>
      <c r="N824" s="200">
        <v>389.85965409576312</v>
      </c>
      <c r="O824" s="208">
        <v>9.4712499999999995</v>
      </c>
      <c r="P824" s="196">
        <v>10.28177</v>
      </c>
      <c r="Q824" s="208">
        <v>-84.798509999999993</v>
      </c>
      <c r="R824" s="196">
        <v>-83.697670000000002</v>
      </c>
      <c r="S824" s="202">
        <v>1</v>
      </c>
      <c r="T824" s="202">
        <v>0</v>
      </c>
      <c r="U824" s="202">
        <v>0</v>
      </c>
      <c r="V824" s="202">
        <v>0</v>
      </c>
      <c r="W824" s="202">
        <v>1</v>
      </c>
      <c r="X824" s="202">
        <v>0</v>
      </c>
      <c r="Y824" s="202">
        <v>0</v>
      </c>
      <c r="Z824" s="202">
        <v>0</v>
      </c>
      <c r="AA824" s="202">
        <v>0</v>
      </c>
      <c r="AB824" s="202">
        <v>0</v>
      </c>
      <c r="AC824" s="202">
        <v>1</v>
      </c>
      <c r="AD824" s="202">
        <v>1</v>
      </c>
      <c r="AE824" s="203">
        <v>0</v>
      </c>
      <c r="AF824" s="204">
        <v>1</v>
      </c>
      <c r="AG824" s="196">
        <v>1</v>
      </c>
      <c r="AH824" s="195">
        <v>40.25</v>
      </c>
      <c r="AI824" s="195">
        <v>2.65</v>
      </c>
      <c r="AJ824" s="195">
        <v>43.35</v>
      </c>
      <c r="AK824" s="195">
        <v>2.25</v>
      </c>
      <c r="AM824" s="196"/>
      <c r="AO824" s="195">
        <v>500</v>
      </c>
      <c r="AS824" s="196"/>
      <c r="AY824" s="196"/>
      <c r="AZ824" s="193"/>
      <c r="BA824" s="196"/>
      <c r="BG824" s="195">
        <v>1</v>
      </c>
      <c r="BJ824" s="196">
        <v>1</v>
      </c>
      <c r="BL824" s="196"/>
      <c r="BT824" s="196"/>
      <c r="CA824" s="196"/>
      <c r="CI824" s="195">
        <v>1</v>
      </c>
      <c r="CS824" s="196"/>
      <c r="CU824" s="196"/>
      <c r="CX824" s="196"/>
      <c r="DN824" s="196"/>
      <c r="DS824" s="196"/>
      <c r="DU824" s="195">
        <v>1</v>
      </c>
      <c r="DY824" s="196"/>
      <c r="EH824" s="195">
        <v>1</v>
      </c>
      <c r="EL824" s="196"/>
      <c r="EM824" s="195" t="s">
        <v>538</v>
      </c>
      <c r="EN824" s="206" t="s">
        <v>210</v>
      </c>
    </row>
    <row r="825" spans="1:145" x14ac:dyDescent="0.3">
      <c r="A825" s="12" t="s">
        <v>93</v>
      </c>
      <c r="B825" s="6" t="s">
        <v>2064</v>
      </c>
      <c r="AL825"/>
      <c r="AN825"/>
      <c r="AO825"/>
      <c r="AZ825" s="12"/>
      <c r="BA825" s="6"/>
      <c r="EM825" t="s">
        <v>537</v>
      </c>
      <c r="EN825" s="16">
        <v>1</v>
      </c>
      <c r="EO825" t="s">
        <v>602</v>
      </c>
    </row>
    <row r="826" spans="1:145" x14ac:dyDescent="0.3">
      <c r="A826" s="12" t="s">
        <v>93</v>
      </c>
      <c r="B826" s="6" t="s">
        <v>2065</v>
      </c>
      <c r="F826" s="6">
        <v>800</v>
      </c>
      <c r="AH826">
        <v>18.149999999999999</v>
      </c>
      <c r="AI826">
        <v>2.85</v>
      </c>
      <c r="AJ826">
        <v>20.5</v>
      </c>
      <c r="AK826">
        <v>4.3</v>
      </c>
      <c r="AL826"/>
      <c r="AN826">
        <v>10</v>
      </c>
      <c r="AO826">
        <v>182</v>
      </c>
      <c r="AZ826" s="12"/>
      <c r="BA826" s="6"/>
      <c r="EM826" t="s">
        <v>537</v>
      </c>
      <c r="EN826" s="16">
        <v>1</v>
      </c>
    </row>
    <row r="827" spans="1:145" x14ac:dyDescent="0.3">
      <c r="A827" s="12" t="s">
        <v>93</v>
      </c>
      <c r="B827" s="6" t="s">
        <v>2066</v>
      </c>
      <c r="E827">
        <v>1200</v>
      </c>
      <c r="F827" s="6">
        <v>1700</v>
      </c>
      <c r="AG827" s="6">
        <v>1</v>
      </c>
      <c r="AH827">
        <v>26.25</v>
      </c>
      <c r="AI827">
        <v>1.05</v>
      </c>
      <c r="AJ827">
        <v>30.1</v>
      </c>
      <c r="AK827">
        <v>1.5</v>
      </c>
      <c r="AL827"/>
      <c r="AN827"/>
      <c r="AO827"/>
      <c r="AZ827" s="12"/>
      <c r="BA827" s="6"/>
      <c r="EM827" t="s">
        <v>538</v>
      </c>
      <c r="EN827" s="16">
        <v>1</v>
      </c>
    </row>
    <row r="828" spans="1:145" x14ac:dyDescent="0.3">
      <c r="A828" s="12" t="s">
        <v>93</v>
      </c>
      <c r="B828" s="6" t="s">
        <v>2067</v>
      </c>
      <c r="E828">
        <v>1450</v>
      </c>
      <c r="F828" s="6">
        <v>2100</v>
      </c>
      <c r="AH828">
        <v>47.1</v>
      </c>
      <c r="AI828">
        <v>2.5</v>
      </c>
      <c r="AJ828">
        <v>51.45</v>
      </c>
      <c r="AK828">
        <v>5.45</v>
      </c>
      <c r="AL828"/>
      <c r="AN828"/>
      <c r="AO828"/>
      <c r="AZ828" s="12"/>
      <c r="BA828" s="6"/>
      <c r="EM828" t="s">
        <v>537</v>
      </c>
      <c r="EN828" s="16">
        <v>1</v>
      </c>
    </row>
    <row r="829" spans="1:145" x14ac:dyDescent="0.3">
      <c r="A829" s="12" t="s">
        <v>93</v>
      </c>
      <c r="B829" s="6" t="s">
        <v>2068</v>
      </c>
      <c r="E829">
        <v>1450</v>
      </c>
      <c r="F829" s="6">
        <v>2100</v>
      </c>
      <c r="AH829">
        <v>50</v>
      </c>
      <c r="AI829">
        <v>2.2999999999999998</v>
      </c>
      <c r="AJ829">
        <v>57.8</v>
      </c>
      <c r="AK829">
        <v>3.8</v>
      </c>
      <c r="AL829"/>
      <c r="AN829"/>
      <c r="AO829"/>
      <c r="AZ829" s="12"/>
      <c r="BA829" s="6"/>
      <c r="EM829" t="s">
        <v>537</v>
      </c>
      <c r="EN829" s="16">
        <v>1</v>
      </c>
    </row>
    <row r="830" spans="1:145" s="195" customFormat="1" x14ac:dyDescent="0.3">
      <c r="A830" s="193" t="s">
        <v>93</v>
      </c>
      <c r="B830" s="196" t="s">
        <v>2069</v>
      </c>
      <c r="C830" s="195">
        <v>1</v>
      </c>
      <c r="D830" s="196">
        <v>1</v>
      </c>
      <c r="E830" s="195">
        <v>0</v>
      </c>
      <c r="F830" s="196">
        <v>700</v>
      </c>
      <c r="G830" s="197">
        <v>17.010000000000002</v>
      </c>
      <c r="H830" s="197">
        <v>28.98</v>
      </c>
      <c r="I830" s="197">
        <v>24.638333333333332</v>
      </c>
      <c r="J830" s="198">
        <v>4.17648376827528</v>
      </c>
      <c r="K830" s="199">
        <v>25.37</v>
      </c>
      <c r="L830" s="199">
        <v>3404</v>
      </c>
      <c r="M830" s="199">
        <v>1795.5616666666665</v>
      </c>
      <c r="N830" s="200">
        <v>1215.6907044214277</v>
      </c>
      <c r="O830" s="208">
        <v>-6.11172</v>
      </c>
      <c r="P830" s="196">
        <v>5.15062</v>
      </c>
      <c r="Q830" s="208">
        <v>-77.924840000000003</v>
      </c>
      <c r="R830" s="196">
        <v>-51.883270000000003</v>
      </c>
      <c r="S830" s="202">
        <v>1</v>
      </c>
      <c r="T830" s="202">
        <v>0</v>
      </c>
      <c r="U830" s="202">
        <v>0</v>
      </c>
      <c r="V830" s="202">
        <v>0</v>
      </c>
      <c r="W830" s="202">
        <v>1</v>
      </c>
      <c r="X830" s="202">
        <v>0</v>
      </c>
      <c r="Y830" s="202">
        <v>0</v>
      </c>
      <c r="Z830" s="202">
        <v>0</v>
      </c>
      <c r="AA830" s="202">
        <v>0</v>
      </c>
      <c r="AB830" s="202">
        <v>0</v>
      </c>
      <c r="AC830" s="202">
        <v>0</v>
      </c>
      <c r="AD830" s="202">
        <v>0</v>
      </c>
      <c r="AE830" s="203">
        <v>0</v>
      </c>
      <c r="AF830" s="204">
        <v>1</v>
      </c>
      <c r="AG830" s="196">
        <v>1</v>
      </c>
      <c r="AH830" s="195">
        <v>46</v>
      </c>
      <c r="AI830" s="195">
        <v>4</v>
      </c>
      <c r="AJ830" s="195">
        <v>66</v>
      </c>
      <c r="AK830" s="195">
        <v>3</v>
      </c>
      <c r="AM830" s="196"/>
      <c r="AN830" s="195">
        <v>900</v>
      </c>
      <c r="AO830" s="195">
        <v>1000</v>
      </c>
      <c r="AS830" s="196"/>
      <c r="AY830" s="196"/>
      <c r="AZ830" s="193"/>
      <c r="BA830" s="196"/>
      <c r="BG830" s="195">
        <v>1</v>
      </c>
      <c r="BJ830" s="196"/>
      <c r="BL830" s="196"/>
      <c r="BT830" s="196"/>
      <c r="CA830" s="196"/>
      <c r="CB830" s="195">
        <v>1</v>
      </c>
      <c r="CH830" s="195">
        <v>1</v>
      </c>
      <c r="CS830" s="196"/>
      <c r="CU830" s="196"/>
      <c r="CX830" s="196"/>
      <c r="DN830" s="196"/>
      <c r="DS830" s="196"/>
      <c r="DY830" s="196"/>
      <c r="EL830" s="196"/>
      <c r="EM830" s="195" t="s">
        <v>537</v>
      </c>
      <c r="EN830" s="206" t="s">
        <v>210</v>
      </c>
    </row>
    <row r="831" spans="1:145" x14ac:dyDescent="0.3">
      <c r="A831" s="12" t="s">
        <v>93</v>
      </c>
      <c r="B831" s="6" t="s">
        <v>2070</v>
      </c>
      <c r="D831" s="6">
        <v>1</v>
      </c>
      <c r="E831">
        <v>200</v>
      </c>
      <c r="F831" s="6">
        <v>270</v>
      </c>
      <c r="AH831">
        <v>49.55</v>
      </c>
      <c r="AI831">
        <v>1.75</v>
      </c>
      <c r="AJ831">
        <v>55.5</v>
      </c>
      <c r="AK831">
        <v>7.8</v>
      </c>
      <c r="AL831"/>
      <c r="AN831"/>
      <c r="AO831"/>
      <c r="AZ831" s="12"/>
      <c r="BA831" s="6"/>
      <c r="EM831" t="s">
        <v>537</v>
      </c>
      <c r="EN831" s="16">
        <v>1</v>
      </c>
    </row>
    <row r="832" spans="1:145" x14ac:dyDescent="0.3">
      <c r="A832" s="12" t="s">
        <v>93</v>
      </c>
      <c r="B832" s="6" t="s">
        <v>2071</v>
      </c>
      <c r="AG832" s="6">
        <v>1</v>
      </c>
      <c r="AH832">
        <v>46</v>
      </c>
      <c r="AI832">
        <v>7</v>
      </c>
      <c r="AJ832">
        <v>53</v>
      </c>
      <c r="AK832">
        <v>4</v>
      </c>
      <c r="AL832"/>
      <c r="AN832" s="246">
        <v>33</v>
      </c>
      <c r="AO832" s="247"/>
      <c r="AZ832" s="12"/>
      <c r="BA832" s="6"/>
      <c r="EM832" t="s">
        <v>537</v>
      </c>
      <c r="EN832" s="16">
        <v>1</v>
      </c>
    </row>
    <row r="833" spans="1:145" x14ac:dyDescent="0.3">
      <c r="A833" s="12" t="s">
        <v>93</v>
      </c>
      <c r="B833" s="6" t="s">
        <v>2072</v>
      </c>
      <c r="AG833" s="6">
        <v>1</v>
      </c>
      <c r="AH833">
        <v>81.5</v>
      </c>
      <c r="AI833">
        <v>10.5</v>
      </c>
      <c r="AJ833">
        <v>95.5</v>
      </c>
      <c r="AK833">
        <v>5.5</v>
      </c>
      <c r="AL833"/>
      <c r="AN833" s="246">
        <v>2000</v>
      </c>
      <c r="AO833" s="247"/>
      <c r="AZ833" s="12"/>
      <c r="BA833" s="6"/>
      <c r="EM833" t="s">
        <v>537</v>
      </c>
      <c r="EN833" s="16">
        <v>1</v>
      </c>
    </row>
    <row r="834" spans="1:145" x14ac:dyDescent="0.3">
      <c r="A834" s="12" t="s">
        <v>93</v>
      </c>
      <c r="B834" s="6" t="s">
        <v>2073</v>
      </c>
      <c r="AH834">
        <v>52.95</v>
      </c>
      <c r="AI834">
        <v>5.45</v>
      </c>
      <c r="AJ834">
        <v>59.95</v>
      </c>
      <c r="AK834">
        <v>5.35</v>
      </c>
      <c r="AL834"/>
      <c r="AN834"/>
      <c r="AO834"/>
      <c r="AZ834" s="12"/>
      <c r="BA834" s="6"/>
      <c r="EM834" t="s">
        <v>537</v>
      </c>
      <c r="EN834" s="16">
        <v>1</v>
      </c>
    </row>
    <row r="835" spans="1:145" x14ac:dyDescent="0.3">
      <c r="A835" s="12" t="s">
        <v>93</v>
      </c>
      <c r="B835" s="6" t="s">
        <v>2074</v>
      </c>
      <c r="AL835"/>
      <c r="AN835" s="246">
        <v>130</v>
      </c>
      <c r="AO835" s="247"/>
      <c r="AZ835" s="12"/>
      <c r="BA835" s="6"/>
      <c r="EM835" t="s">
        <v>538</v>
      </c>
      <c r="EN835" s="16">
        <v>1</v>
      </c>
      <c r="EO835" t="s">
        <v>602</v>
      </c>
    </row>
    <row r="836" spans="1:145" s="195" customFormat="1" x14ac:dyDescent="0.3">
      <c r="A836" s="193" t="s">
        <v>93</v>
      </c>
      <c r="B836" s="196" t="s">
        <v>2075</v>
      </c>
      <c r="C836" s="195">
        <v>1</v>
      </c>
      <c r="D836" s="196">
        <v>1</v>
      </c>
      <c r="E836" s="195">
        <v>120</v>
      </c>
      <c r="F836" s="196">
        <v>880</v>
      </c>
      <c r="G836" s="197">
        <v>26.01</v>
      </c>
      <c r="H836" s="197">
        <v>26.01</v>
      </c>
      <c r="I836" s="197">
        <v>26.01</v>
      </c>
      <c r="J836" s="198">
        <v>0</v>
      </c>
      <c r="K836" s="199">
        <v>2092</v>
      </c>
      <c r="L836" s="199">
        <v>2092</v>
      </c>
      <c r="M836" s="199">
        <v>2092</v>
      </c>
      <c r="N836" s="200">
        <v>0</v>
      </c>
      <c r="O836" s="208">
        <v>18.25</v>
      </c>
      <c r="P836" s="201">
        <v>18.262499999999999</v>
      </c>
      <c r="Q836" s="208">
        <v>-77.709699999999998</v>
      </c>
      <c r="R836" s="201">
        <v>-77.7042</v>
      </c>
      <c r="S836" s="202">
        <v>1</v>
      </c>
      <c r="T836" s="202">
        <v>0</v>
      </c>
      <c r="U836" s="202">
        <v>0</v>
      </c>
      <c r="V836" s="202">
        <v>0</v>
      </c>
      <c r="W836" s="202">
        <v>0</v>
      </c>
      <c r="X836" s="202">
        <v>0</v>
      </c>
      <c r="Y836" s="202">
        <v>0</v>
      </c>
      <c r="Z836" s="202">
        <v>0</v>
      </c>
      <c r="AA836" s="202">
        <v>0</v>
      </c>
      <c r="AB836" s="202">
        <v>0</v>
      </c>
      <c r="AC836" s="202">
        <v>0</v>
      </c>
      <c r="AD836" s="202">
        <v>0</v>
      </c>
      <c r="AE836" s="203">
        <v>0</v>
      </c>
      <c r="AF836" s="204">
        <v>3</v>
      </c>
      <c r="AG836" s="196"/>
      <c r="AH836" s="195">
        <v>26.7</v>
      </c>
      <c r="AI836" s="195">
        <v>2.5</v>
      </c>
      <c r="AJ836" s="195">
        <v>26.1</v>
      </c>
      <c r="AK836" s="195">
        <v>1.8</v>
      </c>
      <c r="AM836" s="196"/>
      <c r="AS836" s="196"/>
      <c r="AY836" s="196"/>
      <c r="AZ836" s="193"/>
      <c r="BA836" s="196"/>
      <c r="BG836" s="195">
        <v>1</v>
      </c>
      <c r="BJ836" s="196"/>
      <c r="BL836" s="196"/>
      <c r="BT836" s="196"/>
      <c r="CA836" s="196"/>
      <c r="CS836" s="196"/>
      <c r="CU836" s="196"/>
      <c r="CX836" s="196"/>
      <c r="DN836" s="196"/>
      <c r="DS836" s="196"/>
      <c r="DY836" s="196"/>
      <c r="EL836" s="196"/>
      <c r="EM836" s="195" t="s">
        <v>538</v>
      </c>
      <c r="EN836" s="206" t="s">
        <v>3712</v>
      </c>
    </row>
    <row r="837" spans="1:145" x14ac:dyDescent="0.3">
      <c r="A837" s="12" t="s">
        <v>93</v>
      </c>
      <c r="B837" s="6" t="s">
        <v>2077</v>
      </c>
      <c r="D837" s="6">
        <v>1</v>
      </c>
      <c r="E837">
        <v>930</v>
      </c>
      <c r="F837" s="6">
        <v>1550</v>
      </c>
      <c r="AH837">
        <v>61.1</v>
      </c>
      <c r="AI837">
        <v>4.5</v>
      </c>
      <c r="AJ837">
        <v>64.45</v>
      </c>
      <c r="AK837">
        <v>1.1499999999999999</v>
      </c>
      <c r="AL837"/>
      <c r="AN837"/>
      <c r="AO837"/>
      <c r="AZ837" s="12"/>
      <c r="BA837" s="6"/>
      <c r="EM837" t="s">
        <v>538</v>
      </c>
      <c r="EN837" s="16">
        <v>1</v>
      </c>
    </row>
    <row r="838" spans="1:145" x14ac:dyDescent="0.3">
      <c r="A838" s="12" t="s">
        <v>93</v>
      </c>
      <c r="B838" s="6" t="s">
        <v>2076</v>
      </c>
      <c r="E838">
        <v>1410</v>
      </c>
      <c r="F838" s="6">
        <v>1990</v>
      </c>
      <c r="AH838">
        <v>37.75</v>
      </c>
      <c r="AI838">
        <v>6.25</v>
      </c>
      <c r="AL838"/>
      <c r="AN838"/>
      <c r="AO838"/>
      <c r="AZ838" s="12"/>
      <c r="BA838" s="6"/>
      <c r="EM838" t="s">
        <v>538</v>
      </c>
      <c r="EN838" s="16">
        <v>1</v>
      </c>
    </row>
    <row r="839" spans="1:145" x14ac:dyDescent="0.3">
      <c r="A839" s="12" t="s">
        <v>93</v>
      </c>
      <c r="B839" s="6" t="s">
        <v>2078</v>
      </c>
      <c r="C839">
        <v>1</v>
      </c>
      <c r="E839">
        <v>950</v>
      </c>
      <c r="F839" s="6">
        <v>2600</v>
      </c>
      <c r="AH839">
        <v>46.05</v>
      </c>
      <c r="AI839">
        <v>6.05</v>
      </c>
      <c r="AJ839">
        <v>48.1</v>
      </c>
      <c r="AK839">
        <v>6</v>
      </c>
      <c r="AL839"/>
      <c r="AN839" s="246">
        <v>240</v>
      </c>
      <c r="AO839" s="247"/>
      <c r="AP839">
        <v>3.4</v>
      </c>
      <c r="AQ839">
        <v>0.05</v>
      </c>
      <c r="AZ839" s="12"/>
      <c r="BA839" s="6"/>
      <c r="EM839" t="s">
        <v>538</v>
      </c>
      <c r="EN839" s="16">
        <v>1</v>
      </c>
    </row>
    <row r="840" spans="1:145" x14ac:dyDescent="0.3">
      <c r="A840" s="12" t="s">
        <v>93</v>
      </c>
      <c r="B840" s="6" t="s">
        <v>2079</v>
      </c>
      <c r="AL840"/>
      <c r="AN840"/>
      <c r="AO840"/>
      <c r="AZ840" s="12"/>
      <c r="BA840" s="6"/>
      <c r="EM840" t="s">
        <v>538</v>
      </c>
      <c r="EN840" s="16">
        <v>1</v>
      </c>
      <c r="EO840" t="s">
        <v>602</v>
      </c>
    </row>
    <row r="841" spans="1:145" x14ac:dyDescent="0.3">
      <c r="A841" s="12" t="s">
        <v>93</v>
      </c>
      <c r="B841" s="6" t="s">
        <v>2080</v>
      </c>
      <c r="E841">
        <v>700</v>
      </c>
      <c r="F841" s="6">
        <v>2600</v>
      </c>
      <c r="AH841">
        <v>38.75</v>
      </c>
      <c r="AI841">
        <v>7.25</v>
      </c>
      <c r="AJ841">
        <v>42.5</v>
      </c>
      <c r="AK841">
        <v>6.5</v>
      </c>
      <c r="AL841"/>
      <c r="AN841">
        <v>101</v>
      </c>
      <c r="AO841">
        <v>144</v>
      </c>
      <c r="AP841">
        <v>2.2000000000000002</v>
      </c>
      <c r="AQ841">
        <v>0.3</v>
      </c>
      <c r="AT841">
        <v>33.85</v>
      </c>
      <c r="AU841">
        <v>4.3499999999999996</v>
      </c>
      <c r="AZ841" s="12"/>
      <c r="BA841" s="6"/>
      <c r="EM841" t="s">
        <v>538</v>
      </c>
      <c r="EN841" s="16">
        <v>1</v>
      </c>
    </row>
    <row r="842" spans="1:145" x14ac:dyDescent="0.3">
      <c r="A842" s="12" t="s">
        <v>93</v>
      </c>
      <c r="B842" s="6" t="s">
        <v>2081</v>
      </c>
      <c r="AL842"/>
      <c r="AN842">
        <v>10</v>
      </c>
      <c r="AO842">
        <v>50</v>
      </c>
      <c r="AZ842" s="12"/>
      <c r="BA842" s="6"/>
      <c r="EM842" t="s">
        <v>538</v>
      </c>
      <c r="EN842" s="16">
        <v>1</v>
      </c>
      <c r="EO842" t="s">
        <v>602</v>
      </c>
    </row>
    <row r="843" spans="1:145" x14ac:dyDescent="0.3">
      <c r="A843" s="12" t="s">
        <v>93</v>
      </c>
      <c r="B843" s="6" t="s">
        <v>2082</v>
      </c>
      <c r="AL843"/>
      <c r="AN843"/>
      <c r="AO843"/>
      <c r="AZ843" s="12"/>
      <c r="BA843" s="6"/>
      <c r="EM843" t="s">
        <v>538</v>
      </c>
      <c r="EN843" s="16">
        <v>1</v>
      </c>
      <c r="EO843" t="s">
        <v>602</v>
      </c>
    </row>
    <row r="844" spans="1:145" x14ac:dyDescent="0.3">
      <c r="A844" s="12" t="s">
        <v>93</v>
      </c>
      <c r="B844" s="6" t="s">
        <v>2094</v>
      </c>
      <c r="E844">
        <v>0</v>
      </c>
      <c r="F844" s="6">
        <v>1700</v>
      </c>
      <c r="AH844">
        <v>36</v>
      </c>
      <c r="AJ844">
        <v>45</v>
      </c>
      <c r="AL844"/>
      <c r="AN844" s="12"/>
      <c r="AO844"/>
      <c r="AZ844" s="12"/>
      <c r="BA844" s="6"/>
      <c r="EM844" t="s">
        <v>538</v>
      </c>
      <c r="EN844" s="16">
        <v>1</v>
      </c>
    </row>
    <row r="845" spans="1:145" x14ac:dyDescent="0.3">
      <c r="A845" s="12" t="s">
        <v>93</v>
      </c>
      <c r="B845" s="6" t="s">
        <v>2083</v>
      </c>
      <c r="C845">
        <v>1</v>
      </c>
      <c r="AH845">
        <v>24.5</v>
      </c>
      <c r="AI845">
        <v>4.5</v>
      </c>
      <c r="AJ845">
        <v>26</v>
      </c>
      <c r="AK845">
        <v>5</v>
      </c>
      <c r="AL845"/>
      <c r="AN845">
        <v>3</v>
      </c>
      <c r="AO845">
        <v>50</v>
      </c>
      <c r="AZ845" s="12"/>
      <c r="BA845" s="6"/>
      <c r="EM845" t="s">
        <v>538</v>
      </c>
      <c r="EN845" s="16">
        <v>1</v>
      </c>
    </row>
    <row r="846" spans="1:145" x14ac:dyDescent="0.3">
      <c r="A846" s="12" t="s">
        <v>93</v>
      </c>
      <c r="B846" s="6" t="s">
        <v>2084</v>
      </c>
      <c r="AL846">
        <v>25.5</v>
      </c>
      <c r="AM846" s="6">
        <v>6.5</v>
      </c>
      <c r="AN846"/>
      <c r="AO846"/>
      <c r="AZ846" s="12"/>
      <c r="BA846" s="6"/>
      <c r="EM846" t="s">
        <v>538</v>
      </c>
      <c r="EN846" s="16">
        <v>1</v>
      </c>
    </row>
    <row r="847" spans="1:145" x14ac:dyDescent="0.3">
      <c r="A847" s="12" t="s">
        <v>93</v>
      </c>
      <c r="B847" s="6" t="s">
        <v>2085</v>
      </c>
      <c r="AL847"/>
      <c r="AN847"/>
      <c r="AO847"/>
      <c r="AZ847" s="12"/>
      <c r="BA847" s="6"/>
      <c r="EM847" t="s">
        <v>538</v>
      </c>
      <c r="EN847" s="16">
        <v>1</v>
      </c>
      <c r="EO847" t="s">
        <v>602</v>
      </c>
    </row>
    <row r="848" spans="1:145" x14ac:dyDescent="0.3">
      <c r="A848" s="12" t="s">
        <v>93</v>
      </c>
      <c r="B848" s="6" t="s">
        <v>2086</v>
      </c>
      <c r="AG848" s="6">
        <v>0</v>
      </c>
      <c r="AL848"/>
      <c r="AN848"/>
      <c r="AO848"/>
      <c r="AZ848" s="12"/>
      <c r="BA848" s="6"/>
      <c r="EM848" t="s">
        <v>538</v>
      </c>
      <c r="EN848" s="16">
        <v>1</v>
      </c>
      <c r="EO848" t="s">
        <v>602</v>
      </c>
    </row>
    <row r="849" spans="1:145" x14ac:dyDescent="0.3">
      <c r="A849" s="12" t="s">
        <v>93</v>
      </c>
      <c r="B849" s="6" t="s">
        <v>2087</v>
      </c>
      <c r="C849">
        <v>1</v>
      </c>
      <c r="AH849">
        <v>30</v>
      </c>
      <c r="AI849">
        <v>2</v>
      </c>
      <c r="AJ849">
        <v>32.5</v>
      </c>
      <c r="AK849">
        <v>3.5</v>
      </c>
      <c r="AL849"/>
      <c r="AN849">
        <v>8</v>
      </c>
      <c r="AO849">
        <v>143</v>
      </c>
      <c r="AP849">
        <v>3.1</v>
      </c>
      <c r="AQ849">
        <v>0.05</v>
      </c>
      <c r="AZ849" s="12"/>
      <c r="BA849" s="6"/>
      <c r="EM849" t="s">
        <v>538</v>
      </c>
      <c r="EN849" s="16">
        <v>1</v>
      </c>
    </row>
    <row r="850" spans="1:145" x14ac:dyDescent="0.3">
      <c r="A850" s="12" t="s">
        <v>93</v>
      </c>
      <c r="B850" s="6" t="s">
        <v>2088</v>
      </c>
      <c r="AL850"/>
      <c r="AN850"/>
      <c r="AO850"/>
      <c r="AZ850" s="12"/>
      <c r="BA850" s="6"/>
      <c r="EM850" t="s">
        <v>538</v>
      </c>
      <c r="EN850" s="16">
        <v>1</v>
      </c>
      <c r="EO850" t="s">
        <v>602</v>
      </c>
    </row>
    <row r="851" spans="1:145" x14ac:dyDescent="0.3">
      <c r="A851" s="12" t="s">
        <v>93</v>
      </c>
      <c r="B851" s="6" t="s">
        <v>2089</v>
      </c>
      <c r="AL851">
        <v>25.5</v>
      </c>
      <c r="AM851" s="6">
        <v>6.5</v>
      </c>
      <c r="AN851"/>
      <c r="AO851"/>
      <c r="AZ851" s="12"/>
      <c r="BA851" s="6"/>
      <c r="EM851" t="s">
        <v>538</v>
      </c>
      <c r="EN851" s="16">
        <v>1</v>
      </c>
    </row>
    <row r="852" spans="1:145" x14ac:dyDescent="0.3">
      <c r="A852" s="12" t="s">
        <v>93</v>
      </c>
      <c r="B852" s="6" t="s">
        <v>2090</v>
      </c>
      <c r="AL852">
        <v>15.5</v>
      </c>
      <c r="AM852" s="6">
        <v>4.5</v>
      </c>
      <c r="AN852" s="12"/>
      <c r="AO852"/>
      <c r="AZ852" s="12"/>
      <c r="BA852" s="6"/>
      <c r="EM852" t="s">
        <v>538</v>
      </c>
      <c r="EN852" s="16">
        <v>1</v>
      </c>
    </row>
    <row r="853" spans="1:145" x14ac:dyDescent="0.3">
      <c r="A853" s="12" t="s">
        <v>93</v>
      </c>
      <c r="B853" s="6" t="s">
        <v>2091</v>
      </c>
      <c r="AL853"/>
      <c r="AN853" s="12"/>
      <c r="AO853"/>
      <c r="AZ853" s="12"/>
      <c r="BA853" s="6"/>
      <c r="EM853" t="s">
        <v>538</v>
      </c>
      <c r="EN853" s="16">
        <v>1</v>
      </c>
      <c r="EO853" t="s">
        <v>602</v>
      </c>
    </row>
    <row r="854" spans="1:145" x14ac:dyDescent="0.3">
      <c r="A854" s="12" t="s">
        <v>93</v>
      </c>
      <c r="B854" s="6" t="s">
        <v>2095</v>
      </c>
      <c r="C854">
        <v>1</v>
      </c>
      <c r="E854">
        <v>0</v>
      </c>
      <c r="F854" s="6">
        <v>3353</v>
      </c>
      <c r="AL854">
        <v>35</v>
      </c>
      <c r="AM854" s="6">
        <v>16</v>
      </c>
      <c r="AN854" s="12">
        <v>5</v>
      </c>
      <c r="AO854">
        <v>60</v>
      </c>
      <c r="AZ854" s="12"/>
      <c r="BA854" s="6"/>
      <c r="EM854" t="s">
        <v>538</v>
      </c>
      <c r="EN854" s="16">
        <v>1</v>
      </c>
    </row>
    <row r="855" spans="1:145" x14ac:dyDescent="0.3">
      <c r="A855" s="12" t="s">
        <v>93</v>
      </c>
      <c r="B855" s="6" t="s">
        <v>2092</v>
      </c>
      <c r="C855">
        <v>1</v>
      </c>
      <c r="D855" s="6" t="s">
        <v>1602</v>
      </c>
      <c r="AL855"/>
      <c r="AN855" s="12"/>
      <c r="AO855"/>
      <c r="AZ855" s="12"/>
      <c r="BA855" s="6"/>
      <c r="EM855" t="s">
        <v>538</v>
      </c>
      <c r="EN855" s="16">
        <v>1</v>
      </c>
      <c r="EO855" t="s">
        <v>602</v>
      </c>
    </row>
    <row r="856" spans="1:145" x14ac:dyDescent="0.3">
      <c r="A856" s="12" t="s">
        <v>93</v>
      </c>
      <c r="B856" s="6" t="s">
        <v>2093</v>
      </c>
      <c r="AL856">
        <v>23.5</v>
      </c>
      <c r="AM856" s="6">
        <v>13.5</v>
      </c>
      <c r="AN856" s="12">
        <v>500</v>
      </c>
      <c r="AO856">
        <v>1500</v>
      </c>
      <c r="AZ856" s="12"/>
      <c r="BA856" s="6"/>
      <c r="EM856" t="s">
        <v>538</v>
      </c>
      <c r="EN856" s="16">
        <v>1</v>
      </c>
    </row>
    <row r="857" spans="1:145" x14ac:dyDescent="0.3">
      <c r="A857" s="12" t="s">
        <v>93</v>
      </c>
      <c r="B857" s="6" t="s">
        <v>2096</v>
      </c>
      <c r="C857">
        <v>1</v>
      </c>
      <c r="E857">
        <v>700</v>
      </c>
      <c r="F857" s="6">
        <v>1100</v>
      </c>
      <c r="AH857">
        <v>39.5</v>
      </c>
      <c r="AI857">
        <v>6.5</v>
      </c>
      <c r="AJ857">
        <v>50.5</v>
      </c>
      <c r="AK857">
        <v>5.5</v>
      </c>
      <c r="AL857"/>
      <c r="AN857" s="12"/>
      <c r="AO857">
        <v>200</v>
      </c>
      <c r="AZ857" s="12"/>
      <c r="BA857" s="6"/>
      <c r="EM857" t="s">
        <v>537</v>
      </c>
      <c r="EN857" s="16">
        <v>1</v>
      </c>
    </row>
    <row r="858" spans="1:145" s="195" customFormat="1" x14ac:dyDescent="0.3">
      <c r="A858" s="193" t="s">
        <v>93</v>
      </c>
      <c r="B858" s="196" t="s">
        <v>2097</v>
      </c>
      <c r="C858" s="195">
        <v>1</v>
      </c>
      <c r="D858" s="196">
        <v>1</v>
      </c>
      <c r="F858" s="196"/>
      <c r="G858" s="197">
        <v>22.74</v>
      </c>
      <c r="H858" s="197">
        <v>28.98</v>
      </c>
      <c r="I858" s="197">
        <v>26.599523809523809</v>
      </c>
      <c r="J858" s="198">
        <v>1.2486732006032495</v>
      </c>
      <c r="K858" s="199">
        <v>960</v>
      </c>
      <c r="L858" s="199">
        <v>2603</v>
      </c>
      <c r="M858" s="199">
        <v>1805.3333333333333</v>
      </c>
      <c r="N858" s="200">
        <v>471.12443508412252</v>
      </c>
      <c r="O858" s="208">
        <v>-12.82099</v>
      </c>
      <c r="P858" s="196">
        <v>11.235849999999999</v>
      </c>
      <c r="Q858" s="208">
        <v>-76.028949999999995</v>
      </c>
      <c r="R858" s="196">
        <v>-51.811259999999997</v>
      </c>
      <c r="S858" s="202">
        <v>1</v>
      </c>
      <c r="T858" s="202">
        <v>1</v>
      </c>
      <c r="U858" s="202">
        <v>0</v>
      </c>
      <c r="V858" s="202">
        <v>1</v>
      </c>
      <c r="W858" s="202">
        <v>1</v>
      </c>
      <c r="X858" s="202">
        <v>0</v>
      </c>
      <c r="Y858" s="202">
        <v>0</v>
      </c>
      <c r="Z858" s="202">
        <v>0</v>
      </c>
      <c r="AA858" s="202">
        <v>0</v>
      </c>
      <c r="AB858" s="202">
        <v>0</v>
      </c>
      <c r="AC858" s="202">
        <v>1</v>
      </c>
      <c r="AD858" s="202">
        <v>1</v>
      </c>
      <c r="AE858" s="203">
        <v>0</v>
      </c>
      <c r="AF858" s="204">
        <v>1</v>
      </c>
      <c r="AG858" s="196">
        <v>2</v>
      </c>
      <c r="AL858" s="195">
        <v>55</v>
      </c>
      <c r="AM858" s="196">
        <v>10</v>
      </c>
      <c r="AN858" s="193"/>
      <c r="AS858" s="196"/>
      <c r="AY858" s="196"/>
      <c r="AZ858" s="193"/>
      <c r="BA858" s="196"/>
      <c r="BF858" s="195">
        <v>1</v>
      </c>
      <c r="BG858" s="195">
        <v>1</v>
      </c>
      <c r="BJ858" s="196"/>
      <c r="BL858" s="196">
        <v>1</v>
      </c>
      <c r="BT858" s="196"/>
      <c r="BY858" s="195">
        <v>1</v>
      </c>
      <c r="BZ858" s="195">
        <v>1</v>
      </c>
      <c r="CA858" s="196"/>
      <c r="CB858" s="195">
        <v>1</v>
      </c>
      <c r="CC858" s="195">
        <v>1</v>
      </c>
      <c r="CE858" s="195">
        <v>1</v>
      </c>
      <c r="CF858" s="195">
        <v>1</v>
      </c>
      <c r="CH858" s="195">
        <v>1</v>
      </c>
      <c r="CJ858" s="195">
        <v>1</v>
      </c>
      <c r="CQ858" s="195">
        <v>1</v>
      </c>
      <c r="CS858" s="196"/>
      <c r="CU858" s="196"/>
      <c r="CX858" s="196"/>
      <c r="DN858" s="196"/>
      <c r="DS858" s="196"/>
      <c r="DT858" s="195">
        <v>1</v>
      </c>
      <c r="DU858" s="195">
        <v>1</v>
      </c>
      <c r="DW858" s="195">
        <v>1</v>
      </c>
      <c r="DY858" s="196">
        <v>1</v>
      </c>
      <c r="DZ858" s="195">
        <v>1</v>
      </c>
      <c r="EA858" s="195">
        <v>1</v>
      </c>
      <c r="EG858" s="195">
        <v>1</v>
      </c>
      <c r="EH858" s="195">
        <v>1</v>
      </c>
      <c r="EL858" s="196"/>
      <c r="EM858" s="195" t="s">
        <v>537</v>
      </c>
      <c r="EN858" s="206" t="s">
        <v>210</v>
      </c>
    </row>
    <row r="859" spans="1:145" x14ac:dyDescent="0.3">
      <c r="A859" s="12" t="s">
        <v>93</v>
      </c>
      <c r="B859" s="6" t="s">
        <v>2098</v>
      </c>
      <c r="E859">
        <v>594</v>
      </c>
      <c r="F859" s="6">
        <v>900</v>
      </c>
      <c r="AL859"/>
      <c r="AN859" s="12"/>
      <c r="AO859"/>
      <c r="AZ859" s="12"/>
      <c r="BA859" s="6"/>
      <c r="EM859" t="s">
        <v>538</v>
      </c>
      <c r="EN859" s="16">
        <v>1</v>
      </c>
      <c r="EO859" t="s">
        <v>602</v>
      </c>
    </row>
    <row r="860" spans="1:145" x14ac:dyDescent="0.3">
      <c r="A860" s="12" t="s">
        <v>93</v>
      </c>
      <c r="B860" s="6" t="s">
        <v>2099</v>
      </c>
      <c r="E860">
        <v>400</v>
      </c>
      <c r="F860" s="6">
        <v>1500</v>
      </c>
      <c r="AH860">
        <v>37.4</v>
      </c>
      <c r="AJ860">
        <v>43.6</v>
      </c>
      <c r="AL860"/>
      <c r="AN860" s="12"/>
      <c r="AO860"/>
      <c r="AZ860" s="12"/>
      <c r="BA860" s="6"/>
      <c r="EM860" t="s">
        <v>538</v>
      </c>
      <c r="EN860" s="16">
        <v>1</v>
      </c>
    </row>
    <row r="861" spans="1:145" x14ac:dyDescent="0.3">
      <c r="A861" s="12" t="s">
        <v>93</v>
      </c>
      <c r="B861" s="6" t="s">
        <v>2100</v>
      </c>
      <c r="E861">
        <v>1600</v>
      </c>
      <c r="F861" s="6">
        <v>2180</v>
      </c>
      <c r="AH861">
        <v>37.75</v>
      </c>
      <c r="AI861">
        <v>0.25</v>
      </c>
      <c r="AJ861">
        <v>48.95</v>
      </c>
      <c r="AK861">
        <v>0.15</v>
      </c>
      <c r="AL861"/>
      <c r="AN861" s="12"/>
      <c r="AO861"/>
      <c r="AZ861" s="12"/>
      <c r="BA861" s="6"/>
      <c r="EM861" t="s">
        <v>538</v>
      </c>
      <c r="EN861" s="16">
        <v>1</v>
      </c>
    </row>
    <row r="862" spans="1:145" x14ac:dyDescent="0.3">
      <c r="A862" s="12" t="s">
        <v>93</v>
      </c>
      <c r="B862" s="6" t="s">
        <v>2101</v>
      </c>
      <c r="E862">
        <v>1985</v>
      </c>
      <c r="F862" s="6">
        <v>2520</v>
      </c>
      <c r="AG862" s="6">
        <v>1</v>
      </c>
      <c r="AL862"/>
      <c r="AN862" s="12"/>
      <c r="AO862"/>
      <c r="AZ862" s="12"/>
      <c r="BA862" s="6"/>
      <c r="EM862" t="s">
        <v>538</v>
      </c>
      <c r="EN862" s="16">
        <v>1</v>
      </c>
      <c r="EO862" t="s">
        <v>602</v>
      </c>
    </row>
    <row r="863" spans="1:145" x14ac:dyDescent="0.3">
      <c r="A863" s="12" t="s">
        <v>93</v>
      </c>
      <c r="B863" s="6" t="s">
        <v>2102</v>
      </c>
      <c r="E863" s="12">
        <v>2103</v>
      </c>
      <c r="AL863"/>
      <c r="AN863" s="12"/>
      <c r="AO863"/>
      <c r="AZ863" s="12"/>
      <c r="BA863" s="6"/>
      <c r="EM863" t="s">
        <v>538</v>
      </c>
      <c r="EN863" s="16">
        <v>1</v>
      </c>
      <c r="EO863" t="s">
        <v>602</v>
      </c>
    </row>
    <row r="864" spans="1:145" x14ac:dyDescent="0.3">
      <c r="A864" s="12" t="s">
        <v>93</v>
      </c>
      <c r="B864" s="6" t="s">
        <v>2103</v>
      </c>
      <c r="F864" s="6">
        <v>100</v>
      </c>
      <c r="AH864">
        <v>22.05</v>
      </c>
      <c r="AI864">
        <v>2.35</v>
      </c>
      <c r="AJ864">
        <v>28.4</v>
      </c>
      <c r="AK864">
        <v>1.4</v>
      </c>
      <c r="AL864"/>
      <c r="AN864" s="12"/>
      <c r="AO864"/>
      <c r="AZ864" s="12"/>
      <c r="BA864" s="6"/>
      <c r="EM864" t="s">
        <v>537</v>
      </c>
      <c r="EN864" s="16">
        <v>1</v>
      </c>
    </row>
    <row r="865" spans="1:145" x14ac:dyDescent="0.3">
      <c r="A865" s="12" t="s">
        <v>93</v>
      </c>
      <c r="B865" s="6" t="s">
        <v>2104</v>
      </c>
      <c r="AL865"/>
      <c r="AN865" s="12"/>
      <c r="AO865"/>
      <c r="AZ865" s="12"/>
      <c r="BA865" s="6"/>
      <c r="EM865" t="s">
        <v>537</v>
      </c>
      <c r="EN865" s="16">
        <v>1</v>
      </c>
      <c r="EO865" t="s">
        <v>602</v>
      </c>
    </row>
    <row r="866" spans="1:145" x14ac:dyDescent="0.3">
      <c r="A866" s="12" t="s">
        <v>93</v>
      </c>
      <c r="B866" s="6" t="s">
        <v>2105</v>
      </c>
      <c r="D866" s="6">
        <v>1</v>
      </c>
      <c r="AG866" s="6">
        <v>1</v>
      </c>
      <c r="AH866">
        <v>29.5</v>
      </c>
      <c r="AI866">
        <v>1.5</v>
      </c>
      <c r="AJ866">
        <v>32</v>
      </c>
      <c r="AL866"/>
      <c r="AN866" s="246">
        <v>600</v>
      </c>
      <c r="AO866" s="247"/>
      <c r="AZ866" s="12"/>
      <c r="BA866" s="6"/>
      <c r="EM866" t="s">
        <v>537</v>
      </c>
      <c r="EN866" s="16">
        <v>1</v>
      </c>
    </row>
    <row r="867" spans="1:145" s="195" customFormat="1" x14ac:dyDescent="0.3">
      <c r="A867" s="193" t="s">
        <v>93</v>
      </c>
      <c r="B867" s="196" t="s">
        <v>2106</v>
      </c>
      <c r="C867" s="195">
        <v>1</v>
      </c>
      <c r="D867" s="196">
        <v>1</v>
      </c>
      <c r="E867" s="195">
        <v>0</v>
      </c>
      <c r="F867" s="196">
        <v>700</v>
      </c>
      <c r="G867" s="197">
        <v>23</v>
      </c>
      <c r="H867" s="197">
        <v>27.26</v>
      </c>
      <c r="I867" s="197">
        <v>25.44</v>
      </c>
      <c r="J867" s="198">
        <v>1.2390538912632276</v>
      </c>
      <c r="K867" s="199">
        <v>1851</v>
      </c>
      <c r="L867" s="199">
        <v>3721</v>
      </c>
      <c r="M867" s="199">
        <v>2760.75</v>
      </c>
      <c r="N867" s="200">
        <v>618.68924862457106</v>
      </c>
      <c r="O867" s="208">
        <v>0.59158999999999995</v>
      </c>
      <c r="P867" s="196">
        <v>14.83311</v>
      </c>
      <c r="Q867" s="208">
        <v>10.84079</v>
      </c>
      <c r="R867" s="196">
        <v>-76.535489999999996</v>
      </c>
      <c r="S867" s="202">
        <v>1</v>
      </c>
      <c r="T867" s="202">
        <v>0</v>
      </c>
      <c r="U867" s="202">
        <v>0</v>
      </c>
      <c r="V867" s="202">
        <v>0</v>
      </c>
      <c r="W867" s="202">
        <v>1</v>
      </c>
      <c r="X867" s="202">
        <v>0</v>
      </c>
      <c r="Y867" s="202">
        <v>0</v>
      </c>
      <c r="Z867" s="202">
        <v>0</v>
      </c>
      <c r="AA867" s="202">
        <v>0</v>
      </c>
      <c r="AB867" s="202">
        <v>0</v>
      </c>
      <c r="AC867" s="202">
        <v>1</v>
      </c>
      <c r="AD867" s="202">
        <v>0</v>
      </c>
      <c r="AE867" s="203">
        <v>0</v>
      </c>
      <c r="AF867" s="204">
        <v>1</v>
      </c>
      <c r="AG867" s="196"/>
      <c r="AH867" s="195">
        <v>42.5</v>
      </c>
      <c r="AI867" s="195">
        <v>6.5</v>
      </c>
      <c r="AJ867" s="195">
        <v>47.5</v>
      </c>
      <c r="AK867" s="195">
        <v>5.5</v>
      </c>
      <c r="AM867" s="196"/>
      <c r="AN867" s="193">
        <v>600</v>
      </c>
      <c r="AO867" s="195">
        <v>700</v>
      </c>
      <c r="AP867" s="195">
        <v>1.55</v>
      </c>
      <c r="AQ867" s="195">
        <v>0.05</v>
      </c>
      <c r="AR867" s="195">
        <v>0.2</v>
      </c>
      <c r="AS867" s="196">
        <v>0.1</v>
      </c>
      <c r="AX867" s="195">
        <v>9.1</v>
      </c>
      <c r="AY867" s="196">
        <v>3.4</v>
      </c>
      <c r="AZ867" s="193"/>
      <c r="BA867" s="196"/>
      <c r="BG867" s="195">
        <v>1</v>
      </c>
      <c r="BJ867" s="196"/>
      <c r="BL867" s="196"/>
      <c r="BT867" s="196"/>
      <c r="CA867" s="196"/>
      <c r="CI867" s="195">
        <v>1</v>
      </c>
      <c r="CS867" s="196"/>
      <c r="CU867" s="196"/>
      <c r="CX867" s="196"/>
      <c r="DN867" s="196"/>
      <c r="DS867" s="196"/>
      <c r="DU867" s="195">
        <v>1</v>
      </c>
      <c r="DV867" s="195">
        <v>1</v>
      </c>
      <c r="DY867" s="196"/>
      <c r="EL867" s="196"/>
      <c r="EM867" s="195" t="s">
        <v>1180</v>
      </c>
      <c r="EN867" s="206" t="s">
        <v>3712</v>
      </c>
    </row>
    <row r="868" spans="1:145" x14ac:dyDescent="0.3">
      <c r="A868" s="12" t="s">
        <v>93</v>
      </c>
      <c r="B868" s="6" t="s">
        <v>2107</v>
      </c>
      <c r="F868" s="6">
        <v>1000</v>
      </c>
      <c r="AG868" s="6">
        <v>1</v>
      </c>
      <c r="AL868"/>
      <c r="AN868" s="12"/>
      <c r="AO868"/>
      <c r="AZ868" s="12"/>
      <c r="BA868" s="6"/>
      <c r="EM868" t="s">
        <v>538</v>
      </c>
      <c r="EN868" s="16">
        <v>1</v>
      </c>
      <c r="EO868" t="s">
        <v>1818</v>
      </c>
    </row>
    <row r="869" spans="1:145" x14ac:dyDescent="0.3">
      <c r="A869" s="12" t="s">
        <v>93</v>
      </c>
      <c r="B869" s="6" t="s">
        <v>2108</v>
      </c>
      <c r="E869">
        <v>0</v>
      </c>
      <c r="F869" s="6">
        <v>80</v>
      </c>
      <c r="AG869" s="6">
        <v>1</v>
      </c>
      <c r="AH869">
        <v>17.5</v>
      </c>
      <c r="AI869">
        <v>1.3</v>
      </c>
      <c r="AJ869">
        <v>19.7</v>
      </c>
      <c r="AK869">
        <v>0.9</v>
      </c>
      <c r="AL869"/>
      <c r="AN869" s="12"/>
      <c r="AO869"/>
      <c r="AZ869" s="12"/>
      <c r="BA869" s="6"/>
      <c r="EM869" t="s">
        <v>537</v>
      </c>
      <c r="EN869" s="16">
        <v>1</v>
      </c>
    </row>
    <row r="870" spans="1:145" x14ac:dyDescent="0.3">
      <c r="A870" s="12" t="s">
        <v>93</v>
      </c>
      <c r="B870" s="6" t="s">
        <v>2109</v>
      </c>
      <c r="AL870"/>
      <c r="AN870" s="12"/>
      <c r="AO870"/>
      <c r="AZ870" s="12"/>
      <c r="BA870" s="6"/>
      <c r="EM870" t="s">
        <v>537</v>
      </c>
      <c r="EN870" s="16">
        <v>1</v>
      </c>
      <c r="EO870" t="s">
        <v>602</v>
      </c>
    </row>
    <row r="871" spans="1:145" x14ac:dyDescent="0.3">
      <c r="A871" s="12" t="s">
        <v>93</v>
      </c>
      <c r="B871" s="6" t="s">
        <v>2110</v>
      </c>
      <c r="AL871"/>
      <c r="AN871" s="12"/>
      <c r="AO871"/>
      <c r="AZ871" s="12"/>
      <c r="BA871" s="6"/>
      <c r="EM871" t="s">
        <v>537</v>
      </c>
      <c r="EN871" s="16">
        <v>1</v>
      </c>
      <c r="EO871" t="s">
        <v>602</v>
      </c>
    </row>
    <row r="872" spans="1:145" x14ac:dyDescent="0.3">
      <c r="A872" s="12" t="s">
        <v>93</v>
      </c>
      <c r="B872" s="6" t="s">
        <v>2111</v>
      </c>
      <c r="AG872" s="6">
        <v>1</v>
      </c>
      <c r="AH872">
        <v>44</v>
      </c>
      <c r="AI872">
        <v>2</v>
      </c>
      <c r="AJ872">
        <v>48</v>
      </c>
      <c r="AL872"/>
      <c r="AN872" s="246">
        <v>550</v>
      </c>
      <c r="AO872" s="247"/>
      <c r="AZ872" s="12"/>
      <c r="BA872" s="6"/>
      <c r="EM872" t="s">
        <v>537</v>
      </c>
      <c r="EN872" s="16">
        <v>1</v>
      </c>
    </row>
    <row r="873" spans="1:145" x14ac:dyDescent="0.3">
      <c r="A873" s="12" t="s">
        <v>93</v>
      </c>
      <c r="B873" s="6" t="s">
        <v>2112</v>
      </c>
      <c r="AH873">
        <v>28</v>
      </c>
      <c r="AI873">
        <v>1.1000000000000001</v>
      </c>
      <c r="AJ873">
        <v>30.1</v>
      </c>
      <c r="AK873">
        <v>1.5</v>
      </c>
      <c r="AL873"/>
      <c r="AN873" s="12"/>
      <c r="AO873"/>
      <c r="AZ873" s="12"/>
      <c r="BA873" s="6"/>
      <c r="EM873" t="s">
        <v>537</v>
      </c>
      <c r="EN873" s="16">
        <v>1</v>
      </c>
    </row>
    <row r="874" spans="1:145" x14ac:dyDescent="0.3">
      <c r="A874" s="12" t="s">
        <v>93</v>
      </c>
      <c r="B874" s="6" t="s">
        <v>2113</v>
      </c>
      <c r="D874" s="6">
        <v>1</v>
      </c>
      <c r="AH874">
        <v>27.95</v>
      </c>
      <c r="AI874">
        <v>0.95</v>
      </c>
      <c r="AL874"/>
      <c r="AN874" s="12"/>
      <c r="AO874"/>
      <c r="AZ874" s="12"/>
      <c r="BA874" s="6"/>
      <c r="EM874" t="s">
        <v>537</v>
      </c>
      <c r="EN874" s="16">
        <v>1</v>
      </c>
    </row>
    <row r="875" spans="1:145" x14ac:dyDescent="0.3">
      <c r="A875" s="12" t="s">
        <v>93</v>
      </c>
      <c r="B875" s="6" t="s">
        <v>2114</v>
      </c>
      <c r="AL875"/>
      <c r="AN875" s="12"/>
      <c r="AO875"/>
      <c r="AZ875" s="12"/>
      <c r="BA875" s="6"/>
      <c r="EM875" t="s">
        <v>537</v>
      </c>
      <c r="EN875" s="16">
        <v>1</v>
      </c>
      <c r="EO875" t="s">
        <v>602</v>
      </c>
    </row>
    <row r="876" spans="1:145" x14ac:dyDescent="0.3">
      <c r="A876" s="12" t="s">
        <v>93</v>
      </c>
      <c r="B876" s="6" t="s">
        <v>2115</v>
      </c>
      <c r="E876" s="12">
        <v>1070</v>
      </c>
      <c r="AH876">
        <v>30.3</v>
      </c>
      <c r="AI876">
        <v>5.3</v>
      </c>
      <c r="AJ876">
        <v>31.25</v>
      </c>
      <c r="AK876">
        <v>3.25</v>
      </c>
      <c r="AL876"/>
      <c r="AN876" s="12"/>
      <c r="AO876"/>
      <c r="AZ876" s="12"/>
      <c r="BA876" s="6"/>
      <c r="EM876" t="s">
        <v>537</v>
      </c>
      <c r="EN876" s="16">
        <v>1</v>
      </c>
    </row>
    <row r="877" spans="1:145" s="195" customFormat="1" x14ac:dyDescent="0.3">
      <c r="A877" s="193" t="s">
        <v>93</v>
      </c>
      <c r="B877" s="196" t="s">
        <v>2116</v>
      </c>
      <c r="C877" s="195">
        <v>2</v>
      </c>
      <c r="D877" s="196">
        <v>1</v>
      </c>
      <c r="E877" s="195">
        <v>0</v>
      </c>
      <c r="F877" s="196">
        <v>2600</v>
      </c>
      <c r="G877" s="195">
        <v>14.08</v>
      </c>
      <c r="H877" s="195">
        <v>28.38</v>
      </c>
      <c r="I877" s="197">
        <v>25.197674418604645</v>
      </c>
      <c r="J877" s="198">
        <v>3.0950866109963129</v>
      </c>
      <c r="K877" s="195">
        <v>734.56</v>
      </c>
      <c r="L877" s="195">
        <v>3404.43</v>
      </c>
      <c r="M877" s="195">
        <v>2094.4237209302328</v>
      </c>
      <c r="N877" s="200">
        <v>601.82043779496883</v>
      </c>
      <c r="O877" s="208">
        <v>-17.498840000000001</v>
      </c>
      <c r="P877" s="196">
        <v>13.82259</v>
      </c>
      <c r="Q877" s="208">
        <v>-79.543409999999994</v>
      </c>
      <c r="R877" s="196">
        <v>-40.655029999999996</v>
      </c>
      <c r="S877" s="202">
        <v>1</v>
      </c>
      <c r="T877" s="202">
        <v>0</v>
      </c>
      <c r="U877" s="202">
        <v>0</v>
      </c>
      <c r="V877" s="202">
        <v>0</v>
      </c>
      <c r="W877" s="202">
        <v>1</v>
      </c>
      <c r="X877" s="202">
        <v>0</v>
      </c>
      <c r="Y877" s="202">
        <v>0</v>
      </c>
      <c r="Z877" s="202">
        <v>0</v>
      </c>
      <c r="AA877" s="202">
        <v>0</v>
      </c>
      <c r="AB877" s="202">
        <v>0</v>
      </c>
      <c r="AC877" s="202">
        <v>1</v>
      </c>
      <c r="AD877" s="202">
        <v>1</v>
      </c>
      <c r="AE877" s="203">
        <v>0</v>
      </c>
      <c r="AF877" s="204">
        <v>1</v>
      </c>
      <c r="AG877" s="196">
        <v>1</v>
      </c>
      <c r="AH877" s="195">
        <v>34</v>
      </c>
      <c r="AI877" s="195">
        <v>3</v>
      </c>
      <c r="AJ877" s="195">
        <v>41</v>
      </c>
      <c r="AK877" s="195">
        <v>1</v>
      </c>
      <c r="AM877" s="196"/>
      <c r="AN877" s="250">
        <v>590</v>
      </c>
      <c r="AO877" s="251"/>
      <c r="AS877" s="196"/>
      <c r="AY877" s="196"/>
      <c r="AZ877" s="193"/>
      <c r="BA877" s="196"/>
      <c r="BF877" s="195">
        <v>1</v>
      </c>
      <c r="BG877" s="195">
        <v>1</v>
      </c>
      <c r="BJ877" s="196">
        <v>1</v>
      </c>
      <c r="BL877" s="196"/>
      <c r="BT877" s="196"/>
      <c r="CA877" s="196"/>
      <c r="CE877" s="195">
        <v>1</v>
      </c>
      <c r="CH877" s="195">
        <v>1</v>
      </c>
      <c r="CI877" s="195">
        <v>1</v>
      </c>
      <c r="CS877" s="196"/>
      <c r="CU877" s="196"/>
      <c r="CX877" s="196"/>
      <c r="DN877" s="196"/>
      <c r="DS877" s="196"/>
      <c r="DU877" s="195">
        <v>1</v>
      </c>
      <c r="DV877" s="195">
        <v>1</v>
      </c>
      <c r="DW877" s="195">
        <v>1</v>
      </c>
      <c r="DY877" s="196">
        <v>1</v>
      </c>
      <c r="EA877" s="195">
        <v>1</v>
      </c>
      <c r="EH877" s="195">
        <v>1</v>
      </c>
      <c r="EL877" s="196"/>
      <c r="EM877" s="195" t="s">
        <v>1180</v>
      </c>
      <c r="EN877" s="206" t="s">
        <v>3712</v>
      </c>
    </row>
    <row r="878" spans="1:145" x14ac:dyDescent="0.3">
      <c r="A878" s="12" t="s">
        <v>93</v>
      </c>
      <c r="B878" s="6" t="s">
        <v>2117</v>
      </c>
      <c r="AL878"/>
      <c r="AN878" s="12"/>
      <c r="AO878"/>
      <c r="AZ878" s="12"/>
      <c r="BA878" s="6"/>
      <c r="EM878" t="s">
        <v>537</v>
      </c>
      <c r="EN878" s="16">
        <v>1</v>
      </c>
      <c r="EO878" t="s">
        <v>602</v>
      </c>
    </row>
    <row r="879" spans="1:145" x14ac:dyDescent="0.3">
      <c r="A879" s="12" t="s">
        <v>93</v>
      </c>
      <c r="B879" s="6" t="s">
        <v>2118</v>
      </c>
      <c r="C879">
        <v>1</v>
      </c>
      <c r="AG879" s="6">
        <v>1</v>
      </c>
      <c r="AH879">
        <v>76</v>
      </c>
      <c r="AL879"/>
      <c r="AN879" s="12">
        <v>2500</v>
      </c>
      <c r="AO879">
        <v>3500</v>
      </c>
      <c r="AP879">
        <v>1.3</v>
      </c>
      <c r="AQ879">
        <v>0.05</v>
      </c>
      <c r="AR879">
        <v>2.5</v>
      </c>
      <c r="AS879" s="6">
        <v>0.5</v>
      </c>
      <c r="AZ879" s="12"/>
      <c r="BA879" s="6"/>
      <c r="EM879" t="s">
        <v>538</v>
      </c>
      <c r="EN879" s="16">
        <v>1</v>
      </c>
    </row>
    <row r="880" spans="1:145" x14ac:dyDescent="0.3">
      <c r="A880" s="12" t="s">
        <v>93</v>
      </c>
      <c r="B880" s="6" t="s">
        <v>2119</v>
      </c>
      <c r="E880">
        <v>0</v>
      </c>
      <c r="F880" s="6">
        <v>1490</v>
      </c>
      <c r="AL880">
        <v>58.5</v>
      </c>
      <c r="AM880" s="6">
        <v>4.5</v>
      </c>
      <c r="AN880" s="12"/>
      <c r="AO880"/>
      <c r="AZ880" s="12"/>
      <c r="BA880" s="6"/>
      <c r="EM880" t="s">
        <v>538</v>
      </c>
      <c r="EN880" s="16">
        <v>1</v>
      </c>
    </row>
    <row r="881" spans="1:145" x14ac:dyDescent="0.3">
      <c r="A881" s="12" t="s">
        <v>93</v>
      </c>
      <c r="B881" s="6" t="s">
        <v>2120</v>
      </c>
      <c r="C881">
        <v>1</v>
      </c>
      <c r="F881" s="6">
        <v>1005</v>
      </c>
      <c r="AL881"/>
      <c r="AN881" s="12"/>
      <c r="AO881"/>
      <c r="AZ881" s="12"/>
      <c r="BA881" s="6"/>
      <c r="EM881" t="s">
        <v>1180</v>
      </c>
      <c r="EN881" s="16">
        <v>1</v>
      </c>
      <c r="EO881" t="s">
        <v>602</v>
      </c>
    </row>
    <row r="882" spans="1:145" x14ac:dyDescent="0.3">
      <c r="A882" s="12" t="s">
        <v>93</v>
      </c>
      <c r="B882" s="6" t="s">
        <v>2121</v>
      </c>
      <c r="D882" s="6">
        <v>1</v>
      </c>
      <c r="E882">
        <v>15</v>
      </c>
      <c r="F882" s="6">
        <v>520</v>
      </c>
      <c r="AH882">
        <v>35</v>
      </c>
      <c r="AI882">
        <v>3</v>
      </c>
      <c r="AJ882">
        <v>43</v>
      </c>
      <c r="AK882">
        <v>3</v>
      </c>
      <c r="AL882"/>
      <c r="AN882" s="12"/>
      <c r="AO882"/>
      <c r="AZ882" s="12"/>
      <c r="BA882" s="6"/>
      <c r="EM882" t="s">
        <v>538</v>
      </c>
      <c r="EN882" s="16">
        <v>1</v>
      </c>
    </row>
    <row r="883" spans="1:145" s="195" customFormat="1" x14ac:dyDescent="0.3">
      <c r="A883" s="193" t="s">
        <v>93</v>
      </c>
      <c r="B883" s="196" t="s">
        <v>2122</v>
      </c>
      <c r="C883" s="195">
        <v>1</v>
      </c>
      <c r="D883" s="196">
        <v>1</v>
      </c>
      <c r="E883" s="195">
        <v>0</v>
      </c>
      <c r="F883" s="196">
        <v>1525</v>
      </c>
      <c r="G883" s="197">
        <v>19.63</v>
      </c>
      <c r="H883" s="197">
        <v>27.26</v>
      </c>
      <c r="I883" s="197">
        <v>25.200666666666667</v>
      </c>
      <c r="J883" s="198">
        <v>1.9469737200760231</v>
      </c>
      <c r="K883" s="199">
        <v>1851</v>
      </c>
      <c r="L883" s="199">
        <v>3721</v>
      </c>
      <c r="M883" s="199">
        <v>2774.8666666666668</v>
      </c>
      <c r="N883" s="200">
        <v>634.2803421050919</v>
      </c>
      <c r="O883" s="208">
        <v>8.4053599999999999</v>
      </c>
      <c r="P883" s="196">
        <v>15.37499</v>
      </c>
      <c r="Q883" s="208">
        <v>-85.221729999999994</v>
      </c>
      <c r="R883" s="196">
        <v>-79.714160000000007</v>
      </c>
      <c r="S883" s="202">
        <v>1</v>
      </c>
      <c r="T883" s="202">
        <v>0</v>
      </c>
      <c r="U883" s="202">
        <v>0</v>
      </c>
      <c r="V883" s="202">
        <v>0</v>
      </c>
      <c r="W883" s="202">
        <v>1</v>
      </c>
      <c r="X883" s="202">
        <v>0</v>
      </c>
      <c r="Y883" s="202">
        <v>0</v>
      </c>
      <c r="Z883" s="202">
        <v>0</v>
      </c>
      <c r="AA883" s="202">
        <v>0</v>
      </c>
      <c r="AB883" s="202">
        <v>0</v>
      </c>
      <c r="AC883" s="202">
        <v>1</v>
      </c>
      <c r="AD883" s="202">
        <v>0</v>
      </c>
      <c r="AE883" s="203">
        <v>0</v>
      </c>
      <c r="AF883" s="204">
        <v>1</v>
      </c>
      <c r="AG883" s="196">
        <v>1</v>
      </c>
      <c r="AH883" s="195">
        <v>36.200000000000003</v>
      </c>
      <c r="AJ883" s="195">
        <v>56.3</v>
      </c>
      <c r="AM883" s="196"/>
      <c r="AN883" s="193">
        <v>20</v>
      </c>
      <c r="AO883" s="195">
        <v>50</v>
      </c>
      <c r="AS883" s="196"/>
      <c r="AY883" s="196"/>
      <c r="AZ883" s="193"/>
      <c r="BA883" s="196"/>
      <c r="BG883" s="195">
        <v>1</v>
      </c>
      <c r="BJ883" s="196">
        <v>1</v>
      </c>
      <c r="BL883" s="196"/>
      <c r="BT883" s="196"/>
      <c r="CA883" s="196"/>
      <c r="CB883" s="195">
        <v>1</v>
      </c>
      <c r="CS883" s="196"/>
      <c r="CU883" s="196"/>
      <c r="CX883" s="196"/>
      <c r="DN883" s="196"/>
      <c r="DS883" s="196"/>
      <c r="DV883" s="195">
        <v>1</v>
      </c>
      <c r="DX883" s="195">
        <v>1</v>
      </c>
      <c r="DY883" s="196">
        <v>1</v>
      </c>
      <c r="EL883" s="196"/>
      <c r="EM883" s="195" t="s">
        <v>1180</v>
      </c>
      <c r="EN883" s="206" t="s">
        <v>210</v>
      </c>
    </row>
    <row r="884" spans="1:145" x14ac:dyDescent="0.3">
      <c r="A884" s="12" t="s">
        <v>93</v>
      </c>
      <c r="B884" s="6" t="s">
        <v>2123</v>
      </c>
      <c r="AL884"/>
      <c r="AN884" s="12"/>
      <c r="AO884"/>
      <c r="AZ884" s="12"/>
      <c r="BA884" s="6"/>
      <c r="EM884" t="s">
        <v>537</v>
      </c>
      <c r="EN884" s="16">
        <v>1</v>
      </c>
      <c r="EO884" t="s">
        <v>602</v>
      </c>
    </row>
    <row r="885" spans="1:145" x14ac:dyDescent="0.3">
      <c r="A885" s="12" t="s">
        <v>93</v>
      </c>
      <c r="B885" s="6" t="s">
        <v>2124</v>
      </c>
      <c r="E885">
        <v>0</v>
      </c>
      <c r="F885" s="6">
        <v>300</v>
      </c>
      <c r="AH885">
        <v>33.5</v>
      </c>
      <c r="AI885">
        <v>8</v>
      </c>
      <c r="AJ885">
        <v>42.05</v>
      </c>
      <c r="AK885">
        <v>3.65</v>
      </c>
      <c r="AL885"/>
      <c r="AN885" s="12"/>
      <c r="AO885"/>
      <c r="AZ885" s="12"/>
      <c r="BA885" s="6"/>
      <c r="EM885" t="s">
        <v>537</v>
      </c>
      <c r="EN885" s="16">
        <v>1</v>
      </c>
    </row>
    <row r="886" spans="1:145" x14ac:dyDescent="0.3">
      <c r="A886" s="12" t="s">
        <v>93</v>
      </c>
      <c r="B886" s="6" t="s">
        <v>2125</v>
      </c>
      <c r="E886" s="12">
        <v>250</v>
      </c>
      <c r="AH886">
        <v>16.95</v>
      </c>
      <c r="AI886">
        <v>1.25</v>
      </c>
      <c r="AL886"/>
      <c r="AN886" s="12"/>
      <c r="AO886"/>
      <c r="AZ886" s="12"/>
      <c r="BA886" s="6"/>
      <c r="EM886" t="s">
        <v>537</v>
      </c>
      <c r="EN886" s="16">
        <v>1</v>
      </c>
    </row>
    <row r="887" spans="1:145" s="195" customFormat="1" x14ac:dyDescent="0.3">
      <c r="A887" s="193" t="s">
        <v>93</v>
      </c>
      <c r="B887" s="196" t="s">
        <v>2126</v>
      </c>
      <c r="C887" s="195">
        <v>2</v>
      </c>
      <c r="D887" s="196">
        <v>1</v>
      </c>
      <c r="E887" s="193">
        <v>600</v>
      </c>
      <c r="F887" s="196">
        <v>660</v>
      </c>
      <c r="G887" s="197">
        <v>25.7</v>
      </c>
      <c r="H887" s="197">
        <v>27.26</v>
      </c>
      <c r="I887" s="197">
        <v>26.48</v>
      </c>
      <c r="J887" s="198">
        <v>1.1030865786510158</v>
      </c>
      <c r="K887" s="199">
        <v>1955</v>
      </c>
      <c r="L887" s="199">
        <v>2888</v>
      </c>
      <c r="M887" s="199">
        <v>2421.5</v>
      </c>
      <c r="N887" s="200">
        <v>659.73062684704882</v>
      </c>
      <c r="O887" s="208">
        <v>10.65958</v>
      </c>
      <c r="P887" s="196">
        <v>10.72063</v>
      </c>
      <c r="Q887" s="208">
        <v>-85.128079999999997</v>
      </c>
      <c r="R887" s="196">
        <v>-85.011510000000001</v>
      </c>
      <c r="S887" s="202">
        <v>1</v>
      </c>
      <c r="T887" s="202">
        <v>0</v>
      </c>
      <c r="U887" s="202">
        <v>0</v>
      </c>
      <c r="V887" s="202">
        <v>0</v>
      </c>
      <c r="W887" s="202">
        <v>1</v>
      </c>
      <c r="X887" s="202">
        <v>0</v>
      </c>
      <c r="Y887" s="202">
        <v>0</v>
      </c>
      <c r="Z887" s="202">
        <v>0</v>
      </c>
      <c r="AA887" s="202">
        <v>0</v>
      </c>
      <c r="AB887" s="202">
        <v>0</v>
      </c>
      <c r="AC887" s="202">
        <v>0</v>
      </c>
      <c r="AD887" s="202">
        <v>0</v>
      </c>
      <c r="AE887" s="203">
        <v>0</v>
      </c>
      <c r="AF887" s="204">
        <v>5</v>
      </c>
      <c r="AG887" s="196"/>
      <c r="AH887" s="195">
        <v>20.774999999999999</v>
      </c>
      <c r="AI887" s="195">
        <v>0.67500000000000004</v>
      </c>
      <c r="AJ887" s="195">
        <v>24.55</v>
      </c>
      <c r="AM887" s="196"/>
      <c r="AN887" s="193">
        <v>20</v>
      </c>
      <c r="AO887" s="195">
        <v>61</v>
      </c>
      <c r="AP887" s="195">
        <v>2</v>
      </c>
      <c r="AQ887" s="195">
        <v>0.05</v>
      </c>
      <c r="AR887" s="195">
        <v>1.5</v>
      </c>
      <c r="AS887" s="196">
        <v>0.1</v>
      </c>
      <c r="AY887" s="196"/>
      <c r="AZ887" s="193"/>
      <c r="BA887" s="196"/>
      <c r="BG887" s="195">
        <v>1</v>
      </c>
      <c r="BJ887" s="196"/>
      <c r="BL887" s="196"/>
      <c r="BT887" s="196"/>
      <c r="CA887" s="196"/>
      <c r="CE887" s="195">
        <v>1</v>
      </c>
      <c r="CS887" s="196"/>
      <c r="CU887" s="196"/>
      <c r="CX887" s="196"/>
      <c r="DN887" s="196"/>
      <c r="DS887" s="196"/>
      <c r="DY887" s="196"/>
      <c r="EL887" s="196"/>
      <c r="EM887" s="195" t="s">
        <v>538</v>
      </c>
      <c r="EN887" s="206" t="s">
        <v>210</v>
      </c>
    </row>
    <row r="888" spans="1:145" x14ac:dyDescent="0.3">
      <c r="A888" s="12" t="s">
        <v>93</v>
      </c>
      <c r="B888" s="6" t="s">
        <v>2127</v>
      </c>
      <c r="D888" s="6">
        <v>1</v>
      </c>
      <c r="F888" s="6">
        <v>1000</v>
      </c>
      <c r="AH888">
        <v>34</v>
      </c>
      <c r="AI888">
        <v>1</v>
      </c>
      <c r="AJ888">
        <v>42.5</v>
      </c>
      <c r="AK888">
        <v>4.5</v>
      </c>
      <c r="AL888"/>
      <c r="AN888" s="246">
        <v>250</v>
      </c>
      <c r="AO888" s="247"/>
      <c r="AZ888" s="12"/>
      <c r="BA888" s="6"/>
      <c r="EM888" t="s">
        <v>538</v>
      </c>
      <c r="EN888" s="16">
        <v>1</v>
      </c>
    </row>
    <row r="889" spans="1:145" x14ac:dyDescent="0.3">
      <c r="A889" s="12" t="s">
        <v>93</v>
      </c>
      <c r="B889" s="6" t="s">
        <v>2128</v>
      </c>
      <c r="AG889" s="6">
        <v>1</v>
      </c>
      <c r="AH889">
        <v>55.73</v>
      </c>
      <c r="AI889">
        <v>2.33</v>
      </c>
      <c r="AJ889">
        <v>58.55</v>
      </c>
      <c r="AK889">
        <v>3.39</v>
      </c>
      <c r="AL889"/>
      <c r="AN889" s="12"/>
      <c r="AO889"/>
      <c r="AZ889" s="12"/>
      <c r="BA889" s="6"/>
      <c r="EM889" t="s">
        <v>537</v>
      </c>
      <c r="EN889" s="16">
        <v>1</v>
      </c>
    </row>
    <row r="890" spans="1:145" x14ac:dyDescent="0.3">
      <c r="A890" s="12" t="s">
        <v>93</v>
      </c>
      <c r="B890" s="6" t="s">
        <v>2129</v>
      </c>
      <c r="AG890" s="6">
        <v>1</v>
      </c>
      <c r="AH890">
        <v>77</v>
      </c>
      <c r="AJ890">
        <v>88</v>
      </c>
      <c r="AL890"/>
      <c r="AN890" s="246">
        <v>2500</v>
      </c>
      <c r="AO890" s="247"/>
      <c r="AZ890" s="12"/>
      <c r="BA890" s="6"/>
      <c r="EM890" t="s">
        <v>537</v>
      </c>
      <c r="EN890" s="16">
        <v>1</v>
      </c>
    </row>
    <row r="891" spans="1:145" x14ac:dyDescent="0.3">
      <c r="A891" s="12" t="s">
        <v>93</v>
      </c>
      <c r="B891" s="6" t="s">
        <v>2130</v>
      </c>
      <c r="D891" s="6">
        <v>1</v>
      </c>
      <c r="E891">
        <v>2</v>
      </c>
      <c r="F891" s="6">
        <v>285</v>
      </c>
      <c r="AG891" s="6">
        <v>1</v>
      </c>
      <c r="AH891">
        <v>85.5</v>
      </c>
      <c r="AI891">
        <v>15.5</v>
      </c>
      <c r="AJ891">
        <v>103.5</v>
      </c>
      <c r="AK891">
        <v>10.5</v>
      </c>
      <c r="AL891"/>
      <c r="AN891" s="12"/>
      <c r="AO891"/>
      <c r="AZ891" s="12"/>
      <c r="BA891" s="6"/>
      <c r="EM891" t="s">
        <v>1180</v>
      </c>
      <c r="EN891" s="16">
        <v>1</v>
      </c>
    </row>
    <row r="892" spans="1:145" x14ac:dyDescent="0.3">
      <c r="A892" s="12" t="s">
        <v>93</v>
      </c>
      <c r="B892" s="6" t="s">
        <v>2131</v>
      </c>
      <c r="E892">
        <v>0</v>
      </c>
      <c r="F892" s="6">
        <v>740</v>
      </c>
      <c r="AH892">
        <v>54.45</v>
      </c>
      <c r="AI892">
        <v>6.35</v>
      </c>
      <c r="AJ892">
        <v>70.099999999999994</v>
      </c>
      <c r="AK892">
        <v>5.0999999999999996</v>
      </c>
      <c r="AL892"/>
      <c r="AN892" s="12"/>
      <c r="AO892"/>
      <c r="AZ892" s="12"/>
      <c r="BA892" s="6"/>
      <c r="EM892" t="s">
        <v>538</v>
      </c>
      <c r="EN892" s="16">
        <v>1</v>
      </c>
    </row>
    <row r="893" spans="1:145" x14ac:dyDescent="0.3">
      <c r="A893" s="12" t="s">
        <v>93</v>
      </c>
      <c r="B893" s="6" t="s">
        <v>2132</v>
      </c>
      <c r="F893" s="6">
        <v>350</v>
      </c>
      <c r="AG893" s="6">
        <v>1</v>
      </c>
      <c r="AH893">
        <v>74</v>
      </c>
      <c r="AI893">
        <v>13</v>
      </c>
      <c r="AJ893">
        <v>88</v>
      </c>
      <c r="AK893">
        <v>13</v>
      </c>
      <c r="AL893"/>
      <c r="AN893" s="12"/>
      <c r="AO893"/>
      <c r="AZ893" s="12"/>
      <c r="BA893" s="6"/>
      <c r="EM893" t="s">
        <v>538</v>
      </c>
      <c r="EN893" s="16">
        <v>1</v>
      </c>
    </row>
    <row r="894" spans="1:145" x14ac:dyDescent="0.3">
      <c r="A894" s="12" t="s">
        <v>93</v>
      </c>
      <c r="B894" s="6" t="s">
        <v>2133</v>
      </c>
      <c r="E894">
        <v>95</v>
      </c>
      <c r="F894" s="6">
        <v>2068</v>
      </c>
      <c r="AH894">
        <v>68</v>
      </c>
      <c r="AJ894">
        <v>80</v>
      </c>
      <c r="AL894"/>
      <c r="AN894" s="12">
        <v>48</v>
      </c>
      <c r="AO894">
        <v>311</v>
      </c>
      <c r="AP894">
        <v>1.65</v>
      </c>
      <c r="AQ894">
        <v>0.15</v>
      </c>
      <c r="AZ894" s="12"/>
      <c r="BA894" s="6"/>
      <c r="EM894" t="s">
        <v>538</v>
      </c>
      <c r="EN894" s="16">
        <v>1</v>
      </c>
    </row>
    <row r="895" spans="1:145" x14ac:dyDescent="0.3">
      <c r="A895" s="12" t="s">
        <v>93</v>
      </c>
      <c r="B895" s="6" t="s">
        <v>2134</v>
      </c>
      <c r="AL895"/>
      <c r="AN895" s="12"/>
      <c r="AO895"/>
      <c r="AZ895" s="12"/>
      <c r="BA895" s="6"/>
      <c r="EM895" t="s">
        <v>537</v>
      </c>
      <c r="EN895" s="16">
        <v>1</v>
      </c>
      <c r="EO895" t="s">
        <v>602</v>
      </c>
    </row>
    <row r="896" spans="1:145" x14ac:dyDescent="0.3">
      <c r="A896" s="12" t="s">
        <v>93</v>
      </c>
      <c r="B896" s="6" t="s">
        <v>2135</v>
      </c>
      <c r="D896" s="6">
        <v>1</v>
      </c>
      <c r="AL896"/>
      <c r="AN896" s="12"/>
      <c r="AO896"/>
      <c r="AZ896" s="12"/>
      <c r="BA896" s="6"/>
      <c r="EM896" t="s">
        <v>1276</v>
      </c>
      <c r="EN896" s="16">
        <v>1</v>
      </c>
      <c r="EO896" t="s">
        <v>602</v>
      </c>
    </row>
    <row r="897" spans="1:145" x14ac:dyDescent="0.3">
      <c r="A897" s="12" t="s">
        <v>93</v>
      </c>
      <c r="B897" s="6" t="s">
        <v>2136</v>
      </c>
      <c r="C897">
        <v>1</v>
      </c>
      <c r="AL897"/>
      <c r="AN897" s="12"/>
      <c r="AO897"/>
      <c r="AZ897" s="12"/>
      <c r="BA897" s="6"/>
      <c r="EM897" t="s">
        <v>1276</v>
      </c>
      <c r="EN897" s="16">
        <v>1</v>
      </c>
      <c r="EO897" t="s">
        <v>602</v>
      </c>
    </row>
    <row r="898" spans="1:145" x14ac:dyDescent="0.3">
      <c r="A898" s="12" t="s">
        <v>93</v>
      </c>
      <c r="B898" s="6" t="s">
        <v>2137</v>
      </c>
      <c r="AL898"/>
      <c r="AN898" s="12"/>
      <c r="AO898"/>
      <c r="AZ898" s="12"/>
      <c r="BA898" s="6"/>
      <c r="EM898" t="s">
        <v>1276</v>
      </c>
      <c r="EN898" s="16">
        <v>1</v>
      </c>
      <c r="EO898" t="s">
        <v>1818</v>
      </c>
    </row>
    <row r="899" spans="1:145" x14ac:dyDescent="0.3">
      <c r="A899" s="12" t="s">
        <v>93</v>
      </c>
      <c r="B899" s="6" t="s">
        <v>2138</v>
      </c>
      <c r="AL899"/>
      <c r="AN899" s="12"/>
      <c r="AO899"/>
      <c r="AZ899" s="12"/>
      <c r="BA899" s="6"/>
      <c r="EM899" t="s">
        <v>1276</v>
      </c>
      <c r="EN899" s="16">
        <v>1</v>
      </c>
      <c r="EO899" t="s">
        <v>602</v>
      </c>
    </row>
    <row r="900" spans="1:145" x14ac:dyDescent="0.3">
      <c r="A900" s="12" t="s">
        <v>93</v>
      </c>
      <c r="B900" s="6" t="s">
        <v>2139</v>
      </c>
      <c r="AL900"/>
      <c r="AN900" s="12"/>
      <c r="AO900"/>
      <c r="AZ900" s="12"/>
      <c r="BA900" s="6"/>
      <c r="EM900" t="s">
        <v>1276</v>
      </c>
      <c r="EN900" s="16">
        <v>1</v>
      </c>
      <c r="EO900" t="s">
        <v>602</v>
      </c>
    </row>
    <row r="901" spans="1:145" x14ac:dyDescent="0.3">
      <c r="A901" s="12" t="s">
        <v>93</v>
      </c>
      <c r="B901" s="6" t="s">
        <v>2140</v>
      </c>
      <c r="C901">
        <v>1</v>
      </c>
      <c r="AL901"/>
      <c r="AN901" s="12">
        <v>50</v>
      </c>
      <c r="AO901">
        <v>2000</v>
      </c>
      <c r="AX901">
        <v>4</v>
      </c>
      <c r="AZ901" s="12"/>
      <c r="BA901" s="6"/>
      <c r="EM901" t="s">
        <v>1276</v>
      </c>
      <c r="EN901" s="16">
        <v>1</v>
      </c>
      <c r="EO901" t="s">
        <v>602</v>
      </c>
    </row>
    <row r="902" spans="1:145" x14ac:dyDescent="0.3">
      <c r="A902" s="12" t="s">
        <v>93</v>
      </c>
      <c r="B902" s="6" t="s">
        <v>2141</v>
      </c>
      <c r="AL902"/>
      <c r="AN902" s="12"/>
      <c r="AO902"/>
      <c r="AZ902" s="12"/>
      <c r="BA902" s="6"/>
      <c r="EM902" t="s">
        <v>1276</v>
      </c>
      <c r="EN902" s="16">
        <v>1</v>
      </c>
      <c r="EO902" t="s">
        <v>602</v>
      </c>
    </row>
    <row r="903" spans="1:145" x14ac:dyDescent="0.3">
      <c r="A903" s="12" t="s">
        <v>93</v>
      </c>
      <c r="B903" s="6" t="s">
        <v>2142</v>
      </c>
      <c r="AL903"/>
      <c r="AN903" s="12"/>
      <c r="AO903"/>
      <c r="AZ903" s="12"/>
      <c r="BA903" s="6"/>
      <c r="EM903" t="s">
        <v>1276</v>
      </c>
      <c r="EN903" s="16">
        <v>1</v>
      </c>
      <c r="EO903" t="s">
        <v>602</v>
      </c>
    </row>
    <row r="904" spans="1:145" x14ac:dyDescent="0.3">
      <c r="A904" s="12" t="s">
        <v>93</v>
      </c>
      <c r="B904" s="6" t="s">
        <v>2143</v>
      </c>
      <c r="AL904"/>
      <c r="AN904" s="12"/>
      <c r="AO904"/>
      <c r="AZ904" s="12"/>
      <c r="BA904" s="6"/>
      <c r="EM904" t="s">
        <v>1276</v>
      </c>
      <c r="EN904" s="16">
        <v>1</v>
      </c>
      <c r="EO904" t="s">
        <v>602</v>
      </c>
    </row>
    <row r="905" spans="1:145" x14ac:dyDescent="0.3">
      <c r="A905" s="12" t="s">
        <v>93</v>
      </c>
      <c r="B905" s="6" t="s">
        <v>2144</v>
      </c>
      <c r="C905">
        <v>1</v>
      </c>
      <c r="AL905"/>
      <c r="AN905" s="12"/>
      <c r="AO905"/>
      <c r="AZ905" s="12"/>
      <c r="BA905" s="6"/>
      <c r="EM905" t="s">
        <v>1276</v>
      </c>
      <c r="EN905" s="16">
        <v>1</v>
      </c>
      <c r="EO905" t="s">
        <v>602</v>
      </c>
    </row>
    <row r="906" spans="1:145" x14ac:dyDescent="0.3">
      <c r="A906" s="12" t="s">
        <v>93</v>
      </c>
      <c r="B906" s="6" t="s">
        <v>2145</v>
      </c>
      <c r="AL906"/>
      <c r="AN906" s="12"/>
      <c r="AO906"/>
      <c r="AZ906" s="12"/>
      <c r="BA906" s="6"/>
      <c r="EM906" t="s">
        <v>1276</v>
      </c>
      <c r="EN906" s="16">
        <v>1</v>
      </c>
      <c r="EO906" t="s">
        <v>602</v>
      </c>
    </row>
    <row r="907" spans="1:145" x14ac:dyDescent="0.3">
      <c r="A907" s="12" t="s">
        <v>93</v>
      </c>
      <c r="B907" s="6" t="s">
        <v>2146</v>
      </c>
      <c r="AL907"/>
      <c r="AN907" s="12"/>
      <c r="AO907"/>
      <c r="AZ907" s="12"/>
      <c r="BA907" s="6"/>
      <c r="EM907" t="s">
        <v>1276</v>
      </c>
      <c r="EN907" s="16">
        <v>1</v>
      </c>
      <c r="EO907" t="s">
        <v>602</v>
      </c>
    </row>
    <row r="908" spans="1:145" x14ac:dyDescent="0.3">
      <c r="A908" s="12" t="s">
        <v>93</v>
      </c>
      <c r="B908" s="6" t="s">
        <v>2147</v>
      </c>
      <c r="AL908"/>
      <c r="AN908" s="12"/>
      <c r="AO908"/>
      <c r="AZ908" s="12"/>
      <c r="BA908" s="6"/>
      <c r="EM908" t="s">
        <v>1276</v>
      </c>
      <c r="EN908" s="16">
        <v>1</v>
      </c>
      <c r="EO908" t="s">
        <v>602</v>
      </c>
    </row>
    <row r="909" spans="1:145" x14ac:dyDescent="0.3">
      <c r="A909" s="12" t="s">
        <v>93</v>
      </c>
      <c r="B909" s="6" t="s">
        <v>2148</v>
      </c>
      <c r="C909">
        <v>1</v>
      </c>
      <c r="AL909"/>
      <c r="AN909" s="12"/>
      <c r="AO909"/>
      <c r="AZ909" s="12"/>
      <c r="BA909" s="6"/>
      <c r="EM909" t="s">
        <v>1276</v>
      </c>
      <c r="EN909" s="16">
        <v>1</v>
      </c>
      <c r="EO909" t="s">
        <v>602</v>
      </c>
    </row>
    <row r="910" spans="1:145" x14ac:dyDescent="0.3">
      <c r="A910" s="12" t="s">
        <v>93</v>
      </c>
      <c r="B910" s="6" t="s">
        <v>2149</v>
      </c>
      <c r="AL910"/>
      <c r="AN910" s="12"/>
      <c r="AO910"/>
      <c r="AZ910" s="12"/>
      <c r="BA910" s="6"/>
      <c r="EM910" t="s">
        <v>1276</v>
      </c>
      <c r="EN910" s="16">
        <v>1</v>
      </c>
      <c r="EO910" t="s">
        <v>602</v>
      </c>
    </row>
    <row r="911" spans="1:145" x14ac:dyDescent="0.3">
      <c r="A911" s="12" t="s">
        <v>93</v>
      </c>
      <c r="B911" s="6" t="s">
        <v>2150</v>
      </c>
      <c r="AH911">
        <v>52.5</v>
      </c>
      <c r="AI911">
        <v>2.5</v>
      </c>
      <c r="AJ911">
        <v>80</v>
      </c>
      <c r="AL911"/>
      <c r="AN911" s="12"/>
      <c r="AO911"/>
      <c r="AZ911" s="12"/>
      <c r="BA911" s="6"/>
      <c r="EM911" t="s">
        <v>2151</v>
      </c>
      <c r="EN911" s="16">
        <v>1</v>
      </c>
    </row>
    <row r="912" spans="1:145" x14ac:dyDescent="0.3">
      <c r="A912" s="12" t="s">
        <v>93</v>
      </c>
      <c r="B912" s="6" t="s">
        <v>2152</v>
      </c>
      <c r="E912" s="12">
        <v>940</v>
      </c>
      <c r="AL912">
        <v>32.5</v>
      </c>
      <c r="AM912" s="6">
        <v>2.5</v>
      </c>
      <c r="AN912" s="12"/>
      <c r="AO912"/>
      <c r="AZ912" s="12"/>
      <c r="BA912" s="6"/>
      <c r="EM912" t="s">
        <v>1276</v>
      </c>
      <c r="EN912" s="16">
        <v>1</v>
      </c>
    </row>
    <row r="913" spans="1:145" x14ac:dyDescent="0.3">
      <c r="A913" s="12" t="s">
        <v>93</v>
      </c>
      <c r="B913" s="6" t="s">
        <v>2153</v>
      </c>
      <c r="AH913">
        <v>63</v>
      </c>
      <c r="AI913">
        <v>6</v>
      </c>
      <c r="AJ913">
        <v>86.5</v>
      </c>
      <c r="AK913">
        <v>21.5</v>
      </c>
      <c r="AL913"/>
      <c r="AN913" s="12"/>
      <c r="AO913"/>
      <c r="AZ913" s="12"/>
      <c r="BA913" s="6"/>
      <c r="EM913" t="s">
        <v>1276</v>
      </c>
      <c r="EN913" s="16">
        <v>1</v>
      </c>
    </row>
    <row r="914" spans="1:145" x14ac:dyDescent="0.3">
      <c r="A914" s="12" t="s">
        <v>93</v>
      </c>
      <c r="B914" s="6" t="s">
        <v>2154</v>
      </c>
      <c r="E914" s="12">
        <v>3200</v>
      </c>
      <c r="AL914">
        <v>39</v>
      </c>
      <c r="AM914" s="6">
        <v>5</v>
      </c>
      <c r="AN914" s="12"/>
      <c r="AO914"/>
      <c r="AZ914" s="12"/>
      <c r="BA914" s="6"/>
      <c r="EM914" t="s">
        <v>1276</v>
      </c>
      <c r="EN914" s="16">
        <v>1</v>
      </c>
    </row>
    <row r="915" spans="1:145" x14ac:dyDescent="0.3">
      <c r="A915" s="12" t="s">
        <v>93</v>
      </c>
      <c r="B915" s="6" t="s">
        <v>2155</v>
      </c>
      <c r="C915">
        <v>1</v>
      </c>
      <c r="E915">
        <v>5</v>
      </c>
      <c r="F915" s="6">
        <v>560</v>
      </c>
      <c r="AL915">
        <v>38.15</v>
      </c>
      <c r="AM915" s="6">
        <v>3.65</v>
      </c>
      <c r="AN915" s="12">
        <v>606</v>
      </c>
      <c r="AO915">
        <v>844</v>
      </c>
      <c r="AZ915" s="12"/>
      <c r="BA915" s="6"/>
      <c r="EM915" t="s">
        <v>1276</v>
      </c>
      <c r="EN915" s="16">
        <v>1</v>
      </c>
    </row>
    <row r="916" spans="1:145" x14ac:dyDescent="0.3">
      <c r="A916" s="12" t="s">
        <v>93</v>
      </c>
      <c r="B916" s="6" t="s">
        <v>2156</v>
      </c>
      <c r="C916">
        <v>1</v>
      </c>
      <c r="AH916">
        <v>25</v>
      </c>
      <c r="AI916">
        <v>2</v>
      </c>
      <c r="AJ916">
        <v>27</v>
      </c>
      <c r="AK916">
        <v>2</v>
      </c>
      <c r="AL916"/>
      <c r="AN916" s="12"/>
      <c r="AO916"/>
      <c r="AZ916" s="12"/>
      <c r="BA916" s="6"/>
      <c r="EM916" t="s">
        <v>2151</v>
      </c>
      <c r="EN916" s="16">
        <v>1</v>
      </c>
    </row>
    <row r="917" spans="1:145" x14ac:dyDescent="0.3">
      <c r="A917" s="12" t="s">
        <v>93</v>
      </c>
      <c r="B917" s="6" t="s">
        <v>2157</v>
      </c>
      <c r="E917">
        <v>200</v>
      </c>
      <c r="F917" s="6">
        <v>1000</v>
      </c>
      <c r="AL917"/>
      <c r="AN917" s="12"/>
      <c r="AO917"/>
      <c r="AZ917" s="12"/>
      <c r="BA917" s="6"/>
      <c r="EM917" t="s">
        <v>1276</v>
      </c>
      <c r="EN917" s="16">
        <v>1</v>
      </c>
      <c r="EO917" t="s">
        <v>602</v>
      </c>
    </row>
    <row r="918" spans="1:145" x14ac:dyDescent="0.3">
      <c r="A918" s="12" t="s">
        <v>93</v>
      </c>
      <c r="B918" s="6" t="s">
        <v>2158</v>
      </c>
      <c r="AL918"/>
      <c r="AN918" s="12">
        <v>500</v>
      </c>
      <c r="AO918">
        <v>600</v>
      </c>
      <c r="AZ918" s="12"/>
      <c r="BA918" s="6"/>
      <c r="EM918" t="s">
        <v>1276</v>
      </c>
      <c r="EN918" s="16">
        <v>1</v>
      </c>
      <c r="EO918" t="s">
        <v>602</v>
      </c>
    </row>
    <row r="919" spans="1:145" x14ac:dyDescent="0.3">
      <c r="A919" s="12" t="s">
        <v>93</v>
      </c>
      <c r="B919" s="6" t="s">
        <v>2159</v>
      </c>
      <c r="D919" s="6">
        <v>1</v>
      </c>
      <c r="AL919"/>
      <c r="AN919" s="12"/>
      <c r="AO919"/>
      <c r="AZ919" s="12"/>
      <c r="BA919" s="6"/>
      <c r="EM919" t="s">
        <v>1276</v>
      </c>
      <c r="EN919" s="16">
        <v>1</v>
      </c>
      <c r="EO919" t="s">
        <v>602</v>
      </c>
    </row>
    <row r="920" spans="1:145" x14ac:dyDescent="0.3">
      <c r="A920" s="12" t="s">
        <v>93</v>
      </c>
      <c r="B920" s="6" t="s">
        <v>2160</v>
      </c>
      <c r="C920">
        <v>1</v>
      </c>
      <c r="AL920"/>
      <c r="AN920" s="12">
        <v>200</v>
      </c>
      <c r="AO920">
        <v>2000</v>
      </c>
      <c r="AZ920" s="12"/>
      <c r="BA920" s="6"/>
      <c r="EM920" t="s">
        <v>2151</v>
      </c>
      <c r="EN920" s="16">
        <v>1</v>
      </c>
      <c r="EO920" t="s">
        <v>602</v>
      </c>
    </row>
    <row r="921" spans="1:145" x14ac:dyDescent="0.3">
      <c r="A921" s="12" t="s">
        <v>93</v>
      </c>
      <c r="B921" s="6" t="s">
        <v>2161</v>
      </c>
      <c r="E921">
        <v>700</v>
      </c>
      <c r="F921" s="6">
        <v>1500</v>
      </c>
      <c r="AL921"/>
      <c r="AN921" s="12"/>
      <c r="AO921"/>
      <c r="AZ921" s="12"/>
      <c r="BA921" s="6"/>
      <c r="EM921" t="s">
        <v>1276</v>
      </c>
      <c r="EN921" s="16">
        <v>1</v>
      </c>
      <c r="EO921" t="s">
        <v>602</v>
      </c>
    </row>
    <row r="922" spans="1:145" x14ac:dyDescent="0.3">
      <c r="A922" s="12" t="s">
        <v>93</v>
      </c>
      <c r="B922" s="6" t="s">
        <v>2162</v>
      </c>
      <c r="AL922"/>
      <c r="AN922" s="12"/>
      <c r="AO922"/>
      <c r="AZ922" s="12"/>
      <c r="BA922" s="6"/>
      <c r="EM922" t="s">
        <v>1276</v>
      </c>
      <c r="EN922" s="16">
        <v>1</v>
      </c>
      <c r="EO922" t="s">
        <v>602</v>
      </c>
    </row>
    <row r="923" spans="1:145" x14ac:dyDescent="0.3">
      <c r="A923" s="12" t="s">
        <v>93</v>
      </c>
      <c r="B923" s="6" t="s">
        <v>2163</v>
      </c>
      <c r="AL923"/>
      <c r="AN923" s="12"/>
      <c r="AO923"/>
      <c r="AZ923" s="12"/>
      <c r="BA923" s="6"/>
      <c r="EM923" t="s">
        <v>1276</v>
      </c>
      <c r="EN923" s="16">
        <v>1</v>
      </c>
      <c r="EO923" t="s">
        <v>602</v>
      </c>
    </row>
    <row r="924" spans="1:145" x14ac:dyDescent="0.3">
      <c r="A924" s="12" t="s">
        <v>93</v>
      </c>
      <c r="B924" s="6" t="s">
        <v>2164</v>
      </c>
      <c r="C924">
        <v>1</v>
      </c>
      <c r="E924">
        <v>0</v>
      </c>
      <c r="F924" s="6">
        <v>500</v>
      </c>
      <c r="AH924">
        <v>21.7</v>
      </c>
      <c r="AI924">
        <v>2.1</v>
      </c>
      <c r="AJ924">
        <v>25.55</v>
      </c>
      <c r="AK924">
        <v>1.85</v>
      </c>
      <c r="AL924"/>
      <c r="AN924" s="12"/>
      <c r="AO924"/>
      <c r="AZ924" s="12"/>
      <c r="BA924" s="6"/>
      <c r="EM924" t="s">
        <v>1276</v>
      </c>
      <c r="EN924" s="16">
        <v>1</v>
      </c>
    </row>
    <row r="925" spans="1:145" x14ac:dyDescent="0.3">
      <c r="A925" s="12" t="s">
        <v>93</v>
      </c>
      <c r="B925" s="6" t="s">
        <v>2165</v>
      </c>
      <c r="C925">
        <v>1</v>
      </c>
      <c r="AL925"/>
      <c r="AN925" s="12">
        <v>650</v>
      </c>
      <c r="AO925">
        <v>900</v>
      </c>
      <c r="AZ925" s="12"/>
      <c r="BA925" s="6"/>
      <c r="EM925" t="s">
        <v>1276</v>
      </c>
      <c r="EN925" s="16">
        <v>1</v>
      </c>
      <c r="EO925" t="s">
        <v>602</v>
      </c>
    </row>
    <row r="926" spans="1:145" x14ac:dyDescent="0.3">
      <c r="A926" s="12" t="s">
        <v>93</v>
      </c>
      <c r="B926" s="6" t="s">
        <v>2166</v>
      </c>
      <c r="AL926"/>
      <c r="AN926" s="12"/>
      <c r="AO926"/>
      <c r="AZ926" s="12"/>
      <c r="BA926" s="6"/>
      <c r="EM926" t="s">
        <v>1276</v>
      </c>
      <c r="EN926" s="16">
        <v>1</v>
      </c>
      <c r="EO926" t="s">
        <v>602</v>
      </c>
    </row>
    <row r="927" spans="1:145" x14ac:dyDescent="0.3">
      <c r="A927" s="12" t="s">
        <v>93</v>
      </c>
      <c r="B927" s="6" t="s">
        <v>2167</v>
      </c>
      <c r="AL927"/>
      <c r="AN927" s="12"/>
      <c r="AO927"/>
      <c r="AZ927" s="12"/>
      <c r="BA927" s="6"/>
      <c r="EM927" t="s">
        <v>1276</v>
      </c>
      <c r="EN927" s="16">
        <v>1</v>
      </c>
      <c r="EO927" t="s">
        <v>602</v>
      </c>
    </row>
    <row r="928" spans="1:145" x14ac:dyDescent="0.3">
      <c r="A928" s="12" t="s">
        <v>93</v>
      </c>
      <c r="B928" s="6" t="s">
        <v>2168</v>
      </c>
      <c r="AL928"/>
      <c r="AN928" s="12"/>
      <c r="AO928"/>
      <c r="AZ928" s="12"/>
      <c r="BA928" s="6"/>
      <c r="EM928" t="s">
        <v>1276</v>
      </c>
      <c r="EN928" s="16">
        <v>1</v>
      </c>
      <c r="EO928" t="s">
        <v>602</v>
      </c>
    </row>
    <row r="929" spans="1:145" x14ac:dyDescent="0.3">
      <c r="A929" s="12" t="s">
        <v>93</v>
      </c>
      <c r="B929" s="6" t="s">
        <v>2169</v>
      </c>
      <c r="AL929"/>
      <c r="AN929" s="12"/>
      <c r="AO929"/>
      <c r="AZ929" s="12"/>
      <c r="BA929" s="6"/>
      <c r="EM929" t="s">
        <v>1276</v>
      </c>
      <c r="EN929" s="16">
        <v>1</v>
      </c>
      <c r="EO929" t="s">
        <v>602</v>
      </c>
    </row>
    <row r="930" spans="1:145" x14ac:dyDescent="0.3">
      <c r="A930" s="12" t="s">
        <v>93</v>
      </c>
      <c r="B930" s="6" t="s">
        <v>2170</v>
      </c>
      <c r="E930">
        <v>0</v>
      </c>
      <c r="F930" s="6">
        <v>1200</v>
      </c>
      <c r="AL930"/>
      <c r="AN930" s="12"/>
      <c r="AO930"/>
      <c r="AZ930" s="12"/>
      <c r="BA930" s="6"/>
      <c r="EM930" t="s">
        <v>1276</v>
      </c>
      <c r="EN930" s="16">
        <v>1</v>
      </c>
      <c r="EO930" t="s">
        <v>602</v>
      </c>
    </row>
    <row r="931" spans="1:145" x14ac:dyDescent="0.3">
      <c r="A931" s="12" t="s">
        <v>93</v>
      </c>
      <c r="B931" s="6" t="s">
        <v>2171</v>
      </c>
      <c r="AL931"/>
      <c r="AN931" s="12"/>
      <c r="AO931"/>
      <c r="AZ931" s="12"/>
      <c r="BA931" s="6"/>
      <c r="EM931" t="s">
        <v>1276</v>
      </c>
      <c r="EN931" s="16">
        <v>1</v>
      </c>
      <c r="EO931" t="s">
        <v>602</v>
      </c>
    </row>
    <row r="932" spans="1:145" x14ac:dyDescent="0.3">
      <c r="A932" s="12" t="s">
        <v>93</v>
      </c>
      <c r="B932" s="6" t="s">
        <v>2172</v>
      </c>
      <c r="AL932"/>
      <c r="AN932" s="12"/>
      <c r="AO932"/>
      <c r="AZ932" s="12"/>
      <c r="BA932" s="6"/>
      <c r="EM932" t="s">
        <v>1276</v>
      </c>
      <c r="EN932" s="16">
        <v>1</v>
      </c>
      <c r="EO932" t="s">
        <v>602</v>
      </c>
    </row>
    <row r="933" spans="1:145" x14ac:dyDescent="0.3">
      <c r="A933" s="12" t="s">
        <v>93</v>
      </c>
      <c r="B933" s="6" t="s">
        <v>2173</v>
      </c>
      <c r="AL933"/>
      <c r="AN933" s="12"/>
      <c r="AO933"/>
      <c r="AZ933" s="12"/>
      <c r="BA933" s="6"/>
      <c r="EM933" t="s">
        <v>2151</v>
      </c>
      <c r="EN933" s="16">
        <v>1</v>
      </c>
      <c r="EO933" t="s">
        <v>602</v>
      </c>
    </row>
    <row r="934" spans="1:145" x14ac:dyDescent="0.3">
      <c r="A934" s="12" t="s">
        <v>93</v>
      </c>
      <c r="B934" s="6" t="s">
        <v>2174</v>
      </c>
      <c r="AH934">
        <v>28.6</v>
      </c>
      <c r="AI934">
        <v>2.9</v>
      </c>
      <c r="AJ934">
        <v>30.15</v>
      </c>
      <c r="AK934">
        <v>2.85</v>
      </c>
      <c r="AL934"/>
      <c r="AN934" s="12"/>
      <c r="AO934"/>
      <c r="AZ934" s="12"/>
      <c r="BA934" s="6"/>
      <c r="EM934" t="s">
        <v>1276</v>
      </c>
      <c r="EN934" s="16">
        <v>1</v>
      </c>
    </row>
    <row r="935" spans="1:145" x14ac:dyDescent="0.3">
      <c r="A935" s="12" t="s">
        <v>93</v>
      </c>
      <c r="B935" s="6" t="s">
        <v>2175</v>
      </c>
      <c r="AL935">
        <v>40</v>
      </c>
      <c r="AM935" s="6">
        <v>10</v>
      </c>
      <c r="AN935" s="12">
        <v>500</v>
      </c>
      <c r="AO935">
        <v>700</v>
      </c>
      <c r="AZ935" s="12"/>
      <c r="BA935" s="6"/>
      <c r="EM935" t="s">
        <v>1276</v>
      </c>
      <c r="EN935" s="16">
        <v>1</v>
      </c>
    </row>
    <row r="936" spans="1:145" x14ac:dyDescent="0.3">
      <c r="A936" s="12" t="s">
        <v>93</v>
      </c>
      <c r="B936" s="6" t="s">
        <v>2176</v>
      </c>
      <c r="C936">
        <v>1</v>
      </c>
      <c r="AL936"/>
      <c r="AN936" s="12"/>
      <c r="AO936"/>
      <c r="AZ936" s="12"/>
      <c r="BA936" s="6"/>
      <c r="EM936" t="s">
        <v>1276</v>
      </c>
      <c r="EN936" s="16">
        <v>1</v>
      </c>
      <c r="EO936" t="s">
        <v>602</v>
      </c>
    </row>
    <row r="937" spans="1:145" x14ac:dyDescent="0.3">
      <c r="A937" s="12" t="s">
        <v>93</v>
      </c>
      <c r="B937" s="6" t="s">
        <v>2177</v>
      </c>
      <c r="AL937"/>
      <c r="AN937" s="12"/>
      <c r="AO937"/>
      <c r="AZ937" s="12"/>
      <c r="BA937" s="6"/>
      <c r="EM937" t="s">
        <v>1276</v>
      </c>
      <c r="EN937" s="16">
        <v>1</v>
      </c>
      <c r="EO937" t="s">
        <v>602</v>
      </c>
    </row>
    <row r="938" spans="1:145" x14ac:dyDescent="0.3">
      <c r="A938" s="12" t="s">
        <v>93</v>
      </c>
      <c r="B938" s="6" t="s">
        <v>2178</v>
      </c>
      <c r="E938" s="12">
        <v>500</v>
      </c>
      <c r="AL938">
        <v>40.450000000000003</v>
      </c>
      <c r="AM938" s="6">
        <v>1.1499999999999999</v>
      </c>
      <c r="AN938" s="12"/>
      <c r="AO938"/>
      <c r="AZ938" s="12"/>
      <c r="BA938" s="6"/>
      <c r="EM938" t="s">
        <v>2151</v>
      </c>
      <c r="EN938" s="16">
        <v>1</v>
      </c>
    </row>
    <row r="939" spans="1:145" x14ac:dyDescent="0.3">
      <c r="A939" s="12" t="s">
        <v>93</v>
      </c>
      <c r="B939" s="6" t="s">
        <v>2179</v>
      </c>
      <c r="AL939"/>
      <c r="AN939" s="12"/>
      <c r="AO939"/>
      <c r="AZ939" s="12"/>
      <c r="BA939" s="6"/>
      <c r="EM939" t="s">
        <v>2151</v>
      </c>
      <c r="EN939" s="16">
        <v>1</v>
      </c>
      <c r="EO939" t="s">
        <v>602</v>
      </c>
    </row>
    <row r="940" spans="1:145" x14ac:dyDescent="0.3">
      <c r="A940" s="12" t="s">
        <v>93</v>
      </c>
      <c r="B940" s="6" t="s">
        <v>2180</v>
      </c>
      <c r="AL940"/>
      <c r="AN940" s="12"/>
      <c r="AO940"/>
      <c r="AZ940" s="12"/>
      <c r="BA940" s="6"/>
      <c r="EM940" t="s">
        <v>1276</v>
      </c>
      <c r="EN940" s="16">
        <v>1</v>
      </c>
      <c r="EO940" t="s">
        <v>602</v>
      </c>
    </row>
    <row r="941" spans="1:145" x14ac:dyDescent="0.3">
      <c r="A941" s="12" t="s">
        <v>93</v>
      </c>
      <c r="B941" s="6" t="s">
        <v>2181</v>
      </c>
      <c r="AL941"/>
      <c r="AN941" s="12"/>
      <c r="AO941"/>
      <c r="AZ941" s="12"/>
      <c r="BA941" s="6"/>
      <c r="EM941" t="s">
        <v>1276</v>
      </c>
      <c r="EN941" s="16">
        <v>1</v>
      </c>
      <c r="EO941" t="s">
        <v>602</v>
      </c>
    </row>
    <row r="942" spans="1:145" x14ac:dyDescent="0.3">
      <c r="A942" s="12" t="s">
        <v>93</v>
      </c>
      <c r="B942" s="6" t="s">
        <v>2182</v>
      </c>
      <c r="AH942">
        <v>54.25</v>
      </c>
      <c r="AI942">
        <v>0.45</v>
      </c>
      <c r="AJ942">
        <v>46.5</v>
      </c>
      <c r="AK942">
        <v>2.9</v>
      </c>
      <c r="AL942"/>
      <c r="AN942" s="12">
        <v>4</v>
      </c>
      <c r="AO942">
        <v>46</v>
      </c>
      <c r="AZ942" s="12"/>
      <c r="BA942" s="6"/>
      <c r="EM942" t="s">
        <v>1276</v>
      </c>
      <c r="EN942" s="16">
        <v>1</v>
      </c>
    </row>
    <row r="943" spans="1:145" x14ac:dyDescent="0.3">
      <c r="A943" s="12" t="s">
        <v>93</v>
      </c>
      <c r="B943" s="6" t="s">
        <v>2183</v>
      </c>
      <c r="AL943"/>
      <c r="AN943" s="12"/>
      <c r="AO943"/>
      <c r="AZ943" s="12"/>
      <c r="BA943" s="6"/>
      <c r="EM943" t="s">
        <v>1276</v>
      </c>
      <c r="EN943" s="16">
        <v>1</v>
      </c>
      <c r="EO943" t="s">
        <v>602</v>
      </c>
    </row>
    <row r="944" spans="1:145" x14ac:dyDescent="0.3">
      <c r="A944" s="12" t="s">
        <v>93</v>
      </c>
      <c r="B944" s="6" t="s">
        <v>2184</v>
      </c>
      <c r="AL944"/>
      <c r="AN944" s="12"/>
      <c r="AO944"/>
      <c r="AZ944" s="12"/>
      <c r="BA944" s="6"/>
      <c r="EM944" t="s">
        <v>2151</v>
      </c>
      <c r="EN944" s="16">
        <v>1</v>
      </c>
      <c r="EO944" t="s">
        <v>602</v>
      </c>
    </row>
    <row r="945" spans="1:145" s="195" customFormat="1" x14ac:dyDescent="0.3">
      <c r="A945" s="193" t="s">
        <v>93</v>
      </c>
      <c r="B945" s="196" t="s">
        <v>2185</v>
      </c>
      <c r="C945" s="195">
        <v>2</v>
      </c>
      <c r="D945" s="196">
        <v>1</v>
      </c>
      <c r="E945" s="195">
        <v>800</v>
      </c>
      <c r="F945" s="196">
        <v>2900</v>
      </c>
      <c r="G945" s="197">
        <v>20.8</v>
      </c>
      <c r="H945" s="197">
        <v>21.39</v>
      </c>
      <c r="I945" s="197">
        <v>21.094999999999999</v>
      </c>
      <c r="J945" s="198">
        <v>0.41719300090006295</v>
      </c>
      <c r="K945" s="199">
        <v>2734</v>
      </c>
      <c r="L945" s="199">
        <v>3364</v>
      </c>
      <c r="M945" s="199">
        <v>3049</v>
      </c>
      <c r="N945" s="200">
        <v>445.47727214752496</v>
      </c>
      <c r="O945" s="208">
        <v>-5.9618500000000001</v>
      </c>
      <c r="P945" s="196">
        <v>-5.8972499999999997</v>
      </c>
      <c r="Q945" s="208">
        <v>143.06775999999999</v>
      </c>
      <c r="R945" s="196">
        <v>144.28012000000001</v>
      </c>
      <c r="S945" s="202">
        <v>1</v>
      </c>
      <c r="T945" s="202">
        <v>0</v>
      </c>
      <c r="U945" s="202">
        <v>0</v>
      </c>
      <c r="V945" s="202">
        <v>0</v>
      </c>
      <c r="W945" s="202">
        <v>1</v>
      </c>
      <c r="X945" s="202">
        <v>0</v>
      </c>
      <c r="Y945" s="202">
        <v>0</v>
      </c>
      <c r="Z945" s="202">
        <v>0</v>
      </c>
      <c r="AA945" s="202">
        <v>0</v>
      </c>
      <c r="AB945" s="202">
        <v>0</v>
      </c>
      <c r="AC945" s="202">
        <v>1</v>
      </c>
      <c r="AD945" s="202">
        <v>1</v>
      </c>
      <c r="AE945" s="203">
        <v>0</v>
      </c>
      <c r="AF945" s="204">
        <v>1</v>
      </c>
      <c r="AG945" s="196"/>
      <c r="AH945" s="195">
        <v>30</v>
      </c>
      <c r="AI945" s="195">
        <v>6</v>
      </c>
      <c r="AJ945" s="195">
        <v>38.5</v>
      </c>
      <c r="AK945" s="195">
        <v>4.5</v>
      </c>
      <c r="AM945" s="196"/>
      <c r="AN945" s="193"/>
      <c r="AS945" s="196"/>
      <c r="AY945" s="196"/>
      <c r="AZ945" s="193"/>
      <c r="BA945" s="196"/>
      <c r="BG945" s="195">
        <v>1</v>
      </c>
      <c r="BJ945" s="196">
        <v>1</v>
      </c>
      <c r="BL945" s="196"/>
      <c r="BT945" s="196"/>
      <c r="CA945" s="196"/>
      <c r="CB945" s="195">
        <v>1</v>
      </c>
      <c r="CE945" s="195">
        <v>1</v>
      </c>
      <c r="CS945" s="196"/>
      <c r="CU945" s="196"/>
      <c r="CX945" s="196"/>
      <c r="DN945" s="196"/>
      <c r="DS945" s="196"/>
      <c r="DW945" s="195">
        <v>1</v>
      </c>
      <c r="DY945" s="196">
        <v>1</v>
      </c>
      <c r="EH945" s="195">
        <v>1</v>
      </c>
      <c r="EL945" s="196"/>
      <c r="EM945" s="195" t="s">
        <v>2151</v>
      </c>
      <c r="EN945" s="206" t="s">
        <v>210</v>
      </c>
    </row>
    <row r="946" spans="1:145" x14ac:dyDescent="0.3">
      <c r="A946" s="12" t="s">
        <v>93</v>
      </c>
      <c r="B946" s="6" t="s">
        <v>2186</v>
      </c>
      <c r="AL946"/>
      <c r="AN946" s="12"/>
      <c r="AO946"/>
      <c r="AZ946" s="12"/>
      <c r="BA946" s="6"/>
      <c r="EM946" t="s">
        <v>1276</v>
      </c>
      <c r="EN946" s="16">
        <v>1</v>
      </c>
      <c r="EO946" t="s">
        <v>602</v>
      </c>
    </row>
    <row r="947" spans="1:145" x14ac:dyDescent="0.3">
      <c r="A947" s="12" t="s">
        <v>93</v>
      </c>
      <c r="B947" s="6" t="s">
        <v>2187</v>
      </c>
      <c r="AH947">
        <v>39.5</v>
      </c>
      <c r="AI947">
        <v>8.5</v>
      </c>
      <c r="AJ947">
        <v>57.5</v>
      </c>
      <c r="AK947">
        <v>13.5</v>
      </c>
      <c r="AL947"/>
      <c r="AN947" s="12"/>
      <c r="AO947"/>
      <c r="AZ947" s="12"/>
      <c r="BA947" s="6"/>
      <c r="EM947" t="s">
        <v>1276</v>
      </c>
      <c r="EN947" s="16">
        <v>1</v>
      </c>
    </row>
    <row r="948" spans="1:145" x14ac:dyDescent="0.3">
      <c r="A948" s="12" t="s">
        <v>93</v>
      </c>
      <c r="B948" s="6" t="s">
        <v>2188</v>
      </c>
      <c r="AL948"/>
      <c r="AN948" s="12"/>
      <c r="AO948"/>
      <c r="AZ948" s="12"/>
      <c r="BA948" s="6"/>
      <c r="EM948" t="s">
        <v>1276</v>
      </c>
      <c r="EN948" s="16">
        <v>1</v>
      </c>
      <c r="EO948" t="s">
        <v>602</v>
      </c>
    </row>
    <row r="949" spans="1:145" x14ac:dyDescent="0.3">
      <c r="A949" s="12" t="s">
        <v>93</v>
      </c>
      <c r="B949" s="6" t="s">
        <v>2189</v>
      </c>
      <c r="AL949"/>
      <c r="AN949" s="12"/>
      <c r="AO949"/>
      <c r="AZ949" s="12"/>
      <c r="BA949" s="6"/>
      <c r="EM949" t="s">
        <v>1276</v>
      </c>
      <c r="EN949" s="16">
        <v>1</v>
      </c>
      <c r="EO949" t="s">
        <v>602</v>
      </c>
    </row>
    <row r="950" spans="1:145" x14ac:dyDescent="0.3">
      <c r="A950" s="12" t="s">
        <v>93</v>
      </c>
      <c r="B950" s="6" t="s">
        <v>2190</v>
      </c>
      <c r="AL950"/>
      <c r="AN950" s="12"/>
      <c r="AO950"/>
      <c r="AZ950" s="12"/>
      <c r="BA950" s="6"/>
      <c r="EM950" t="s">
        <v>1276</v>
      </c>
      <c r="EN950" s="16">
        <v>1</v>
      </c>
      <c r="EO950" t="s">
        <v>602</v>
      </c>
    </row>
    <row r="951" spans="1:145" x14ac:dyDescent="0.3">
      <c r="A951" s="12" t="s">
        <v>93</v>
      </c>
      <c r="B951" s="6" t="s">
        <v>2191</v>
      </c>
      <c r="AH951">
        <v>22</v>
      </c>
      <c r="AI951">
        <v>1.8</v>
      </c>
      <c r="AL951"/>
      <c r="AN951" s="12"/>
      <c r="AO951"/>
      <c r="AZ951" s="12"/>
      <c r="BA951" s="6"/>
      <c r="EM951" t="s">
        <v>1276</v>
      </c>
      <c r="EN951" s="16">
        <v>1</v>
      </c>
    </row>
    <row r="952" spans="1:145" x14ac:dyDescent="0.3">
      <c r="A952" s="12" t="s">
        <v>93</v>
      </c>
      <c r="B952" s="6" t="s">
        <v>2192</v>
      </c>
      <c r="AL952"/>
      <c r="AN952" s="12"/>
      <c r="AO952"/>
      <c r="AZ952" s="12"/>
      <c r="BA952" s="6"/>
      <c r="EM952" t="s">
        <v>1276</v>
      </c>
      <c r="EN952" s="16">
        <v>1</v>
      </c>
      <c r="EO952" t="s">
        <v>602</v>
      </c>
    </row>
    <row r="953" spans="1:145" x14ac:dyDescent="0.3">
      <c r="A953" s="12" t="s">
        <v>93</v>
      </c>
      <c r="B953" s="6" t="s">
        <v>2193</v>
      </c>
      <c r="AH953">
        <v>31.35</v>
      </c>
      <c r="AI953">
        <v>1.75</v>
      </c>
      <c r="AJ953">
        <v>35.1</v>
      </c>
      <c r="AK953">
        <v>2.2000000000000002</v>
      </c>
      <c r="AL953"/>
      <c r="AN953" s="12"/>
      <c r="AO953"/>
      <c r="AZ953" s="12"/>
      <c r="BA953" s="6"/>
      <c r="EM953" t="s">
        <v>1276</v>
      </c>
      <c r="EN953" s="16">
        <v>1</v>
      </c>
    </row>
    <row r="954" spans="1:145" x14ac:dyDescent="0.3">
      <c r="A954" s="12" t="s">
        <v>93</v>
      </c>
      <c r="B954" s="6" t="s">
        <v>2194</v>
      </c>
      <c r="AL954"/>
      <c r="AN954" s="12"/>
      <c r="AO954"/>
      <c r="AZ954" s="12"/>
      <c r="BA954" s="6"/>
      <c r="EM954" t="s">
        <v>1276</v>
      </c>
      <c r="EN954" s="16">
        <v>1</v>
      </c>
      <c r="EO954" t="s">
        <v>602</v>
      </c>
    </row>
    <row r="955" spans="1:145" x14ac:dyDescent="0.3">
      <c r="A955" s="12" t="s">
        <v>93</v>
      </c>
      <c r="B955" s="6" t="s">
        <v>2195</v>
      </c>
      <c r="AL955"/>
      <c r="AN955" s="12"/>
      <c r="AO955"/>
      <c r="AZ955" s="12"/>
      <c r="BA955" s="6"/>
      <c r="EM955" t="s">
        <v>1276</v>
      </c>
      <c r="EN955" s="16">
        <v>1</v>
      </c>
      <c r="EO955" t="s">
        <v>602</v>
      </c>
    </row>
    <row r="956" spans="1:145" x14ac:dyDescent="0.3">
      <c r="A956" s="12" t="s">
        <v>93</v>
      </c>
      <c r="B956" s="6" t="s">
        <v>2196</v>
      </c>
      <c r="AH956">
        <v>65.150000000000006</v>
      </c>
      <c r="AI956">
        <v>5.65</v>
      </c>
      <c r="AJ956">
        <v>73.150000000000006</v>
      </c>
      <c r="AK956">
        <v>6.45</v>
      </c>
      <c r="AL956"/>
      <c r="AN956" s="12"/>
      <c r="AO956"/>
      <c r="AZ956" s="12"/>
      <c r="BA956" s="6"/>
      <c r="EM956" t="s">
        <v>1276</v>
      </c>
      <c r="EN956" s="16">
        <v>1</v>
      </c>
    </row>
    <row r="957" spans="1:145" x14ac:dyDescent="0.3">
      <c r="A957" s="12" t="s">
        <v>93</v>
      </c>
      <c r="B957" s="6" t="s">
        <v>2197</v>
      </c>
      <c r="AL957"/>
      <c r="AN957" s="12"/>
      <c r="AO957"/>
      <c r="AZ957" s="12"/>
      <c r="BA957" s="6"/>
      <c r="EM957" t="s">
        <v>1276</v>
      </c>
      <c r="EN957" s="16">
        <v>1</v>
      </c>
      <c r="EO957" t="s">
        <v>602</v>
      </c>
    </row>
    <row r="958" spans="1:145" x14ac:dyDescent="0.3">
      <c r="A958" s="12" t="s">
        <v>93</v>
      </c>
      <c r="B958" s="6" t="s">
        <v>2198</v>
      </c>
      <c r="E958">
        <v>320</v>
      </c>
      <c r="F958" s="6">
        <v>360</v>
      </c>
      <c r="AG958" s="6">
        <v>1</v>
      </c>
      <c r="AH958">
        <v>40</v>
      </c>
      <c r="AI958">
        <v>5</v>
      </c>
      <c r="AJ958">
        <v>63</v>
      </c>
      <c r="AK958">
        <v>6</v>
      </c>
      <c r="AL958"/>
      <c r="AN958" s="12"/>
      <c r="AO958"/>
      <c r="AZ958" s="12"/>
      <c r="BA958" s="6"/>
      <c r="EM958" t="s">
        <v>1276</v>
      </c>
      <c r="EN958" s="16">
        <v>1</v>
      </c>
    </row>
    <row r="959" spans="1:145" x14ac:dyDescent="0.3">
      <c r="A959" s="12" t="s">
        <v>93</v>
      </c>
      <c r="B959" s="6" t="s">
        <v>2199</v>
      </c>
      <c r="AL959"/>
      <c r="AN959" s="12"/>
      <c r="AO959"/>
      <c r="AZ959" s="12"/>
      <c r="BA959" s="6"/>
      <c r="EM959" t="s">
        <v>1276</v>
      </c>
      <c r="EN959" s="16">
        <v>1</v>
      </c>
      <c r="EO959" t="s">
        <v>602</v>
      </c>
    </row>
    <row r="960" spans="1:145" x14ac:dyDescent="0.3">
      <c r="A960" s="12" t="s">
        <v>93</v>
      </c>
      <c r="B960" s="6" t="s">
        <v>2200</v>
      </c>
      <c r="AL960"/>
      <c r="AN960" s="12"/>
      <c r="AO960"/>
      <c r="AZ960" s="12"/>
      <c r="BA960" s="6"/>
      <c r="EM960" t="s">
        <v>1276</v>
      </c>
      <c r="EN960" s="16">
        <v>1</v>
      </c>
      <c r="EO960" t="s">
        <v>602</v>
      </c>
    </row>
    <row r="961" spans="1:145" x14ac:dyDescent="0.3">
      <c r="A961" s="12" t="s">
        <v>93</v>
      </c>
      <c r="B961" s="6" t="s">
        <v>2201</v>
      </c>
      <c r="AL961"/>
      <c r="AN961" s="12"/>
      <c r="AO961"/>
      <c r="AZ961" s="12"/>
      <c r="BA961" s="6"/>
      <c r="EM961" t="s">
        <v>1276</v>
      </c>
      <c r="EN961" s="16">
        <v>1</v>
      </c>
      <c r="EO961" t="s">
        <v>602</v>
      </c>
    </row>
    <row r="962" spans="1:145" x14ac:dyDescent="0.3">
      <c r="A962" s="12" t="s">
        <v>93</v>
      </c>
      <c r="B962" s="6" t="s">
        <v>2202</v>
      </c>
      <c r="AL962"/>
      <c r="AN962" s="12"/>
      <c r="AO962"/>
      <c r="AZ962" s="12"/>
      <c r="BA962" s="6"/>
      <c r="EM962" t="s">
        <v>1276</v>
      </c>
      <c r="EN962" s="16">
        <v>1</v>
      </c>
      <c r="EO962" t="s">
        <v>602</v>
      </c>
    </row>
    <row r="963" spans="1:145" x14ac:dyDescent="0.3">
      <c r="A963" s="12" t="s">
        <v>93</v>
      </c>
      <c r="B963" s="6" t="s">
        <v>2203</v>
      </c>
      <c r="AL963"/>
      <c r="AN963" s="12"/>
      <c r="AO963"/>
      <c r="AZ963" s="12"/>
      <c r="BA963" s="6"/>
      <c r="EM963" t="s">
        <v>1276</v>
      </c>
      <c r="EN963" s="16">
        <v>1</v>
      </c>
      <c r="EO963" t="s">
        <v>602</v>
      </c>
    </row>
    <row r="964" spans="1:145" x14ac:dyDescent="0.3">
      <c r="A964" s="12" t="s">
        <v>93</v>
      </c>
      <c r="B964" s="6" t="s">
        <v>2204</v>
      </c>
      <c r="AL964"/>
      <c r="AN964" s="12"/>
      <c r="AO964"/>
      <c r="AZ964" s="12"/>
      <c r="BA964" s="6"/>
      <c r="EM964" t="s">
        <v>1276</v>
      </c>
      <c r="EN964" s="16">
        <v>1</v>
      </c>
      <c r="EO964" t="s">
        <v>602</v>
      </c>
    </row>
    <row r="965" spans="1:145" x14ac:dyDescent="0.3">
      <c r="A965" s="12" t="s">
        <v>93</v>
      </c>
      <c r="B965" s="6" t="s">
        <v>2205</v>
      </c>
      <c r="AL965"/>
      <c r="AN965" s="12"/>
      <c r="AO965"/>
      <c r="AZ965" s="12"/>
      <c r="BA965" s="6"/>
      <c r="EM965" t="s">
        <v>1276</v>
      </c>
      <c r="EN965" s="16">
        <v>1</v>
      </c>
      <c r="EO965" t="s">
        <v>602</v>
      </c>
    </row>
    <row r="966" spans="1:145" x14ac:dyDescent="0.3">
      <c r="A966" s="12" t="s">
        <v>93</v>
      </c>
      <c r="B966" s="6" t="s">
        <v>2206</v>
      </c>
      <c r="AL966"/>
      <c r="AN966" s="12"/>
      <c r="AO966"/>
      <c r="AZ966" s="12"/>
      <c r="BA966" s="6"/>
      <c r="EM966" t="s">
        <v>1276</v>
      </c>
      <c r="EN966" s="16">
        <v>1</v>
      </c>
      <c r="EO966" t="s">
        <v>602</v>
      </c>
    </row>
    <row r="967" spans="1:145" x14ac:dyDescent="0.3">
      <c r="A967" s="12" t="s">
        <v>93</v>
      </c>
      <c r="B967" s="6" t="s">
        <v>2207</v>
      </c>
      <c r="AL967"/>
      <c r="AN967" s="12"/>
      <c r="AO967"/>
      <c r="AZ967" s="12"/>
      <c r="BA967" s="6"/>
      <c r="EM967" t="s">
        <v>1276</v>
      </c>
      <c r="EN967" s="16">
        <v>1</v>
      </c>
      <c r="EO967" t="s">
        <v>602</v>
      </c>
    </row>
    <row r="968" spans="1:145" x14ac:dyDescent="0.3">
      <c r="A968" s="12" t="s">
        <v>93</v>
      </c>
      <c r="B968" s="6" t="s">
        <v>2208</v>
      </c>
      <c r="AL968"/>
      <c r="AN968" s="12"/>
      <c r="AO968"/>
      <c r="AZ968" s="12"/>
      <c r="BA968" s="6"/>
      <c r="EM968" t="s">
        <v>1276</v>
      </c>
      <c r="EN968" s="16">
        <v>1</v>
      </c>
      <c r="EO968" t="s">
        <v>602</v>
      </c>
    </row>
    <row r="969" spans="1:145" x14ac:dyDescent="0.3">
      <c r="A969" s="12" t="s">
        <v>93</v>
      </c>
      <c r="B969" s="6" t="s">
        <v>2209</v>
      </c>
      <c r="AL969"/>
      <c r="AN969" s="12"/>
      <c r="AO969"/>
      <c r="AZ969" s="12"/>
      <c r="BA969" s="6"/>
      <c r="EM969" t="s">
        <v>1276</v>
      </c>
      <c r="EN969" s="16">
        <v>1</v>
      </c>
      <c r="EO969" t="s">
        <v>602</v>
      </c>
    </row>
    <row r="970" spans="1:145" x14ac:dyDescent="0.3">
      <c r="A970" s="12" t="s">
        <v>93</v>
      </c>
      <c r="B970" s="6" t="s">
        <v>2210</v>
      </c>
      <c r="E970">
        <v>700</v>
      </c>
      <c r="F970" s="6">
        <v>1500</v>
      </c>
      <c r="AH970">
        <v>29.2</v>
      </c>
      <c r="AL970"/>
      <c r="AN970" s="12"/>
      <c r="AO970"/>
      <c r="AZ970" s="12"/>
      <c r="BA970" s="6"/>
      <c r="EM970" t="s">
        <v>1276</v>
      </c>
      <c r="EN970" s="16">
        <v>1</v>
      </c>
    </row>
    <row r="971" spans="1:145" x14ac:dyDescent="0.3">
      <c r="A971" s="12" t="s">
        <v>93</v>
      </c>
      <c r="B971" s="6" t="s">
        <v>2211</v>
      </c>
      <c r="E971">
        <v>800</v>
      </c>
      <c r="F971" s="6">
        <v>1120</v>
      </c>
      <c r="AL971"/>
      <c r="AN971" s="12"/>
      <c r="AO971"/>
      <c r="AZ971" s="12"/>
      <c r="BA971" s="6"/>
      <c r="EM971" t="s">
        <v>1276</v>
      </c>
      <c r="EN971" s="16">
        <v>1</v>
      </c>
      <c r="EO971" t="s">
        <v>602</v>
      </c>
    </row>
    <row r="972" spans="1:145" x14ac:dyDescent="0.3">
      <c r="A972" s="12" t="s">
        <v>93</v>
      </c>
      <c r="B972" s="6" t="s">
        <v>2212</v>
      </c>
      <c r="AL972"/>
      <c r="AN972" s="12"/>
      <c r="AO972"/>
      <c r="AZ972" s="12"/>
      <c r="BA972" s="6"/>
      <c r="EM972" t="s">
        <v>1276</v>
      </c>
      <c r="EN972" s="16">
        <v>1</v>
      </c>
      <c r="EO972" t="s">
        <v>602</v>
      </c>
    </row>
    <row r="973" spans="1:145" x14ac:dyDescent="0.3">
      <c r="A973" s="12" t="s">
        <v>93</v>
      </c>
      <c r="B973" s="6" t="s">
        <v>2213</v>
      </c>
      <c r="AL973"/>
      <c r="AN973" s="12"/>
      <c r="AO973"/>
      <c r="AZ973" s="12"/>
      <c r="BA973" s="6"/>
      <c r="EM973" t="s">
        <v>1276</v>
      </c>
      <c r="EN973" s="16">
        <v>1</v>
      </c>
      <c r="EO973" t="s">
        <v>602</v>
      </c>
    </row>
    <row r="974" spans="1:145" x14ac:dyDescent="0.3">
      <c r="A974" s="12" t="s">
        <v>93</v>
      </c>
      <c r="B974" s="6" t="s">
        <v>2214</v>
      </c>
      <c r="AL974"/>
      <c r="AN974" s="12"/>
      <c r="AO974"/>
      <c r="AZ974" s="12"/>
      <c r="BA974" s="6"/>
      <c r="EM974" t="s">
        <v>1276</v>
      </c>
      <c r="EN974" s="16">
        <v>1</v>
      </c>
      <c r="EO974" t="s">
        <v>602</v>
      </c>
    </row>
    <row r="975" spans="1:145" x14ac:dyDescent="0.3">
      <c r="A975" s="12" t="s">
        <v>93</v>
      </c>
      <c r="B975" s="6" t="s">
        <v>2215</v>
      </c>
      <c r="AL975"/>
      <c r="AN975" s="12"/>
      <c r="AO975"/>
      <c r="AZ975" s="12"/>
      <c r="BA975" s="6"/>
      <c r="EM975" t="s">
        <v>1276</v>
      </c>
      <c r="EN975" s="16">
        <v>1</v>
      </c>
      <c r="EO975" t="s">
        <v>602</v>
      </c>
    </row>
    <row r="976" spans="1:145" x14ac:dyDescent="0.3">
      <c r="A976" s="12" t="s">
        <v>93</v>
      </c>
      <c r="B976" s="6" t="s">
        <v>2216</v>
      </c>
      <c r="AL976"/>
      <c r="AN976" s="12"/>
      <c r="AO976"/>
      <c r="AZ976" s="12"/>
      <c r="BA976" s="6"/>
      <c r="EM976" t="s">
        <v>2151</v>
      </c>
      <c r="EN976" s="16">
        <v>1</v>
      </c>
      <c r="EO976" t="s">
        <v>602</v>
      </c>
    </row>
    <row r="977" spans="1:145" x14ac:dyDescent="0.3">
      <c r="A977" s="12" t="s">
        <v>93</v>
      </c>
      <c r="B977" s="6" t="s">
        <v>2217</v>
      </c>
      <c r="E977">
        <v>0</v>
      </c>
      <c r="F977" s="6">
        <v>1300</v>
      </c>
      <c r="AG977" s="6">
        <v>1</v>
      </c>
      <c r="AH977">
        <v>46</v>
      </c>
      <c r="AI977">
        <v>8</v>
      </c>
      <c r="AJ977">
        <v>69</v>
      </c>
      <c r="AK977">
        <v>11</v>
      </c>
      <c r="AL977"/>
      <c r="AN977" s="12"/>
      <c r="AO977"/>
      <c r="AZ977" s="12"/>
      <c r="BA977" s="6"/>
      <c r="EM977" t="s">
        <v>1276</v>
      </c>
      <c r="EN977" s="16">
        <v>1</v>
      </c>
    </row>
    <row r="978" spans="1:145" x14ac:dyDescent="0.3">
      <c r="A978" s="12" t="s">
        <v>93</v>
      </c>
      <c r="B978" s="6" t="s">
        <v>2218</v>
      </c>
      <c r="AL978"/>
      <c r="AN978" s="12"/>
      <c r="AO978"/>
      <c r="AZ978" s="12"/>
      <c r="BA978" s="6"/>
      <c r="EM978" t="s">
        <v>1276</v>
      </c>
      <c r="EN978" s="16">
        <v>1</v>
      </c>
      <c r="EO978" t="s">
        <v>602</v>
      </c>
    </row>
    <row r="979" spans="1:145" x14ac:dyDescent="0.3">
      <c r="A979" s="12" t="s">
        <v>93</v>
      </c>
      <c r="B979" s="6" t="s">
        <v>2219</v>
      </c>
      <c r="AL979"/>
      <c r="AN979" s="12"/>
      <c r="AO979"/>
      <c r="AZ979" s="12"/>
      <c r="BA979" s="6"/>
      <c r="EM979" t="s">
        <v>1276</v>
      </c>
      <c r="EN979" s="16">
        <v>1</v>
      </c>
      <c r="EO979" t="s">
        <v>602</v>
      </c>
    </row>
    <row r="980" spans="1:145" x14ac:dyDescent="0.3">
      <c r="A980" s="12" t="s">
        <v>93</v>
      </c>
      <c r="B980" s="6" t="s">
        <v>2220</v>
      </c>
      <c r="AL980"/>
      <c r="AN980" s="12"/>
      <c r="AO980"/>
      <c r="AZ980" s="12"/>
      <c r="BA980" s="6"/>
      <c r="EM980" t="s">
        <v>1276</v>
      </c>
      <c r="EN980" s="16">
        <v>1</v>
      </c>
      <c r="EO980" t="s">
        <v>602</v>
      </c>
    </row>
    <row r="981" spans="1:145" x14ac:dyDescent="0.3">
      <c r="A981" s="12" t="s">
        <v>93</v>
      </c>
      <c r="B981" s="6" t="s">
        <v>2221</v>
      </c>
      <c r="AL981"/>
      <c r="AN981" s="12"/>
      <c r="AO981"/>
      <c r="AZ981" s="12"/>
      <c r="BA981" s="6"/>
      <c r="EM981" t="s">
        <v>1276</v>
      </c>
      <c r="EN981" s="16">
        <v>1</v>
      </c>
      <c r="EO981" t="s">
        <v>602</v>
      </c>
    </row>
    <row r="982" spans="1:145" x14ac:dyDescent="0.3">
      <c r="A982" s="12" t="s">
        <v>93</v>
      </c>
      <c r="B982" s="6" t="s">
        <v>2222</v>
      </c>
      <c r="AL982"/>
      <c r="AN982" s="12"/>
      <c r="AO982"/>
      <c r="AZ982" s="12"/>
      <c r="BA982" s="6"/>
      <c r="EM982" t="s">
        <v>1276</v>
      </c>
      <c r="EN982" s="16">
        <v>1</v>
      </c>
      <c r="EO982" t="s">
        <v>602</v>
      </c>
    </row>
    <row r="983" spans="1:145" x14ac:dyDescent="0.3">
      <c r="A983" s="12" t="s">
        <v>93</v>
      </c>
      <c r="B983" s="6" t="s">
        <v>2223</v>
      </c>
      <c r="AL983"/>
      <c r="AN983" s="12"/>
      <c r="AO983"/>
      <c r="AZ983" s="12"/>
      <c r="BA983" s="6"/>
      <c r="EM983" t="s">
        <v>1276</v>
      </c>
      <c r="EN983" s="16">
        <v>1</v>
      </c>
      <c r="EO983" t="s">
        <v>602</v>
      </c>
    </row>
    <row r="984" spans="1:145" x14ac:dyDescent="0.3">
      <c r="A984" s="12" t="s">
        <v>93</v>
      </c>
      <c r="B984" s="6" t="s">
        <v>2224</v>
      </c>
      <c r="AL984"/>
      <c r="AN984" s="12"/>
      <c r="AO984"/>
      <c r="AZ984" s="12"/>
      <c r="BA984" s="6"/>
      <c r="EM984" t="s">
        <v>1276</v>
      </c>
      <c r="EN984" s="16">
        <v>1</v>
      </c>
      <c r="EO984" t="s">
        <v>602</v>
      </c>
    </row>
    <row r="985" spans="1:145" x14ac:dyDescent="0.3">
      <c r="A985" s="12" t="s">
        <v>93</v>
      </c>
      <c r="B985" s="6" t="s">
        <v>2225</v>
      </c>
      <c r="AL985"/>
      <c r="AN985" s="12"/>
      <c r="AO985"/>
      <c r="AZ985" s="12"/>
      <c r="BA985" s="6"/>
      <c r="EM985" t="s">
        <v>1276</v>
      </c>
      <c r="EN985" s="16">
        <v>1</v>
      </c>
      <c r="EO985" t="s">
        <v>602</v>
      </c>
    </row>
    <row r="986" spans="1:145" x14ac:dyDescent="0.3">
      <c r="A986" s="12" t="s">
        <v>93</v>
      </c>
      <c r="B986" s="6" t="s">
        <v>2226</v>
      </c>
      <c r="C986">
        <v>1</v>
      </c>
      <c r="AH986">
        <v>41.5</v>
      </c>
      <c r="AI986">
        <v>6.5</v>
      </c>
      <c r="AJ986">
        <v>54</v>
      </c>
      <c r="AK986">
        <v>15</v>
      </c>
      <c r="AL986"/>
      <c r="AN986" s="12"/>
      <c r="AO986"/>
      <c r="AP986">
        <v>1</v>
      </c>
      <c r="AQ986">
        <v>0.05</v>
      </c>
      <c r="AZ986" s="12"/>
      <c r="BA986" s="6"/>
      <c r="EM986" t="s">
        <v>1276</v>
      </c>
      <c r="EN986" s="16">
        <v>1</v>
      </c>
    </row>
    <row r="987" spans="1:145" x14ac:dyDescent="0.3">
      <c r="A987" s="12" t="s">
        <v>93</v>
      </c>
      <c r="B987" s="6" t="s">
        <v>2227</v>
      </c>
      <c r="AL987"/>
      <c r="AN987" s="12"/>
      <c r="AO987"/>
      <c r="AZ987" s="12"/>
      <c r="BA987" s="6"/>
      <c r="EM987" t="s">
        <v>1276</v>
      </c>
      <c r="EN987" s="16">
        <v>1</v>
      </c>
      <c r="EO987" t="s">
        <v>602</v>
      </c>
    </row>
    <row r="988" spans="1:145" x14ac:dyDescent="0.3">
      <c r="A988" s="12" t="s">
        <v>93</v>
      </c>
      <c r="B988" s="6" t="s">
        <v>2228</v>
      </c>
      <c r="AL988"/>
      <c r="AN988" s="12"/>
      <c r="AO988"/>
      <c r="AZ988" s="12"/>
      <c r="BA988" s="6"/>
      <c r="EM988" t="s">
        <v>2151</v>
      </c>
      <c r="EN988" s="16">
        <v>1</v>
      </c>
      <c r="EO988" t="s">
        <v>602</v>
      </c>
    </row>
    <row r="989" spans="1:145" x14ac:dyDescent="0.3">
      <c r="A989" s="12" t="s">
        <v>93</v>
      </c>
      <c r="B989" s="6" t="s">
        <v>2229</v>
      </c>
      <c r="C989">
        <v>1</v>
      </c>
      <c r="E989">
        <v>1000</v>
      </c>
      <c r="F989" s="6">
        <v>2000</v>
      </c>
      <c r="AL989"/>
      <c r="AN989" s="12"/>
      <c r="AO989"/>
      <c r="AZ989" s="12"/>
      <c r="BA989" s="6"/>
      <c r="EM989" t="s">
        <v>2151</v>
      </c>
      <c r="EN989" s="16">
        <v>1</v>
      </c>
      <c r="EO989" t="s">
        <v>602</v>
      </c>
    </row>
    <row r="990" spans="1:145" x14ac:dyDescent="0.3">
      <c r="A990" s="12" t="s">
        <v>93</v>
      </c>
      <c r="B990" s="6" t="s">
        <v>2230</v>
      </c>
      <c r="F990" s="6">
        <v>1600</v>
      </c>
      <c r="AL990"/>
      <c r="AN990" s="12"/>
      <c r="AO990"/>
      <c r="AZ990" s="12"/>
      <c r="BA990" s="6"/>
      <c r="EM990" t="s">
        <v>538</v>
      </c>
      <c r="EN990" s="16">
        <v>1</v>
      </c>
      <c r="EO990" t="s">
        <v>602</v>
      </c>
    </row>
    <row r="991" spans="1:145" x14ac:dyDescent="0.3">
      <c r="A991" s="12" t="s">
        <v>93</v>
      </c>
      <c r="B991" s="6" t="s">
        <v>2231</v>
      </c>
      <c r="F991" s="6">
        <v>1250</v>
      </c>
      <c r="AL991"/>
      <c r="AN991" s="12"/>
      <c r="AO991"/>
      <c r="AZ991" s="12"/>
      <c r="BA991" s="6"/>
      <c r="EM991" t="s">
        <v>1180</v>
      </c>
      <c r="EN991" s="16">
        <v>1</v>
      </c>
      <c r="EO991" t="s">
        <v>602</v>
      </c>
    </row>
    <row r="992" spans="1:145" x14ac:dyDescent="0.3">
      <c r="A992" s="12" t="s">
        <v>93</v>
      </c>
      <c r="B992" s="6" t="s">
        <v>2232</v>
      </c>
      <c r="C992">
        <v>1</v>
      </c>
      <c r="E992">
        <v>440</v>
      </c>
      <c r="F992" s="6">
        <v>1600</v>
      </c>
      <c r="AH992">
        <v>35.5</v>
      </c>
      <c r="AI992">
        <v>5.5</v>
      </c>
      <c r="AJ992">
        <v>46</v>
      </c>
      <c r="AK992">
        <v>7</v>
      </c>
      <c r="AL992"/>
      <c r="AN992" s="12">
        <v>15</v>
      </c>
      <c r="AO992">
        <v>30</v>
      </c>
      <c r="AP992">
        <v>3.25</v>
      </c>
      <c r="AQ992">
        <v>0.25</v>
      </c>
      <c r="AZ992" s="12"/>
      <c r="BA992" s="6"/>
      <c r="EM992" t="s">
        <v>1180</v>
      </c>
      <c r="EN992" s="16">
        <v>1</v>
      </c>
    </row>
    <row r="993" spans="1:145" x14ac:dyDescent="0.3">
      <c r="A993" s="12" t="s">
        <v>93</v>
      </c>
      <c r="B993" s="6" t="s">
        <v>2233</v>
      </c>
      <c r="E993">
        <v>650</v>
      </c>
      <c r="F993" s="6">
        <v>1300</v>
      </c>
      <c r="AH993">
        <v>62.35</v>
      </c>
      <c r="AI993">
        <v>1.85</v>
      </c>
      <c r="AJ993">
        <v>58.6</v>
      </c>
      <c r="AL993"/>
      <c r="AN993" s="12"/>
      <c r="AO993"/>
      <c r="AZ993" s="12"/>
      <c r="BA993" s="6"/>
      <c r="EM993" t="s">
        <v>538</v>
      </c>
      <c r="EN993" s="16">
        <v>1</v>
      </c>
    </row>
    <row r="994" spans="1:145" x14ac:dyDescent="0.3">
      <c r="A994" s="12" t="s">
        <v>93</v>
      </c>
      <c r="B994" s="6" t="s">
        <v>2234</v>
      </c>
      <c r="C994">
        <v>2</v>
      </c>
      <c r="AH994">
        <v>44</v>
      </c>
      <c r="AI994">
        <v>10</v>
      </c>
      <c r="AJ994">
        <v>61.5</v>
      </c>
      <c r="AK994">
        <v>4.5</v>
      </c>
      <c r="AL994"/>
      <c r="AN994" s="12"/>
      <c r="AO994"/>
      <c r="AZ994" s="12"/>
      <c r="BA994" s="6"/>
      <c r="EM994" t="s">
        <v>538</v>
      </c>
      <c r="EN994" s="16">
        <v>1</v>
      </c>
    </row>
    <row r="995" spans="1:145" x14ac:dyDescent="0.3">
      <c r="A995" s="12" t="s">
        <v>93</v>
      </c>
      <c r="B995" s="6" t="s">
        <v>2235</v>
      </c>
      <c r="C995">
        <v>2</v>
      </c>
      <c r="E995">
        <v>15</v>
      </c>
      <c r="F995" s="6">
        <v>750</v>
      </c>
      <c r="AG995" s="6">
        <v>1</v>
      </c>
      <c r="AH995">
        <v>52.3</v>
      </c>
      <c r="AI995">
        <v>4.0999999999999996</v>
      </c>
      <c r="AJ995">
        <v>66</v>
      </c>
      <c r="AK995">
        <v>5.8</v>
      </c>
      <c r="AL995"/>
      <c r="AN995" s="12">
        <v>14</v>
      </c>
      <c r="AO995">
        <v>67</v>
      </c>
      <c r="AZ995" s="12"/>
      <c r="BA995" s="6"/>
      <c r="EM995" t="s">
        <v>1180</v>
      </c>
      <c r="EN995" s="16">
        <v>1</v>
      </c>
    </row>
    <row r="996" spans="1:145" x14ac:dyDescent="0.3">
      <c r="A996" s="12" t="s">
        <v>93</v>
      </c>
      <c r="B996" s="6" t="s">
        <v>2236</v>
      </c>
      <c r="E996">
        <v>380</v>
      </c>
      <c r="F996" s="6">
        <v>900</v>
      </c>
      <c r="AL996"/>
      <c r="AN996" s="12"/>
      <c r="AO996"/>
      <c r="AZ996" s="12"/>
      <c r="BA996" s="6"/>
      <c r="EM996" t="s">
        <v>537</v>
      </c>
      <c r="EN996" s="16">
        <v>1</v>
      </c>
      <c r="EO996" t="s">
        <v>602</v>
      </c>
    </row>
    <row r="997" spans="1:145" x14ac:dyDescent="0.3">
      <c r="A997" s="12" t="s">
        <v>93</v>
      </c>
      <c r="B997" s="6" t="s">
        <v>2237</v>
      </c>
      <c r="AG997" s="6">
        <v>1</v>
      </c>
      <c r="AH997">
        <v>68.45</v>
      </c>
      <c r="AI997">
        <v>12.05</v>
      </c>
      <c r="AJ997">
        <v>72.900000000000006</v>
      </c>
      <c r="AK997">
        <v>15.9</v>
      </c>
      <c r="AL997"/>
      <c r="AN997" s="12"/>
      <c r="AO997"/>
      <c r="AZ997" s="12"/>
      <c r="BA997" s="6"/>
      <c r="EM997" t="s">
        <v>1180</v>
      </c>
      <c r="EN997" s="16">
        <v>1</v>
      </c>
    </row>
    <row r="998" spans="1:145" x14ac:dyDescent="0.3">
      <c r="A998" s="12" t="s">
        <v>93</v>
      </c>
      <c r="B998" s="6" t="s">
        <v>2238</v>
      </c>
      <c r="F998" s="6">
        <v>750</v>
      </c>
      <c r="AH998">
        <v>55.65</v>
      </c>
      <c r="AI998">
        <v>11.35</v>
      </c>
      <c r="AJ998">
        <v>80.849999999999994</v>
      </c>
      <c r="AK998">
        <v>7.35</v>
      </c>
      <c r="AL998"/>
      <c r="AN998" s="12"/>
      <c r="AO998"/>
      <c r="AZ998" s="12"/>
      <c r="BA998" s="6"/>
      <c r="EM998" t="s">
        <v>538</v>
      </c>
      <c r="EN998" s="16">
        <v>1</v>
      </c>
    </row>
    <row r="999" spans="1:145" s="195" customFormat="1" x14ac:dyDescent="0.3">
      <c r="A999" s="193" t="s">
        <v>93</v>
      </c>
      <c r="B999" s="196" t="s">
        <v>2239</v>
      </c>
      <c r="C999" s="195">
        <v>2</v>
      </c>
      <c r="D999" s="196">
        <v>1</v>
      </c>
      <c r="E999" s="195">
        <v>800</v>
      </c>
      <c r="F999" s="196">
        <v>1600</v>
      </c>
      <c r="G999" s="197">
        <v>18.079999999999998</v>
      </c>
      <c r="H999" s="197">
        <v>22.15</v>
      </c>
      <c r="I999" s="197">
        <v>20.114999999999998</v>
      </c>
      <c r="J999" s="198">
        <v>2.8779245994292357</v>
      </c>
      <c r="K999" s="199">
        <v>1362</v>
      </c>
      <c r="L999" s="199">
        <v>1818</v>
      </c>
      <c r="M999" s="199">
        <v>1590</v>
      </c>
      <c r="N999" s="200">
        <v>322.44069222106566</v>
      </c>
      <c r="O999" s="208">
        <v>-26.28</v>
      </c>
      <c r="P999" s="201">
        <v>-22.566700000000001</v>
      </c>
      <c r="Q999" s="208">
        <v>-49.33</v>
      </c>
      <c r="R999" s="201">
        <v>-44.583300000000001</v>
      </c>
      <c r="S999" s="202">
        <v>1</v>
      </c>
      <c r="T999" s="202">
        <v>0</v>
      </c>
      <c r="U999" s="202">
        <v>0</v>
      </c>
      <c r="V999" s="202">
        <v>0</v>
      </c>
      <c r="W999" s="202">
        <v>1</v>
      </c>
      <c r="X999" s="202">
        <v>0</v>
      </c>
      <c r="Y999" s="202">
        <v>0</v>
      </c>
      <c r="Z999" s="202">
        <v>0</v>
      </c>
      <c r="AA999" s="202">
        <v>0</v>
      </c>
      <c r="AB999" s="202">
        <v>0</v>
      </c>
      <c r="AC999" s="202">
        <v>0</v>
      </c>
      <c r="AD999" s="202">
        <v>0</v>
      </c>
      <c r="AE999" s="203">
        <v>0</v>
      </c>
      <c r="AF999" s="204">
        <v>1</v>
      </c>
      <c r="AG999" s="196"/>
      <c r="AH999" s="195">
        <v>32.5</v>
      </c>
      <c r="AI999" s="195">
        <v>4.5</v>
      </c>
      <c r="AJ999" s="195">
        <v>43.5</v>
      </c>
      <c r="AK999" s="195">
        <v>2.5</v>
      </c>
      <c r="AM999" s="196"/>
      <c r="AN999" s="193"/>
      <c r="AS999" s="196"/>
      <c r="AY999" s="196"/>
      <c r="AZ999" s="193"/>
      <c r="BA999" s="196"/>
      <c r="BG999" s="195">
        <v>1</v>
      </c>
      <c r="BJ999" s="196">
        <v>1</v>
      </c>
      <c r="BL999" s="196"/>
      <c r="BT999" s="196"/>
      <c r="CA999" s="196"/>
      <c r="CB999" s="195">
        <v>1</v>
      </c>
      <c r="CS999" s="196"/>
      <c r="CU999" s="196"/>
      <c r="CX999" s="196"/>
      <c r="DN999" s="196"/>
      <c r="DS999" s="196"/>
      <c r="DY999" s="196"/>
      <c r="EL999" s="196"/>
      <c r="EM999" s="195" t="s">
        <v>537</v>
      </c>
      <c r="EN999" s="206" t="s">
        <v>210</v>
      </c>
    </row>
    <row r="1000" spans="1:145" x14ac:dyDescent="0.3">
      <c r="A1000" s="12" t="s">
        <v>93</v>
      </c>
      <c r="B1000" s="6" t="s">
        <v>2240</v>
      </c>
      <c r="AH1000">
        <v>32.4</v>
      </c>
      <c r="AI1000">
        <v>2</v>
      </c>
      <c r="AL1000"/>
      <c r="AN1000" s="12"/>
      <c r="AO1000"/>
      <c r="AZ1000" s="12"/>
      <c r="BA1000" s="6"/>
      <c r="EM1000" t="s">
        <v>537</v>
      </c>
      <c r="EN1000" s="16">
        <v>1</v>
      </c>
    </row>
    <row r="1001" spans="1:145" x14ac:dyDescent="0.3">
      <c r="A1001" s="12" t="s">
        <v>93</v>
      </c>
      <c r="B1001" s="6" t="s">
        <v>2241</v>
      </c>
      <c r="C1001">
        <v>2</v>
      </c>
      <c r="AH1001">
        <v>30.05</v>
      </c>
      <c r="AI1001">
        <v>1.65</v>
      </c>
      <c r="AJ1001">
        <v>36.1</v>
      </c>
      <c r="AL1001"/>
      <c r="AN1001" s="12"/>
      <c r="AO1001"/>
      <c r="AZ1001" s="12"/>
      <c r="BA1001" s="6"/>
      <c r="EM1001" t="s">
        <v>537</v>
      </c>
      <c r="EN1001" s="16">
        <v>1</v>
      </c>
    </row>
    <row r="1002" spans="1:145" x14ac:dyDescent="0.3">
      <c r="A1002" s="12" t="s">
        <v>93</v>
      </c>
      <c r="B1002" s="6" t="s">
        <v>2242</v>
      </c>
      <c r="E1002" s="12">
        <v>1000</v>
      </c>
      <c r="AL1002"/>
      <c r="AN1002" s="12"/>
      <c r="AO1002"/>
      <c r="AZ1002" s="12"/>
      <c r="BA1002" s="6"/>
      <c r="EM1002" t="s">
        <v>537</v>
      </c>
      <c r="EN1002" s="16">
        <v>1</v>
      </c>
      <c r="EO1002" t="s">
        <v>602</v>
      </c>
    </row>
    <row r="1003" spans="1:145" x14ac:dyDescent="0.3">
      <c r="A1003" s="12" t="s">
        <v>93</v>
      </c>
      <c r="B1003" s="6" t="s">
        <v>2243</v>
      </c>
      <c r="AL1003"/>
      <c r="AN1003" s="12"/>
      <c r="AO1003"/>
      <c r="AZ1003" s="12"/>
      <c r="BA1003" s="6"/>
      <c r="EM1003" t="s">
        <v>537</v>
      </c>
      <c r="EN1003" s="16">
        <v>1</v>
      </c>
      <c r="EO1003" t="s">
        <v>602</v>
      </c>
    </row>
    <row r="1004" spans="1:145" x14ac:dyDescent="0.3">
      <c r="A1004" s="12" t="s">
        <v>93</v>
      </c>
      <c r="B1004" s="6" t="s">
        <v>2244</v>
      </c>
      <c r="E1004" s="12">
        <v>1600</v>
      </c>
      <c r="AH1004">
        <v>38.799999999999997</v>
      </c>
      <c r="AI1004">
        <v>3.8</v>
      </c>
      <c r="AJ1004">
        <v>43.7</v>
      </c>
      <c r="AK1004">
        <v>2.4</v>
      </c>
      <c r="AL1004"/>
      <c r="AN1004" s="12"/>
      <c r="AO1004"/>
      <c r="AZ1004" s="12"/>
      <c r="BA1004" s="6"/>
      <c r="EM1004" t="s">
        <v>537</v>
      </c>
      <c r="EN1004" s="16">
        <v>1</v>
      </c>
    </row>
    <row r="1005" spans="1:145" x14ac:dyDescent="0.3">
      <c r="A1005" s="12" t="s">
        <v>93</v>
      </c>
      <c r="B1005" s="6" t="s">
        <v>2245</v>
      </c>
      <c r="C1005">
        <v>2</v>
      </c>
      <c r="F1005" s="6">
        <v>1500</v>
      </c>
      <c r="AG1005" s="6">
        <v>1</v>
      </c>
      <c r="AL1005">
        <v>37.5</v>
      </c>
      <c r="AM1005" s="6">
        <v>6.5</v>
      </c>
      <c r="AN1005" s="12"/>
      <c r="AO1005"/>
      <c r="AZ1005" s="12"/>
      <c r="BA1005" s="6"/>
      <c r="EM1005" t="s">
        <v>537</v>
      </c>
      <c r="EN1005" s="16">
        <v>1</v>
      </c>
    </row>
    <row r="1006" spans="1:145" s="195" customFormat="1" x14ac:dyDescent="0.3">
      <c r="A1006" s="193" t="s">
        <v>93</v>
      </c>
      <c r="B1006" s="196" t="s">
        <v>2246</v>
      </c>
      <c r="C1006" s="195">
        <v>2</v>
      </c>
      <c r="D1006" s="196">
        <v>1</v>
      </c>
      <c r="E1006" s="195">
        <v>0</v>
      </c>
      <c r="F1006" s="196">
        <v>900</v>
      </c>
      <c r="G1006" s="197">
        <v>9.49</v>
      </c>
      <c r="H1006" s="197">
        <v>28.98</v>
      </c>
      <c r="I1006" s="197">
        <v>25.345000000000002</v>
      </c>
      <c r="J1006" s="198">
        <v>5.0489431837491603</v>
      </c>
      <c r="K1006" s="199">
        <v>960</v>
      </c>
      <c r="L1006" s="199">
        <v>2953</v>
      </c>
      <c r="M1006" s="199">
        <v>2164.1666666666665</v>
      </c>
      <c r="N1006" s="200">
        <v>611.72317466664788</v>
      </c>
      <c r="O1006" s="208">
        <v>-69.61121</v>
      </c>
      <c r="P1006" s="196">
        <v>5.6166799999999997</v>
      </c>
      <c r="Q1006" s="208">
        <v>-73.724729999999994</v>
      </c>
      <c r="R1006" s="196">
        <v>-47.738680000000002</v>
      </c>
      <c r="S1006" s="202">
        <v>1</v>
      </c>
      <c r="T1006" s="202">
        <v>0</v>
      </c>
      <c r="U1006" s="202">
        <v>0</v>
      </c>
      <c r="V1006" s="202">
        <v>0</v>
      </c>
      <c r="W1006" s="202">
        <v>1</v>
      </c>
      <c r="X1006" s="202">
        <v>0</v>
      </c>
      <c r="Y1006" s="202">
        <v>0</v>
      </c>
      <c r="Z1006" s="202">
        <v>0</v>
      </c>
      <c r="AA1006" s="202">
        <v>0</v>
      </c>
      <c r="AB1006" s="202">
        <v>0</v>
      </c>
      <c r="AC1006" s="202">
        <v>0</v>
      </c>
      <c r="AD1006" s="202">
        <v>0</v>
      </c>
      <c r="AE1006" s="203">
        <v>0</v>
      </c>
      <c r="AF1006" s="204">
        <v>1</v>
      </c>
      <c r="AG1006" s="196"/>
      <c r="AJ1006" s="195">
        <v>115</v>
      </c>
      <c r="AK1006" s="195">
        <v>4</v>
      </c>
      <c r="AM1006" s="196"/>
      <c r="AN1006" s="193"/>
      <c r="AS1006" s="196"/>
      <c r="AY1006" s="196"/>
      <c r="AZ1006" s="193"/>
      <c r="BA1006" s="196"/>
      <c r="BF1006" s="195">
        <v>1</v>
      </c>
      <c r="BG1006" s="195">
        <v>1</v>
      </c>
      <c r="BJ1006" s="196"/>
      <c r="BL1006" s="196"/>
      <c r="BT1006" s="196"/>
      <c r="CA1006" s="196"/>
      <c r="CI1006" s="195">
        <v>1</v>
      </c>
      <c r="CS1006" s="196"/>
      <c r="CU1006" s="196"/>
      <c r="CX1006" s="196"/>
      <c r="DN1006" s="196"/>
      <c r="DS1006" s="196"/>
      <c r="DY1006" s="196"/>
      <c r="EL1006" s="196"/>
      <c r="EM1006" s="195" t="s">
        <v>537</v>
      </c>
      <c r="EN1006" s="206" t="s">
        <v>210</v>
      </c>
    </row>
    <row r="1007" spans="1:145" x14ac:dyDescent="0.3">
      <c r="A1007" s="12" t="s">
        <v>93</v>
      </c>
      <c r="B1007" s="6" t="s">
        <v>2247</v>
      </c>
      <c r="D1007" s="6">
        <v>1</v>
      </c>
      <c r="E1007">
        <v>280</v>
      </c>
      <c r="F1007" s="6">
        <v>1000</v>
      </c>
      <c r="AG1007" s="6">
        <v>1</v>
      </c>
      <c r="AL1007">
        <v>65.2</v>
      </c>
      <c r="AM1007" s="6">
        <v>4.4000000000000004</v>
      </c>
      <c r="AN1007" s="12"/>
      <c r="AO1007"/>
      <c r="AZ1007" s="12"/>
      <c r="BA1007" s="6"/>
      <c r="EM1007" t="s">
        <v>537</v>
      </c>
      <c r="EN1007" s="16">
        <v>1</v>
      </c>
    </row>
    <row r="1008" spans="1:145" x14ac:dyDescent="0.3">
      <c r="A1008" s="12" t="s">
        <v>93</v>
      </c>
      <c r="B1008" s="6" t="s">
        <v>2248</v>
      </c>
      <c r="AH1008">
        <v>40.75</v>
      </c>
      <c r="AI1008">
        <v>3.05</v>
      </c>
      <c r="AJ1008">
        <v>43.95</v>
      </c>
      <c r="AK1008">
        <v>5.15</v>
      </c>
      <c r="AL1008"/>
      <c r="AN1008" s="12"/>
      <c r="AO1008"/>
      <c r="AZ1008" s="12"/>
      <c r="BA1008" s="6"/>
      <c r="EM1008" t="s">
        <v>537</v>
      </c>
      <c r="EN1008" s="16">
        <v>1</v>
      </c>
    </row>
    <row r="1009" spans="1:145" x14ac:dyDescent="0.3">
      <c r="A1009" s="12" t="s">
        <v>93</v>
      </c>
      <c r="B1009" s="6" t="s">
        <v>2249</v>
      </c>
      <c r="F1009" s="6">
        <v>1500</v>
      </c>
      <c r="AH1009">
        <v>79.099999999999994</v>
      </c>
      <c r="AI1009">
        <v>10.1</v>
      </c>
      <c r="AJ1009">
        <v>90</v>
      </c>
      <c r="AK1009">
        <v>6.6</v>
      </c>
      <c r="AL1009"/>
      <c r="AN1009" s="12">
        <v>201</v>
      </c>
      <c r="AO1009">
        <v>829</v>
      </c>
      <c r="AZ1009" s="12"/>
      <c r="BA1009" s="6"/>
      <c r="EM1009" t="s">
        <v>537</v>
      </c>
      <c r="EN1009" s="16">
        <v>1</v>
      </c>
    </row>
    <row r="1010" spans="1:145" s="195" customFormat="1" x14ac:dyDescent="0.3">
      <c r="A1010" s="193" t="s">
        <v>93</v>
      </c>
      <c r="B1010" s="196" t="s">
        <v>2250</v>
      </c>
      <c r="C1010" s="195">
        <v>2</v>
      </c>
      <c r="D1010" s="196">
        <v>1</v>
      </c>
      <c r="E1010" s="195">
        <v>0</v>
      </c>
      <c r="F1010" s="196">
        <v>800</v>
      </c>
      <c r="G1010" s="197">
        <v>17.010000000000002</v>
      </c>
      <c r="H1010" s="197">
        <v>26.79</v>
      </c>
      <c r="I1010" s="197">
        <v>23.961428571428574</v>
      </c>
      <c r="J1010" s="198">
        <v>3.2786807741906636</v>
      </c>
      <c r="K1010" s="199">
        <v>1755</v>
      </c>
      <c r="L1010" s="199">
        <v>3725</v>
      </c>
      <c r="M1010" s="199">
        <v>2706.5714285714284</v>
      </c>
      <c r="N1010" s="200">
        <v>711.94753016938409</v>
      </c>
      <c r="O1010" s="208">
        <v>-12.12548</v>
      </c>
      <c r="P1010" s="201">
        <v>0.28420000000000001</v>
      </c>
      <c r="Q1010" s="195">
        <v>-78.067610000000002</v>
      </c>
      <c r="R1010" s="196">
        <v>-59.408540000000002</v>
      </c>
      <c r="S1010" s="202">
        <v>1</v>
      </c>
      <c r="T1010" s="202">
        <v>0</v>
      </c>
      <c r="U1010" s="202">
        <v>0</v>
      </c>
      <c r="V1010" s="202">
        <v>0</v>
      </c>
      <c r="W1010" s="202">
        <v>1</v>
      </c>
      <c r="X1010" s="202">
        <v>0</v>
      </c>
      <c r="Y1010" s="202">
        <v>0</v>
      </c>
      <c r="Z1010" s="202">
        <v>0</v>
      </c>
      <c r="AA1010" s="202">
        <v>0</v>
      </c>
      <c r="AB1010" s="202">
        <v>0</v>
      </c>
      <c r="AC1010" s="202">
        <v>1</v>
      </c>
      <c r="AD1010" s="202">
        <v>1</v>
      </c>
      <c r="AE1010" s="203">
        <v>0</v>
      </c>
      <c r="AF1010" s="204">
        <v>1</v>
      </c>
      <c r="AG1010" s="196"/>
      <c r="AH1010" s="195">
        <v>86</v>
      </c>
      <c r="AI1010" s="195">
        <v>4</v>
      </c>
      <c r="AJ1010" s="195">
        <v>110</v>
      </c>
      <c r="AM1010" s="196"/>
      <c r="AN1010" s="193">
        <v>200</v>
      </c>
      <c r="AO1010" s="195">
        <v>500</v>
      </c>
      <c r="AR1010" s="195">
        <v>1.25</v>
      </c>
      <c r="AS1010" s="196">
        <v>0.25</v>
      </c>
      <c r="AY1010" s="196"/>
      <c r="AZ1010" s="193"/>
      <c r="BA1010" s="196"/>
      <c r="BG1010" s="195">
        <v>1</v>
      </c>
      <c r="BI1010" s="195">
        <v>1</v>
      </c>
      <c r="BJ1010" s="196"/>
      <c r="BL1010" s="196"/>
      <c r="BT1010" s="196"/>
      <c r="CA1010" s="196"/>
      <c r="CI1010" s="195">
        <v>1</v>
      </c>
      <c r="CS1010" s="196"/>
      <c r="CU1010" s="196"/>
      <c r="CX1010" s="196"/>
      <c r="DN1010" s="196"/>
      <c r="DS1010" s="196"/>
      <c r="DY1010" s="196">
        <v>1</v>
      </c>
      <c r="EE1010" s="195">
        <v>1</v>
      </c>
      <c r="EL1010" s="196"/>
      <c r="EM1010" s="195" t="s">
        <v>537</v>
      </c>
      <c r="EN1010" s="206" t="s">
        <v>3712</v>
      </c>
    </row>
    <row r="1011" spans="1:145" x14ac:dyDescent="0.3">
      <c r="A1011" s="12" t="s">
        <v>93</v>
      </c>
      <c r="B1011" s="6" t="s">
        <v>2251</v>
      </c>
      <c r="D1011" s="6">
        <v>1</v>
      </c>
      <c r="F1011" s="6">
        <v>500</v>
      </c>
      <c r="AG1011" s="6">
        <v>1</v>
      </c>
      <c r="AH1011">
        <v>49</v>
      </c>
      <c r="AI1011">
        <v>5</v>
      </c>
      <c r="AJ1011">
        <v>60</v>
      </c>
      <c r="AL1011"/>
      <c r="AN1011" s="12"/>
      <c r="AO1011"/>
      <c r="AZ1011" s="12"/>
      <c r="BA1011" s="6"/>
      <c r="EM1011" t="s">
        <v>537</v>
      </c>
      <c r="EN1011" s="16">
        <v>1</v>
      </c>
    </row>
    <row r="1012" spans="1:145" s="51" customFormat="1" x14ac:dyDescent="0.3">
      <c r="A1012" s="45" t="s">
        <v>93</v>
      </c>
      <c r="B1012" s="52" t="s">
        <v>2252</v>
      </c>
      <c r="D1012" s="52"/>
      <c r="F1012" s="52"/>
      <c r="J1012" s="52"/>
      <c r="N1012" s="52"/>
      <c r="P1012" s="52"/>
      <c r="R1012" s="52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100"/>
      <c r="AF1012" s="115"/>
      <c r="AG1012" s="52">
        <v>1</v>
      </c>
      <c r="AH1012" s="51">
        <v>53.85</v>
      </c>
      <c r="AI1012" s="51">
        <v>3.65</v>
      </c>
      <c r="AJ1012" s="51">
        <v>75</v>
      </c>
      <c r="AK1012" s="51">
        <v>6.2</v>
      </c>
      <c r="AM1012" s="52"/>
      <c r="AN1012" s="45"/>
      <c r="AS1012" s="52"/>
      <c r="AY1012" s="52"/>
      <c r="AZ1012" s="45"/>
      <c r="BA1012" s="52"/>
      <c r="BJ1012" s="52"/>
      <c r="BL1012" s="52"/>
      <c r="BT1012" s="52"/>
      <c r="CA1012" s="52"/>
      <c r="CS1012" s="52"/>
      <c r="CU1012" s="52"/>
      <c r="CX1012" s="52"/>
      <c r="DN1012" s="52"/>
      <c r="DS1012" s="52"/>
      <c r="DY1012" s="52"/>
      <c r="EL1012" s="52"/>
      <c r="EM1012" s="51" t="s">
        <v>537</v>
      </c>
      <c r="EN1012" s="53">
        <v>1</v>
      </c>
    </row>
    <row r="1013" spans="1:145" x14ac:dyDescent="0.3">
      <c r="A1013" s="12" t="s">
        <v>89</v>
      </c>
      <c r="B1013" s="6" t="s">
        <v>2257</v>
      </c>
      <c r="E1013" s="12">
        <v>1400</v>
      </c>
      <c r="AH1013">
        <v>26.7</v>
      </c>
      <c r="AI1013">
        <v>1.4</v>
      </c>
      <c r="AL1013"/>
      <c r="AN1013" s="12"/>
      <c r="AO1013"/>
      <c r="AZ1013" s="12"/>
      <c r="BA1013" s="6"/>
      <c r="EM1013" t="s">
        <v>537</v>
      </c>
      <c r="EN1013" s="16">
        <v>1</v>
      </c>
    </row>
    <row r="1014" spans="1:145" x14ac:dyDescent="0.3">
      <c r="A1014" s="12" t="s">
        <v>89</v>
      </c>
      <c r="B1014" s="6" t="s">
        <v>2258</v>
      </c>
      <c r="F1014" s="6">
        <v>1200</v>
      </c>
      <c r="AL1014"/>
      <c r="AN1014" s="12"/>
      <c r="AO1014"/>
      <c r="AZ1014" s="12"/>
      <c r="BA1014" s="6"/>
      <c r="EM1014" t="s">
        <v>537</v>
      </c>
      <c r="EN1014" s="16">
        <v>1</v>
      </c>
      <c r="EO1014" t="s">
        <v>602</v>
      </c>
    </row>
    <row r="1015" spans="1:145" x14ac:dyDescent="0.3">
      <c r="A1015" s="12" t="s">
        <v>89</v>
      </c>
      <c r="B1015" s="6" t="s">
        <v>2259</v>
      </c>
      <c r="AH1015">
        <v>39.85</v>
      </c>
      <c r="AI1015">
        <v>4.25</v>
      </c>
      <c r="AJ1015">
        <v>41.6</v>
      </c>
      <c r="AK1015">
        <v>4.9000000000000004</v>
      </c>
      <c r="AL1015"/>
      <c r="AN1015" s="12"/>
      <c r="AO1015"/>
      <c r="AZ1015" s="12"/>
      <c r="BA1015" s="6"/>
      <c r="EM1015" t="s">
        <v>537</v>
      </c>
      <c r="EN1015" s="16">
        <v>1</v>
      </c>
    </row>
    <row r="1016" spans="1:145" x14ac:dyDescent="0.3">
      <c r="A1016" s="12" t="s">
        <v>89</v>
      </c>
      <c r="B1016" s="6" t="s">
        <v>2260</v>
      </c>
      <c r="AL1016"/>
      <c r="AN1016" s="12"/>
      <c r="AO1016"/>
      <c r="AZ1016" s="12"/>
      <c r="BA1016" s="6"/>
      <c r="EM1016" t="s">
        <v>537</v>
      </c>
      <c r="EN1016" s="16">
        <v>1</v>
      </c>
      <c r="EO1016" t="s">
        <v>602</v>
      </c>
    </row>
    <row r="1017" spans="1:145" s="195" customFormat="1" x14ac:dyDescent="0.3">
      <c r="A1017" s="193" t="s">
        <v>89</v>
      </c>
      <c r="B1017" s="196" t="s">
        <v>2261</v>
      </c>
      <c r="C1017" s="195">
        <v>1</v>
      </c>
      <c r="D1017" s="196">
        <v>1</v>
      </c>
      <c r="E1017" s="195">
        <v>850</v>
      </c>
      <c r="F1017" s="196">
        <v>1050</v>
      </c>
      <c r="G1017" s="195">
        <v>22.25</v>
      </c>
      <c r="H1017" s="195">
        <v>22.25</v>
      </c>
      <c r="I1017" s="195">
        <v>22.25</v>
      </c>
      <c r="J1017" s="196">
        <v>0</v>
      </c>
      <c r="K1017" s="195">
        <v>1359</v>
      </c>
      <c r="L1017" s="195">
        <v>1359</v>
      </c>
      <c r="M1017" s="195">
        <v>1359</v>
      </c>
      <c r="N1017" s="196">
        <v>0</v>
      </c>
      <c r="O1017" s="208">
        <v>-23.230640000000001</v>
      </c>
      <c r="P1017" s="196">
        <v>-23.230640000000001</v>
      </c>
      <c r="Q1017" s="208">
        <v>-46.955930000000002</v>
      </c>
      <c r="R1017" s="196">
        <v>-46.955930000000002</v>
      </c>
      <c r="S1017" s="202">
        <v>1</v>
      </c>
      <c r="T1017" s="202">
        <v>0</v>
      </c>
      <c r="U1017" s="202">
        <v>0</v>
      </c>
      <c r="V1017" s="202">
        <v>0</v>
      </c>
      <c r="W1017" s="202">
        <v>1</v>
      </c>
      <c r="X1017" s="202">
        <v>0</v>
      </c>
      <c r="Y1017" s="202">
        <v>0</v>
      </c>
      <c r="Z1017" s="202">
        <v>0</v>
      </c>
      <c r="AA1017" s="202">
        <v>0</v>
      </c>
      <c r="AB1017" s="202">
        <v>0</v>
      </c>
      <c r="AC1017" s="202">
        <v>0</v>
      </c>
      <c r="AD1017" s="202">
        <v>0</v>
      </c>
      <c r="AE1017" s="203">
        <v>0</v>
      </c>
      <c r="AF1017" s="204">
        <v>2</v>
      </c>
      <c r="AG1017" s="196">
        <v>0</v>
      </c>
      <c r="AH1017" s="195">
        <v>24.35</v>
      </c>
      <c r="AI1017" s="195">
        <v>1.45</v>
      </c>
      <c r="AJ1017" s="195">
        <v>27.2</v>
      </c>
      <c r="AK1017" s="195">
        <v>0.8</v>
      </c>
      <c r="AM1017" s="196"/>
      <c r="AN1017" s="193"/>
      <c r="AP1017" s="195">
        <v>2.9750000000000001</v>
      </c>
      <c r="AQ1017" s="195">
        <v>0.495</v>
      </c>
      <c r="AS1017" s="196"/>
      <c r="AY1017" s="196"/>
      <c r="AZ1017" s="193"/>
      <c r="BA1017" s="196"/>
      <c r="BG1017" s="195">
        <v>1</v>
      </c>
      <c r="BJ1017" s="196">
        <v>1</v>
      </c>
      <c r="BL1017" s="196"/>
      <c r="BT1017" s="196"/>
      <c r="CA1017" s="196"/>
      <c r="CB1017" s="195">
        <v>1</v>
      </c>
      <c r="CS1017" s="196"/>
      <c r="CU1017" s="196"/>
      <c r="CX1017" s="196"/>
      <c r="DN1017" s="196"/>
      <c r="DS1017" s="196"/>
      <c r="DY1017" s="196"/>
      <c r="EL1017" s="196"/>
      <c r="EM1017" s="195" t="s">
        <v>537</v>
      </c>
      <c r="EN1017" s="206" t="s">
        <v>210</v>
      </c>
    </row>
    <row r="1018" spans="1:145" x14ac:dyDescent="0.3">
      <c r="A1018" s="12" t="s">
        <v>89</v>
      </c>
      <c r="B1018" s="6" t="s">
        <v>2262</v>
      </c>
      <c r="AG1018" s="6">
        <v>0</v>
      </c>
      <c r="AH1018">
        <v>29.2</v>
      </c>
      <c r="AJ1018">
        <v>33</v>
      </c>
      <c r="AL1018"/>
      <c r="AN1018" s="12"/>
      <c r="AO1018"/>
      <c r="AZ1018" s="12"/>
      <c r="BA1018" s="6"/>
      <c r="EM1018" t="s">
        <v>537</v>
      </c>
      <c r="EN1018" s="16">
        <v>1</v>
      </c>
    </row>
    <row r="1019" spans="1:145" s="51" customFormat="1" x14ac:dyDescent="0.3">
      <c r="A1019" s="45" t="s">
        <v>89</v>
      </c>
      <c r="B1019" s="52" t="s">
        <v>2263</v>
      </c>
      <c r="D1019" s="52"/>
      <c r="E1019" s="45">
        <v>1100</v>
      </c>
      <c r="F1019" s="52"/>
      <c r="J1019" s="52"/>
      <c r="N1019" s="52"/>
      <c r="P1019" s="52"/>
      <c r="R1019" s="52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100"/>
      <c r="AF1019" s="115"/>
      <c r="AG1019" s="52"/>
      <c r="AH1019" s="51">
        <v>27.8</v>
      </c>
      <c r="AI1019" s="51">
        <v>0.7</v>
      </c>
      <c r="AM1019" s="52"/>
      <c r="AN1019" s="45"/>
      <c r="AS1019" s="52"/>
      <c r="AY1019" s="52"/>
      <c r="AZ1019" s="45"/>
      <c r="BA1019" s="52"/>
      <c r="BJ1019" s="52"/>
      <c r="BL1019" s="52"/>
      <c r="BT1019" s="52"/>
      <c r="CA1019" s="52"/>
      <c r="CS1019" s="52"/>
      <c r="CU1019" s="52"/>
      <c r="CX1019" s="52"/>
      <c r="DN1019" s="52"/>
      <c r="DS1019" s="52"/>
      <c r="DY1019" s="52"/>
      <c r="EL1019" s="52"/>
      <c r="EM1019" s="51" t="s">
        <v>537</v>
      </c>
      <c r="EN1019" s="53">
        <v>1</v>
      </c>
    </row>
    <row r="1020" spans="1:145" x14ac:dyDescent="0.3">
      <c r="A1020" s="12" t="s">
        <v>51</v>
      </c>
      <c r="B1020" s="6" t="s">
        <v>2281</v>
      </c>
      <c r="AL1020"/>
      <c r="AN1020" s="12"/>
      <c r="AO1020"/>
      <c r="AZ1020" s="12"/>
      <c r="BA1020" s="6"/>
      <c r="EM1020" t="s">
        <v>539</v>
      </c>
      <c r="EN1020" s="16">
        <v>1</v>
      </c>
      <c r="EO1020" t="s">
        <v>602</v>
      </c>
    </row>
    <row r="1021" spans="1:145" x14ac:dyDescent="0.3">
      <c r="A1021" s="12" t="s">
        <v>51</v>
      </c>
      <c r="B1021" s="6" t="s">
        <v>2282</v>
      </c>
      <c r="D1021" s="6">
        <v>1</v>
      </c>
      <c r="AL1021"/>
      <c r="AN1021" s="12">
        <v>8</v>
      </c>
      <c r="AO1021">
        <v>10</v>
      </c>
      <c r="AP1021">
        <v>2</v>
      </c>
      <c r="AQ1021">
        <v>0.05</v>
      </c>
      <c r="AZ1021" s="12"/>
      <c r="BA1021" s="6"/>
      <c r="EM1021" t="s">
        <v>539</v>
      </c>
      <c r="EN1021" s="16">
        <v>1</v>
      </c>
      <c r="EO1021" t="s">
        <v>602</v>
      </c>
    </row>
    <row r="1022" spans="1:145" x14ac:dyDescent="0.3">
      <c r="A1022" s="12" t="s">
        <v>51</v>
      </c>
      <c r="B1022" s="6" t="s">
        <v>2283</v>
      </c>
      <c r="C1022">
        <v>2</v>
      </c>
      <c r="AH1022">
        <v>20.5</v>
      </c>
      <c r="AI1022">
        <v>3.5</v>
      </c>
      <c r="AJ1022">
        <v>22.5</v>
      </c>
      <c r="AK1022">
        <v>3.5</v>
      </c>
      <c r="AL1022"/>
      <c r="AN1022" s="12"/>
      <c r="AO1022"/>
      <c r="AZ1022" s="12"/>
      <c r="BA1022" s="6"/>
      <c r="EM1022" t="s">
        <v>539</v>
      </c>
      <c r="EN1022" s="16" t="s">
        <v>592</v>
      </c>
    </row>
    <row r="1023" spans="1:145" x14ac:dyDescent="0.3">
      <c r="A1023" s="12" t="s">
        <v>51</v>
      </c>
      <c r="B1023" s="6" t="s">
        <v>2284</v>
      </c>
      <c r="C1023" t="s">
        <v>661</v>
      </c>
      <c r="AH1023">
        <v>18</v>
      </c>
      <c r="AI1023">
        <v>3</v>
      </c>
      <c r="AJ1023">
        <v>21</v>
      </c>
      <c r="AK1023">
        <v>4</v>
      </c>
      <c r="AL1023"/>
      <c r="AN1023" s="12"/>
      <c r="AO1023"/>
      <c r="AZ1023" s="12"/>
      <c r="BA1023" s="6"/>
      <c r="EM1023" t="s">
        <v>539</v>
      </c>
      <c r="EN1023" s="16">
        <v>1</v>
      </c>
    </row>
    <row r="1024" spans="1:145" x14ac:dyDescent="0.3">
      <c r="A1024" s="12" t="s">
        <v>51</v>
      </c>
      <c r="B1024" s="6" t="s">
        <v>2285</v>
      </c>
      <c r="E1024">
        <v>1750</v>
      </c>
      <c r="F1024" s="6">
        <v>1800</v>
      </c>
      <c r="AH1024">
        <v>21.5</v>
      </c>
      <c r="AI1024">
        <v>1.5</v>
      </c>
      <c r="AJ1024">
        <v>23</v>
      </c>
      <c r="AL1024"/>
      <c r="AN1024" s="12"/>
      <c r="AO1024"/>
      <c r="AZ1024" s="12"/>
      <c r="BA1024" s="6"/>
      <c r="EM1024" t="s">
        <v>539</v>
      </c>
      <c r="EN1024" s="16">
        <v>1</v>
      </c>
    </row>
    <row r="1025" spans="1:144" x14ac:dyDescent="0.3">
      <c r="A1025" s="12" t="s">
        <v>51</v>
      </c>
      <c r="B1025" s="6" t="s">
        <v>2286</v>
      </c>
      <c r="AH1025">
        <v>20.5</v>
      </c>
      <c r="AI1025">
        <v>3.5</v>
      </c>
      <c r="AJ1025">
        <v>22.5</v>
      </c>
      <c r="AK1025">
        <v>3.5</v>
      </c>
      <c r="AL1025"/>
      <c r="AN1025" s="12"/>
      <c r="AO1025"/>
      <c r="AZ1025" s="12"/>
      <c r="BA1025" s="6"/>
      <c r="EM1025" t="s">
        <v>539</v>
      </c>
      <c r="EN1025" s="16">
        <v>1</v>
      </c>
    </row>
    <row r="1026" spans="1:144" s="195" customFormat="1" x14ac:dyDescent="0.3">
      <c r="A1026" s="193" t="s">
        <v>51</v>
      </c>
      <c r="B1026" s="196" t="s">
        <v>2287</v>
      </c>
      <c r="C1026" s="195">
        <v>2</v>
      </c>
      <c r="D1026" s="196">
        <v>1</v>
      </c>
      <c r="F1026" s="196">
        <v>500</v>
      </c>
      <c r="G1026" s="197">
        <v>18.59</v>
      </c>
      <c r="H1026" s="197">
        <v>26.56</v>
      </c>
      <c r="I1026" s="197">
        <v>23.857500000000002</v>
      </c>
      <c r="J1026" s="198">
        <v>2.5287658685971199</v>
      </c>
      <c r="K1026" s="199">
        <v>867</v>
      </c>
      <c r="L1026" s="199">
        <v>1427</v>
      </c>
      <c r="M1026" s="199">
        <v>1020.1666666666666</v>
      </c>
      <c r="N1026" s="200">
        <v>150.84177943872967</v>
      </c>
      <c r="O1026" s="208">
        <v>-30.687930000000001</v>
      </c>
      <c r="P1026" s="201">
        <v>-3.125</v>
      </c>
      <c r="Q1026" s="208">
        <v>30.48864</v>
      </c>
      <c r="R1026" s="196">
        <v>40.530909999999999</v>
      </c>
      <c r="S1026" s="202">
        <v>1</v>
      </c>
      <c r="T1026" s="202">
        <v>1</v>
      </c>
      <c r="U1026" s="202">
        <v>1</v>
      </c>
      <c r="V1026" s="202">
        <v>1</v>
      </c>
      <c r="W1026" s="202">
        <v>1</v>
      </c>
      <c r="X1026" s="202">
        <v>0</v>
      </c>
      <c r="Y1026" s="202">
        <v>0</v>
      </c>
      <c r="Z1026" s="202">
        <v>0</v>
      </c>
      <c r="AA1026" s="202">
        <v>0</v>
      </c>
      <c r="AB1026" s="202">
        <v>0</v>
      </c>
      <c r="AC1026" s="202">
        <v>1</v>
      </c>
      <c r="AD1026" s="202">
        <v>1</v>
      </c>
      <c r="AE1026" s="203">
        <v>0</v>
      </c>
      <c r="AF1026" s="204">
        <v>1</v>
      </c>
      <c r="AG1026" s="196"/>
      <c r="AH1026" s="195">
        <v>18.5</v>
      </c>
      <c r="AI1026" s="195">
        <v>3.5</v>
      </c>
      <c r="AJ1026" s="195">
        <v>20</v>
      </c>
      <c r="AK1026" s="195">
        <v>4</v>
      </c>
      <c r="AM1026" s="196"/>
      <c r="AN1026" s="193"/>
      <c r="AS1026" s="196"/>
      <c r="AY1026" s="196"/>
      <c r="AZ1026" s="193"/>
      <c r="BA1026" s="196"/>
      <c r="BF1026" s="195">
        <v>1</v>
      </c>
      <c r="BJ1026" s="196"/>
      <c r="BK1026" s="195">
        <v>1</v>
      </c>
      <c r="BL1026" s="196">
        <v>1</v>
      </c>
      <c r="BR1026" s="195">
        <v>1</v>
      </c>
      <c r="BT1026" s="196"/>
      <c r="BX1026" s="195">
        <v>1</v>
      </c>
      <c r="BZ1026" s="195">
        <v>1</v>
      </c>
      <c r="CA1026" s="196"/>
      <c r="CE1026" s="195">
        <v>1</v>
      </c>
      <c r="CH1026" s="195">
        <v>1</v>
      </c>
      <c r="CS1026" s="196"/>
      <c r="CU1026" s="196"/>
      <c r="CX1026" s="196"/>
      <c r="DN1026" s="196"/>
      <c r="DS1026" s="196"/>
      <c r="DT1026" s="195">
        <v>1</v>
      </c>
      <c r="DU1026" s="195">
        <v>1</v>
      </c>
      <c r="DY1026" s="196">
        <v>1</v>
      </c>
      <c r="EA1026" s="195">
        <v>1</v>
      </c>
      <c r="EL1026" s="196"/>
      <c r="EM1026" s="195" t="s">
        <v>539</v>
      </c>
      <c r="EN1026" s="206" t="s">
        <v>533</v>
      </c>
    </row>
    <row r="1027" spans="1:144" s="195" customFormat="1" x14ac:dyDescent="0.3">
      <c r="A1027" s="193" t="s">
        <v>51</v>
      </c>
      <c r="B1027" s="196" t="s">
        <v>2288</v>
      </c>
      <c r="C1027" s="195">
        <v>2</v>
      </c>
      <c r="D1027" s="196">
        <v>1</v>
      </c>
      <c r="F1027" s="196"/>
      <c r="G1027" s="197">
        <v>24.85</v>
      </c>
      <c r="H1027" s="197">
        <v>27.13</v>
      </c>
      <c r="I1027" s="197">
        <v>26.232999999999997</v>
      </c>
      <c r="J1027" s="198">
        <v>0.82262520154820329</v>
      </c>
      <c r="K1027" s="199">
        <v>1237</v>
      </c>
      <c r="L1027" s="199">
        <v>2585</v>
      </c>
      <c r="M1027" s="199">
        <v>1927</v>
      </c>
      <c r="N1027" s="200">
        <v>495.41363189426534</v>
      </c>
      <c r="O1027" s="208">
        <v>4.1823899999999998</v>
      </c>
      <c r="P1027" s="196">
        <v>7.6726299999999998</v>
      </c>
      <c r="Q1027" s="208">
        <v>-10.97935</v>
      </c>
      <c r="R1027" s="196">
        <v>11.049340000000001</v>
      </c>
      <c r="S1027" s="202">
        <v>1</v>
      </c>
      <c r="T1027" s="202">
        <v>0</v>
      </c>
      <c r="U1027" s="202">
        <v>1</v>
      </c>
      <c r="V1027" s="202">
        <v>1</v>
      </c>
      <c r="W1027" s="202">
        <v>1</v>
      </c>
      <c r="X1027" s="202">
        <v>0</v>
      </c>
      <c r="Y1027" s="202">
        <v>0</v>
      </c>
      <c r="Z1027" s="202">
        <v>0</v>
      </c>
      <c r="AA1027" s="202">
        <v>0</v>
      </c>
      <c r="AB1027" s="202">
        <v>0</v>
      </c>
      <c r="AC1027" s="202">
        <v>1</v>
      </c>
      <c r="AD1027" s="202">
        <v>1</v>
      </c>
      <c r="AE1027" s="203">
        <v>0</v>
      </c>
      <c r="AF1027" s="204">
        <v>1</v>
      </c>
      <c r="AG1027" s="196"/>
      <c r="AH1027" s="195">
        <v>26.5</v>
      </c>
      <c r="AI1027" s="195">
        <v>1.5</v>
      </c>
      <c r="AJ1027" s="195">
        <v>27.5</v>
      </c>
      <c r="AK1027" s="195">
        <v>1.5</v>
      </c>
      <c r="AM1027" s="196"/>
      <c r="AN1027" s="193">
        <v>20</v>
      </c>
      <c r="AO1027" s="195">
        <v>30</v>
      </c>
      <c r="AP1027" s="195">
        <v>2</v>
      </c>
      <c r="AQ1027" s="195">
        <v>0.05</v>
      </c>
      <c r="AS1027" s="196"/>
      <c r="AY1027" s="196"/>
      <c r="AZ1027" s="193"/>
      <c r="BA1027" s="196"/>
      <c r="BG1027" s="195">
        <v>1</v>
      </c>
      <c r="BJ1027" s="196"/>
      <c r="BL1027" s="196"/>
      <c r="BR1027" s="195">
        <v>1</v>
      </c>
      <c r="BT1027" s="196"/>
      <c r="BZ1027" s="195">
        <v>1</v>
      </c>
      <c r="CA1027" s="196"/>
      <c r="CH1027" s="195">
        <v>1</v>
      </c>
      <c r="CI1027" s="195">
        <v>1</v>
      </c>
      <c r="CS1027" s="196"/>
      <c r="CU1027" s="196"/>
      <c r="CX1027" s="196"/>
      <c r="DN1027" s="196"/>
      <c r="DS1027" s="196"/>
      <c r="DW1027" s="195">
        <v>1</v>
      </c>
      <c r="DY1027" s="196">
        <v>1</v>
      </c>
      <c r="EA1027" s="195">
        <v>1</v>
      </c>
      <c r="EG1027" s="195">
        <v>1</v>
      </c>
      <c r="EH1027" s="195">
        <v>1</v>
      </c>
      <c r="EL1027" s="196"/>
      <c r="EM1027" s="195" t="s">
        <v>539</v>
      </c>
      <c r="EN1027" s="206" t="s">
        <v>533</v>
      </c>
    </row>
    <row r="1028" spans="1:144" x14ac:dyDescent="0.3">
      <c r="A1028" s="12" t="s">
        <v>51</v>
      </c>
      <c r="B1028" s="6" t="s">
        <v>2289</v>
      </c>
      <c r="AH1028">
        <v>22.5</v>
      </c>
      <c r="AI1028">
        <v>1.5</v>
      </c>
      <c r="AL1028"/>
      <c r="AN1028" s="12"/>
      <c r="AO1028"/>
      <c r="AZ1028" s="12"/>
      <c r="BA1028" s="6"/>
      <c r="EM1028" t="s">
        <v>539</v>
      </c>
      <c r="EN1028" s="16">
        <v>1</v>
      </c>
    </row>
    <row r="1029" spans="1:144" x14ac:dyDescent="0.3">
      <c r="A1029" s="12" t="s">
        <v>51</v>
      </c>
      <c r="B1029" s="6" t="s">
        <v>2290</v>
      </c>
      <c r="E1029">
        <v>1800</v>
      </c>
      <c r="AH1029">
        <v>21.5</v>
      </c>
      <c r="AI1029">
        <v>1.5</v>
      </c>
      <c r="AJ1029">
        <v>25.5</v>
      </c>
      <c r="AK1029">
        <v>2.5</v>
      </c>
      <c r="AL1029"/>
      <c r="AN1029" s="12"/>
      <c r="AO1029"/>
      <c r="AZ1029" s="12"/>
      <c r="BA1029" s="6"/>
      <c r="EM1029" t="s">
        <v>539</v>
      </c>
      <c r="EN1029" s="16">
        <v>1</v>
      </c>
    </row>
    <row r="1030" spans="1:144" x14ac:dyDescent="0.3">
      <c r="A1030" s="12" t="s">
        <v>51</v>
      </c>
      <c r="B1030" s="6" t="s">
        <v>2291</v>
      </c>
      <c r="AH1030">
        <v>29.5</v>
      </c>
      <c r="AI1030">
        <v>4.5</v>
      </c>
      <c r="AJ1030">
        <v>34</v>
      </c>
      <c r="AK1030">
        <v>4</v>
      </c>
      <c r="AL1030"/>
      <c r="AN1030" s="12"/>
      <c r="AO1030"/>
      <c r="AZ1030" s="12"/>
      <c r="BA1030" s="6"/>
      <c r="EM1030" t="s">
        <v>539</v>
      </c>
      <c r="EN1030" s="16">
        <v>1</v>
      </c>
    </row>
    <row r="1031" spans="1:144" x14ac:dyDescent="0.3">
      <c r="A1031" s="12" t="s">
        <v>51</v>
      </c>
      <c r="B1031" s="6" t="s">
        <v>2292</v>
      </c>
      <c r="F1031" s="6">
        <v>1300</v>
      </c>
      <c r="AL1031">
        <v>35</v>
      </c>
      <c r="AM1031" s="6">
        <v>5</v>
      </c>
      <c r="AN1031" s="246">
        <v>80</v>
      </c>
      <c r="AO1031" s="247"/>
      <c r="AP1031">
        <v>1.6</v>
      </c>
      <c r="AQ1031">
        <v>0.05</v>
      </c>
      <c r="AZ1031" s="12"/>
      <c r="BA1031" s="6"/>
      <c r="EM1031" t="s">
        <v>539</v>
      </c>
      <c r="EN1031" s="16" t="s">
        <v>592</v>
      </c>
    </row>
    <row r="1032" spans="1:144" x14ac:dyDescent="0.3">
      <c r="A1032" s="12" t="s">
        <v>51</v>
      </c>
      <c r="B1032" s="6" t="s">
        <v>2293</v>
      </c>
      <c r="AH1032">
        <v>25</v>
      </c>
      <c r="AI1032">
        <v>2</v>
      </c>
      <c r="AJ1032">
        <v>26.5</v>
      </c>
      <c r="AK1032">
        <v>1.5</v>
      </c>
      <c r="AL1032"/>
      <c r="AN1032" s="12">
        <v>10</v>
      </c>
      <c r="AO1032">
        <v>80</v>
      </c>
      <c r="AZ1032" s="12"/>
      <c r="BA1032" s="6"/>
      <c r="EM1032" t="s">
        <v>539</v>
      </c>
      <c r="EN1032" s="16" t="s">
        <v>2315</v>
      </c>
    </row>
    <row r="1033" spans="1:144" x14ac:dyDescent="0.3">
      <c r="A1033" s="12" t="s">
        <v>51</v>
      </c>
      <c r="B1033" s="6" t="s">
        <v>2294</v>
      </c>
      <c r="C1033">
        <v>1</v>
      </c>
      <c r="AL1033">
        <v>25</v>
      </c>
      <c r="AN1033" s="12">
        <v>19</v>
      </c>
      <c r="AO1033">
        <v>40</v>
      </c>
      <c r="AP1033">
        <v>1</v>
      </c>
      <c r="AQ1033">
        <v>0.05</v>
      </c>
      <c r="AZ1033" s="12"/>
      <c r="BA1033" s="6"/>
      <c r="EM1033" t="s">
        <v>539</v>
      </c>
      <c r="EN1033" s="16" t="s">
        <v>592</v>
      </c>
    </row>
    <row r="1034" spans="1:144" x14ac:dyDescent="0.3">
      <c r="A1034" s="12" t="s">
        <v>51</v>
      </c>
      <c r="B1034" s="6" t="s">
        <v>2295</v>
      </c>
      <c r="AH1034">
        <v>24.5</v>
      </c>
      <c r="AI1034">
        <v>2.5</v>
      </c>
      <c r="AJ1034">
        <v>27</v>
      </c>
      <c r="AK1034">
        <v>2</v>
      </c>
      <c r="AL1034"/>
      <c r="AN1034" s="12"/>
      <c r="AO1034"/>
      <c r="AZ1034" s="12"/>
      <c r="BA1034" s="6"/>
      <c r="EM1034" t="s">
        <v>539</v>
      </c>
      <c r="EN1034" s="16">
        <v>1</v>
      </c>
    </row>
    <row r="1035" spans="1:144" x14ac:dyDescent="0.3">
      <c r="A1035" s="12" t="s">
        <v>51</v>
      </c>
      <c r="B1035" s="6" t="s">
        <v>2296</v>
      </c>
      <c r="C1035">
        <v>2</v>
      </c>
      <c r="AH1035">
        <v>21.5</v>
      </c>
      <c r="AI1035">
        <v>1.5</v>
      </c>
      <c r="AJ1035">
        <v>24</v>
      </c>
      <c r="AK1035">
        <v>1</v>
      </c>
      <c r="AL1035"/>
      <c r="AN1035" s="12"/>
      <c r="AO1035"/>
      <c r="AZ1035" s="12"/>
      <c r="BA1035" s="6"/>
      <c r="EM1035" t="s">
        <v>539</v>
      </c>
      <c r="EN1035" s="16" t="s">
        <v>2315</v>
      </c>
    </row>
    <row r="1036" spans="1:144" x14ac:dyDescent="0.3">
      <c r="A1036" s="12" t="s">
        <v>51</v>
      </c>
      <c r="B1036" s="6" t="s">
        <v>2297</v>
      </c>
      <c r="E1036">
        <v>750</v>
      </c>
      <c r="F1036" s="6">
        <v>1000</v>
      </c>
      <c r="AH1036">
        <v>29.5</v>
      </c>
      <c r="AI1036">
        <v>2.5</v>
      </c>
      <c r="AJ1036">
        <v>30.5</v>
      </c>
      <c r="AK1036">
        <v>5.5</v>
      </c>
      <c r="AL1036"/>
      <c r="AN1036" s="12"/>
      <c r="AO1036"/>
      <c r="AZ1036" s="12"/>
      <c r="BA1036" s="6"/>
      <c r="EM1036" t="s">
        <v>539</v>
      </c>
      <c r="EN1036" s="16">
        <v>1</v>
      </c>
    </row>
    <row r="1037" spans="1:144" x14ac:dyDescent="0.3">
      <c r="A1037" s="12" t="s">
        <v>51</v>
      </c>
      <c r="B1037" s="6" t="s">
        <v>2298</v>
      </c>
      <c r="AH1037">
        <v>22</v>
      </c>
      <c r="AI1037">
        <v>1</v>
      </c>
      <c r="AL1037"/>
      <c r="AN1037" s="12"/>
      <c r="AO1037"/>
      <c r="AZ1037" s="12"/>
      <c r="BA1037" s="6"/>
      <c r="EM1037" t="s">
        <v>539</v>
      </c>
      <c r="EN1037" s="16">
        <v>1</v>
      </c>
    </row>
    <row r="1038" spans="1:144" x14ac:dyDescent="0.3">
      <c r="A1038" s="12" t="s">
        <v>51</v>
      </c>
      <c r="B1038" s="6" t="s">
        <v>2299</v>
      </c>
      <c r="AH1038">
        <v>31</v>
      </c>
      <c r="AI1038">
        <v>3</v>
      </c>
      <c r="AJ1038">
        <v>33.5</v>
      </c>
      <c r="AK1038">
        <v>1.5</v>
      </c>
      <c r="AL1038"/>
      <c r="AN1038" s="12"/>
      <c r="AO1038"/>
      <c r="AZ1038" s="12"/>
      <c r="BA1038" s="6"/>
      <c r="EM1038" t="s">
        <v>539</v>
      </c>
      <c r="EN1038" s="16">
        <v>1</v>
      </c>
    </row>
    <row r="1039" spans="1:144" x14ac:dyDescent="0.3">
      <c r="A1039" s="12" t="s">
        <v>51</v>
      </c>
      <c r="B1039" s="6" t="s">
        <v>2300</v>
      </c>
      <c r="E1039" s="12">
        <v>1500</v>
      </c>
      <c r="AH1039">
        <v>23</v>
      </c>
      <c r="AI1039">
        <v>4</v>
      </c>
      <c r="AJ1039">
        <v>24</v>
      </c>
      <c r="AK1039">
        <v>3</v>
      </c>
      <c r="AL1039"/>
      <c r="AN1039" s="12"/>
      <c r="AO1039"/>
      <c r="AZ1039" s="12"/>
      <c r="BA1039" s="6"/>
      <c r="EM1039" t="s">
        <v>539</v>
      </c>
      <c r="EN1039" s="16">
        <v>1</v>
      </c>
    </row>
    <row r="1040" spans="1:144" x14ac:dyDescent="0.3">
      <c r="A1040" s="12" t="s">
        <v>51</v>
      </c>
      <c r="B1040" s="6" t="s">
        <v>2301</v>
      </c>
      <c r="AH1040">
        <v>29</v>
      </c>
      <c r="AI1040">
        <v>2</v>
      </c>
      <c r="AJ1040">
        <v>33.5</v>
      </c>
      <c r="AK1040">
        <v>1.5</v>
      </c>
      <c r="AL1040"/>
      <c r="AN1040" s="12"/>
      <c r="AO1040"/>
      <c r="AZ1040" s="12"/>
      <c r="BA1040" s="6"/>
      <c r="EM1040" t="s">
        <v>539</v>
      </c>
      <c r="EN1040" s="16">
        <v>1</v>
      </c>
    </row>
    <row r="1041" spans="1:145" x14ac:dyDescent="0.3">
      <c r="A1041" s="12" t="s">
        <v>51</v>
      </c>
      <c r="B1041" s="6" t="s">
        <v>2302</v>
      </c>
      <c r="AH1041">
        <v>31</v>
      </c>
      <c r="AI1041">
        <v>3</v>
      </c>
      <c r="AJ1041">
        <v>33.5</v>
      </c>
      <c r="AK1041">
        <v>1.5</v>
      </c>
      <c r="AL1041"/>
      <c r="AN1041" s="12"/>
      <c r="AO1041"/>
      <c r="AZ1041" s="12"/>
      <c r="BA1041" s="6"/>
      <c r="EM1041" t="s">
        <v>539</v>
      </c>
      <c r="EN1041" s="16">
        <v>1</v>
      </c>
    </row>
    <row r="1042" spans="1:145" x14ac:dyDescent="0.3">
      <c r="A1042" s="12" t="s">
        <v>51</v>
      </c>
      <c r="B1042" s="6" t="s">
        <v>2303</v>
      </c>
      <c r="AL1042"/>
      <c r="AN1042" s="12"/>
      <c r="AO1042"/>
      <c r="AZ1042" s="12"/>
      <c r="BA1042" s="6"/>
      <c r="EM1042" t="s">
        <v>539</v>
      </c>
      <c r="EN1042" s="16">
        <v>1</v>
      </c>
      <c r="EO1042" t="s">
        <v>602</v>
      </c>
    </row>
    <row r="1043" spans="1:145" x14ac:dyDescent="0.3">
      <c r="A1043" s="12" t="s">
        <v>51</v>
      </c>
      <c r="B1043" s="6" t="s">
        <v>2304</v>
      </c>
      <c r="AL1043"/>
      <c r="AN1043" s="12"/>
      <c r="AO1043"/>
      <c r="AZ1043" s="12"/>
      <c r="BA1043" s="6"/>
      <c r="EM1043" t="s">
        <v>539</v>
      </c>
      <c r="EN1043" s="16">
        <v>1</v>
      </c>
      <c r="EO1043" t="s">
        <v>602</v>
      </c>
    </row>
    <row r="1044" spans="1:145" x14ac:dyDescent="0.3">
      <c r="A1044" s="12" t="s">
        <v>51</v>
      </c>
      <c r="B1044" s="6" t="s">
        <v>2305</v>
      </c>
      <c r="AL1044">
        <v>20</v>
      </c>
      <c r="AM1044" s="6">
        <v>1</v>
      </c>
      <c r="AN1044" s="12"/>
      <c r="AO1044"/>
      <c r="AZ1044" s="12"/>
      <c r="BA1044" s="6"/>
      <c r="EM1044" t="s">
        <v>539</v>
      </c>
      <c r="EN1044" s="16">
        <v>1</v>
      </c>
    </row>
    <row r="1045" spans="1:145" x14ac:dyDescent="0.3">
      <c r="A1045" s="12" t="s">
        <v>51</v>
      </c>
      <c r="B1045" s="6" t="s">
        <v>2306</v>
      </c>
      <c r="C1045">
        <v>2</v>
      </c>
      <c r="AH1045">
        <v>20</v>
      </c>
      <c r="AJ1045">
        <v>25</v>
      </c>
      <c r="AL1045"/>
      <c r="AN1045" s="12">
        <v>10</v>
      </c>
      <c r="AO1045">
        <v>50</v>
      </c>
      <c r="AP1045">
        <v>1.2</v>
      </c>
      <c r="AQ1045">
        <v>0.05</v>
      </c>
      <c r="AZ1045" s="12"/>
      <c r="BA1045" s="6"/>
      <c r="EM1045" t="s">
        <v>539</v>
      </c>
      <c r="EN1045" s="16" t="s">
        <v>592</v>
      </c>
    </row>
    <row r="1046" spans="1:145" x14ac:dyDescent="0.3">
      <c r="A1046" s="12" t="s">
        <v>51</v>
      </c>
      <c r="B1046" s="6" t="s">
        <v>2307</v>
      </c>
      <c r="AH1046">
        <v>18</v>
      </c>
      <c r="AI1046">
        <v>3</v>
      </c>
      <c r="AJ1046">
        <v>21</v>
      </c>
      <c r="AK1046">
        <v>4</v>
      </c>
      <c r="AL1046"/>
      <c r="AN1046" s="12"/>
      <c r="AO1046"/>
      <c r="AZ1046" s="12"/>
      <c r="BA1046" s="6"/>
      <c r="EM1046" t="s">
        <v>539</v>
      </c>
      <c r="EN1046" s="16">
        <v>1</v>
      </c>
    </row>
    <row r="1047" spans="1:145" x14ac:dyDescent="0.3">
      <c r="A1047" s="12" t="s">
        <v>51</v>
      </c>
      <c r="B1047" s="6" t="s">
        <v>2308</v>
      </c>
      <c r="AH1047">
        <v>19.5</v>
      </c>
      <c r="AI1047">
        <v>1.5</v>
      </c>
      <c r="AJ1047">
        <v>23</v>
      </c>
      <c r="AK1047">
        <v>1</v>
      </c>
      <c r="AL1047"/>
      <c r="AN1047" s="12"/>
      <c r="AO1047"/>
      <c r="AZ1047" s="12"/>
      <c r="BA1047" s="6"/>
      <c r="EM1047" t="s">
        <v>539</v>
      </c>
      <c r="EN1047" s="16">
        <v>1</v>
      </c>
    </row>
    <row r="1048" spans="1:145" x14ac:dyDescent="0.3">
      <c r="A1048" s="12" t="s">
        <v>51</v>
      </c>
      <c r="B1048" s="6" t="s">
        <v>2309</v>
      </c>
      <c r="AH1048">
        <v>24.25</v>
      </c>
      <c r="AI1048">
        <v>1.25</v>
      </c>
      <c r="AJ1048">
        <v>26</v>
      </c>
      <c r="AK1048">
        <v>2</v>
      </c>
      <c r="AL1048"/>
      <c r="AN1048" s="12"/>
      <c r="AO1048"/>
      <c r="AZ1048" s="12"/>
      <c r="BA1048" s="6"/>
      <c r="EM1048" t="s">
        <v>539</v>
      </c>
      <c r="EN1048" s="16">
        <v>1</v>
      </c>
    </row>
    <row r="1049" spans="1:145" x14ac:dyDescent="0.3">
      <c r="A1049" s="12" t="s">
        <v>51</v>
      </c>
      <c r="B1049" s="6" t="s">
        <v>2310</v>
      </c>
      <c r="AL1049"/>
      <c r="AN1049" s="12"/>
      <c r="AO1049"/>
      <c r="AZ1049" s="12"/>
      <c r="BA1049" s="6"/>
      <c r="EM1049" t="s">
        <v>539</v>
      </c>
      <c r="EN1049" s="16">
        <v>1</v>
      </c>
      <c r="EO1049" t="s">
        <v>602</v>
      </c>
    </row>
    <row r="1050" spans="1:145" x14ac:dyDescent="0.3">
      <c r="A1050" s="12" t="s">
        <v>51</v>
      </c>
      <c r="B1050" s="6" t="s">
        <v>2311</v>
      </c>
      <c r="C1050">
        <v>3</v>
      </c>
      <c r="AH1050">
        <v>21</v>
      </c>
      <c r="AI1050">
        <v>2</v>
      </c>
      <c r="AJ1050">
        <v>25</v>
      </c>
      <c r="AK1050">
        <v>2</v>
      </c>
      <c r="AL1050"/>
      <c r="AN1050" s="12"/>
      <c r="AO1050"/>
      <c r="AZ1050" s="12"/>
      <c r="BA1050" s="6"/>
      <c r="EM1050" t="s">
        <v>539</v>
      </c>
      <c r="EN1050" s="16">
        <v>1</v>
      </c>
    </row>
    <row r="1051" spans="1:145" x14ac:dyDescent="0.3">
      <c r="A1051" s="12" t="s">
        <v>51</v>
      </c>
      <c r="B1051" s="6" t="s">
        <v>2312</v>
      </c>
      <c r="AL1051"/>
      <c r="AN1051" s="12"/>
      <c r="AO1051"/>
      <c r="AZ1051" s="12"/>
      <c r="BA1051" s="6"/>
      <c r="EM1051" t="s">
        <v>539</v>
      </c>
      <c r="EN1051" s="16">
        <v>1</v>
      </c>
      <c r="EO1051" t="s">
        <v>602</v>
      </c>
    </row>
    <row r="1052" spans="1:145" x14ac:dyDescent="0.3">
      <c r="A1052" s="12" t="s">
        <v>51</v>
      </c>
      <c r="B1052" s="6" t="s">
        <v>2313</v>
      </c>
      <c r="AL1052">
        <v>20.5</v>
      </c>
      <c r="AM1052" s="6">
        <v>2.5</v>
      </c>
      <c r="AN1052" s="246">
        <v>10</v>
      </c>
      <c r="AO1052" s="247"/>
      <c r="AZ1052" s="12"/>
      <c r="BA1052" s="6"/>
      <c r="EM1052" t="s">
        <v>539</v>
      </c>
      <c r="EN1052" s="16">
        <v>1</v>
      </c>
    </row>
    <row r="1053" spans="1:145" x14ac:dyDescent="0.3">
      <c r="A1053" s="12" t="s">
        <v>51</v>
      </c>
      <c r="B1053" s="6" t="s">
        <v>2314</v>
      </c>
      <c r="AL1053"/>
      <c r="AN1053" s="12"/>
      <c r="AO1053"/>
      <c r="AZ1053" s="12"/>
      <c r="BA1053" s="6"/>
      <c r="EM1053" t="s">
        <v>539</v>
      </c>
      <c r="EN1053" s="16">
        <v>1</v>
      </c>
      <c r="EO1053" t="s">
        <v>602</v>
      </c>
    </row>
    <row r="1054" spans="1:145" x14ac:dyDescent="0.3">
      <c r="A1054" s="12" t="s">
        <v>51</v>
      </c>
      <c r="B1054" s="6" t="s">
        <v>2316</v>
      </c>
      <c r="C1054">
        <v>2</v>
      </c>
      <c r="AL1054">
        <v>27.5</v>
      </c>
      <c r="AN1054" s="12"/>
      <c r="AO1054"/>
      <c r="AZ1054" s="12"/>
      <c r="BA1054" s="6"/>
      <c r="EM1054" t="s">
        <v>539</v>
      </c>
      <c r="EN1054" s="16">
        <v>1</v>
      </c>
    </row>
    <row r="1055" spans="1:145" x14ac:dyDescent="0.3">
      <c r="A1055" s="12" t="s">
        <v>51</v>
      </c>
      <c r="B1055" s="6" t="s">
        <v>2317</v>
      </c>
      <c r="E1055">
        <v>2100</v>
      </c>
      <c r="AH1055">
        <v>37</v>
      </c>
      <c r="AI1055">
        <v>43</v>
      </c>
      <c r="AL1055"/>
      <c r="AN1055" s="12"/>
      <c r="AO1055"/>
      <c r="AZ1055" s="12"/>
      <c r="BA1055" s="6"/>
      <c r="EM1055" t="s">
        <v>539</v>
      </c>
      <c r="EN1055" s="16">
        <v>1</v>
      </c>
    </row>
    <row r="1056" spans="1:145" x14ac:dyDescent="0.3">
      <c r="A1056" s="12" t="s">
        <v>51</v>
      </c>
      <c r="B1056" s="6" t="s">
        <v>2318</v>
      </c>
      <c r="E1056">
        <v>2800</v>
      </c>
      <c r="AH1056">
        <v>21.5</v>
      </c>
      <c r="AI1056">
        <v>2.5</v>
      </c>
      <c r="AJ1056">
        <v>30.5</v>
      </c>
      <c r="AK1056">
        <v>3.5</v>
      </c>
      <c r="AL1056"/>
      <c r="AN1056" s="12"/>
      <c r="AO1056"/>
      <c r="AZ1056" s="12"/>
      <c r="BA1056" s="6"/>
      <c r="EM1056" t="s">
        <v>539</v>
      </c>
      <c r="EN1056" s="16">
        <v>1</v>
      </c>
    </row>
    <row r="1057" spans="1:145" x14ac:dyDescent="0.3">
      <c r="A1057" s="12" t="s">
        <v>51</v>
      </c>
      <c r="B1057" s="6" t="s">
        <v>2319</v>
      </c>
      <c r="AH1057">
        <v>33.5</v>
      </c>
      <c r="AI1057">
        <v>3.5</v>
      </c>
      <c r="AJ1057">
        <v>35.5</v>
      </c>
      <c r="AK1057">
        <v>1.5</v>
      </c>
      <c r="AL1057"/>
      <c r="AN1057" s="12"/>
      <c r="AO1057"/>
      <c r="AZ1057" s="12"/>
      <c r="BA1057" s="6"/>
      <c r="EM1057" t="s">
        <v>539</v>
      </c>
      <c r="EN1057" s="16">
        <v>1</v>
      </c>
    </row>
    <row r="1058" spans="1:145" x14ac:dyDescent="0.3">
      <c r="A1058" s="12" t="s">
        <v>51</v>
      </c>
      <c r="B1058" s="6" t="s">
        <v>2320</v>
      </c>
      <c r="C1058">
        <v>2</v>
      </c>
      <c r="AH1058">
        <v>46.5</v>
      </c>
      <c r="AI1058">
        <v>7.5</v>
      </c>
      <c r="AJ1058">
        <v>53</v>
      </c>
      <c r="AK1058">
        <v>5</v>
      </c>
      <c r="AL1058"/>
      <c r="AN1058" s="12">
        <v>11</v>
      </c>
      <c r="AO1058">
        <v>19</v>
      </c>
      <c r="AZ1058" s="12"/>
      <c r="BA1058" s="6"/>
      <c r="EM1058" t="s">
        <v>539</v>
      </c>
      <c r="EN1058" s="16">
        <v>1</v>
      </c>
    </row>
    <row r="1059" spans="1:145" x14ac:dyDescent="0.3">
      <c r="A1059" s="12" t="s">
        <v>51</v>
      </c>
      <c r="B1059" s="6" t="s">
        <v>2321</v>
      </c>
      <c r="AH1059">
        <v>32</v>
      </c>
      <c r="AI1059">
        <v>3</v>
      </c>
      <c r="AJ1059">
        <v>31.5</v>
      </c>
      <c r="AK1059">
        <v>2.5</v>
      </c>
      <c r="AL1059"/>
      <c r="AN1059" s="12"/>
      <c r="AO1059"/>
      <c r="AZ1059" s="12"/>
      <c r="BA1059" s="6"/>
      <c r="EM1059" t="s">
        <v>539</v>
      </c>
      <c r="EN1059" s="16">
        <v>1</v>
      </c>
    </row>
    <row r="1060" spans="1:145" x14ac:dyDescent="0.3">
      <c r="A1060" s="12" t="s">
        <v>51</v>
      </c>
      <c r="B1060" s="6" t="s">
        <v>2322</v>
      </c>
      <c r="E1060">
        <v>0</v>
      </c>
      <c r="F1060" s="6">
        <v>800</v>
      </c>
      <c r="AJ1060">
        <v>31.5</v>
      </c>
      <c r="AK1060">
        <v>1.5</v>
      </c>
      <c r="AL1060"/>
      <c r="AN1060" s="12"/>
      <c r="AO1060"/>
      <c r="AP1060">
        <v>1.5</v>
      </c>
      <c r="AQ1060">
        <v>0.05</v>
      </c>
      <c r="AZ1060" s="12"/>
      <c r="BA1060" s="6"/>
      <c r="EM1060" t="s">
        <v>539</v>
      </c>
      <c r="EN1060" s="16">
        <v>1</v>
      </c>
    </row>
    <row r="1061" spans="1:145" x14ac:dyDescent="0.3">
      <c r="A1061" s="12" t="s">
        <v>51</v>
      </c>
      <c r="B1061" s="6" t="s">
        <v>2323</v>
      </c>
      <c r="C1061" t="s">
        <v>1602</v>
      </c>
      <c r="E1061">
        <v>0</v>
      </c>
      <c r="F1061" s="6">
        <v>500</v>
      </c>
      <c r="AH1061">
        <v>26</v>
      </c>
      <c r="AI1061">
        <v>3</v>
      </c>
      <c r="AJ1061">
        <v>30</v>
      </c>
      <c r="AK1061">
        <v>2</v>
      </c>
      <c r="AL1061"/>
      <c r="AN1061" s="12"/>
      <c r="AO1061"/>
      <c r="AZ1061" s="12"/>
      <c r="BA1061" s="6"/>
      <c r="EM1061" t="s">
        <v>539</v>
      </c>
      <c r="EN1061" s="16">
        <v>1</v>
      </c>
    </row>
    <row r="1062" spans="1:145" s="195" customFormat="1" x14ac:dyDescent="0.3">
      <c r="A1062" s="193" t="s">
        <v>51</v>
      </c>
      <c r="B1062" s="196" t="s">
        <v>2324</v>
      </c>
      <c r="C1062" s="195">
        <v>2</v>
      </c>
      <c r="D1062" s="196">
        <v>1</v>
      </c>
      <c r="E1062" s="195">
        <v>500</v>
      </c>
      <c r="F1062" s="196">
        <v>1600</v>
      </c>
      <c r="G1062" s="197">
        <v>18.72</v>
      </c>
      <c r="H1062" s="197">
        <v>20.81</v>
      </c>
      <c r="I1062" s="197">
        <v>19.79</v>
      </c>
      <c r="J1062" s="198">
        <v>0.87158858796261585</v>
      </c>
      <c r="K1062" s="199">
        <v>1155</v>
      </c>
      <c r="L1062" s="199">
        <v>2109</v>
      </c>
      <c r="M1062" s="199">
        <v>1534.25</v>
      </c>
      <c r="N1062" s="200">
        <v>419.05399413440745</v>
      </c>
      <c r="O1062" s="208">
        <v>-22.139279999999999</v>
      </c>
      <c r="P1062" s="201">
        <v>-16.899999999999999</v>
      </c>
      <c r="Q1062" s="208">
        <v>46.774940000000001</v>
      </c>
      <c r="R1062" s="196">
        <v>48.42304</v>
      </c>
      <c r="S1062" s="202">
        <v>1</v>
      </c>
      <c r="T1062" s="202">
        <v>1</v>
      </c>
      <c r="U1062" s="202">
        <v>0</v>
      </c>
      <c r="V1062" s="202">
        <v>1</v>
      </c>
      <c r="W1062" s="202">
        <v>1</v>
      </c>
      <c r="X1062" s="202">
        <v>0</v>
      </c>
      <c r="Y1062" s="202">
        <v>0</v>
      </c>
      <c r="Z1062" s="202">
        <v>0</v>
      </c>
      <c r="AA1062" s="202">
        <v>0</v>
      </c>
      <c r="AB1062" s="202">
        <v>0</v>
      </c>
      <c r="AC1062" s="202">
        <v>1</v>
      </c>
      <c r="AD1062" s="202">
        <v>1</v>
      </c>
      <c r="AE1062" s="203">
        <v>0</v>
      </c>
      <c r="AF1062" s="204">
        <v>1</v>
      </c>
      <c r="AG1062" s="196"/>
      <c r="AH1062" s="195">
        <v>23</v>
      </c>
      <c r="AI1062" s="195">
        <v>5</v>
      </c>
      <c r="AJ1062" s="195">
        <v>24</v>
      </c>
      <c r="AK1062" s="195">
        <v>5</v>
      </c>
      <c r="AM1062" s="196"/>
      <c r="AN1062" s="193">
        <v>10</v>
      </c>
      <c r="AO1062" s="195">
        <v>80</v>
      </c>
      <c r="AP1062" s="195">
        <v>1.6</v>
      </c>
      <c r="AQ1062" s="195">
        <v>0.05</v>
      </c>
      <c r="AS1062" s="196"/>
      <c r="AT1062" s="195">
        <v>15</v>
      </c>
      <c r="AU1062" s="195">
        <v>6</v>
      </c>
      <c r="AV1062" s="195">
        <v>42.5</v>
      </c>
      <c r="AW1062" s="195">
        <v>3.5</v>
      </c>
      <c r="AY1062" s="196"/>
      <c r="AZ1062" s="193"/>
      <c r="BA1062" s="196"/>
      <c r="BG1062" s="195">
        <v>1</v>
      </c>
      <c r="BJ1062" s="196">
        <v>1</v>
      </c>
      <c r="BL1062" s="196">
        <v>1</v>
      </c>
      <c r="BT1062" s="196"/>
      <c r="BZ1062" s="195">
        <v>1</v>
      </c>
      <c r="CA1062" s="196">
        <v>1</v>
      </c>
      <c r="CH1062" s="195">
        <v>1</v>
      </c>
      <c r="CI1062" s="195">
        <v>1</v>
      </c>
      <c r="CS1062" s="196"/>
      <c r="CU1062" s="196"/>
      <c r="CX1062" s="196"/>
      <c r="DN1062" s="196"/>
      <c r="DS1062" s="196"/>
      <c r="DT1062" s="195">
        <v>1</v>
      </c>
      <c r="DW1062" s="195">
        <v>1</v>
      </c>
      <c r="DX1062" s="195">
        <v>1</v>
      </c>
      <c r="DY1062" s="196">
        <v>1</v>
      </c>
      <c r="EA1062" s="195">
        <v>1</v>
      </c>
      <c r="EF1062" s="195">
        <v>1</v>
      </c>
      <c r="EG1062" s="195">
        <v>1</v>
      </c>
      <c r="EH1062" s="195">
        <v>1</v>
      </c>
      <c r="EL1062" s="196"/>
      <c r="EM1062" s="195" t="s">
        <v>539</v>
      </c>
      <c r="EN1062" s="206" t="s">
        <v>210</v>
      </c>
    </row>
    <row r="1063" spans="1:145" x14ac:dyDescent="0.3">
      <c r="A1063" s="12" t="s">
        <v>51</v>
      </c>
      <c r="B1063" s="6" t="s">
        <v>2325</v>
      </c>
      <c r="F1063" s="6">
        <v>300</v>
      </c>
      <c r="AH1063">
        <v>23.5</v>
      </c>
      <c r="AI1063">
        <v>1.5</v>
      </c>
      <c r="AJ1063">
        <v>28</v>
      </c>
      <c r="AK1063">
        <v>1</v>
      </c>
      <c r="AL1063"/>
      <c r="AN1063" s="12"/>
      <c r="AO1063"/>
      <c r="AV1063">
        <v>37</v>
      </c>
      <c r="AZ1063" s="12"/>
      <c r="BA1063" s="6"/>
      <c r="EM1063" t="s">
        <v>539</v>
      </c>
      <c r="EN1063" s="16">
        <v>1</v>
      </c>
    </row>
    <row r="1064" spans="1:145" x14ac:dyDescent="0.3">
      <c r="A1064" s="12" t="s">
        <v>51</v>
      </c>
      <c r="B1064" s="6" t="s">
        <v>2326</v>
      </c>
      <c r="AL1064"/>
      <c r="AN1064" s="12"/>
      <c r="AO1064"/>
      <c r="AZ1064" s="12"/>
      <c r="BA1064" s="6"/>
      <c r="EM1064" t="s">
        <v>539</v>
      </c>
      <c r="EN1064" s="16">
        <v>1</v>
      </c>
      <c r="EO1064" t="s">
        <v>602</v>
      </c>
    </row>
    <row r="1065" spans="1:145" x14ac:dyDescent="0.3">
      <c r="A1065" s="12" t="s">
        <v>51</v>
      </c>
      <c r="B1065" s="6" t="s">
        <v>2327</v>
      </c>
      <c r="C1065">
        <v>2</v>
      </c>
      <c r="E1065">
        <v>0</v>
      </c>
      <c r="F1065" s="6">
        <v>800</v>
      </c>
      <c r="AH1065">
        <v>26.5</v>
      </c>
      <c r="AI1065">
        <v>1.5</v>
      </c>
      <c r="AJ1065">
        <v>28</v>
      </c>
      <c r="AK1065">
        <v>2</v>
      </c>
      <c r="AL1065"/>
      <c r="AN1065" s="12"/>
      <c r="AO1065"/>
      <c r="AZ1065" s="12"/>
      <c r="BA1065" s="6"/>
      <c r="EM1065" t="s">
        <v>539</v>
      </c>
      <c r="EN1065" s="16">
        <v>1</v>
      </c>
    </row>
    <row r="1066" spans="1:145" x14ac:dyDescent="0.3">
      <c r="A1066" s="12" t="s">
        <v>51</v>
      </c>
      <c r="B1066" s="6" t="s">
        <v>2328</v>
      </c>
      <c r="AH1066">
        <v>35</v>
      </c>
      <c r="AJ1066">
        <v>40</v>
      </c>
      <c r="AL1066"/>
      <c r="AN1066" s="12"/>
      <c r="AO1066"/>
      <c r="AZ1066" s="12"/>
      <c r="BA1066" s="6"/>
      <c r="EM1066" t="s">
        <v>539</v>
      </c>
      <c r="EN1066" s="16">
        <v>1</v>
      </c>
    </row>
    <row r="1067" spans="1:145" x14ac:dyDescent="0.3">
      <c r="A1067" s="12" t="s">
        <v>51</v>
      </c>
      <c r="B1067" s="6" t="s">
        <v>2329</v>
      </c>
      <c r="E1067">
        <v>0</v>
      </c>
      <c r="F1067" s="6">
        <v>900</v>
      </c>
      <c r="AH1067">
        <v>22.5</v>
      </c>
      <c r="AI1067">
        <v>0.5</v>
      </c>
      <c r="AL1067"/>
      <c r="AN1067" s="12"/>
      <c r="AO1067"/>
      <c r="AZ1067" s="12"/>
      <c r="BA1067" s="6"/>
      <c r="EM1067" t="s">
        <v>539</v>
      </c>
      <c r="EN1067" s="16">
        <v>1</v>
      </c>
    </row>
    <row r="1068" spans="1:145" x14ac:dyDescent="0.3">
      <c r="A1068" s="12" t="s">
        <v>51</v>
      </c>
      <c r="B1068" s="6" t="s">
        <v>2330</v>
      </c>
      <c r="E1068">
        <v>1200</v>
      </c>
      <c r="F1068" s="6">
        <v>1500</v>
      </c>
      <c r="AH1068">
        <v>26</v>
      </c>
      <c r="AI1068">
        <v>1</v>
      </c>
      <c r="AL1068"/>
      <c r="AN1068" s="12"/>
      <c r="AO1068"/>
      <c r="AZ1068" s="12"/>
      <c r="BA1068" s="6"/>
      <c r="EM1068" t="s">
        <v>539</v>
      </c>
      <c r="EN1068" s="16">
        <v>1</v>
      </c>
    </row>
    <row r="1069" spans="1:145" x14ac:dyDescent="0.3">
      <c r="A1069" s="12" t="s">
        <v>51</v>
      </c>
      <c r="B1069" s="6" t="s">
        <v>2331</v>
      </c>
      <c r="E1069">
        <v>0</v>
      </c>
      <c r="F1069" s="6">
        <v>300</v>
      </c>
      <c r="AH1069">
        <v>24.5</v>
      </c>
      <c r="AI1069">
        <v>1.5</v>
      </c>
      <c r="AJ1069">
        <v>28</v>
      </c>
      <c r="AL1069"/>
      <c r="AN1069" s="12"/>
      <c r="AO1069"/>
      <c r="AZ1069" s="12"/>
      <c r="BA1069" s="6"/>
      <c r="EM1069" t="s">
        <v>539</v>
      </c>
      <c r="EN1069" s="16">
        <v>1</v>
      </c>
    </row>
    <row r="1070" spans="1:145" x14ac:dyDescent="0.3">
      <c r="A1070" s="12" t="s">
        <v>51</v>
      </c>
      <c r="B1070" s="6" t="s">
        <v>2332</v>
      </c>
      <c r="F1070" s="6">
        <v>200</v>
      </c>
      <c r="AH1070">
        <v>28.5</v>
      </c>
      <c r="AI1070">
        <v>2.5</v>
      </c>
      <c r="AJ1070">
        <v>29</v>
      </c>
      <c r="AK1070">
        <v>4</v>
      </c>
      <c r="AL1070"/>
      <c r="AN1070" s="12"/>
      <c r="AO1070"/>
      <c r="AZ1070" s="12"/>
      <c r="BA1070" s="6"/>
      <c r="EM1070" t="s">
        <v>539</v>
      </c>
      <c r="EN1070" s="16">
        <v>1</v>
      </c>
    </row>
    <row r="1071" spans="1:145" x14ac:dyDescent="0.3">
      <c r="A1071" s="12" t="s">
        <v>51</v>
      </c>
      <c r="B1071" s="6" t="s">
        <v>2333</v>
      </c>
      <c r="AL1071"/>
      <c r="AN1071" s="12"/>
      <c r="AO1071"/>
      <c r="AZ1071" s="12"/>
      <c r="BA1071" s="6"/>
      <c r="EM1071" t="s">
        <v>539</v>
      </c>
      <c r="EN1071" s="16">
        <v>1</v>
      </c>
      <c r="EO1071" t="s">
        <v>602</v>
      </c>
    </row>
    <row r="1072" spans="1:145" x14ac:dyDescent="0.3">
      <c r="A1072" s="12" t="s">
        <v>51</v>
      </c>
      <c r="B1072" s="6" t="s">
        <v>2334</v>
      </c>
      <c r="AL1072"/>
      <c r="AN1072" s="12"/>
      <c r="AO1072"/>
      <c r="AZ1072" s="12"/>
      <c r="BA1072" s="6"/>
      <c r="EM1072" t="s">
        <v>539</v>
      </c>
      <c r="EN1072" s="16">
        <v>1</v>
      </c>
      <c r="EO1072" t="s">
        <v>602</v>
      </c>
    </row>
    <row r="1073" spans="1:145" x14ac:dyDescent="0.3">
      <c r="A1073" s="12" t="s">
        <v>51</v>
      </c>
      <c r="B1073" s="6" t="s">
        <v>2335</v>
      </c>
      <c r="AH1073">
        <v>21.5</v>
      </c>
      <c r="AI1073">
        <v>1.5</v>
      </c>
      <c r="AJ1073">
        <v>26</v>
      </c>
      <c r="AK1073">
        <v>3</v>
      </c>
      <c r="AL1073"/>
      <c r="AN1073" s="12"/>
      <c r="AO1073"/>
      <c r="AZ1073" s="12"/>
      <c r="BA1073" s="6"/>
      <c r="EM1073" t="s">
        <v>539</v>
      </c>
      <c r="EN1073" s="16">
        <v>1</v>
      </c>
    </row>
    <row r="1074" spans="1:145" x14ac:dyDescent="0.3">
      <c r="A1074" s="12" t="s">
        <v>51</v>
      </c>
      <c r="B1074" s="6" t="s">
        <v>2336</v>
      </c>
      <c r="E1074">
        <v>750</v>
      </c>
      <c r="F1074" s="6">
        <v>1750</v>
      </c>
      <c r="AH1074">
        <v>18.5</v>
      </c>
      <c r="AI1074">
        <v>1.5</v>
      </c>
      <c r="AJ1074">
        <v>24.5</v>
      </c>
      <c r="AK1074">
        <v>1.5</v>
      </c>
      <c r="AL1074"/>
      <c r="AN1074" s="12"/>
      <c r="AO1074"/>
      <c r="AZ1074" s="12"/>
      <c r="BA1074" s="6"/>
      <c r="EM1074" t="s">
        <v>539</v>
      </c>
      <c r="EN1074" s="16">
        <v>1</v>
      </c>
    </row>
    <row r="1075" spans="1:145" x14ac:dyDescent="0.3">
      <c r="A1075" s="12" t="s">
        <v>51</v>
      </c>
      <c r="B1075" s="6" t="s">
        <v>2337</v>
      </c>
      <c r="AL1075"/>
      <c r="AN1075" s="12"/>
      <c r="AO1075"/>
      <c r="AZ1075" s="12"/>
      <c r="BA1075" s="6"/>
      <c r="EM1075" t="s">
        <v>539</v>
      </c>
      <c r="EN1075" s="16">
        <v>1</v>
      </c>
      <c r="EO1075" t="s">
        <v>602</v>
      </c>
    </row>
    <row r="1076" spans="1:145" x14ac:dyDescent="0.3">
      <c r="A1076" s="12" t="s">
        <v>51</v>
      </c>
      <c r="B1076" s="6" t="s">
        <v>2338</v>
      </c>
      <c r="AL1076"/>
      <c r="AN1076" s="12"/>
      <c r="AO1076"/>
      <c r="AZ1076" s="12"/>
      <c r="BA1076" s="6"/>
      <c r="EM1076" t="s">
        <v>539</v>
      </c>
      <c r="EN1076" s="16">
        <v>1</v>
      </c>
      <c r="EO1076" t="s">
        <v>602</v>
      </c>
    </row>
    <row r="1077" spans="1:145" x14ac:dyDescent="0.3">
      <c r="A1077" s="12" t="s">
        <v>51</v>
      </c>
      <c r="B1077" s="6" t="s">
        <v>2339</v>
      </c>
      <c r="C1077">
        <v>1</v>
      </c>
      <c r="AL1077">
        <v>30.5</v>
      </c>
      <c r="AM1077" s="6">
        <v>3.5</v>
      </c>
      <c r="AN1077" s="246">
        <v>200</v>
      </c>
      <c r="AO1077" s="247"/>
      <c r="AZ1077" s="12"/>
      <c r="BA1077" s="6"/>
      <c r="EM1077" t="s">
        <v>539</v>
      </c>
      <c r="EN1077" s="16" t="s">
        <v>592</v>
      </c>
    </row>
    <row r="1078" spans="1:145" x14ac:dyDescent="0.3">
      <c r="A1078" s="12" t="s">
        <v>51</v>
      </c>
      <c r="B1078" s="6" t="s">
        <v>2340</v>
      </c>
      <c r="AL1078"/>
      <c r="AN1078" s="12"/>
      <c r="AO1078"/>
      <c r="AZ1078" s="12"/>
      <c r="BA1078" s="6"/>
      <c r="EM1078" t="s">
        <v>539</v>
      </c>
      <c r="EN1078" s="16">
        <v>1</v>
      </c>
      <c r="EO1078" t="s">
        <v>602</v>
      </c>
    </row>
    <row r="1079" spans="1:145" x14ac:dyDescent="0.3">
      <c r="A1079" s="12" t="s">
        <v>51</v>
      </c>
      <c r="B1079" s="6" t="s">
        <v>2341</v>
      </c>
      <c r="AH1079">
        <v>31</v>
      </c>
      <c r="AI1079">
        <v>3</v>
      </c>
      <c r="AJ1079">
        <v>39</v>
      </c>
      <c r="AK1079">
        <v>3</v>
      </c>
      <c r="AL1079"/>
      <c r="AN1079" s="12"/>
      <c r="AO1079"/>
      <c r="AZ1079" s="12"/>
      <c r="BA1079" s="6"/>
      <c r="EM1079" t="s">
        <v>539</v>
      </c>
      <c r="EN1079" s="16">
        <v>1</v>
      </c>
    </row>
    <row r="1080" spans="1:145" x14ac:dyDescent="0.3">
      <c r="A1080" s="12" t="s">
        <v>51</v>
      </c>
      <c r="B1080" s="6" t="s">
        <v>2342</v>
      </c>
      <c r="AH1080">
        <v>26.5</v>
      </c>
      <c r="AI1080">
        <v>3.5</v>
      </c>
      <c r="AJ1080">
        <v>31</v>
      </c>
      <c r="AL1080"/>
      <c r="AN1080" s="12"/>
      <c r="AO1080"/>
      <c r="AZ1080" s="12"/>
      <c r="BA1080" s="6"/>
      <c r="EM1080" t="s">
        <v>539</v>
      </c>
      <c r="EN1080" s="16">
        <v>1</v>
      </c>
    </row>
    <row r="1081" spans="1:145" x14ac:dyDescent="0.3">
      <c r="A1081" s="12" t="s">
        <v>51</v>
      </c>
      <c r="B1081" s="6" t="s">
        <v>2343</v>
      </c>
      <c r="AL1081">
        <v>21.5</v>
      </c>
      <c r="AM1081" s="6">
        <v>2.5</v>
      </c>
      <c r="AN1081" s="12"/>
      <c r="AO1081"/>
      <c r="AZ1081" s="12"/>
      <c r="BA1081" s="6"/>
      <c r="EM1081" t="s">
        <v>539</v>
      </c>
      <c r="EN1081" s="16">
        <v>1</v>
      </c>
    </row>
    <row r="1082" spans="1:145" x14ac:dyDescent="0.3">
      <c r="A1082" s="12" t="s">
        <v>51</v>
      </c>
      <c r="B1082" s="6" t="s">
        <v>2344</v>
      </c>
      <c r="AL1082"/>
      <c r="AN1082" s="12"/>
      <c r="AO1082"/>
      <c r="AZ1082" s="12"/>
      <c r="BA1082" s="6"/>
      <c r="EM1082" t="s">
        <v>539</v>
      </c>
      <c r="EN1082" s="16">
        <v>1</v>
      </c>
      <c r="EO1082" t="s">
        <v>602</v>
      </c>
    </row>
    <row r="1083" spans="1:145" x14ac:dyDescent="0.3">
      <c r="A1083" s="12" t="s">
        <v>51</v>
      </c>
      <c r="B1083" s="6" t="s">
        <v>2345</v>
      </c>
      <c r="AH1083">
        <v>32.5</v>
      </c>
      <c r="AI1083">
        <v>2.5</v>
      </c>
      <c r="AJ1083">
        <v>45.5</v>
      </c>
      <c r="AK1083">
        <v>1.5</v>
      </c>
      <c r="AL1083"/>
      <c r="AN1083" s="12"/>
      <c r="AO1083"/>
      <c r="AZ1083" s="12"/>
      <c r="BA1083" s="6"/>
      <c r="EM1083" t="s">
        <v>539</v>
      </c>
      <c r="EN1083" s="16">
        <v>1</v>
      </c>
    </row>
    <row r="1084" spans="1:145" x14ac:dyDescent="0.3">
      <c r="A1084" s="12" t="s">
        <v>51</v>
      </c>
      <c r="B1084" s="6" t="s">
        <v>2346</v>
      </c>
      <c r="AH1084">
        <v>23.5</v>
      </c>
      <c r="AI1084">
        <v>2.5</v>
      </c>
      <c r="AJ1084">
        <v>31.5</v>
      </c>
      <c r="AK1084">
        <v>1.5</v>
      </c>
      <c r="AL1084"/>
      <c r="AN1084" s="12"/>
      <c r="AO1084"/>
      <c r="AZ1084" s="12"/>
      <c r="BA1084" s="6"/>
      <c r="EM1084" t="s">
        <v>539</v>
      </c>
      <c r="EN1084" s="16">
        <v>1</v>
      </c>
    </row>
    <row r="1085" spans="1:145" x14ac:dyDescent="0.3">
      <c r="A1085" s="12" t="s">
        <v>51</v>
      </c>
      <c r="B1085" s="6" t="s">
        <v>2347</v>
      </c>
      <c r="C1085">
        <v>2</v>
      </c>
      <c r="AH1085">
        <v>20.5</v>
      </c>
      <c r="AI1085">
        <v>1.5</v>
      </c>
      <c r="AL1085"/>
      <c r="AN1085" s="12"/>
      <c r="AO1085"/>
      <c r="AZ1085" s="12"/>
      <c r="BA1085" s="6"/>
      <c r="EM1085" t="s">
        <v>539</v>
      </c>
      <c r="EN1085" s="16">
        <v>1</v>
      </c>
    </row>
    <row r="1086" spans="1:145" x14ac:dyDescent="0.3">
      <c r="A1086" s="12" t="s">
        <v>51</v>
      </c>
      <c r="B1086" s="6" t="s">
        <v>2348</v>
      </c>
      <c r="AH1086">
        <v>25</v>
      </c>
      <c r="AI1086">
        <v>3</v>
      </c>
      <c r="AJ1086">
        <v>26.5</v>
      </c>
      <c r="AK1086">
        <v>2.5</v>
      </c>
      <c r="AL1086"/>
      <c r="AN1086" s="12"/>
      <c r="AO1086"/>
      <c r="AZ1086" s="12"/>
      <c r="BA1086" s="6"/>
      <c r="EM1086" t="s">
        <v>539</v>
      </c>
      <c r="EN1086" s="16">
        <v>1</v>
      </c>
    </row>
    <row r="1087" spans="1:145" x14ac:dyDescent="0.3">
      <c r="A1087" s="12" t="s">
        <v>51</v>
      </c>
      <c r="B1087" s="6" t="s">
        <v>2349</v>
      </c>
      <c r="E1087">
        <v>450</v>
      </c>
      <c r="F1087" s="6">
        <v>1200</v>
      </c>
      <c r="AH1087">
        <v>24.5</v>
      </c>
      <c r="AI1087">
        <v>3.5</v>
      </c>
      <c r="AJ1087">
        <v>29.75</v>
      </c>
      <c r="AK1087">
        <v>2.75</v>
      </c>
      <c r="AL1087"/>
      <c r="AN1087" s="12"/>
      <c r="AO1087"/>
      <c r="AZ1087" s="12"/>
      <c r="BA1087" s="6"/>
      <c r="EM1087" t="s">
        <v>539</v>
      </c>
      <c r="EN1087" s="16">
        <v>1</v>
      </c>
    </row>
    <row r="1088" spans="1:145" x14ac:dyDescent="0.3">
      <c r="A1088" s="12" t="s">
        <v>51</v>
      </c>
      <c r="B1088" s="6" t="s">
        <v>2350</v>
      </c>
      <c r="AH1088">
        <v>24</v>
      </c>
      <c r="AI1088">
        <v>2</v>
      </c>
      <c r="AJ1088">
        <v>30.5</v>
      </c>
      <c r="AK1088">
        <v>5.5</v>
      </c>
      <c r="AL1088"/>
      <c r="AN1088" s="12"/>
      <c r="AO1088"/>
      <c r="AZ1088" s="12"/>
      <c r="BA1088" s="6"/>
      <c r="EM1088" t="s">
        <v>539</v>
      </c>
      <c r="EN1088" s="16">
        <v>1</v>
      </c>
    </row>
    <row r="1089" spans="1:145" x14ac:dyDescent="0.3">
      <c r="A1089" s="12" t="s">
        <v>51</v>
      </c>
      <c r="B1089" s="6" t="s">
        <v>2351</v>
      </c>
      <c r="AL1089">
        <v>35</v>
      </c>
      <c r="AM1089" s="6">
        <v>2</v>
      </c>
      <c r="AN1089" s="12"/>
      <c r="AO1089"/>
      <c r="AZ1089" s="12"/>
      <c r="BA1089" s="6"/>
      <c r="EM1089" t="s">
        <v>539</v>
      </c>
      <c r="EN1089" s="16">
        <v>1</v>
      </c>
    </row>
    <row r="1090" spans="1:145" x14ac:dyDescent="0.3">
      <c r="A1090" s="12" t="s">
        <v>51</v>
      </c>
      <c r="B1090" s="6" t="s">
        <v>2352</v>
      </c>
      <c r="E1090" s="12">
        <v>1750</v>
      </c>
      <c r="AL1090"/>
      <c r="AN1090" s="12"/>
      <c r="AO1090"/>
      <c r="AZ1090" s="12"/>
      <c r="BA1090" s="6"/>
      <c r="EM1090" t="s">
        <v>539</v>
      </c>
      <c r="EN1090" s="16">
        <v>1</v>
      </c>
      <c r="EO1090" t="s">
        <v>602</v>
      </c>
    </row>
    <row r="1091" spans="1:145" x14ac:dyDescent="0.3">
      <c r="A1091" s="12" t="s">
        <v>51</v>
      </c>
      <c r="B1091" s="6" t="s">
        <v>2353</v>
      </c>
      <c r="AH1091">
        <v>24</v>
      </c>
      <c r="AJ1091">
        <v>28</v>
      </c>
      <c r="AL1091"/>
      <c r="AN1091" s="12"/>
      <c r="AO1091"/>
      <c r="AZ1091" s="12"/>
      <c r="BA1091" s="6"/>
      <c r="EM1091" t="s">
        <v>539</v>
      </c>
      <c r="EN1091" s="16">
        <v>1</v>
      </c>
    </row>
    <row r="1092" spans="1:145" x14ac:dyDescent="0.3">
      <c r="A1092" s="12" t="s">
        <v>51</v>
      </c>
      <c r="B1092" s="6" t="s">
        <v>2354</v>
      </c>
      <c r="AH1092">
        <v>23.5</v>
      </c>
      <c r="AI1092">
        <v>4.5</v>
      </c>
      <c r="AJ1092">
        <v>23</v>
      </c>
      <c r="AK1092">
        <v>4</v>
      </c>
      <c r="AL1092"/>
      <c r="AN1092" s="12"/>
      <c r="AO1092"/>
      <c r="AZ1092" s="12"/>
      <c r="BA1092" s="6"/>
      <c r="EM1092" t="s">
        <v>539</v>
      </c>
      <c r="EN1092" s="16">
        <v>1</v>
      </c>
    </row>
    <row r="1093" spans="1:145" x14ac:dyDescent="0.3">
      <c r="A1093" s="12" t="s">
        <v>51</v>
      </c>
      <c r="B1093" s="6" t="s">
        <v>2355</v>
      </c>
      <c r="AH1093">
        <v>27.5</v>
      </c>
      <c r="AI1093">
        <v>3.5</v>
      </c>
      <c r="AJ1093">
        <v>35</v>
      </c>
      <c r="AK1093">
        <v>5</v>
      </c>
      <c r="AL1093"/>
      <c r="AN1093" s="12"/>
      <c r="AO1093"/>
      <c r="AZ1093" s="12"/>
      <c r="BA1093" s="6"/>
      <c r="EM1093" t="s">
        <v>539</v>
      </c>
      <c r="EN1093" s="16">
        <v>1</v>
      </c>
    </row>
    <row r="1094" spans="1:145" x14ac:dyDescent="0.3">
      <c r="A1094" s="12" t="s">
        <v>51</v>
      </c>
      <c r="B1094" s="6" t="s">
        <v>2356</v>
      </c>
      <c r="AH1094">
        <v>25.5</v>
      </c>
      <c r="AI1094">
        <v>2.5</v>
      </c>
      <c r="AJ1094">
        <v>33</v>
      </c>
      <c r="AK1094">
        <v>3</v>
      </c>
      <c r="AL1094"/>
      <c r="AN1094" s="12">
        <v>120</v>
      </c>
      <c r="AO1094">
        <v>260</v>
      </c>
      <c r="AZ1094" s="12"/>
      <c r="BA1094" s="6"/>
      <c r="EM1094" t="s">
        <v>539</v>
      </c>
      <c r="EN1094" s="16">
        <v>1</v>
      </c>
    </row>
    <row r="1095" spans="1:145" x14ac:dyDescent="0.3">
      <c r="A1095" s="12" t="s">
        <v>51</v>
      </c>
      <c r="B1095" s="6" t="s">
        <v>2357</v>
      </c>
      <c r="E1095" s="12">
        <v>2010</v>
      </c>
      <c r="AH1095">
        <v>18.75</v>
      </c>
      <c r="AI1095">
        <v>1.45</v>
      </c>
      <c r="AJ1095">
        <v>26.95</v>
      </c>
      <c r="AK1095">
        <v>0.05</v>
      </c>
      <c r="AL1095"/>
      <c r="AN1095" s="12"/>
      <c r="AO1095"/>
      <c r="AZ1095" s="12"/>
      <c r="BA1095" s="6"/>
      <c r="EM1095" t="s">
        <v>539</v>
      </c>
      <c r="EN1095" s="16">
        <v>1</v>
      </c>
    </row>
    <row r="1096" spans="1:145" x14ac:dyDescent="0.3">
      <c r="A1096" s="12" t="s">
        <v>51</v>
      </c>
      <c r="B1096" s="6" t="s">
        <v>2358</v>
      </c>
      <c r="E1096">
        <v>650</v>
      </c>
      <c r="F1096" s="6">
        <v>1700</v>
      </c>
      <c r="AH1096">
        <v>24.5</v>
      </c>
      <c r="AI1096">
        <v>3.5</v>
      </c>
      <c r="AJ1096">
        <v>28.5</v>
      </c>
      <c r="AK1096">
        <v>3.5</v>
      </c>
      <c r="AL1096"/>
      <c r="AN1096" s="12"/>
      <c r="AO1096"/>
      <c r="AZ1096" s="12"/>
      <c r="BA1096" s="6"/>
      <c r="EM1096" t="s">
        <v>539</v>
      </c>
      <c r="EN1096" s="16">
        <v>1</v>
      </c>
    </row>
    <row r="1097" spans="1:145" x14ac:dyDescent="0.3">
      <c r="A1097" s="12" t="s">
        <v>51</v>
      </c>
      <c r="B1097" s="6" t="s">
        <v>2359</v>
      </c>
      <c r="E1097">
        <v>1100</v>
      </c>
      <c r="F1097" s="6">
        <v>1250</v>
      </c>
      <c r="AH1097">
        <v>31.75</v>
      </c>
      <c r="AI1097">
        <v>2.25</v>
      </c>
      <c r="AJ1097">
        <v>28.65</v>
      </c>
      <c r="AK1097">
        <v>1.35</v>
      </c>
      <c r="AL1097"/>
      <c r="AN1097" s="12"/>
      <c r="AO1097"/>
      <c r="AZ1097" s="12"/>
      <c r="BA1097" s="6"/>
      <c r="EM1097" t="s">
        <v>539</v>
      </c>
      <c r="EN1097" s="16">
        <v>1</v>
      </c>
    </row>
    <row r="1098" spans="1:145" x14ac:dyDescent="0.3">
      <c r="A1098" s="12" t="s">
        <v>51</v>
      </c>
      <c r="B1098" s="6" t="s">
        <v>2360</v>
      </c>
      <c r="AH1098">
        <v>31</v>
      </c>
      <c r="AI1098">
        <v>2</v>
      </c>
      <c r="AL1098"/>
      <c r="AN1098" s="12"/>
      <c r="AO1098"/>
      <c r="AZ1098" s="12"/>
      <c r="BA1098" s="6"/>
      <c r="EM1098" t="s">
        <v>539</v>
      </c>
      <c r="EN1098" s="16">
        <v>1</v>
      </c>
    </row>
    <row r="1099" spans="1:145" x14ac:dyDescent="0.3">
      <c r="A1099" s="12" t="s">
        <v>51</v>
      </c>
      <c r="B1099" s="6" t="s">
        <v>2361</v>
      </c>
      <c r="E1099">
        <v>0</v>
      </c>
      <c r="F1099" s="6">
        <v>650</v>
      </c>
      <c r="AH1099">
        <v>27.85</v>
      </c>
      <c r="AI1099">
        <v>3.05</v>
      </c>
      <c r="AJ1099">
        <v>32.700000000000003</v>
      </c>
      <c r="AL1099"/>
      <c r="AN1099" s="12"/>
      <c r="AO1099"/>
      <c r="AP1099">
        <v>2</v>
      </c>
      <c r="AQ1099">
        <v>0.05</v>
      </c>
      <c r="AZ1099" s="12"/>
      <c r="BA1099" s="6"/>
      <c r="EM1099" t="s">
        <v>539</v>
      </c>
      <c r="EN1099" s="16">
        <v>1</v>
      </c>
    </row>
    <row r="1100" spans="1:145" x14ac:dyDescent="0.3">
      <c r="A1100" s="12" t="s">
        <v>51</v>
      </c>
      <c r="B1100" s="6" t="s">
        <v>2362</v>
      </c>
      <c r="C1100">
        <v>2</v>
      </c>
      <c r="E1100">
        <v>100</v>
      </c>
      <c r="F1100" s="6">
        <v>1100</v>
      </c>
      <c r="AH1100">
        <v>21.5</v>
      </c>
      <c r="AI1100">
        <v>1.5</v>
      </c>
      <c r="AJ1100">
        <v>26</v>
      </c>
      <c r="AK1100">
        <v>3</v>
      </c>
      <c r="AL1100"/>
      <c r="AN1100" s="12"/>
      <c r="AO1100"/>
      <c r="AZ1100" s="12"/>
      <c r="BA1100" s="6"/>
      <c r="EM1100" t="s">
        <v>539</v>
      </c>
      <c r="EN1100" s="16">
        <v>1</v>
      </c>
    </row>
    <row r="1101" spans="1:145" x14ac:dyDescent="0.3">
      <c r="A1101" s="12" t="s">
        <v>51</v>
      </c>
      <c r="B1101" s="6" t="s">
        <v>2363</v>
      </c>
      <c r="AL1101"/>
      <c r="AN1101" s="12"/>
      <c r="AO1101"/>
      <c r="AZ1101" s="12"/>
      <c r="BA1101" s="6"/>
      <c r="EM1101" t="s">
        <v>539</v>
      </c>
      <c r="EN1101" s="16">
        <v>1</v>
      </c>
      <c r="EO1101" t="s">
        <v>602</v>
      </c>
    </row>
    <row r="1102" spans="1:145" x14ac:dyDescent="0.3">
      <c r="A1102" s="12" t="s">
        <v>51</v>
      </c>
      <c r="B1102" s="6" t="s">
        <v>2364</v>
      </c>
      <c r="AL1102"/>
      <c r="AN1102" s="12"/>
      <c r="AO1102"/>
      <c r="AZ1102" s="12"/>
      <c r="BA1102" s="6"/>
      <c r="EM1102" t="s">
        <v>539</v>
      </c>
      <c r="EN1102" s="16">
        <v>1</v>
      </c>
      <c r="EO1102" t="s">
        <v>602</v>
      </c>
    </row>
    <row r="1103" spans="1:145" x14ac:dyDescent="0.3">
      <c r="A1103" s="12" t="s">
        <v>51</v>
      </c>
      <c r="B1103" s="6" t="s">
        <v>2365</v>
      </c>
      <c r="AJ1103">
        <v>30</v>
      </c>
      <c r="AL1103"/>
      <c r="AN1103" s="12"/>
      <c r="AO1103"/>
      <c r="AZ1103" s="12"/>
      <c r="BA1103" s="6"/>
      <c r="EM1103" t="s">
        <v>539</v>
      </c>
      <c r="EN1103" s="16">
        <v>1</v>
      </c>
    </row>
    <row r="1104" spans="1:145" s="195" customFormat="1" x14ac:dyDescent="0.3">
      <c r="A1104" s="193" t="s">
        <v>51</v>
      </c>
      <c r="B1104" s="196" t="s">
        <v>2366</v>
      </c>
      <c r="C1104" s="195">
        <v>2</v>
      </c>
      <c r="D1104" s="196">
        <v>1</v>
      </c>
      <c r="E1104" s="195">
        <v>700</v>
      </c>
      <c r="F1104" s="196">
        <v>2000</v>
      </c>
      <c r="G1104" s="197">
        <v>21.4</v>
      </c>
      <c r="H1104" s="197">
        <v>22.15</v>
      </c>
      <c r="I1104" s="197">
        <v>21.766666666666666</v>
      </c>
      <c r="J1104" s="198">
        <v>0.3752776749732567</v>
      </c>
      <c r="K1104" s="199">
        <v>1241</v>
      </c>
      <c r="L1104" s="199">
        <v>1431</v>
      </c>
      <c r="M1104" s="199">
        <v>1315.6666666666667</v>
      </c>
      <c r="N1104" s="200">
        <v>101.31798129322027</v>
      </c>
      <c r="O1104" s="208">
        <v>-12.01667</v>
      </c>
      <c r="P1104" s="196">
        <v>-0.43717</v>
      </c>
      <c r="Q1104" s="208">
        <v>28.423839999999998</v>
      </c>
      <c r="R1104" s="201">
        <v>29.62</v>
      </c>
      <c r="S1104" s="202">
        <v>1</v>
      </c>
      <c r="T1104" s="202">
        <v>0</v>
      </c>
      <c r="U1104" s="202">
        <v>0</v>
      </c>
      <c r="V1104" s="202">
        <v>0</v>
      </c>
      <c r="W1104" s="202">
        <v>1</v>
      </c>
      <c r="X1104" s="202">
        <v>0</v>
      </c>
      <c r="Y1104" s="202">
        <v>0</v>
      </c>
      <c r="Z1104" s="202">
        <v>0</v>
      </c>
      <c r="AA1104" s="202">
        <v>0</v>
      </c>
      <c r="AB1104" s="202">
        <v>0</v>
      </c>
      <c r="AC1104" s="202">
        <v>1</v>
      </c>
      <c r="AD1104" s="202">
        <v>0</v>
      </c>
      <c r="AE1104" s="203">
        <v>0</v>
      </c>
      <c r="AF1104" s="204">
        <v>1</v>
      </c>
      <c r="AG1104" s="196"/>
      <c r="AH1104" s="195">
        <v>27</v>
      </c>
      <c r="AI1104" s="195">
        <v>2</v>
      </c>
      <c r="AM1104" s="196"/>
      <c r="AN1104" s="193">
        <v>22</v>
      </c>
      <c r="AO1104" s="195">
        <v>26</v>
      </c>
      <c r="AS1104" s="196"/>
      <c r="AY1104" s="196"/>
      <c r="AZ1104" s="193"/>
      <c r="BA1104" s="196"/>
      <c r="BG1104" s="195">
        <v>1</v>
      </c>
      <c r="BJ1104" s="196">
        <v>1</v>
      </c>
      <c r="BL1104" s="196"/>
      <c r="BT1104" s="196"/>
      <c r="CA1104" s="196"/>
      <c r="CB1104" s="195">
        <v>1</v>
      </c>
      <c r="CE1104" s="195">
        <v>1</v>
      </c>
      <c r="CS1104" s="196"/>
      <c r="CU1104" s="196"/>
      <c r="CX1104" s="196"/>
      <c r="DN1104" s="196"/>
      <c r="DS1104" s="196"/>
      <c r="DY1104" s="196">
        <v>1</v>
      </c>
      <c r="EL1104" s="196"/>
      <c r="EM1104" s="195" t="s">
        <v>539</v>
      </c>
      <c r="EN1104" s="206" t="s">
        <v>924</v>
      </c>
    </row>
    <row r="1105" spans="1:145" x14ac:dyDescent="0.3">
      <c r="A1105" s="12" t="s">
        <v>51</v>
      </c>
      <c r="B1105" s="6" t="s">
        <v>2367</v>
      </c>
      <c r="AL1105"/>
      <c r="AN1105" s="12"/>
      <c r="AO1105"/>
      <c r="AZ1105" s="12"/>
      <c r="BA1105" s="6"/>
      <c r="EM1105" t="s">
        <v>539</v>
      </c>
      <c r="EN1105" s="16">
        <v>1</v>
      </c>
      <c r="EO1105" t="s">
        <v>602</v>
      </c>
    </row>
    <row r="1106" spans="1:145" x14ac:dyDescent="0.3">
      <c r="A1106" s="12" t="s">
        <v>51</v>
      </c>
      <c r="B1106" s="6" t="s">
        <v>2368</v>
      </c>
      <c r="AH1106">
        <v>21.5</v>
      </c>
      <c r="AI1106">
        <v>3.5</v>
      </c>
      <c r="AJ1106">
        <v>25.5</v>
      </c>
      <c r="AK1106">
        <v>2.5</v>
      </c>
      <c r="AL1106"/>
      <c r="AN1106" s="12"/>
      <c r="AO1106"/>
      <c r="AZ1106" s="12"/>
      <c r="BA1106" s="6"/>
      <c r="EM1106" t="s">
        <v>539</v>
      </c>
      <c r="EN1106" s="16">
        <v>1</v>
      </c>
    </row>
    <row r="1107" spans="1:145" x14ac:dyDescent="0.3">
      <c r="A1107" s="12" t="s">
        <v>51</v>
      </c>
      <c r="B1107" s="6" t="s">
        <v>2369</v>
      </c>
      <c r="AL1107"/>
      <c r="AN1107" s="12"/>
      <c r="AO1107"/>
      <c r="AZ1107" s="12"/>
      <c r="BA1107" s="6"/>
      <c r="EM1107" t="s">
        <v>539</v>
      </c>
      <c r="EN1107" s="16">
        <v>1</v>
      </c>
      <c r="EO1107" t="s">
        <v>602</v>
      </c>
    </row>
    <row r="1108" spans="1:145" x14ac:dyDescent="0.3">
      <c r="A1108" s="12" t="s">
        <v>51</v>
      </c>
      <c r="B1108" s="6" t="s">
        <v>2370</v>
      </c>
      <c r="AL1108"/>
      <c r="AN1108" s="12"/>
      <c r="AO1108"/>
      <c r="AZ1108" s="12"/>
      <c r="BA1108" s="6"/>
      <c r="EM1108" t="s">
        <v>539</v>
      </c>
      <c r="EN1108" s="16">
        <v>1</v>
      </c>
      <c r="EO1108" t="s">
        <v>602</v>
      </c>
    </row>
    <row r="1109" spans="1:145" x14ac:dyDescent="0.3">
      <c r="A1109" s="12" t="s">
        <v>51</v>
      </c>
      <c r="B1109" s="6" t="s">
        <v>2371</v>
      </c>
      <c r="AH1109">
        <v>31</v>
      </c>
      <c r="AI1109">
        <v>4</v>
      </c>
      <c r="AJ1109">
        <v>33</v>
      </c>
      <c r="AK1109">
        <v>4</v>
      </c>
      <c r="AL1109"/>
      <c r="AN1109" s="12"/>
      <c r="AO1109"/>
      <c r="AZ1109" s="12"/>
      <c r="BA1109" s="6"/>
      <c r="EM1109" t="s">
        <v>539</v>
      </c>
      <c r="EN1109" s="16">
        <v>1</v>
      </c>
    </row>
    <row r="1110" spans="1:145" x14ac:dyDescent="0.3">
      <c r="A1110" s="12" t="s">
        <v>51</v>
      </c>
      <c r="B1110" s="6" t="s">
        <v>2372</v>
      </c>
      <c r="C1110">
        <v>1</v>
      </c>
      <c r="AL1110"/>
      <c r="AN1110" s="12">
        <v>10</v>
      </c>
      <c r="AO1110">
        <v>30</v>
      </c>
      <c r="AP1110">
        <v>2</v>
      </c>
      <c r="AQ1110">
        <v>0.05</v>
      </c>
      <c r="AZ1110" s="12"/>
      <c r="BA1110" s="6"/>
      <c r="EM1110" t="s">
        <v>539</v>
      </c>
      <c r="EN1110" s="16" t="s">
        <v>592</v>
      </c>
      <c r="EO1110" t="s">
        <v>602</v>
      </c>
    </row>
    <row r="1111" spans="1:145" x14ac:dyDescent="0.3">
      <c r="A1111" s="12" t="s">
        <v>51</v>
      </c>
      <c r="B1111" s="6" t="s">
        <v>2373</v>
      </c>
      <c r="AL1111"/>
      <c r="AN1111" s="12"/>
      <c r="AO1111"/>
      <c r="AZ1111" s="12"/>
      <c r="BA1111" s="6"/>
      <c r="EM1111" t="s">
        <v>539</v>
      </c>
      <c r="EN1111" s="16">
        <v>1</v>
      </c>
      <c r="EO1111" t="s">
        <v>602</v>
      </c>
    </row>
    <row r="1112" spans="1:145" x14ac:dyDescent="0.3">
      <c r="A1112" s="12" t="s">
        <v>51</v>
      </c>
      <c r="B1112" s="6" t="s">
        <v>2374</v>
      </c>
      <c r="AL1112"/>
      <c r="AN1112" s="12"/>
      <c r="AO1112"/>
      <c r="AZ1112" s="12"/>
      <c r="BA1112" s="6"/>
      <c r="EM1112" t="s">
        <v>539</v>
      </c>
      <c r="EN1112" s="16">
        <v>1</v>
      </c>
      <c r="EO1112" t="s">
        <v>602</v>
      </c>
    </row>
    <row r="1113" spans="1:145" x14ac:dyDescent="0.3">
      <c r="A1113" s="12" t="s">
        <v>51</v>
      </c>
      <c r="B1113" s="6" t="s">
        <v>2455</v>
      </c>
      <c r="AL1113">
        <v>26</v>
      </c>
      <c r="AM1113" s="6">
        <v>2</v>
      </c>
      <c r="AN1113" s="12"/>
      <c r="AO1113"/>
      <c r="AZ1113" s="12"/>
      <c r="BA1113" s="6"/>
      <c r="EM1113" t="s">
        <v>539</v>
      </c>
      <c r="EN1113" s="16">
        <v>1</v>
      </c>
    </row>
    <row r="1114" spans="1:145" x14ac:dyDescent="0.3">
      <c r="A1114" s="12" t="s">
        <v>51</v>
      </c>
      <c r="B1114" s="6" t="s">
        <v>2375</v>
      </c>
      <c r="AL1114"/>
      <c r="AN1114" s="12"/>
      <c r="AO1114"/>
      <c r="AZ1114" s="12"/>
      <c r="BA1114" s="6"/>
      <c r="EM1114" t="s">
        <v>539</v>
      </c>
      <c r="EN1114" s="16">
        <v>1</v>
      </c>
      <c r="EO1114" t="s">
        <v>602</v>
      </c>
    </row>
    <row r="1115" spans="1:145" x14ac:dyDescent="0.3">
      <c r="A1115" s="12" t="s">
        <v>51</v>
      </c>
      <c r="B1115" s="6" t="s">
        <v>2456</v>
      </c>
      <c r="AH1115">
        <v>23.75</v>
      </c>
      <c r="AI1115">
        <v>0.75</v>
      </c>
      <c r="AL1115"/>
      <c r="AN1115" s="12"/>
      <c r="AO1115"/>
      <c r="AZ1115" s="12"/>
      <c r="BA1115" s="6"/>
      <c r="EM1115" t="s">
        <v>539</v>
      </c>
      <c r="EN1115" s="16">
        <v>1</v>
      </c>
    </row>
    <row r="1116" spans="1:145" x14ac:dyDescent="0.3">
      <c r="A1116" s="12" t="s">
        <v>51</v>
      </c>
      <c r="B1116" s="6" t="s">
        <v>2376</v>
      </c>
      <c r="AH1116">
        <v>27.5</v>
      </c>
      <c r="AI1116">
        <v>1.5</v>
      </c>
      <c r="AL1116"/>
      <c r="AN1116" s="12"/>
      <c r="AO1116"/>
      <c r="AZ1116" s="12"/>
      <c r="BA1116" s="6"/>
      <c r="EM1116" t="s">
        <v>539</v>
      </c>
      <c r="EN1116" s="16">
        <v>1</v>
      </c>
    </row>
    <row r="1117" spans="1:145" x14ac:dyDescent="0.3">
      <c r="A1117" s="12" t="s">
        <v>51</v>
      </c>
      <c r="B1117" s="6" t="s">
        <v>2377</v>
      </c>
      <c r="AL1117"/>
      <c r="AN1117" s="12"/>
      <c r="AO1117"/>
      <c r="AZ1117" s="12"/>
      <c r="BA1117" s="6"/>
      <c r="EM1117" t="s">
        <v>539</v>
      </c>
      <c r="EN1117" s="16">
        <v>1</v>
      </c>
      <c r="EO1117" t="s">
        <v>602</v>
      </c>
    </row>
    <row r="1118" spans="1:145" x14ac:dyDescent="0.3">
      <c r="A1118" s="12" t="s">
        <v>51</v>
      </c>
      <c r="B1118" s="6" t="s">
        <v>2378</v>
      </c>
      <c r="AH1118">
        <v>17.5</v>
      </c>
      <c r="AI1118">
        <v>1.5</v>
      </c>
      <c r="AJ1118">
        <v>24.5</v>
      </c>
      <c r="AK1118">
        <v>1.5</v>
      </c>
      <c r="AL1118"/>
      <c r="AN1118" s="12"/>
      <c r="AO1118"/>
      <c r="AZ1118" s="12"/>
      <c r="BA1118" s="6"/>
      <c r="EM1118" t="s">
        <v>539</v>
      </c>
      <c r="EN1118" s="16">
        <v>1</v>
      </c>
    </row>
    <row r="1119" spans="1:145" x14ac:dyDescent="0.3">
      <c r="A1119" s="12" t="s">
        <v>51</v>
      </c>
      <c r="B1119" s="6" t="s">
        <v>2379</v>
      </c>
      <c r="AH1119">
        <v>27.5</v>
      </c>
      <c r="AI1119">
        <v>5.5</v>
      </c>
      <c r="AJ1119">
        <v>36</v>
      </c>
      <c r="AK1119">
        <v>3</v>
      </c>
      <c r="AL1119"/>
      <c r="AN1119" s="12"/>
      <c r="AO1119"/>
      <c r="AZ1119" s="12"/>
      <c r="BA1119" s="6"/>
      <c r="EM1119" t="s">
        <v>539</v>
      </c>
      <c r="EN1119" s="16">
        <v>1</v>
      </c>
    </row>
    <row r="1120" spans="1:145" x14ac:dyDescent="0.3">
      <c r="A1120" s="12" t="s">
        <v>51</v>
      </c>
      <c r="B1120" s="6" t="s">
        <v>2380</v>
      </c>
      <c r="AH1120">
        <v>26.5</v>
      </c>
      <c r="AI1120">
        <v>0.5</v>
      </c>
      <c r="AL1120"/>
      <c r="AN1120" s="12"/>
      <c r="AO1120"/>
      <c r="AV1120">
        <v>39</v>
      </c>
      <c r="AZ1120" s="12"/>
      <c r="BA1120" s="6"/>
      <c r="EM1120" t="s">
        <v>539</v>
      </c>
      <c r="EN1120" s="16">
        <v>1</v>
      </c>
    </row>
    <row r="1121" spans="1:145" x14ac:dyDescent="0.3">
      <c r="A1121" s="12" t="s">
        <v>51</v>
      </c>
      <c r="B1121" s="6" t="s">
        <v>2381</v>
      </c>
      <c r="AH1121">
        <v>17.5</v>
      </c>
      <c r="AI1121">
        <v>2.5</v>
      </c>
      <c r="AJ1121">
        <v>24</v>
      </c>
      <c r="AK1121">
        <v>2</v>
      </c>
      <c r="AL1121"/>
      <c r="AN1121" s="12"/>
      <c r="AO1121"/>
      <c r="AZ1121" s="12"/>
      <c r="BA1121" s="6"/>
      <c r="EM1121" t="s">
        <v>539</v>
      </c>
      <c r="EN1121" s="16">
        <v>1</v>
      </c>
    </row>
    <row r="1122" spans="1:145" x14ac:dyDescent="0.3">
      <c r="A1122" s="12" t="s">
        <v>51</v>
      </c>
      <c r="B1122" s="6" t="s">
        <v>2382</v>
      </c>
      <c r="C1122">
        <v>1</v>
      </c>
      <c r="AL1122">
        <v>23.5</v>
      </c>
      <c r="AM1122" s="6">
        <v>3.5</v>
      </c>
      <c r="AN1122" s="12"/>
      <c r="AO1122"/>
      <c r="AZ1122" s="12"/>
      <c r="BA1122" s="6"/>
      <c r="EM1122" t="s">
        <v>539</v>
      </c>
      <c r="EN1122" s="16">
        <v>1</v>
      </c>
    </row>
    <row r="1123" spans="1:145" x14ac:dyDescent="0.3">
      <c r="A1123" s="12" t="s">
        <v>51</v>
      </c>
      <c r="B1123" s="6" t="s">
        <v>2383</v>
      </c>
      <c r="AH1123">
        <v>22</v>
      </c>
      <c r="AI1123">
        <v>2</v>
      </c>
      <c r="AJ1123">
        <v>28.5</v>
      </c>
      <c r="AK1123">
        <v>2.5</v>
      </c>
      <c r="AL1123"/>
      <c r="AN1123" s="12"/>
      <c r="AO1123"/>
      <c r="AZ1123" s="12"/>
      <c r="BA1123" s="6"/>
      <c r="EM1123" t="s">
        <v>539</v>
      </c>
      <c r="EN1123" s="16">
        <v>1</v>
      </c>
    </row>
    <row r="1124" spans="1:145" x14ac:dyDescent="0.3">
      <c r="A1124" s="12" t="s">
        <v>51</v>
      </c>
      <c r="B1124" s="6" t="s">
        <v>2384</v>
      </c>
      <c r="AH1124">
        <v>22</v>
      </c>
      <c r="AI1124">
        <v>4</v>
      </c>
      <c r="AJ1124">
        <v>25</v>
      </c>
      <c r="AK1124">
        <v>4</v>
      </c>
      <c r="AL1124"/>
      <c r="AN1124" s="12"/>
      <c r="AO1124"/>
      <c r="AZ1124" s="12"/>
      <c r="BA1124" s="6"/>
      <c r="EM1124" t="s">
        <v>539</v>
      </c>
      <c r="EN1124" s="16">
        <v>1</v>
      </c>
    </row>
    <row r="1125" spans="1:145" x14ac:dyDescent="0.3">
      <c r="A1125" s="12" t="s">
        <v>51</v>
      </c>
      <c r="B1125" s="6" t="s">
        <v>2385</v>
      </c>
      <c r="AL1125"/>
      <c r="AN1125" s="12"/>
      <c r="AO1125"/>
      <c r="AZ1125" s="12"/>
      <c r="BA1125" s="6"/>
      <c r="EM1125" t="s">
        <v>539</v>
      </c>
      <c r="EN1125" s="16">
        <v>1</v>
      </c>
      <c r="EO1125" t="s">
        <v>602</v>
      </c>
    </row>
    <row r="1126" spans="1:145" x14ac:dyDescent="0.3">
      <c r="A1126" s="12" t="s">
        <v>51</v>
      </c>
      <c r="B1126" s="6" t="s">
        <v>2386</v>
      </c>
      <c r="AH1126">
        <v>30</v>
      </c>
      <c r="AI1126">
        <v>1</v>
      </c>
      <c r="AJ1126">
        <v>38</v>
      </c>
      <c r="AL1126"/>
      <c r="AN1126" s="12"/>
      <c r="AO1126"/>
      <c r="AZ1126" s="12"/>
      <c r="BA1126" s="6"/>
      <c r="EM1126" t="s">
        <v>539</v>
      </c>
      <c r="EN1126" s="16">
        <v>1</v>
      </c>
    </row>
    <row r="1127" spans="1:145" x14ac:dyDescent="0.3">
      <c r="A1127" s="12" t="s">
        <v>51</v>
      </c>
      <c r="B1127" s="6" t="s">
        <v>2387</v>
      </c>
      <c r="AJ1127">
        <v>33</v>
      </c>
      <c r="AL1127"/>
      <c r="AN1127" s="12"/>
      <c r="AO1127"/>
      <c r="AZ1127" s="12"/>
      <c r="BA1127" s="6"/>
      <c r="EM1127" t="s">
        <v>539</v>
      </c>
      <c r="EN1127" s="16">
        <v>1</v>
      </c>
    </row>
    <row r="1128" spans="1:145" x14ac:dyDescent="0.3">
      <c r="A1128" s="12" t="s">
        <v>51</v>
      </c>
      <c r="B1128" s="6" t="s">
        <v>2388</v>
      </c>
      <c r="D1128" s="6">
        <v>1</v>
      </c>
      <c r="E1128">
        <v>1850</v>
      </c>
      <c r="F1128" s="6">
        <v>2000</v>
      </c>
      <c r="AJ1128">
        <v>31</v>
      </c>
      <c r="AL1128"/>
      <c r="AN1128" s="12"/>
      <c r="AO1128"/>
      <c r="AZ1128" s="12"/>
      <c r="BA1128" s="6"/>
      <c r="EM1128" t="s">
        <v>539</v>
      </c>
      <c r="EN1128" s="16">
        <v>1</v>
      </c>
    </row>
    <row r="1129" spans="1:145" x14ac:dyDescent="0.3">
      <c r="A1129" s="12" t="s">
        <v>51</v>
      </c>
      <c r="B1129" s="6" t="s">
        <v>2389</v>
      </c>
      <c r="AL1129"/>
      <c r="AN1129" s="12"/>
      <c r="AO1129"/>
      <c r="AZ1129" s="12"/>
      <c r="BA1129" s="6"/>
      <c r="EM1129" t="s">
        <v>539</v>
      </c>
      <c r="EN1129" s="16">
        <v>1</v>
      </c>
      <c r="EO1129" t="s">
        <v>602</v>
      </c>
    </row>
    <row r="1130" spans="1:145" x14ac:dyDescent="0.3">
      <c r="A1130" s="12" t="s">
        <v>51</v>
      </c>
      <c r="B1130" s="6" t="s">
        <v>2390</v>
      </c>
      <c r="AL1130"/>
      <c r="AN1130" s="12"/>
      <c r="AO1130"/>
      <c r="AZ1130" s="12"/>
      <c r="BA1130" s="6"/>
      <c r="EM1130" t="s">
        <v>539</v>
      </c>
      <c r="EN1130" s="16">
        <v>1</v>
      </c>
      <c r="EO1130" t="s">
        <v>602</v>
      </c>
    </row>
    <row r="1131" spans="1:145" x14ac:dyDescent="0.3">
      <c r="A1131" s="12" t="s">
        <v>51</v>
      </c>
      <c r="B1131" s="6" t="s">
        <v>2391</v>
      </c>
      <c r="AH1131">
        <v>29</v>
      </c>
      <c r="AI1131">
        <v>4</v>
      </c>
      <c r="AL1131"/>
      <c r="AN1131" s="12"/>
      <c r="AO1131"/>
      <c r="AZ1131" s="12"/>
      <c r="BA1131" s="6"/>
      <c r="EM1131" t="s">
        <v>539</v>
      </c>
      <c r="EN1131" s="16">
        <v>1</v>
      </c>
    </row>
    <row r="1132" spans="1:145" x14ac:dyDescent="0.3">
      <c r="A1132" s="12" t="s">
        <v>51</v>
      </c>
      <c r="B1132" s="6" t="s">
        <v>2392</v>
      </c>
      <c r="AL1132"/>
      <c r="AN1132" s="12"/>
      <c r="AO1132"/>
      <c r="AZ1132" s="12"/>
      <c r="BA1132" s="6"/>
      <c r="EM1132" t="s">
        <v>539</v>
      </c>
      <c r="EN1132" s="16">
        <v>1</v>
      </c>
      <c r="EO1132" t="s">
        <v>602</v>
      </c>
    </row>
    <row r="1133" spans="1:145" x14ac:dyDescent="0.3">
      <c r="A1133" s="12" t="s">
        <v>51</v>
      </c>
      <c r="B1133" s="6" t="s">
        <v>2393</v>
      </c>
      <c r="C1133">
        <v>1</v>
      </c>
      <c r="AL1133">
        <v>33</v>
      </c>
      <c r="AN1133" s="12">
        <v>150</v>
      </c>
      <c r="AO1133">
        <v>650</v>
      </c>
      <c r="AR1133">
        <v>0.7</v>
      </c>
      <c r="AS1133" s="6">
        <v>0.1</v>
      </c>
      <c r="AX1133">
        <v>7</v>
      </c>
      <c r="AY1133" s="6">
        <v>1</v>
      </c>
      <c r="AZ1133" s="12"/>
      <c r="BA1133" s="6"/>
      <c r="EM1133" t="s">
        <v>539</v>
      </c>
      <c r="EN1133" s="16">
        <v>1</v>
      </c>
    </row>
    <row r="1134" spans="1:145" x14ac:dyDescent="0.3">
      <c r="A1134" s="12" t="s">
        <v>51</v>
      </c>
      <c r="B1134" s="6" t="s">
        <v>2394</v>
      </c>
      <c r="AH1134">
        <v>14.5</v>
      </c>
      <c r="AI1134">
        <v>2.5</v>
      </c>
      <c r="AJ1134">
        <v>21</v>
      </c>
      <c r="AK1134">
        <v>3</v>
      </c>
      <c r="AL1134"/>
      <c r="AN1134" s="12"/>
      <c r="AO1134"/>
      <c r="AZ1134" s="12"/>
      <c r="BA1134" s="6"/>
      <c r="EM1134" t="s">
        <v>539</v>
      </c>
      <c r="EN1134" s="16">
        <v>1</v>
      </c>
    </row>
    <row r="1135" spans="1:145" s="195" customFormat="1" x14ac:dyDescent="0.3">
      <c r="A1135" s="193" t="s">
        <v>51</v>
      </c>
      <c r="B1135" s="196" t="s">
        <v>2395</v>
      </c>
      <c r="C1135" s="195">
        <v>2</v>
      </c>
      <c r="D1135" s="196">
        <v>1</v>
      </c>
      <c r="F1135" s="196">
        <v>1000</v>
      </c>
      <c r="G1135" s="195">
        <v>21.25</v>
      </c>
      <c r="H1135" s="195">
        <v>26.39</v>
      </c>
      <c r="I1135" s="195">
        <v>23.653333333333332</v>
      </c>
      <c r="J1135" s="198">
        <v>1.9519699451238142</v>
      </c>
      <c r="K1135" s="195">
        <v>917.71</v>
      </c>
      <c r="L1135" s="195">
        <v>1427.18</v>
      </c>
      <c r="M1135" s="195">
        <v>1082.0133333333333</v>
      </c>
      <c r="N1135" s="200">
        <v>188.93991528172802</v>
      </c>
      <c r="O1135" s="208">
        <v>-19.747630000000001</v>
      </c>
      <c r="P1135" s="196">
        <v>-5.0987999999999998</v>
      </c>
      <c r="Q1135" s="208">
        <v>33.315750000000001</v>
      </c>
      <c r="R1135" s="196">
        <v>39.418469999999999</v>
      </c>
      <c r="S1135" s="202">
        <v>1</v>
      </c>
      <c r="T1135" s="202">
        <v>0</v>
      </c>
      <c r="U1135" s="202">
        <v>0</v>
      </c>
      <c r="V1135" s="202">
        <v>0</v>
      </c>
      <c r="W1135" s="202">
        <v>1</v>
      </c>
      <c r="X1135" s="202">
        <v>0</v>
      </c>
      <c r="Y1135" s="202">
        <v>0</v>
      </c>
      <c r="Z1135" s="202">
        <v>0</v>
      </c>
      <c r="AA1135" s="202">
        <v>0</v>
      </c>
      <c r="AB1135" s="202">
        <v>0</v>
      </c>
      <c r="AC1135" s="202">
        <v>1</v>
      </c>
      <c r="AD1135" s="202">
        <v>0</v>
      </c>
      <c r="AE1135" s="203">
        <v>0</v>
      </c>
      <c r="AF1135" s="204">
        <v>1</v>
      </c>
      <c r="AG1135" s="196"/>
      <c r="AH1135" s="195">
        <v>25</v>
      </c>
      <c r="AI1135" s="195">
        <v>2</v>
      </c>
      <c r="AJ1135" s="195">
        <v>28.5</v>
      </c>
      <c r="AK1135" s="195">
        <v>3.5</v>
      </c>
      <c r="AM1135" s="196"/>
      <c r="AN1135" s="193">
        <v>50</v>
      </c>
      <c r="AO1135" s="195">
        <v>100</v>
      </c>
      <c r="AR1135" s="195">
        <v>0.8</v>
      </c>
      <c r="AS1135" s="196">
        <v>0.1</v>
      </c>
      <c r="AY1135" s="196"/>
      <c r="AZ1135" s="193"/>
      <c r="BA1135" s="196"/>
      <c r="BF1135" s="195">
        <v>1</v>
      </c>
      <c r="BG1135" s="195">
        <v>1</v>
      </c>
      <c r="BJ1135" s="196"/>
      <c r="BL1135" s="196"/>
      <c r="BT1135" s="196"/>
      <c r="CA1135" s="196"/>
      <c r="CH1135" s="195">
        <v>1</v>
      </c>
      <c r="CI1135" s="195">
        <v>1</v>
      </c>
      <c r="CS1135" s="196"/>
      <c r="CU1135" s="196"/>
      <c r="CX1135" s="196"/>
      <c r="DN1135" s="196"/>
      <c r="DS1135" s="196"/>
      <c r="DY1135" s="196">
        <v>1</v>
      </c>
      <c r="EL1135" s="196"/>
      <c r="EM1135" s="195" t="s">
        <v>539</v>
      </c>
      <c r="EN1135" s="206" t="s">
        <v>5141</v>
      </c>
    </row>
    <row r="1136" spans="1:145" x14ac:dyDescent="0.3">
      <c r="A1136" s="12" t="s">
        <v>51</v>
      </c>
      <c r="B1136" s="6" t="s">
        <v>2396</v>
      </c>
      <c r="C1136">
        <v>2</v>
      </c>
      <c r="E1136">
        <v>0</v>
      </c>
      <c r="F1136" s="6">
        <v>1400</v>
      </c>
      <c r="AH1136">
        <v>27.5</v>
      </c>
      <c r="AI1136">
        <v>3.5</v>
      </c>
      <c r="AJ1136">
        <v>32</v>
      </c>
      <c r="AK1136">
        <v>1</v>
      </c>
      <c r="AL1136"/>
      <c r="AN1136" s="12"/>
      <c r="AO1136"/>
      <c r="AZ1136" s="12"/>
      <c r="BA1136" s="6"/>
      <c r="EM1136" t="s">
        <v>539</v>
      </c>
      <c r="EN1136" s="16">
        <v>1</v>
      </c>
    </row>
    <row r="1137" spans="1:144" x14ac:dyDescent="0.3">
      <c r="A1137" s="12" t="s">
        <v>51</v>
      </c>
      <c r="B1137" s="6" t="s">
        <v>2397</v>
      </c>
      <c r="AH1137">
        <v>26.5</v>
      </c>
      <c r="AI1137">
        <v>1.5</v>
      </c>
      <c r="AL1137"/>
      <c r="AN1137" s="12"/>
      <c r="AO1137"/>
      <c r="AZ1137" s="12"/>
      <c r="BA1137" s="6"/>
      <c r="EM1137" t="s">
        <v>539</v>
      </c>
      <c r="EN1137" s="16">
        <v>1</v>
      </c>
    </row>
    <row r="1138" spans="1:144" s="195" customFormat="1" x14ac:dyDescent="0.3">
      <c r="A1138" s="193" t="s">
        <v>51</v>
      </c>
      <c r="B1138" s="196" t="s">
        <v>2398</v>
      </c>
      <c r="C1138" s="195">
        <v>2</v>
      </c>
      <c r="D1138" s="196">
        <v>1</v>
      </c>
      <c r="F1138" s="196"/>
      <c r="G1138" s="197">
        <v>24.23</v>
      </c>
      <c r="H1138" s="197">
        <v>24.95</v>
      </c>
      <c r="I1138" s="197">
        <v>24.59</v>
      </c>
      <c r="J1138" s="198">
        <v>0.50911688245431341</v>
      </c>
      <c r="K1138" s="199">
        <v>1575</v>
      </c>
      <c r="L1138" s="199">
        <v>1919</v>
      </c>
      <c r="M1138" s="199">
        <v>1747</v>
      </c>
      <c r="N1138" s="200">
        <v>243.24473272817235</v>
      </c>
      <c r="O1138" s="208">
        <v>2.9832999999999998</v>
      </c>
      <c r="P1138" s="201">
        <v>3.359</v>
      </c>
      <c r="Q1138" s="208">
        <v>11.966699999999999</v>
      </c>
      <c r="R1138" s="196">
        <v>12.7409</v>
      </c>
      <c r="S1138" s="202">
        <v>1</v>
      </c>
      <c r="T1138" s="202">
        <v>0</v>
      </c>
      <c r="U1138" s="202">
        <v>0</v>
      </c>
      <c r="V1138" s="202">
        <v>0</v>
      </c>
      <c r="W1138" s="202">
        <v>0</v>
      </c>
      <c r="X1138" s="202">
        <v>0</v>
      </c>
      <c r="Y1138" s="202">
        <v>0</v>
      </c>
      <c r="Z1138" s="202">
        <v>0</v>
      </c>
      <c r="AA1138" s="202">
        <v>0</v>
      </c>
      <c r="AB1138" s="202">
        <v>0</v>
      </c>
      <c r="AC1138" s="202">
        <v>0</v>
      </c>
      <c r="AD1138" s="202">
        <v>0</v>
      </c>
      <c r="AE1138" s="203">
        <v>0</v>
      </c>
      <c r="AF1138" s="204">
        <v>1</v>
      </c>
      <c r="AG1138" s="196"/>
      <c r="AL1138" s="195">
        <v>25.5</v>
      </c>
      <c r="AM1138" s="196">
        <v>1.5</v>
      </c>
      <c r="AN1138" s="193">
        <v>10</v>
      </c>
      <c r="AO1138" s="195">
        <v>20</v>
      </c>
      <c r="AS1138" s="196"/>
      <c r="AY1138" s="196"/>
      <c r="AZ1138" s="193"/>
      <c r="BA1138" s="196"/>
      <c r="BG1138" s="195">
        <v>1</v>
      </c>
      <c r="BJ1138" s="196"/>
      <c r="BL1138" s="196"/>
      <c r="BT1138" s="196"/>
      <c r="CA1138" s="196"/>
      <c r="CS1138" s="196"/>
      <c r="CU1138" s="196"/>
      <c r="CX1138" s="196"/>
      <c r="DN1138" s="196"/>
      <c r="DS1138" s="196"/>
      <c r="DY1138" s="196"/>
      <c r="EL1138" s="196"/>
      <c r="EM1138" s="195" t="s">
        <v>539</v>
      </c>
      <c r="EN1138" s="206" t="s">
        <v>210</v>
      </c>
    </row>
    <row r="1139" spans="1:144" x14ac:dyDescent="0.3">
      <c r="A1139" s="12" t="s">
        <v>51</v>
      </c>
      <c r="B1139" s="6" t="s">
        <v>2399</v>
      </c>
      <c r="C1139">
        <v>1</v>
      </c>
      <c r="AL1139">
        <v>21.5</v>
      </c>
      <c r="AM1139" s="6">
        <v>2.5</v>
      </c>
      <c r="AN1139" s="12"/>
      <c r="AO1139"/>
      <c r="AZ1139" s="12"/>
      <c r="BA1139" s="6"/>
      <c r="EM1139" t="s">
        <v>539</v>
      </c>
      <c r="EN1139" s="16" t="s">
        <v>592</v>
      </c>
    </row>
    <row r="1140" spans="1:144" x14ac:dyDescent="0.3">
      <c r="A1140" s="12" t="s">
        <v>51</v>
      </c>
      <c r="B1140" s="6" t="s">
        <v>2400</v>
      </c>
      <c r="AH1140">
        <v>20</v>
      </c>
      <c r="AI1140">
        <v>1</v>
      </c>
      <c r="AJ1140">
        <v>23</v>
      </c>
      <c r="AL1140"/>
      <c r="AN1140" s="12"/>
      <c r="AO1140"/>
      <c r="AZ1140" s="12"/>
      <c r="BA1140" s="6"/>
      <c r="EM1140" t="s">
        <v>539</v>
      </c>
      <c r="EN1140" s="16">
        <v>1</v>
      </c>
    </row>
    <row r="1141" spans="1:144" x14ac:dyDescent="0.3">
      <c r="A1141" s="12" t="s">
        <v>51</v>
      </c>
      <c r="B1141" s="6" t="s">
        <v>2401</v>
      </c>
      <c r="AH1141">
        <v>33.5</v>
      </c>
      <c r="AI1141">
        <v>3.5</v>
      </c>
      <c r="AJ1141">
        <v>36</v>
      </c>
      <c r="AK1141">
        <v>2</v>
      </c>
      <c r="AL1141"/>
      <c r="AN1141" s="12"/>
      <c r="AO1141"/>
      <c r="AZ1141" s="12"/>
      <c r="BA1141" s="6"/>
      <c r="EM1141" t="s">
        <v>539</v>
      </c>
      <c r="EN1141" s="16">
        <v>1</v>
      </c>
    </row>
    <row r="1142" spans="1:144" x14ac:dyDescent="0.3">
      <c r="A1142" s="12" t="s">
        <v>51</v>
      </c>
      <c r="B1142" s="6" t="s">
        <v>2402</v>
      </c>
      <c r="D1142" s="6">
        <v>1</v>
      </c>
      <c r="E1142">
        <v>250</v>
      </c>
      <c r="F1142" s="6">
        <v>900</v>
      </c>
      <c r="AH1142">
        <v>26</v>
      </c>
      <c r="AI1142">
        <v>3</v>
      </c>
      <c r="AJ1142">
        <v>28</v>
      </c>
      <c r="AK1142">
        <v>4</v>
      </c>
      <c r="AL1142"/>
      <c r="AN1142" s="12">
        <v>94</v>
      </c>
      <c r="AO1142">
        <v>800</v>
      </c>
      <c r="AZ1142" s="12"/>
      <c r="BA1142" s="6"/>
      <c r="EM1142" t="s">
        <v>539</v>
      </c>
      <c r="EN1142" s="16">
        <v>1</v>
      </c>
    </row>
    <row r="1143" spans="1:144" x14ac:dyDescent="0.3">
      <c r="A1143" s="12" t="s">
        <v>51</v>
      </c>
      <c r="B1143" s="6" t="s">
        <v>2403</v>
      </c>
      <c r="AJ1143">
        <v>25</v>
      </c>
      <c r="AL1143"/>
      <c r="AN1143" s="12"/>
      <c r="AO1143"/>
      <c r="AZ1143" s="12"/>
      <c r="BA1143" s="6"/>
      <c r="EM1143" t="s">
        <v>539</v>
      </c>
      <c r="EN1143" s="16">
        <v>1</v>
      </c>
    </row>
    <row r="1144" spans="1:144" x14ac:dyDescent="0.3">
      <c r="A1144" s="12" t="s">
        <v>51</v>
      </c>
      <c r="B1144" s="6" t="s">
        <v>2457</v>
      </c>
      <c r="C1144">
        <v>2</v>
      </c>
      <c r="AL1144">
        <v>28.5</v>
      </c>
      <c r="AM1144" s="6">
        <v>2.5</v>
      </c>
      <c r="AN1144" s="12">
        <v>40</v>
      </c>
      <c r="AO1144">
        <v>50</v>
      </c>
      <c r="AZ1144" s="12"/>
      <c r="BA1144" s="6"/>
      <c r="EM1144" t="s">
        <v>539</v>
      </c>
      <c r="EN1144" s="16">
        <v>1</v>
      </c>
    </row>
    <row r="1145" spans="1:144" x14ac:dyDescent="0.3">
      <c r="A1145" s="12" t="s">
        <v>51</v>
      </c>
      <c r="B1145" s="6" t="s">
        <v>2404</v>
      </c>
      <c r="AH1145">
        <v>24</v>
      </c>
      <c r="AI1145">
        <v>5</v>
      </c>
      <c r="AJ1145">
        <v>31.5</v>
      </c>
      <c r="AK1145">
        <v>2.5</v>
      </c>
      <c r="AL1145"/>
      <c r="AN1145" s="12"/>
      <c r="AO1145"/>
      <c r="AZ1145" s="12"/>
      <c r="BA1145" s="6"/>
      <c r="EM1145" t="s">
        <v>539</v>
      </c>
      <c r="EN1145" s="16">
        <v>1</v>
      </c>
    </row>
    <row r="1146" spans="1:144" x14ac:dyDescent="0.3">
      <c r="A1146" s="12" t="s">
        <v>51</v>
      </c>
      <c r="B1146" s="6" t="s">
        <v>2405</v>
      </c>
      <c r="AH1146">
        <v>23.5</v>
      </c>
      <c r="AI1146">
        <v>3.5</v>
      </c>
      <c r="AJ1146">
        <v>28.5</v>
      </c>
      <c r="AK1146">
        <v>5.5</v>
      </c>
      <c r="AL1146"/>
      <c r="AN1146" s="12"/>
      <c r="AO1146"/>
      <c r="AZ1146" s="12"/>
      <c r="BA1146" s="6"/>
      <c r="EM1146" t="s">
        <v>539</v>
      </c>
      <c r="EN1146" s="16">
        <v>1</v>
      </c>
    </row>
    <row r="1147" spans="1:144" x14ac:dyDescent="0.3">
      <c r="A1147" s="12" t="s">
        <v>51</v>
      </c>
      <c r="B1147" s="6" t="s">
        <v>2406</v>
      </c>
      <c r="AH1147">
        <v>23.5</v>
      </c>
      <c r="AI1147">
        <v>4.5</v>
      </c>
      <c r="AJ1147">
        <v>23</v>
      </c>
      <c r="AK1147">
        <v>4</v>
      </c>
      <c r="AL1147"/>
      <c r="AN1147" s="12"/>
      <c r="AO1147"/>
      <c r="AZ1147" s="12"/>
      <c r="BA1147" s="6"/>
      <c r="EM1147" t="s">
        <v>539</v>
      </c>
      <c r="EN1147" s="16">
        <v>1</v>
      </c>
    </row>
    <row r="1148" spans="1:144" x14ac:dyDescent="0.3">
      <c r="A1148" s="12" t="s">
        <v>51</v>
      </c>
      <c r="B1148" s="6" t="s">
        <v>2407</v>
      </c>
      <c r="AJ1148">
        <v>21</v>
      </c>
      <c r="AL1148"/>
      <c r="AN1148" s="12"/>
      <c r="AO1148"/>
      <c r="AZ1148" s="12"/>
      <c r="BA1148" s="6"/>
      <c r="EM1148" t="s">
        <v>539</v>
      </c>
      <c r="EN1148" s="16">
        <v>1</v>
      </c>
    </row>
    <row r="1149" spans="1:144" x14ac:dyDescent="0.3">
      <c r="A1149" s="12" t="s">
        <v>51</v>
      </c>
      <c r="B1149" s="6" t="s">
        <v>2408</v>
      </c>
      <c r="AH1149">
        <v>23.5</v>
      </c>
      <c r="AI1149">
        <v>1.5</v>
      </c>
      <c r="AJ1149">
        <v>31</v>
      </c>
      <c r="AK1149">
        <v>2</v>
      </c>
      <c r="AL1149"/>
      <c r="AN1149" s="12"/>
      <c r="AO1149"/>
      <c r="AZ1149" s="12"/>
      <c r="BA1149" s="6"/>
      <c r="EM1149" t="s">
        <v>539</v>
      </c>
      <c r="EN1149" s="16">
        <v>1</v>
      </c>
    </row>
    <row r="1150" spans="1:144" x14ac:dyDescent="0.3">
      <c r="A1150" s="12" t="s">
        <v>51</v>
      </c>
      <c r="B1150" s="6" t="s">
        <v>2409</v>
      </c>
      <c r="C1150">
        <v>2</v>
      </c>
      <c r="AH1150">
        <v>22.5</v>
      </c>
      <c r="AI1150">
        <v>1.5</v>
      </c>
      <c r="AL1150"/>
      <c r="AN1150" s="12">
        <v>36</v>
      </c>
      <c r="AO1150">
        <v>110</v>
      </c>
      <c r="AZ1150" s="12"/>
      <c r="BA1150" s="6"/>
      <c r="EM1150" t="s">
        <v>539</v>
      </c>
      <c r="EN1150" s="16" t="s">
        <v>592</v>
      </c>
    </row>
    <row r="1151" spans="1:144" x14ac:dyDescent="0.3">
      <c r="A1151" s="12" t="s">
        <v>51</v>
      </c>
      <c r="B1151" s="6" t="s">
        <v>2410</v>
      </c>
      <c r="AH1151">
        <v>32</v>
      </c>
      <c r="AI1151">
        <v>5</v>
      </c>
      <c r="AL1151"/>
      <c r="AN1151" s="12"/>
      <c r="AO1151"/>
      <c r="AZ1151" s="12"/>
      <c r="BA1151" s="6"/>
      <c r="EM1151" t="s">
        <v>539</v>
      </c>
      <c r="EN1151" s="16">
        <v>1</v>
      </c>
    </row>
    <row r="1152" spans="1:144" x14ac:dyDescent="0.3">
      <c r="A1152" s="12" t="s">
        <v>51</v>
      </c>
      <c r="B1152" s="6" t="s">
        <v>2411</v>
      </c>
      <c r="C1152">
        <v>2</v>
      </c>
      <c r="AH1152">
        <v>22</v>
      </c>
      <c r="AJ1152">
        <v>29</v>
      </c>
      <c r="AL1152"/>
      <c r="AN1152" s="12"/>
      <c r="AO1152"/>
      <c r="AP1152">
        <v>1</v>
      </c>
      <c r="AQ1152">
        <v>0.05</v>
      </c>
      <c r="AR1152">
        <v>1</v>
      </c>
      <c r="AZ1152" s="12"/>
      <c r="BA1152" s="6"/>
      <c r="EM1152" t="s">
        <v>539</v>
      </c>
      <c r="EN1152" s="16" t="s">
        <v>592</v>
      </c>
    </row>
    <row r="1153" spans="1:145" x14ac:dyDescent="0.3">
      <c r="A1153" s="12" t="s">
        <v>51</v>
      </c>
      <c r="B1153" s="6" t="s">
        <v>2412</v>
      </c>
      <c r="AH1153">
        <v>26</v>
      </c>
      <c r="AI1153">
        <v>5</v>
      </c>
      <c r="AJ1153">
        <v>30</v>
      </c>
      <c r="AK1153">
        <v>4</v>
      </c>
      <c r="AL1153"/>
      <c r="AN1153" s="12"/>
      <c r="AO1153"/>
      <c r="AZ1153" s="12"/>
      <c r="BA1153" s="6"/>
      <c r="EM1153" t="s">
        <v>539</v>
      </c>
      <c r="EN1153" s="16">
        <v>1</v>
      </c>
    </row>
    <row r="1154" spans="1:145" s="195" customFormat="1" x14ac:dyDescent="0.3">
      <c r="A1154" s="193" t="s">
        <v>51</v>
      </c>
      <c r="B1154" s="196" t="s">
        <v>2413</v>
      </c>
      <c r="C1154" s="195">
        <v>2</v>
      </c>
      <c r="D1154" s="196">
        <v>1</v>
      </c>
      <c r="E1154" s="195">
        <v>1400</v>
      </c>
      <c r="F1154" s="196">
        <v>2000</v>
      </c>
      <c r="G1154" s="197">
        <v>21.25</v>
      </c>
      <c r="H1154" s="197">
        <v>21.61</v>
      </c>
      <c r="I1154" s="197">
        <v>21.483333333333334</v>
      </c>
      <c r="J1154" s="198">
        <v>0.20231987873991336</v>
      </c>
      <c r="K1154" s="199">
        <v>815</v>
      </c>
      <c r="L1154" s="199">
        <v>1053</v>
      </c>
      <c r="M1154" s="199">
        <v>928.66666666666663</v>
      </c>
      <c r="N1154" s="200">
        <v>119.35800489842839</v>
      </c>
      <c r="O1154" s="208">
        <v>-10.58686</v>
      </c>
      <c r="P1154" s="196">
        <v>-7.7782200000000001</v>
      </c>
      <c r="Q1154" s="208">
        <v>33.353549999999998</v>
      </c>
      <c r="R1154" s="196">
        <v>36.704210000000003</v>
      </c>
      <c r="S1154" s="202">
        <v>0</v>
      </c>
      <c r="T1154" s="202">
        <v>0</v>
      </c>
      <c r="U1154" s="202">
        <v>0</v>
      </c>
      <c r="V1154" s="202">
        <v>1</v>
      </c>
      <c r="W1154" s="202">
        <v>1</v>
      </c>
      <c r="X1154" s="202">
        <v>0</v>
      </c>
      <c r="Y1154" s="202">
        <v>0</v>
      </c>
      <c r="Z1154" s="202">
        <v>0</v>
      </c>
      <c r="AA1154" s="202">
        <v>0</v>
      </c>
      <c r="AB1154" s="202">
        <v>0</v>
      </c>
      <c r="AC1154" s="202">
        <v>1</v>
      </c>
      <c r="AD1154" s="202">
        <v>1</v>
      </c>
      <c r="AE1154" s="203">
        <v>0</v>
      </c>
      <c r="AF1154" s="204">
        <v>1</v>
      </c>
      <c r="AG1154" s="196"/>
      <c r="AL1154" s="195">
        <v>26</v>
      </c>
      <c r="AM1154" s="196">
        <v>3</v>
      </c>
      <c r="AN1154" s="193">
        <v>60</v>
      </c>
      <c r="AO1154" s="195">
        <v>90</v>
      </c>
      <c r="AP1154" s="195">
        <v>2</v>
      </c>
      <c r="AQ1154" s="195">
        <v>0.05</v>
      </c>
      <c r="AR1154" s="195">
        <v>2.5</v>
      </c>
      <c r="AS1154" s="196">
        <v>0.1</v>
      </c>
      <c r="AY1154" s="196"/>
      <c r="AZ1154" s="193"/>
      <c r="BA1154" s="196"/>
      <c r="BJ1154" s="196"/>
      <c r="BL1154" s="196"/>
      <c r="BT1154" s="196"/>
      <c r="CA1154" s="196">
        <v>1</v>
      </c>
      <c r="CB1154" s="195">
        <v>1</v>
      </c>
      <c r="CE1154" s="195">
        <v>1</v>
      </c>
      <c r="CH1154" s="195">
        <v>1</v>
      </c>
      <c r="CI1154" s="195">
        <v>1</v>
      </c>
      <c r="CS1154" s="196"/>
      <c r="CU1154" s="196"/>
      <c r="CX1154" s="196"/>
      <c r="DN1154" s="196"/>
      <c r="DS1154" s="196"/>
      <c r="DT1154" s="195">
        <v>1</v>
      </c>
      <c r="DU1154" s="195">
        <v>1</v>
      </c>
      <c r="DW1154" s="195">
        <v>1</v>
      </c>
      <c r="DY1154" s="196"/>
      <c r="EA1154" s="195">
        <v>1</v>
      </c>
      <c r="EL1154" s="196"/>
      <c r="EM1154" s="195" t="s">
        <v>539</v>
      </c>
      <c r="EN1154" s="206" t="s">
        <v>533</v>
      </c>
    </row>
    <row r="1155" spans="1:145" x14ac:dyDescent="0.3">
      <c r="A1155" s="12" t="s">
        <v>51</v>
      </c>
      <c r="B1155" s="6" t="s">
        <v>2414</v>
      </c>
      <c r="AH1155">
        <v>26</v>
      </c>
      <c r="AI1155">
        <v>1</v>
      </c>
      <c r="AJ1155">
        <v>31</v>
      </c>
      <c r="AK1155">
        <v>1</v>
      </c>
      <c r="AL1155"/>
      <c r="AN1155" s="12"/>
      <c r="AO1155"/>
      <c r="AZ1155" s="12"/>
      <c r="BA1155" s="6"/>
      <c r="EM1155" t="s">
        <v>539</v>
      </c>
      <c r="EN1155" s="16">
        <v>1</v>
      </c>
    </row>
    <row r="1156" spans="1:145" x14ac:dyDescent="0.3">
      <c r="A1156" s="12" t="s">
        <v>51</v>
      </c>
      <c r="B1156" s="6" t="s">
        <v>2415</v>
      </c>
      <c r="AJ1156">
        <v>27.5</v>
      </c>
      <c r="AK1156">
        <v>1.5</v>
      </c>
      <c r="AL1156"/>
      <c r="AN1156" s="12"/>
      <c r="AO1156"/>
      <c r="AZ1156" s="12"/>
      <c r="BA1156" s="6"/>
      <c r="EM1156" t="s">
        <v>539</v>
      </c>
      <c r="EN1156" s="16">
        <v>1</v>
      </c>
    </row>
    <row r="1157" spans="1:145" x14ac:dyDescent="0.3">
      <c r="A1157" s="12" t="s">
        <v>51</v>
      </c>
      <c r="B1157" s="6" t="s">
        <v>2416</v>
      </c>
      <c r="AL1157"/>
      <c r="AN1157" s="12"/>
      <c r="AO1157"/>
      <c r="AZ1157" s="12"/>
      <c r="BA1157" s="6"/>
      <c r="EM1157" t="s">
        <v>539</v>
      </c>
      <c r="EN1157" s="16">
        <v>1</v>
      </c>
      <c r="EO1157" t="s">
        <v>602</v>
      </c>
    </row>
    <row r="1158" spans="1:145" x14ac:dyDescent="0.3">
      <c r="A1158" s="12" t="s">
        <v>51</v>
      </c>
      <c r="B1158" s="6" t="s">
        <v>2417</v>
      </c>
      <c r="C1158">
        <v>1</v>
      </c>
      <c r="AL1158"/>
      <c r="AN1158" s="12">
        <v>2</v>
      </c>
      <c r="AO1158">
        <v>20</v>
      </c>
      <c r="AP1158">
        <v>1</v>
      </c>
      <c r="AQ1158">
        <v>0.05</v>
      </c>
      <c r="AZ1158" s="12"/>
      <c r="BA1158" s="6"/>
      <c r="EM1158" t="s">
        <v>539</v>
      </c>
      <c r="EN1158" s="16">
        <v>1</v>
      </c>
      <c r="EO1158" t="s">
        <v>602</v>
      </c>
    </row>
    <row r="1159" spans="1:145" x14ac:dyDescent="0.3">
      <c r="A1159" s="12" t="s">
        <v>51</v>
      </c>
      <c r="B1159" s="6" t="s">
        <v>2418</v>
      </c>
      <c r="AL1159"/>
      <c r="AN1159" s="12"/>
      <c r="AO1159"/>
      <c r="AZ1159" s="12"/>
      <c r="BA1159" s="6"/>
      <c r="EM1159" t="s">
        <v>539</v>
      </c>
      <c r="EN1159" s="16">
        <v>1</v>
      </c>
      <c r="EO1159" t="s">
        <v>602</v>
      </c>
    </row>
    <row r="1160" spans="1:145" x14ac:dyDescent="0.3">
      <c r="A1160" s="12" t="s">
        <v>51</v>
      </c>
      <c r="B1160" s="6" t="s">
        <v>2419</v>
      </c>
      <c r="AH1160">
        <v>33.5</v>
      </c>
      <c r="AI1160">
        <v>1.5</v>
      </c>
      <c r="AL1160"/>
      <c r="AN1160" s="12"/>
      <c r="AO1160"/>
      <c r="AZ1160" s="12"/>
      <c r="BA1160" s="6"/>
      <c r="EM1160" t="s">
        <v>539</v>
      </c>
      <c r="EN1160" s="16">
        <v>1</v>
      </c>
    </row>
    <row r="1161" spans="1:145" x14ac:dyDescent="0.3">
      <c r="A1161" s="12" t="s">
        <v>51</v>
      </c>
      <c r="B1161" s="6" t="s">
        <v>2420</v>
      </c>
      <c r="AH1161">
        <v>25</v>
      </c>
      <c r="AI1161">
        <v>4</v>
      </c>
      <c r="AJ1161">
        <v>33.5</v>
      </c>
      <c r="AK1161">
        <v>3.5</v>
      </c>
      <c r="AL1161"/>
      <c r="AN1161" s="12"/>
      <c r="AO1161"/>
      <c r="AZ1161" s="12"/>
      <c r="BA1161" s="6"/>
      <c r="EM1161" t="s">
        <v>539</v>
      </c>
      <c r="EN1161" s="16">
        <v>1</v>
      </c>
    </row>
    <row r="1162" spans="1:145" x14ac:dyDescent="0.3">
      <c r="A1162" s="12" t="s">
        <v>51</v>
      </c>
      <c r="B1162" s="6" t="s">
        <v>2421</v>
      </c>
      <c r="AH1162">
        <v>18</v>
      </c>
      <c r="AI1162">
        <v>2</v>
      </c>
      <c r="AL1162"/>
      <c r="AN1162" s="12">
        <v>20</v>
      </c>
      <c r="AO1162">
        <v>120</v>
      </c>
      <c r="AZ1162" s="12"/>
      <c r="BA1162" s="6"/>
      <c r="EM1162" t="s">
        <v>539</v>
      </c>
      <c r="EN1162" s="16">
        <v>1</v>
      </c>
    </row>
    <row r="1163" spans="1:145" x14ac:dyDescent="0.3">
      <c r="A1163" s="12" t="s">
        <v>51</v>
      </c>
      <c r="B1163" s="6" t="s">
        <v>2422</v>
      </c>
      <c r="AL1163"/>
      <c r="AN1163" s="12"/>
      <c r="AO1163"/>
      <c r="AZ1163" s="12"/>
      <c r="BA1163" s="6"/>
      <c r="EM1163" t="s">
        <v>539</v>
      </c>
      <c r="EN1163" s="16">
        <v>1</v>
      </c>
      <c r="EO1163" t="s">
        <v>602</v>
      </c>
    </row>
    <row r="1164" spans="1:145" x14ac:dyDescent="0.3">
      <c r="A1164" s="12" t="s">
        <v>51</v>
      </c>
      <c r="B1164" s="6" t="s">
        <v>2423</v>
      </c>
      <c r="AL1164"/>
      <c r="AN1164" s="12"/>
      <c r="AO1164"/>
      <c r="AZ1164" s="12"/>
      <c r="BA1164" s="6"/>
      <c r="EM1164" t="s">
        <v>539</v>
      </c>
      <c r="EN1164" s="16">
        <v>1</v>
      </c>
      <c r="EO1164" t="s">
        <v>602</v>
      </c>
    </row>
    <row r="1165" spans="1:145" x14ac:dyDescent="0.3">
      <c r="A1165" s="12" t="s">
        <v>51</v>
      </c>
      <c r="B1165" s="6" t="s">
        <v>2424</v>
      </c>
      <c r="E1165">
        <v>1800</v>
      </c>
      <c r="F1165" s="6">
        <v>2300</v>
      </c>
      <c r="AH1165">
        <v>21</v>
      </c>
      <c r="AI1165">
        <v>3</v>
      </c>
      <c r="AL1165"/>
      <c r="AN1165" s="12"/>
      <c r="AO1165"/>
      <c r="AZ1165" s="12"/>
      <c r="BA1165" s="6"/>
      <c r="EM1165" t="s">
        <v>539</v>
      </c>
      <c r="EN1165" s="16">
        <v>1</v>
      </c>
    </row>
    <row r="1166" spans="1:145" x14ac:dyDescent="0.3">
      <c r="A1166" s="12" t="s">
        <v>51</v>
      </c>
      <c r="B1166" s="6" t="s">
        <v>2425</v>
      </c>
      <c r="AL1166"/>
      <c r="AN1166" s="12"/>
      <c r="AO1166"/>
      <c r="AZ1166" s="12"/>
      <c r="BA1166" s="6"/>
      <c r="EM1166" t="s">
        <v>539</v>
      </c>
      <c r="EN1166" s="16">
        <v>1</v>
      </c>
      <c r="EO1166" t="s">
        <v>602</v>
      </c>
    </row>
    <row r="1167" spans="1:145" x14ac:dyDescent="0.3">
      <c r="A1167" s="12" t="s">
        <v>51</v>
      </c>
      <c r="B1167" s="6" t="s">
        <v>2426</v>
      </c>
      <c r="E1167" s="12">
        <v>154</v>
      </c>
      <c r="AL1167"/>
      <c r="AN1167" s="12"/>
      <c r="AO1167"/>
      <c r="AZ1167" s="12"/>
      <c r="BA1167" s="6"/>
      <c r="EM1167" t="s">
        <v>539</v>
      </c>
      <c r="EN1167" s="16">
        <v>1</v>
      </c>
      <c r="EO1167" t="s">
        <v>602</v>
      </c>
    </row>
    <row r="1168" spans="1:145" x14ac:dyDescent="0.3">
      <c r="A1168" s="12" t="s">
        <v>51</v>
      </c>
      <c r="B1168" s="6" t="s">
        <v>2427</v>
      </c>
      <c r="AL1168"/>
      <c r="AN1168" s="12"/>
      <c r="AO1168"/>
      <c r="AZ1168" s="12"/>
      <c r="BA1168" s="6"/>
      <c r="EM1168" t="s">
        <v>539</v>
      </c>
      <c r="EN1168" s="16">
        <v>1</v>
      </c>
      <c r="EO1168" t="s">
        <v>602</v>
      </c>
    </row>
    <row r="1169" spans="1:145" x14ac:dyDescent="0.3">
      <c r="A1169" s="12" t="s">
        <v>51</v>
      </c>
      <c r="B1169" s="6" t="s">
        <v>2428</v>
      </c>
      <c r="AL1169"/>
      <c r="AN1169" s="12"/>
      <c r="AO1169"/>
      <c r="AZ1169" s="12"/>
      <c r="BA1169" s="6"/>
      <c r="EM1169" t="s">
        <v>539</v>
      </c>
      <c r="EN1169" s="16">
        <v>1</v>
      </c>
      <c r="EO1169" t="s">
        <v>602</v>
      </c>
    </row>
    <row r="1170" spans="1:145" s="195" customFormat="1" x14ac:dyDescent="0.3">
      <c r="A1170" s="193" t="s">
        <v>51</v>
      </c>
      <c r="B1170" s="196" t="s">
        <v>2429</v>
      </c>
      <c r="C1170" s="195">
        <v>2</v>
      </c>
      <c r="D1170" s="196">
        <v>1</v>
      </c>
      <c r="E1170" s="195">
        <v>900</v>
      </c>
      <c r="F1170" s="196">
        <v>1800</v>
      </c>
      <c r="G1170" s="195">
        <v>22.05</v>
      </c>
      <c r="H1170" s="195">
        <v>26.37</v>
      </c>
      <c r="I1170" s="195">
        <v>23.567500000000003</v>
      </c>
      <c r="J1170" s="198">
        <v>1.9506302400335471</v>
      </c>
      <c r="K1170" s="195">
        <v>1581.1</v>
      </c>
      <c r="L1170" s="195">
        <v>2365.5</v>
      </c>
      <c r="M1170" s="195">
        <v>1974.0049999999999</v>
      </c>
      <c r="N1170" s="200">
        <v>320.7697529901061</v>
      </c>
      <c r="O1170" s="195">
        <v>5.4459400000000002</v>
      </c>
      <c r="P1170" s="196">
        <v>11.828620000000001</v>
      </c>
      <c r="Q1170" s="195">
        <v>6.6712499999999997</v>
      </c>
      <c r="R1170" s="196">
        <v>6.7495900000000004</v>
      </c>
      <c r="S1170" s="202">
        <v>1</v>
      </c>
      <c r="T1170" s="202">
        <v>0</v>
      </c>
      <c r="U1170" s="202">
        <v>0</v>
      </c>
      <c r="V1170" s="202">
        <v>1</v>
      </c>
      <c r="W1170" s="202">
        <v>1</v>
      </c>
      <c r="X1170" s="202">
        <v>0</v>
      </c>
      <c r="Y1170" s="202">
        <v>0</v>
      </c>
      <c r="Z1170" s="202">
        <v>0</v>
      </c>
      <c r="AA1170" s="202">
        <v>0</v>
      </c>
      <c r="AB1170" s="202">
        <v>0</v>
      </c>
      <c r="AC1170" s="202">
        <v>1</v>
      </c>
      <c r="AD1170" s="202">
        <v>0</v>
      </c>
      <c r="AE1170" s="203">
        <v>0</v>
      </c>
      <c r="AF1170" s="204">
        <v>1</v>
      </c>
      <c r="AG1170" s="196"/>
      <c r="AH1170" s="195">
        <v>28.5</v>
      </c>
      <c r="AI1170" s="195">
        <v>1.5</v>
      </c>
      <c r="AJ1170" s="195">
        <v>40</v>
      </c>
      <c r="AM1170" s="196"/>
      <c r="AN1170" s="193"/>
      <c r="AS1170" s="196"/>
      <c r="AY1170" s="196"/>
      <c r="AZ1170" s="193"/>
      <c r="BA1170" s="196"/>
      <c r="BG1170" s="195">
        <v>1</v>
      </c>
      <c r="BJ1170" s="196">
        <v>1</v>
      </c>
      <c r="BL1170" s="196"/>
      <c r="BT1170" s="196"/>
      <c r="CA1170" s="196">
        <v>1</v>
      </c>
      <c r="CE1170" s="195">
        <v>1</v>
      </c>
      <c r="CH1170" s="195">
        <v>1</v>
      </c>
      <c r="CI1170" s="195">
        <v>1</v>
      </c>
      <c r="CS1170" s="196"/>
      <c r="CU1170" s="196"/>
      <c r="CX1170" s="196"/>
      <c r="DN1170" s="196"/>
      <c r="DS1170" s="196"/>
      <c r="DV1170" s="195">
        <v>1</v>
      </c>
      <c r="DY1170" s="196"/>
      <c r="EL1170" s="196"/>
      <c r="EM1170" s="195" t="s">
        <v>539</v>
      </c>
      <c r="EN1170" s="206" t="s">
        <v>5077</v>
      </c>
    </row>
    <row r="1171" spans="1:145" x14ac:dyDescent="0.3">
      <c r="A1171" s="12" t="s">
        <v>51</v>
      </c>
      <c r="B1171" s="6" t="s">
        <v>2430</v>
      </c>
      <c r="AH1171">
        <v>27</v>
      </c>
      <c r="AI1171">
        <v>3</v>
      </c>
      <c r="AJ1171">
        <v>30</v>
      </c>
      <c r="AK1171">
        <v>2</v>
      </c>
      <c r="AL1171"/>
      <c r="AN1171" s="12"/>
      <c r="AO1171"/>
      <c r="AZ1171" s="12"/>
      <c r="BA1171" s="6"/>
      <c r="EM1171" t="s">
        <v>539</v>
      </c>
      <c r="EN1171" s="16">
        <v>1</v>
      </c>
    </row>
    <row r="1172" spans="1:145" x14ac:dyDescent="0.3">
      <c r="A1172" s="12" t="s">
        <v>51</v>
      </c>
      <c r="B1172" s="6" t="s">
        <v>2431</v>
      </c>
      <c r="E1172" s="12">
        <v>230</v>
      </c>
      <c r="AH1172">
        <v>17.75</v>
      </c>
      <c r="AI1172">
        <v>0.95</v>
      </c>
      <c r="AJ1172">
        <v>24.8</v>
      </c>
      <c r="AK1172">
        <v>0.6</v>
      </c>
      <c r="AL1172"/>
      <c r="AN1172" s="12"/>
      <c r="AO1172"/>
      <c r="AZ1172" s="12"/>
      <c r="BA1172" s="6"/>
      <c r="EM1172" t="s">
        <v>539</v>
      </c>
      <c r="EN1172" s="16">
        <v>1</v>
      </c>
    </row>
    <row r="1173" spans="1:145" x14ac:dyDescent="0.3">
      <c r="A1173" s="12" t="s">
        <v>51</v>
      </c>
      <c r="B1173" s="6" t="s">
        <v>2432</v>
      </c>
      <c r="AH1173">
        <v>30.5</v>
      </c>
      <c r="AI1173">
        <v>1.5</v>
      </c>
      <c r="AJ1173">
        <v>40</v>
      </c>
      <c r="AL1173"/>
      <c r="AN1173" s="12"/>
      <c r="AO1173"/>
      <c r="AZ1173" s="12"/>
      <c r="BA1173" s="6"/>
      <c r="EM1173" t="s">
        <v>539</v>
      </c>
      <c r="EN1173" s="16">
        <v>1</v>
      </c>
    </row>
    <row r="1174" spans="1:145" x14ac:dyDescent="0.3">
      <c r="A1174" s="12" t="s">
        <v>51</v>
      </c>
      <c r="B1174" s="6" t="s">
        <v>2433</v>
      </c>
      <c r="AH1174">
        <v>20.5</v>
      </c>
      <c r="AI1174">
        <v>4.5</v>
      </c>
      <c r="AJ1174">
        <v>24.5</v>
      </c>
      <c r="AK1174">
        <v>3.5</v>
      </c>
      <c r="AL1174"/>
      <c r="AN1174" s="12"/>
      <c r="AO1174"/>
      <c r="AZ1174" s="12"/>
      <c r="BA1174" s="6"/>
      <c r="EM1174" t="s">
        <v>539</v>
      </c>
      <c r="EN1174" s="16">
        <v>1</v>
      </c>
    </row>
    <row r="1175" spans="1:145" x14ac:dyDescent="0.3">
      <c r="A1175" s="12" t="s">
        <v>51</v>
      </c>
      <c r="B1175" s="6" t="s">
        <v>2434</v>
      </c>
      <c r="AL1175"/>
      <c r="AN1175" s="12"/>
      <c r="AO1175"/>
      <c r="AZ1175" s="12"/>
      <c r="BA1175" s="6"/>
      <c r="EM1175" t="s">
        <v>539</v>
      </c>
      <c r="EN1175" s="16">
        <v>1</v>
      </c>
      <c r="EO1175" t="s">
        <v>602</v>
      </c>
    </row>
    <row r="1176" spans="1:145" x14ac:dyDescent="0.3">
      <c r="A1176" s="12" t="s">
        <v>51</v>
      </c>
      <c r="B1176" s="6" t="s">
        <v>2435</v>
      </c>
      <c r="AL1176"/>
      <c r="AN1176" s="246">
        <v>200</v>
      </c>
      <c r="AO1176" s="247"/>
      <c r="AZ1176" s="12"/>
      <c r="BA1176" s="6"/>
      <c r="EM1176" t="s">
        <v>539</v>
      </c>
      <c r="EN1176" s="16">
        <v>1</v>
      </c>
      <c r="EO1176" t="s">
        <v>602</v>
      </c>
    </row>
    <row r="1177" spans="1:145" x14ac:dyDescent="0.3">
      <c r="A1177" s="12" t="s">
        <v>51</v>
      </c>
      <c r="B1177" s="6" t="s">
        <v>2436</v>
      </c>
      <c r="AL1177"/>
      <c r="AN1177" s="12"/>
      <c r="AO1177"/>
      <c r="AZ1177" s="12"/>
      <c r="BA1177" s="6"/>
      <c r="EM1177" t="s">
        <v>539</v>
      </c>
      <c r="EN1177" s="16">
        <v>1</v>
      </c>
      <c r="EO1177" t="s">
        <v>602</v>
      </c>
    </row>
    <row r="1178" spans="1:145" x14ac:dyDescent="0.3">
      <c r="A1178" s="12" t="s">
        <v>51</v>
      </c>
      <c r="B1178" s="6" t="s">
        <v>2437</v>
      </c>
      <c r="AL1178"/>
      <c r="AN1178" s="12"/>
      <c r="AO1178"/>
      <c r="AZ1178" s="12"/>
      <c r="BA1178" s="6"/>
      <c r="EM1178" t="s">
        <v>539</v>
      </c>
      <c r="EN1178" s="16">
        <v>1</v>
      </c>
      <c r="EO1178" t="s">
        <v>602</v>
      </c>
    </row>
    <row r="1179" spans="1:145" s="195" customFormat="1" x14ac:dyDescent="0.3">
      <c r="A1179" s="193" t="s">
        <v>51</v>
      </c>
      <c r="B1179" s="196" t="s">
        <v>2438</v>
      </c>
      <c r="C1179" s="195">
        <v>2</v>
      </c>
      <c r="D1179" s="196">
        <v>1</v>
      </c>
      <c r="E1179" s="195">
        <v>690</v>
      </c>
      <c r="F1179" s="196">
        <v>1250</v>
      </c>
      <c r="G1179" s="197">
        <v>24.69</v>
      </c>
      <c r="H1179" s="197">
        <v>24.69</v>
      </c>
      <c r="I1179" s="197">
        <v>24.69</v>
      </c>
      <c r="J1179" s="198">
        <v>0</v>
      </c>
      <c r="K1179" s="199">
        <v>1203</v>
      </c>
      <c r="L1179" s="199">
        <v>1203</v>
      </c>
      <c r="M1179" s="199">
        <v>1203</v>
      </c>
      <c r="N1179" s="200">
        <v>0</v>
      </c>
      <c r="O1179" s="208">
        <v>-16.16743</v>
      </c>
      <c r="P1179" s="196">
        <v>-16.16743</v>
      </c>
      <c r="Q1179" s="208">
        <v>35.621299999999998</v>
      </c>
      <c r="R1179" s="201">
        <v>35.621299999999998</v>
      </c>
      <c r="S1179" s="202">
        <v>1</v>
      </c>
      <c r="T1179" s="202">
        <v>0</v>
      </c>
      <c r="U1179" s="202">
        <v>0</v>
      </c>
      <c r="V1179" s="202">
        <v>0</v>
      </c>
      <c r="W1179" s="202">
        <v>1</v>
      </c>
      <c r="X1179" s="202">
        <v>0</v>
      </c>
      <c r="Y1179" s="202">
        <v>0</v>
      </c>
      <c r="Z1179" s="202">
        <v>0</v>
      </c>
      <c r="AA1179" s="202">
        <v>0</v>
      </c>
      <c r="AB1179" s="202">
        <v>0</v>
      </c>
      <c r="AC1179" s="202">
        <v>0</v>
      </c>
      <c r="AD1179" s="202">
        <v>0</v>
      </c>
      <c r="AE1179" s="203">
        <v>0</v>
      </c>
      <c r="AF1179" s="204">
        <v>3</v>
      </c>
      <c r="AG1179" s="196"/>
      <c r="AH1179" s="195">
        <v>21</v>
      </c>
      <c r="AI1179" s="195">
        <v>3</v>
      </c>
      <c r="AM1179" s="196"/>
      <c r="AN1179" s="193">
        <v>150</v>
      </c>
      <c r="AO1179" s="195">
        <v>200</v>
      </c>
      <c r="AP1179" s="195">
        <v>1.9</v>
      </c>
      <c r="AQ1179" s="195">
        <v>0.1</v>
      </c>
      <c r="AS1179" s="196"/>
      <c r="AY1179" s="196"/>
      <c r="AZ1179" s="193"/>
      <c r="BA1179" s="196"/>
      <c r="BG1179" s="195">
        <v>1</v>
      </c>
      <c r="BJ1179" s="196">
        <v>1</v>
      </c>
      <c r="BL1179" s="196"/>
      <c r="BT1179" s="196"/>
      <c r="CA1179" s="196"/>
      <c r="CE1179" s="195">
        <v>1</v>
      </c>
      <c r="CH1179" s="195">
        <v>1</v>
      </c>
      <c r="CI1179" s="195">
        <v>1</v>
      </c>
      <c r="CS1179" s="196"/>
      <c r="CU1179" s="196"/>
      <c r="CX1179" s="196"/>
      <c r="DN1179" s="196"/>
      <c r="DS1179" s="196"/>
      <c r="DY1179" s="196"/>
      <c r="EL1179" s="196"/>
      <c r="EM1179" s="195" t="s">
        <v>539</v>
      </c>
      <c r="EN1179" s="206" t="s">
        <v>924</v>
      </c>
    </row>
    <row r="1180" spans="1:145" x14ac:dyDescent="0.3">
      <c r="A1180" s="12" t="s">
        <v>51</v>
      </c>
      <c r="B1180" s="6" t="s">
        <v>2439</v>
      </c>
      <c r="AL1180"/>
      <c r="AN1180" s="12"/>
      <c r="AO1180"/>
      <c r="AZ1180" s="12"/>
      <c r="BA1180" s="6"/>
      <c r="EM1180" t="s">
        <v>539</v>
      </c>
      <c r="EN1180" s="16">
        <v>1</v>
      </c>
      <c r="EO1180" t="s">
        <v>602</v>
      </c>
    </row>
    <row r="1181" spans="1:145" x14ac:dyDescent="0.3">
      <c r="A1181" s="12" t="s">
        <v>51</v>
      </c>
      <c r="B1181" s="6" t="s">
        <v>2440</v>
      </c>
      <c r="AH1181">
        <v>24.5</v>
      </c>
      <c r="AI1181">
        <v>4.5</v>
      </c>
      <c r="AJ1181">
        <v>28.5</v>
      </c>
      <c r="AK1181">
        <v>2.5</v>
      </c>
      <c r="AL1181"/>
      <c r="AN1181" s="12"/>
      <c r="AO1181"/>
      <c r="AZ1181" s="12"/>
      <c r="BA1181" s="6"/>
      <c r="EM1181" t="s">
        <v>539</v>
      </c>
      <c r="EN1181" s="16">
        <v>1</v>
      </c>
    </row>
    <row r="1182" spans="1:145" x14ac:dyDescent="0.3">
      <c r="A1182" s="12" t="s">
        <v>51</v>
      </c>
      <c r="B1182" s="6" t="s">
        <v>2441</v>
      </c>
      <c r="AH1182">
        <v>21.5</v>
      </c>
      <c r="AI1182">
        <v>1.5</v>
      </c>
      <c r="AJ1182">
        <v>31.5</v>
      </c>
      <c r="AK1182">
        <v>2.5</v>
      </c>
      <c r="AL1182"/>
      <c r="AN1182" s="12"/>
      <c r="AO1182"/>
      <c r="AZ1182" s="12"/>
      <c r="BA1182" s="6"/>
      <c r="EM1182" t="s">
        <v>539</v>
      </c>
      <c r="EN1182" s="16">
        <v>1</v>
      </c>
    </row>
    <row r="1183" spans="1:145" x14ac:dyDescent="0.3">
      <c r="A1183" s="12" t="s">
        <v>51</v>
      </c>
      <c r="B1183" s="6" t="s">
        <v>2442</v>
      </c>
      <c r="C1183">
        <v>2</v>
      </c>
      <c r="E1183">
        <v>250</v>
      </c>
      <c r="F1183" s="6">
        <v>1350</v>
      </c>
      <c r="AH1183">
        <v>38.5</v>
      </c>
      <c r="AI1183">
        <v>2.5</v>
      </c>
      <c r="AJ1183">
        <v>45.5</v>
      </c>
      <c r="AK1183">
        <v>3.5</v>
      </c>
      <c r="AL1183"/>
      <c r="AN1183" s="12"/>
      <c r="AO1183"/>
      <c r="AZ1183" s="12"/>
      <c r="BA1183" s="6"/>
      <c r="EM1183" t="s">
        <v>539</v>
      </c>
      <c r="EN1183" s="16">
        <v>1</v>
      </c>
    </row>
    <row r="1184" spans="1:145" x14ac:dyDescent="0.3">
      <c r="A1184" s="12" t="s">
        <v>51</v>
      </c>
      <c r="B1184" s="6" t="s">
        <v>2443</v>
      </c>
      <c r="AL1184"/>
      <c r="AN1184" s="12"/>
      <c r="AO1184"/>
      <c r="AZ1184" s="12"/>
      <c r="BA1184" s="6"/>
      <c r="EM1184" t="s">
        <v>539</v>
      </c>
      <c r="EN1184" s="16">
        <v>1</v>
      </c>
      <c r="EO1184" t="s">
        <v>602</v>
      </c>
    </row>
    <row r="1185" spans="1:145" x14ac:dyDescent="0.3">
      <c r="A1185" s="12" t="s">
        <v>51</v>
      </c>
      <c r="B1185" s="6" t="s">
        <v>2444</v>
      </c>
      <c r="AL1185"/>
      <c r="AN1185" s="12"/>
      <c r="AO1185"/>
      <c r="AZ1185" s="12"/>
      <c r="BA1185" s="6"/>
      <c r="EM1185" t="s">
        <v>539</v>
      </c>
      <c r="EN1185" s="16">
        <v>1</v>
      </c>
      <c r="EO1185" t="s">
        <v>602</v>
      </c>
    </row>
    <row r="1186" spans="1:145" x14ac:dyDescent="0.3">
      <c r="A1186" s="12" t="s">
        <v>51</v>
      </c>
      <c r="B1186" s="6" t="s">
        <v>2445</v>
      </c>
      <c r="AH1186">
        <v>34.5</v>
      </c>
      <c r="AI1186">
        <v>3.5</v>
      </c>
      <c r="AJ1186">
        <v>41</v>
      </c>
      <c r="AL1186"/>
      <c r="AN1186" s="12"/>
      <c r="AO1186"/>
      <c r="AZ1186" s="12"/>
      <c r="BA1186" s="6"/>
      <c r="EM1186" t="s">
        <v>539</v>
      </c>
      <c r="EN1186" s="16">
        <v>1</v>
      </c>
    </row>
    <row r="1187" spans="1:145" x14ac:dyDescent="0.3">
      <c r="A1187" s="12" t="s">
        <v>51</v>
      </c>
      <c r="B1187" s="6" t="s">
        <v>2446</v>
      </c>
      <c r="AH1187">
        <v>30</v>
      </c>
      <c r="AI1187">
        <v>2</v>
      </c>
      <c r="AJ1187">
        <v>33</v>
      </c>
      <c r="AK1187">
        <v>3</v>
      </c>
      <c r="AL1187"/>
      <c r="AN1187" s="12"/>
      <c r="AO1187"/>
      <c r="AZ1187" s="12"/>
      <c r="BA1187" s="6"/>
      <c r="EM1187" t="s">
        <v>539</v>
      </c>
      <c r="EN1187" s="16">
        <v>1</v>
      </c>
    </row>
    <row r="1188" spans="1:145" x14ac:dyDescent="0.3">
      <c r="A1188" s="12" t="s">
        <v>51</v>
      </c>
      <c r="B1188" s="6" t="s">
        <v>2447</v>
      </c>
      <c r="AH1188">
        <v>29</v>
      </c>
      <c r="AI1188">
        <v>4</v>
      </c>
      <c r="AJ1188">
        <v>32.5</v>
      </c>
      <c r="AK1188">
        <v>2.5</v>
      </c>
      <c r="AL1188"/>
      <c r="AN1188" s="12"/>
      <c r="AO1188"/>
      <c r="AZ1188" s="12"/>
      <c r="BA1188" s="6"/>
      <c r="EM1188" t="s">
        <v>539</v>
      </c>
      <c r="EN1188" s="16">
        <v>1</v>
      </c>
    </row>
    <row r="1189" spans="1:145" x14ac:dyDescent="0.3">
      <c r="A1189" s="12" t="s">
        <v>51</v>
      </c>
      <c r="B1189" s="6" t="s">
        <v>2448</v>
      </c>
      <c r="AH1189">
        <v>21</v>
      </c>
      <c r="AL1189"/>
      <c r="AN1189" s="12"/>
      <c r="AO1189"/>
      <c r="AZ1189" s="12"/>
      <c r="BA1189" s="6"/>
      <c r="EM1189" t="s">
        <v>539</v>
      </c>
      <c r="EN1189" s="16">
        <v>1</v>
      </c>
    </row>
    <row r="1190" spans="1:145" x14ac:dyDescent="0.3">
      <c r="A1190" s="12" t="s">
        <v>51</v>
      </c>
      <c r="B1190" s="6" t="s">
        <v>2449</v>
      </c>
      <c r="AL1190"/>
      <c r="AN1190" s="12"/>
      <c r="AO1190"/>
      <c r="AZ1190" s="12"/>
      <c r="BA1190" s="6"/>
      <c r="EM1190" t="s">
        <v>539</v>
      </c>
      <c r="EN1190" s="16">
        <v>1</v>
      </c>
      <c r="EO1190" t="s">
        <v>602</v>
      </c>
    </row>
    <row r="1191" spans="1:145" x14ac:dyDescent="0.3">
      <c r="A1191" s="12" t="s">
        <v>51</v>
      </c>
      <c r="B1191" s="6" t="s">
        <v>2450</v>
      </c>
      <c r="AH1191">
        <v>34.5</v>
      </c>
      <c r="AI1191">
        <v>2.5</v>
      </c>
      <c r="AL1191"/>
      <c r="AN1191" s="12"/>
      <c r="AO1191"/>
      <c r="AZ1191" s="12"/>
      <c r="BA1191" s="6"/>
      <c r="EM1191" t="s">
        <v>539</v>
      </c>
      <c r="EN1191" s="16">
        <v>1</v>
      </c>
    </row>
    <row r="1192" spans="1:145" x14ac:dyDescent="0.3">
      <c r="A1192" s="12" t="s">
        <v>51</v>
      </c>
      <c r="B1192" s="6" t="s">
        <v>2451</v>
      </c>
      <c r="AH1192">
        <v>22</v>
      </c>
      <c r="AI1192">
        <v>1</v>
      </c>
      <c r="AL1192"/>
      <c r="AN1192" s="12"/>
      <c r="AO1192"/>
      <c r="AZ1192" s="12"/>
      <c r="BA1192" s="6"/>
      <c r="EM1192" t="s">
        <v>539</v>
      </c>
      <c r="EN1192" s="16">
        <v>1</v>
      </c>
    </row>
    <row r="1193" spans="1:145" x14ac:dyDescent="0.3">
      <c r="A1193" s="12" t="s">
        <v>51</v>
      </c>
      <c r="B1193" s="6" t="s">
        <v>2452</v>
      </c>
      <c r="AH1193">
        <v>20.5</v>
      </c>
      <c r="AI1193">
        <v>2.5</v>
      </c>
      <c r="AJ1193">
        <v>25.5</v>
      </c>
      <c r="AK1193">
        <v>3.5</v>
      </c>
      <c r="AL1193"/>
      <c r="AN1193" s="12"/>
      <c r="AO1193"/>
      <c r="AZ1193" s="12"/>
      <c r="BA1193" s="6"/>
      <c r="EM1193" t="s">
        <v>539</v>
      </c>
      <c r="EN1193" s="16">
        <v>1</v>
      </c>
    </row>
    <row r="1194" spans="1:145" x14ac:dyDescent="0.3">
      <c r="A1194" s="12" t="s">
        <v>51</v>
      </c>
      <c r="B1194" s="6" t="s">
        <v>2453</v>
      </c>
      <c r="AL1194"/>
      <c r="AN1194" s="12"/>
      <c r="AO1194"/>
      <c r="AZ1194" s="12"/>
      <c r="BA1194" s="6"/>
      <c r="EM1194" t="s">
        <v>539</v>
      </c>
      <c r="EN1194" s="16">
        <v>1</v>
      </c>
      <c r="EO1194" t="s">
        <v>602</v>
      </c>
    </row>
    <row r="1195" spans="1:145" x14ac:dyDescent="0.3">
      <c r="A1195" s="12" t="s">
        <v>51</v>
      </c>
      <c r="B1195" s="6" t="s">
        <v>2454</v>
      </c>
      <c r="AH1195">
        <v>26.5</v>
      </c>
      <c r="AI1195">
        <v>2.5</v>
      </c>
      <c r="AJ1195">
        <v>36.5</v>
      </c>
      <c r="AK1195">
        <v>4.5</v>
      </c>
      <c r="AL1195"/>
      <c r="AN1195" s="12"/>
      <c r="AO1195"/>
      <c r="AZ1195" s="12"/>
      <c r="BA1195" s="6"/>
      <c r="EM1195" t="s">
        <v>539</v>
      </c>
      <c r="EN1195" s="16">
        <v>1</v>
      </c>
    </row>
    <row r="1196" spans="1:145" x14ac:dyDescent="0.3">
      <c r="A1196" s="12" t="s">
        <v>51</v>
      </c>
      <c r="B1196" s="6" t="s">
        <v>2458</v>
      </c>
      <c r="AL1196"/>
      <c r="AN1196" s="12"/>
      <c r="AO1196"/>
      <c r="AZ1196" s="12"/>
      <c r="BA1196" s="6"/>
      <c r="EM1196" t="s">
        <v>539</v>
      </c>
      <c r="EN1196" s="16">
        <v>1</v>
      </c>
      <c r="EO1196" t="s">
        <v>602</v>
      </c>
    </row>
    <row r="1197" spans="1:145" x14ac:dyDescent="0.3">
      <c r="A1197" s="12" t="s">
        <v>51</v>
      </c>
      <c r="B1197" s="6" t="s">
        <v>2459</v>
      </c>
      <c r="AL1197">
        <v>44</v>
      </c>
      <c r="AM1197" s="6">
        <v>2</v>
      </c>
      <c r="AN1197" s="12"/>
      <c r="AO1197"/>
      <c r="AZ1197" s="12"/>
      <c r="BA1197" s="6"/>
      <c r="EM1197" t="s">
        <v>539</v>
      </c>
      <c r="EN1197" s="16">
        <v>1</v>
      </c>
    </row>
    <row r="1198" spans="1:145" x14ac:dyDescent="0.3">
      <c r="A1198" s="12" t="s">
        <v>51</v>
      </c>
      <c r="B1198" s="6" t="s">
        <v>2460</v>
      </c>
      <c r="AL1198"/>
      <c r="AN1198" s="12"/>
      <c r="AO1198"/>
      <c r="AZ1198" s="12"/>
      <c r="BA1198" s="6"/>
      <c r="EM1198" t="s">
        <v>539</v>
      </c>
      <c r="EN1198" s="16">
        <v>1</v>
      </c>
      <c r="EO1198" t="s">
        <v>602</v>
      </c>
    </row>
    <row r="1199" spans="1:145" x14ac:dyDescent="0.3">
      <c r="A1199" s="12" t="s">
        <v>51</v>
      </c>
      <c r="B1199" s="6" t="s">
        <v>2461</v>
      </c>
      <c r="AL1199">
        <v>28</v>
      </c>
      <c r="AM1199" s="6">
        <v>7</v>
      </c>
      <c r="AN1199" s="12"/>
      <c r="AO1199"/>
      <c r="AZ1199" s="12"/>
      <c r="BA1199" s="6"/>
      <c r="EM1199" t="s">
        <v>539</v>
      </c>
      <c r="EN1199" s="16">
        <v>1</v>
      </c>
    </row>
    <row r="1200" spans="1:145" x14ac:dyDescent="0.3">
      <c r="A1200" s="12" t="s">
        <v>51</v>
      </c>
      <c r="B1200" s="6" t="s">
        <v>2462</v>
      </c>
      <c r="C1200">
        <v>1</v>
      </c>
      <c r="AL1200">
        <v>31</v>
      </c>
      <c r="AM1200" s="6">
        <v>2</v>
      </c>
      <c r="AN1200" s="12">
        <v>500</v>
      </c>
      <c r="AO1200">
        <v>600</v>
      </c>
      <c r="AZ1200" s="12"/>
      <c r="BA1200" s="6"/>
      <c r="EM1200" t="s">
        <v>539</v>
      </c>
      <c r="EN1200" s="16">
        <v>1</v>
      </c>
    </row>
    <row r="1201" spans="1:145" x14ac:dyDescent="0.3">
      <c r="A1201" s="12" t="s">
        <v>51</v>
      </c>
      <c r="B1201" s="6" t="s">
        <v>2463</v>
      </c>
      <c r="E1201" s="12">
        <v>50</v>
      </c>
      <c r="AH1201">
        <v>40.35</v>
      </c>
      <c r="AI1201">
        <v>1.85</v>
      </c>
      <c r="AL1201"/>
      <c r="AN1201" s="12"/>
      <c r="AO1201"/>
      <c r="AZ1201" s="12"/>
      <c r="BA1201" s="6"/>
      <c r="EM1201" t="s">
        <v>539</v>
      </c>
      <c r="EN1201" s="16">
        <v>1</v>
      </c>
    </row>
    <row r="1202" spans="1:145" x14ac:dyDescent="0.3">
      <c r="A1202" s="12" t="s">
        <v>51</v>
      </c>
      <c r="B1202" s="6" t="s">
        <v>2464</v>
      </c>
      <c r="AH1202">
        <v>46</v>
      </c>
      <c r="AI1202">
        <v>5</v>
      </c>
      <c r="AL1202"/>
      <c r="AN1202" s="12"/>
      <c r="AO1202">
        <v>130</v>
      </c>
      <c r="AZ1202" s="12"/>
      <c r="BA1202" s="6"/>
      <c r="EM1202" t="s">
        <v>539</v>
      </c>
      <c r="EN1202" s="16">
        <v>1</v>
      </c>
    </row>
    <row r="1203" spans="1:145" x14ac:dyDescent="0.3">
      <c r="A1203" s="12" t="s">
        <v>51</v>
      </c>
      <c r="B1203" s="6" t="s">
        <v>2465</v>
      </c>
      <c r="AH1203">
        <v>40.5</v>
      </c>
      <c r="AI1203">
        <v>3.5</v>
      </c>
      <c r="AJ1203">
        <v>46</v>
      </c>
      <c r="AL1203"/>
      <c r="AN1203" s="12"/>
      <c r="AO1203"/>
      <c r="AZ1203" s="12"/>
      <c r="BA1203" s="6"/>
      <c r="EM1203" t="s">
        <v>539</v>
      </c>
      <c r="EN1203" s="16">
        <v>1</v>
      </c>
    </row>
    <row r="1204" spans="1:145" x14ac:dyDescent="0.3">
      <c r="A1204" s="12" t="s">
        <v>51</v>
      </c>
      <c r="B1204" s="6" t="s">
        <v>2466</v>
      </c>
      <c r="AL1204">
        <v>38</v>
      </c>
      <c r="AM1204" s="6">
        <v>6</v>
      </c>
      <c r="AN1204" s="12"/>
      <c r="AO1204"/>
      <c r="AZ1204" s="12"/>
      <c r="BA1204" s="6"/>
      <c r="EM1204" t="s">
        <v>539</v>
      </c>
      <c r="EN1204" s="16">
        <v>1</v>
      </c>
    </row>
    <row r="1205" spans="1:145" x14ac:dyDescent="0.3">
      <c r="A1205" s="12" t="s">
        <v>51</v>
      </c>
      <c r="B1205" s="6" t="s">
        <v>2467</v>
      </c>
      <c r="AL1205">
        <v>33.5</v>
      </c>
      <c r="AM1205" s="6">
        <v>4.5</v>
      </c>
      <c r="AN1205" s="12"/>
      <c r="AO1205"/>
      <c r="AZ1205" s="12"/>
      <c r="BA1205" s="6"/>
      <c r="EM1205" t="s">
        <v>539</v>
      </c>
      <c r="EN1205" s="16">
        <v>1</v>
      </c>
    </row>
    <row r="1206" spans="1:145" x14ac:dyDescent="0.3">
      <c r="A1206" s="12" t="s">
        <v>51</v>
      </c>
      <c r="B1206" s="6" t="s">
        <v>2468</v>
      </c>
      <c r="AL1206"/>
      <c r="AN1206" s="12"/>
      <c r="AO1206"/>
      <c r="AZ1206" s="12"/>
      <c r="BA1206" s="6"/>
      <c r="EM1206" t="s">
        <v>539</v>
      </c>
      <c r="EN1206" s="16">
        <v>1</v>
      </c>
      <c r="EO1206" t="s">
        <v>602</v>
      </c>
    </row>
    <row r="1207" spans="1:145" x14ac:dyDescent="0.3">
      <c r="A1207" s="12" t="s">
        <v>51</v>
      </c>
      <c r="B1207" s="6" t="s">
        <v>2469</v>
      </c>
      <c r="AH1207">
        <v>37</v>
      </c>
      <c r="AI1207">
        <v>2</v>
      </c>
      <c r="AJ1207">
        <v>38.5</v>
      </c>
      <c r="AK1207">
        <v>1.5</v>
      </c>
      <c r="AL1207"/>
      <c r="AN1207" s="12"/>
      <c r="AO1207"/>
      <c r="AZ1207" s="12"/>
      <c r="BA1207" s="6"/>
      <c r="EM1207" t="s">
        <v>539</v>
      </c>
      <c r="EN1207" s="16">
        <v>1</v>
      </c>
    </row>
    <row r="1208" spans="1:145" x14ac:dyDescent="0.3">
      <c r="A1208" s="12" t="s">
        <v>51</v>
      </c>
      <c r="B1208" s="6" t="s">
        <v>2470</v>
      </c>
      <c r="AL1208">
        <v>32.5</v>
      </c>
      <c r="AM1208" s="6">
        <v>7.5</v>
      </c>
      <c r="AN1208" s="12">
        <v>260</v>
      </c>
      <c r="AO1208">
        <v>400</v>
      </c>
      <c r="AZ1208" s="12"/>
      <c r="BA1208" s="6"/>
      <c r="EM1208" t="s">
        <v>539</v>
      </c>
      <c r="EN1208" s="16">
        <v>1</v>
      </c>
    </row>
    <row r="1209" spans="1:145" x14ac:dyDescent="0.3">
      <c r="A1209" s="12" t="s">
        <v>51</v>
      </c>
      <c r="B1209" s="6" t="s">
        <v>2471</v>
      </c>
      <c r="F1209" s="6">
        <v>1500</v>
      </c>
      <c r="AL1209"/>
      <c r="AN1209" s="12">
        <v>260</v>
      </c>
      <c r="AO1209">
        <v>400</v>
      </c>
      <c r="AZ1209" s="12"/>
      <c r="BA1209" s="6"/>
      <c r="EM1209" t="s">
        <v>539</v>
      </c>
      <c r="EN1209" s="16">
        <v>1</v>
      </c>
      <c r="EO1209" t="s">
        <v>602</v>
      </c>
    </row>
    <row r="1210" spans="1:145" x14ac:dyDescent="0.3">
      <c r="A1210" s="12" t="s">
        <v>51</v>
      </c>
      <c r="B1210" s="6" t="s">
        <v>2472</v>
      </c>
      <c r="AH1210">
        <v>33.9</v>
      </c>
      <c r="AI1210">
        <v>1.6</v>
      </c>
      <c r="AL1210"/>
      <c r="AN1210" s="12"/>
      <c r="AO1210"/>
      <c r="AZ1210" s="12"/>
      <c r="BA1210" s="6"/>
      <c r="EM1210" t="s">
        <v>539</v>
      </c>
      <c r="EN1210" s="16">
        <v>1</v>
      </c>
    </row>
    <row r="1211" spans="1:145" x14ac:dyDescent="0.3">
      <c r="A1211" s="12" t="s">
        <v>51</v>
      </c>
      <c r="B1211" s="6" t="s">
        <v>2473</v>
      </c>
      <c r="AL1211">
        <v>19.5</v>
      </c>
      <c r="AM1211" s="6">
        <v>2.5</v>
      </c>
      <c r="AN1211" s="12"/>
      <c r="AO1211"/>
      <c r="AZ1211" s="12"/>
      <c r="BA1211" s="6"/>
      <c r="EM1211" t="s">
        <v>539</v>
      </c>
      <c r="EN1211" s="16">
        <v>1</v>
      </c>
    </row>
    <row r="1212" spans="1:145" s="195" customFormat="1" x14ac:dyDescent="0.3">
      <c r="A1212" s="193" t="s">
        <v>51</v>
      </c>
      <c r="B1212" s="196" t="s">
        <v>2474</v>
      </c>
      <c r="C1212" s="195">
        <v>2</v>
      </c>
      <c r="D1212" s="196">
        <v>1</v>
      </c>
      <c r="E1212" s="195">
        <v>0</v>
      </c>
      <c r="F1212" s="196">
        <v>300</v>
      </c>
      <c r="G1212" s="197">
        <v>26.9</v>
      </c>
      <c r="H1212" s="197">
        <v>26.9</v>
      </c>
      <c r="I1212" s="197">
        <v>26.9</v>
      </c>
      <c r="J1212" s="198">
        <v>0</v>
      </c>
      <c r="K1212" s="199">
        <v>1529</v>
      </c>
      <c r="L1212" s="199">
        <v>1529</v>
      </c>
      <c r="M1212" s="199">
        <v>1529</v>
      </c>
      <c r="N1212" s="200">
        <v>0</v>
      </c>
      <c r="O1212" s="208">
        <v>5.2202700000000002</v>
      </c>
      <c r="P1212" s="196">
        <v>5.2202700000000002</v>
      </c>
      <c r="Q1212" s="208">
        <v>-4.1983699999999997</v>
      </c>
      <c r="R1212" s="196">
        <v>-4.1983699999999997</v>
      </c>
      <c r="S1212" s="202">
        <v>1</v>
      </c>
      <c r="T1212" s="202">
        <v>0</v>
      </c>
      <c r="U1212" s="202">
        <v>0</v>
      </c>
      <c r="V1212" s="202">
        <v>0</v>
      </c>
      <c r="W1212" s="202">
        <v>1</v>
      </c>
      <c r="X1212" s="202">
        <v>0</v>
      </c>
      <c r="Y1212" s="202">
        <v>0</v>
      </c>
      <c r="Z1212" s="202">
        <v>0</v>
      </c>
      <c r="AA1212" s="202">
        <v>0</v>
      </c>
      <c r="AB1212" s="202">
        <v>0</v>
      </c>
      <c r="AC1212" s="202">
        <v>0</v>
      </c>
      <c r="AD1212" s="202">
        <v>0</v>
      </c>
      <c r="AE1212" s="203">
        <v>0</v>
      </c>
      <c r="AF1212" s="204">
        <v>3</v>
      </c>
      <c r="AG1212" s="196">
        <v>1</v>
      </c>
      <c r="AH1212" s="195">
        <v>28.5</v>
      </c>
      <c r="AI1212" s="195">
        <v>5.5</v>
      </c>
      <c r="AJ1212" s="195">
        <v>32</v>
      </c>
      <c r="AK1212" s="195">
        <v>5</v>
      </c>
      <c r="AM1212" s="196"/>
      <c r="AN1212" s="193">
        <v>30</v>
      </c>
      <c r="AO1212" s="195">
        <v>144</v>
      </c>
      <c r="AP1212" s="195">
        <v>1.5</v>
      </c>
      <c r="AQ1212" s="195">
        <v>0.05</v>
      </c>
      <c r="AR1212" s="195">
        <v>1.3</v>
      </c>
      <c r="AS1212" s="196">
        <v>0.2</v>
      </c>
      <c r="AY1212" s="196"/>
      <c r="AZ1212" s="193"/>
      <c r="BA1212" s="196"/>
      <c r="BG1212" s="195">
        <v>1</v>
      </c>
      <c r="BI1212" s="195">
        <v>1</v>
      </c>
      <c r="BJ1212" s="196"/>
      <c r="BL1212" s="196"/>
      <c r="BT1212" s="196"/>
      <c r="CA1212" s="196"/>
      <c r="CB1212" s="195">
        <v>1</v>
      </c>
      <c r="CH1212" s="195">
        <v>1</v>
      </c>
      <c r="CS1212" s="196"/>
      <c r="CU1212" s="196"/>
      <c r="CX1212" s="196"/>
      <c r="DN1212" s="196"/>
      <c r="DS1212" s="196"/>
      <c r="DY1212" s="196"/>
      <c r="EL1212" s="196"/>
      <c r="EM1212" s="195" t="s">
        <v>539</v>
      </c>
      <c r="EN1212" s="206" t="s">
        <v>210</v>
      </c>
    </row>
    <row r="1213" spans="1:145" s="195" customFormat="1" x14ac:dyDescent="0.3">
      <c r="A1213" s="193" t="s">
        <v>51</v>
      </c>
      <c r="B1213" s="196" t="s">
        <v>2475</v>
      </c>
      <c r="C1213" s="195">
        <v>2</v>
      </c>
      <c r="D1213" s="196">
        <v>1</v>
      </c>
      <c r="F1213" s="196"/>
      <c r="G1213" s="197">
        <v>24.23</v>
      </c>
      <c r="H1213" s="197">
        <v>26.29</v>
      </c>
      <c r="I1213" s="197">
        <v>25.259999999999998</v>
      </c>
      <c r="J1213" s="198">
        <v>1.4566399692442871</v>
      </c>
      <c r="K1213" s="199">
        <v>1575</v>
      </c>
      <c r="L1213" s="199">
        <v>2002</v>
      </c>
      <c r="M1213" s="199">
        <v>1788.5</v>
      </c>
      <c r="N1213" s="200">
        <v>301.93459556665579</v>
      </c>
      <c r="O1213" s="208">
        <v>-1.9424999999999999</v>
      </c>
      <c r="P1213" s="196">
        <v>3.1908099999999999</v>
      </c>
      <c r="Q1213" s="208">
        <v>9.8524999999999991</v>
      </c>
      <c r="R1213" s="196">
        <v>12.812060000000001</v>
      </c>
      <c r="S1213" s="202">
        <v>1</v>
      </c>
      <c r="T1213" s="202">
        <v>0</v>
      </c>
      <c r="U1213" s="202">
        <v>0</v>
      </c>
      <c r="V1213" s="202">
        <v>0</v>
      </c>
      <c r="W1213" s="202">
        <v>1</v>
      </c>
      <c r="X1213" s="202">
        <v>0</v>
      </c>
      <c r="Y1213" s="202">
        <v>0</v>
      </c>
      <c r="Z1213" s="202">
        <v>0</v>
      </c>
      <c r="AA1213" s="202">
        <v>0</v>
      </c>
      <c r="AB1213" s="202">
        <v>0</v>
      </c>
      <c r="AC1213" s="202">
        <v>0</v>
      </c>
      <c r="AD1213" s="202">
        <v>0</v>
      </c>
      <c r="AE1213" s="203">
        <v>0</v>
      </c>
      <c r="AF1213" s="204">
        <v>1</v>
      </c>
      <c r="AG1213" s="196"/>
      <c r="AH1213" s="195">
        <v>31.5</v>
      </c>
      <c r="AI1213" s="195">
        <v>1.5</v>
      </c>
      <c r="AM1213" s="196"/>
      <c r="AN1213" s="193">
        <v>6</v>
      </c>
      <c r="AO1213" s="195">
        <v>10</v>
      </c>
      <c r="AP1213" s="195">
        <v>4.5999999999999996</v>
      </c>
      <c r="AQ1213" s="195">
        <v>0.05</v>
      </c>
      <c r="AR1213" s="195">
        <v>2.5</v>
      </c>
      <c r="AS1213" s="196">
        <v>0.5</v>
      </c>
      <c r="AY1213" s="196"/>
      <c r="AZ1213" s="193"/>
      <c r="BA1213" s="196"/>
      <c r="BG1213" s="195">
        <v>1</v>
      </c>
      <c r="BJ1213" s="196"/>
      <c r="BL1213" s="196"/>
      <c r="BT1213" s="196"/>
      <c r="CA1213" s="196"/>
      <c r="CB1213" s="195">
        <v>1</v>
      </c>
      <c r="CS1213" s="196"/>
      <c r="CU1213" s="196"/>
      <c r="CX1213" s="196"/>
      <c r="DN1213" s="196"/>
      <c r="DS1213" s="196"/>
      <c r="DY1213" s="196"/>
      <c r="EL1213" s="196"/>
      <c r="EM1213" s="195" t="s">
        <v>539</v>
      </c>
      <c r="EN1213" s="206" t="s">
        <v>210</v>
      </c>
    </row>
    <row r="1214" spans="1:145" x14ac:dyDescent="0.3">
      <c r="A1214" s="12" t="s">
        <v>51</v>
      </c>
      <c r="B1214" s="6" t="s">
        <v>2476</v>
      </c>
      <c r="E1214">
        <v>2400</v>
      </c>
      <c r="F1214" s="6">
        <v>3000</v>
      </c>
      <c r="AH1214">
        <v>41</v>
      </c>
      <c r="AI1214">
        <v>6</v>
      </c>
      <c r="AJ1214">
        <v>44</v>
      </c>
      <c r="AK1214">
        <v>5</v>
      </c>
      <c r="AL1214"/>
      <c r="AN1214" s="12"/>
      <c r="AO1214"/>
      <c r="AZ1214" s="12"/>
      <c r="BA1214" s="6"/>
      <c r="EM1214" t="s">
        <v>539</v>
      </c>
      <c r="EN1214" s="16">
        <v>1</v>
      </c>
    </row>
    <row r="1215" spans="1:145" x14ac:dyDescent="0.3">
      <c r="A1215" s="12" t="s">
        <v>51</v>
      </c>
      <c r="B1215" s="6" t="s">
        <v>2477</v>
      </c>
      <c r="E1215">
        <v>1800</v>
      </c>
      <c r="F1215" s="6">
        <v>3000</v>
      </c>
      <c r="AL1215">
        <v>39</v>
      </c>
      <c r="AM1215" s="6">
        <v>7</v>
      </c>
      <c r="AN1215" s="12"/>
      <c r="AO1215"/>
      <c r="AZ1215" s="12"/>
      <c r="BA1215" s="6"/>
      <c r="EM1215" t="s">
        <v>539</v>
      </c>
      <c r="EN1215" s="16">
        <v>1</v>
      </c>
    </row>
    <row r="1216" spans="1:145" x14ac:dyDescent="0.3">
      <c r="A1216" s="12" t="s">
        <v>51</v>
      </c>
      <c r="B1216" s="6" t="s">
        <v>2478</v>
      </c>
      <c r="AH1216">
        <v>46.5</v>
      </c>
      <c r="AI1216">
        <v>3.5</v>
      </c>
      <c r="AJ1216">
        <v>48.5</v>
      </c>
      <c r="AK1216">
        <v>2.5</v>
      </c>
      <c r="AL1216"/>
      <c r="AN1216" s="12"/>
      <c r="AO1216"/>
      <c r="AZ1216" s="12"/>
      <c r="BA1216" s="6"/>
      <c r="EM1216" t="s">
        <v>539</v>
      </c>
      <c r="EN1216" s="16">
        <v>1</v>
      </c>
    </row>
    <row r="1217" spans="1:145" x14ac:dyDescent="0.3">
      <c r="A1217" s="12" t="s">
        <v>51</v>
      </c>
      <c r="B1217" s="6" t="s">
        <v>2479</v>
      </c>
      <c r="C1217">
        <v>1</v>
      </c>
      <c r="AH1217">
        <v>41</v>
      </c>
      <c r="AI1217">
        <v>2</v>
      </c>
      <c r="AL1217"/>
      <c r="AN1217" s="12"/>
      <c r="AO1217"/>
      <c r="AZ1217" s="12"/>
      <c r="BA1217" s="6"/>
      <c r="EM1217" t="s">
        <v>539</v>
      </c>
      <c r="EN1217" s="16" t="s">
        <v>2315</v>
      </c>
    </row>
    <row r="1218" spans="1:145" x14ac:dyDescent="0.3">
      <c r="A1218" s="12" t="s">
        <v>51</v>
      </c>
      <c r="B1218" s="6" t="s">
        <v>2480</v>
      </c>
      <c r="AH1218">
        <v>52</v>
      </c>
      <c r="AI1218">
        <v>7</v>
      </c>
      <c r="AL1218"/>
      <c r="AN1218" s="12"/>
      <c r="AO1218"/>
      <c r="AZ1218" s="12"/>
      <c r="BA1218" s="6"/>
      <c r="EM1218" t="s">
        <v>539</v>
      </c>
      <c r="EN1218" s="16">
        <v>1</v>
      </c>
    </row>
    <row r="1219" spans="1:145" x14ac:dyDescent="0.3">
      <c r="A1219" s="12" t="s">
        <v>51</v>
      </c>
      <c r="B1219" s="6" t="s">
        <v>2481</v>
      </c>
      <c r="AH1219">
        <v>60</v>
      </c>
      <c r="AI1219">
        <v>5</v>
      </c>
      <c r="AL1219"/>
      <c r="AN1219" s="12"/>
      <c r="AO1219"/>
      <c r="AZ1219" s="12"/>
      <c r="BA1219" s="6"/>
      <c r="EM1219" t="s">
        <v>539</v>
      </c>
      <c r="EN1219" s="16">
        <v>1</v>
      </c>
    </row>
    <row r="1220" spans="1:145" x14ac:dyDescent="0.3">
      <c r="A1220" s="12" t="s">
        <v>51</v>
      </c>
      <c r="B1220" s="6" t="s">
        <v>2482</v>
      </c>
      <c r="AH1220">
        <v>49</v>
      </c>
      <c r="AI1220">
        <v>3</v>
      </c>
      <c r="AJ1220">
        <v>51</v>
      </c>
      <c r="AL1220"/>
      <c r="AN1220" s="12"/>
      <c r="AO1220"/>
      <c r="AZ1220" s="12"/>
      <c r="BA1220" s="6"/>
      <c r="EM1220" t="s">
        <v>539</v>
      </c>
      <c r="EN1220" s="16">
        <v>1</v>
      </c>
    </row>
    <row r="1221" spans="1:145" x14ac:dyDescent="0.3">
      <c r="A1221" s="12" t="s">
        <v>51</v>
      </c>
      <c r="B1221" s="6" t="s">
        <v>2483</v>
      </c>
      <c r="C1221" t="s">
        <v>1602</v>
      </c>
      <c r="AL1221"/>
      <c r="AN1221" s="12"/>
      <c r="AO1221"/>
      <c r="AZ1221" s="12"/>
      <c r="BA1221" s="6"/>
      <c r="EM1221" t="s">
        <v>539</v>
      </c>
      <c r="EN1221" s="16">
        <v>1</v>
      </c>
      <c r="EO1221" t="s">
        <v>602</v>
      </c>
    </row>
    <row r="1222" spans="1:145" s="51" customFormat="1" x14ac:dyDescent="0.3">
      <c r="A1222" s="45" t="s">
        <v>51</v>
      </c>
      <c r="B1222" s="52" t="s">
        <v>2484</v>
      </c>
      <c r="D1222" s="52"/>
      <c r="F1222" s="52"/>
      <c r="J1222" s="52"/>
      <c r="N1222" s="52"/>
      <c r="P1222" s="52"/>
      <c r="R1222" s="52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100"/>
      <c r="AF1222" s="115"/>
      <c r="AG1222" s="52">
        <v>1</v>
      </c>
      <c r="AH1222" s="51">
        <v>51</v>
      </c>
      <c r="AJ1222" s="51">
        <v>76</v>
      </c>
      <c r="AM1222" s="52"/>
      <c r="AN1222" s="45">
        <v>100</v>
      </c>
      <c r="AO1222" s="51">
        <v>500</v>
      </c>
      <c r="AS1222" s="52"/>
      <c r="AY1222" s="52"/>
      <c r="AZ1222" s="45"/>
      <c r="BA1222" s="52"/>
      <c r="BJ1222" s="52"/>
      <c r="BL1222" s="52"/>
      <c r="BT1222" s="52"/>
      <c r="CA1222" s="52"/>
      <c r="CS1222" s="52"/>
      <c r="CU1222" s="52"/>
      <c r="CX1222" s="52"/>
      <c r="DN1222" s="52"/>
      <c r="DS1222" s="52"/>
      <c r="DY1222" s="52"/>
      <c r="EL1222" s="52"/>
      <c r="EM1222" s="51" t="s">
        <v>539</v>
      </c>
      <c r="EN1222" s="53">
        <v>1</v>
      </c>
    </row>
    <row r="1223" spans="1:145" s="70" customFormat="1" x14ac:dyDescent="0.3">
      <c r="A1223" s="69" t="s">
        <v>29</v>
      </c>
      <c r="B1223" s="136" t="s">
        <v>2485</v>
      </c>
      <c r="C1223" s="70">
        <v>2</v>
      </c>
      <c r="D1223" s="136"/>
      <c r="E1223" s="70">
        <v>200</v>
      </c>
      <c r="F1223" s="136">
        <v>1000</v>
      </c>
      <c r="J1223" s="136"/>
      <c r="N1223" s="136"/>
      <c r="P1223" s="136"/>
      <c r="R1223" s="136"/>
      <c r="S1223" s="73"/>
      <c r="T1223" s="73"/>
      <c r="U1223" s="73"/>
      <c r="V1223" s="73"/>
      <c r="W1223" s="73"/>
      <c r="X1223" s="73"/>
      <c r="Y1223" s="73"/>
      <c r="Z1223" s="73"/>
      <c r="AA1223" s="73"/>
      <c r="AB1223" s="73"/>
      <c r="AC1223" s="73"/>
      <c r="AD1223" s="73"/>
      <c r="AE1223" s="135"/>
      <c r="AF1223" s="137"/>
      <c r="AG1223" s="136"/>
      <c r="AM1223" s="136"/>
      <c r="AS1223" s="136"/>
      <c r="AY1223" s="136"/>
      <c r="AZ1223" s="69"/>
      <c r="BA1223" s="136"/>
      <c r="BJ1223" s="136"/>
      <c r="BL1223" s="136"/>
      <c r="BT1223" s="136"/>
      <c r="CA1223" s="136"/>
      <c r="CS1223" s="136"/>
      <c r="CU1223" s="136"/>
      <c r="CX1223" s="136"/>
      <c r="DN1223" s="136"/>
      <c r="DS1223" s="136"/>
      <c r="DY1223" s="136"/>
      <c r="EL1223" s="136"/>
      <c r="EM1223" s="70" t="s">
        <v>1276</v>
      </c>
      <c r="EN1223" s="138">
        <v>1</v>
      </c>
      <c r="EO1223" s="70" t="s">
        <v>602</v>
      </c>
    </row>
    <row r="1224" spans="1:145" s="195" customFormat="1" x14ac:dyDescent="0.3">
      <c r="A1224" s="193" t="s">
        <v>29</v>
      </c>
      <c r="B1224" s="196" t="s">
        <v>2486</v>
      </c>
      <c r="C1224" s="195">
        <v>2</v>
      </c>
      <c r="D1224" s="196">
        <v>2</v>
      </c>
      <c r="E1224" s="195">
        <v>60</v>
      </c>
      <c r="F1224" s="196">
        <v>280</v>
      </c>
      <c r="G1224" s="197">
        <v>9.68</v>
      </c>
      <c r="H1224" s="197">
        <v>11.81</v>
      </c>
      <c r="I1224" s="197">
        <v>10.745000000000001</v>
      </c>
      <c r="J1224" s="198">
        <v>1.5061374439273467</v>
      </c>
      <c r="K1224" s="199">
        <v>1334</v>
      </c>
      <c r="L1224" s="199">
        <v>1496</v>
      </c>
      <c r="M1224" s="199">
        <v>1415</v>
      </c>
      <c r="N1224" s="200">
        <v>114.5512985522207</v>
      </c>
      <c r="O1224" s="195">
        <v>-41.383620000000001</v>
      </c>
      <c r="P1224" s="196">
        <v>-40.608029999999999</v>
      </c>
      <c r="Q1224" s="195">
        <v>173.80873</v>
      </c>
      <c r="R1224" s="196">
        <v>174.77766</v>
      </c>
      <c r="S1224" s="202">
        <v>1</v>
      </c>
      <c r="T1224" s="202">
        <v>0</v>
      </c>
      <c r="U1224" s="202">
        <v>0</v>
      </c>
      <c r="V1224" s="202">
        <v>0</v>
      </c>
      <c r="W1224" s="202">
        <v>0</v>
      </c>
      <c r="X1224" s="202">
        <v>0</v>
      </c>
      <c r="Y1224" s="202">
        <v>0</v>
      </c>
      <c r="Z1224" s="202">
        <v>0</v>
      </c>
      <c r="AA1224" s="202">
        <v>0</v>
      </c>
      <c r="AB1224" s="202">
        <v>0</v>
      </c>
      <c r="AC1224" s="202">
        <v>0</v>
      </c>
      <c r="AD1224" s="202">
        <v>0</v>
      </c>
      <c r="AE1224" s="203">
        <v>0</v>
      </c>
      <c r="AF1224" s="204">
        <v>3</v>
      </c>
      <c r="AG1224" s="196"/>
      <c r="AH1224" s="202">
        <v>43</v>
      </c>
      <c r="AJ1224" s="195">
        <v>49</v>
      </c>
      <c r="AM1224" s="196"/>
      <c r="AN1224" s="193">
        <v>1</v>
      </c>
      <c r="AO1224" s="195">
        <v>19</v>
      </c>
      <c r="AS1224" s="196"/>
      <c r="AY1224" s="196"/>
      <c r="AZ1224" s="193"/>
      <c r="BA1224" s="196"/>
      <c r="BE1224" s="195">
        <v>1</v>
      </c>
      <c r="BJ1224" s="196"/>
      <c r="BL1224" s="196"/>
      <c r="BT1224" s="196"/>
      <c r="CA1224" s="196"/>
      <c r="CS1224" s="196"/>
      <c r="CU1224" s="196"/>
      <c r="CX1224" s="196"/>
      <c r="DN1224" s="196"/>
      <c r="DS1224" s="196"/>
      <c r="DY1224" s="196"/>
      <c r="EL1224" s="196"/>
      <c r="EM1224" s="195" t="s">
        <v>1276</v>
      </c>
      <c r="EN1224" s="206" t="s">
        <v>210</v>
      </c>
    </row>
    <row r="1225" spans="1:145" s="51" customFormat="1" x14ac:dyDescent="0.3">
      <c r="A1225" s="45" t="s">
        <v>29</v>
      </c>
      <c r="B1225" s="52" t="s">
        <v>2487</v>
      </c>
      <c r="D1225" s="52"/>
      <c r="F1225" s="52">
        <v>800</v>
      </c>
      <c r="J1225" s="52"/>
      <c r="N1225" s="52"/>
      <c r="P1225" s="52"/>
      <c r="R1225" s="52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100"/>
      <c r="AF1225" s="115"/>
      <c r="AG1225" s="52"/>
      <c r="AM1225" s="52"/>
      <c r="AN1225" s="45"/>
      <c r="AS1225" s="52"/>
      <c r="AY1225" s="52"/>
      <c r="AZ1225" s="45"/>
      <c r="BA1225" s="52"/>
      <c r="BJ1225" s="52"/>
      <c r="BL1225" s="52"/>
      <c r="BT1225" s="52"/>
      <c r="CA1225" s="52"/>
      <c r="CS1225" s="52"/>
      <c r="CU1225" s="52"/>
      <c r="CX1225" s="52"/>
      <c r="DN1225" s="52"/>
      <c r="DS1225" s="52"/>
      <c r="DY1225" s="52"/>
      <c r="EL1225" s="52"/>
      <c r="EM1225" s="51" t="s">
        <v>1276</v>
      </c>
      <c r="EN1225" s="53">
        <v>1</v>
      </c>
      <c r="EO1225" s="51" t="s">
        <v>602</v>
      </c>
    </row>
    <row r="1226" spans="1:145" s="70" customFormat="1" x14ac:dyDescent="0.3">
      <c r="A1226" s="69" t="s">
        <v>94</v>
      </c>
      <c r="B1226" s="136" t="s">
        <v>2501</v>
      </c>
      <c r="C1226" s="70" t="s">
        <v>1602</v>
      </c>
      <c r="D1226" s="136"/>
      <c r="E1226" s="70">
        <v>220</v>
      </c>
      <c r="F1226" s="136">
        <v>1000</v>
      </c>
      <c r="J1226" s="136"/>
      <c r="N1226" s="136"/>
      <c r="P1226" s="136"/>
      <c r="R1226" s="136"/>
      <c r="S1226" s="73"/>
      <c r="T1226" s="73"/>
      <c r="U1226" s="73"/>
      <c r="V1226" s="73"/>
      <c r="W1226" s="73"/>
      <c r="X1226" s="73"/>
      <c r="Y1226" s="73"/>
      <c r="Z1226" s="73"/>
      <c r="AA1226" s="73"/>
      <c r="AB1226" s="73"/>
      <c r="AC1226" s="73"/>
      <c r="AD1226" s="73"/>
      <c r="AE1226" s="135"/>
      <c r="AF1226" s="137"/>
      <c r="AG1226" s="136"/>
      <c r="AL1226" s="70">
        <v>35</v>
      </c>
      <c r="AM1226" s="136">
        <v>3</v>
      </c>
      <c r="AN1226" s="69"/>
      <c r="AS1226" s="136"/>
      <c r="AY1226" s="136"/>
      <c r="AZ1226" s="69"/>
      <c r="BA1226" s="136"/>
      <c r="BJ1226" s="136"/>
      <c r="BL1226" s="136"/>
      <c r="BT1226" s="136"/>
      <c r="CA1226" s="136"/>
      <c r="CS1226" s="136"/>
      <c r="CU1226" s="136"/>
      <c r="CX1226" s="136"/>
      <c r="DN1226" s="136"/>
      <c r="DS1226" s="136"/>
      <c r="DY1226" s="136"/>
      <c r="EL1226" s="136"/>
      <c r="EM1226" s="70" t="s">
        <v>537</v>
      </c>
      <c r="EN1226" s="138">
        <v>1</v>
      </c>
    </row>
    <row r="1227" spans="1:145" x14ac:dyDescent="0.3">
      <c r="A1227" s="12" t="s">
        <v>94</v>
      </c>
      <c r="B1227" s="6" t="s">
        <v>2502</v>
      </c>
      <c r="E1227">
        <v>100</v>
      </c>
      <c r="F1227" s="6">
        <v>1100</v>
      </c>
      <c r="AL1227">
        <v>30.5</v>
      </c>
      <c r="AM1227" s="6">
        <v>6.5</v>
      </c>
      <c r="AN1227" s="12">
        <v>30</v>
      </c>
      <c r="AO1227">
        <v>40</v>
      </c>
      <c r="AP1227">
        <v>2.5</v>
      </c>
      <c r="AQ1227">
        <v>0.05</v>
      </c>
      <c r="AT1227">
        <v>10.5</v>
      </c>
      <c r="AZ1227" s="12"/>
      <c r="BA1227" s="6"/>
      <c r="EM1227" t="s">
        <v>537</v>
      </c>
      <c r="EN1227" s="16">
        <v>1</v>
      </c>
    </row>
    <row r="1228" spans="1:145" x14ac:dyDescent="0.3">
      <c r="A1228" s="12" t="s">
        <v>94</v>
      </c>
      <c r="B1228" s="6" t="s">
        <v>2503</v>
      </c>
      <c r="AL1228"/>
      <c r="AN1228" s="12"/>
      <c r="AO1228"/>
      <c r="AZ1228" s="12"/>
      <c r="BA1228" s="6"/>
      <c r="EM1228" t="s">
        <v>537</v>
      </c>
      <c r="EN1228" s="16">
        <v>1</v>
      </c>
      <c r="EO1228" t="s">
        <v>602</v>
      </c>
    </row>
    <row r="1229" spans="1:145" s="195" customFormat="1" x14ac:dyDescent="0.3">
      <c r="A1229" s="193" t="s">
        <v>94</v>
      </c>
      <c r="B1229" s="196" t="s">
        <v>2504</v>
      </c>
      <c r="C1229" s="195">
        <v>1</v>
      </c>
      <c r="D1229" s="196">
        <v>1</v>
      </c>
      <c r="E1229" s="195">
        <v>0</v>
      </c>
      <c r="F1229" s="196">
        <v>1540</v>
      </c>
      <c r="G1229" s="195">
        <v>18.68</v>
      </c>
      <c r="H1229" s="195">
        <v>27.74</v>
      </c>
      <c r="I1229" s="195">
        <v>25.564651162790692</v>
      </c>
      <c r="J1229" s="198">
        <v>1.7401742507675284</v>
      </c>
      <c r="K1229" s="195">
        <v>1055.8499999999999</v>
      </c>
      <c r="L1229" s="195">
        <v>4892.0200000000004</v>
      </c>
      <c r="M1229" s="195">
        <v>1978.5055813953493</v>
      </c>
      <c r="N1229" s="200">
        <v>687.43318022052517</v>
      </c>
      <c r="O1229" s="193">
        <v>2.91316</v>
      </c>
      <c r="P1229" s="196">
        <v>19.321809999999999</v>
      </c>
      <c r="Q1229" s="195">
        <v>-96.365170000000006</v>
      </c>
      <c r="R1229" s="196">
        <v>-60.705640000000002</v>
      </c>
      <c r="S1229" s="202">
        <v>1</v>
      </c>
      <c r="T1229" s="202">
        <v>1</v>
      </c>
      <c r="U1229" s="202">
        <v>0</v>
      </c>
      <c r="V1229" s="202">
        <v>0</v>
      </c>
      <c r="W1229" s="202">
        <v>1</v>
      </c>
      <c r="X1229" s="202">
        <v>0</v>
      </c>
      <c r="Y1229" s="202">
        <v>0</v>
      </c>
      <c r="Z1229" s="202">
        <v>0</v>
      </c>
      <c r="AA1229" s="202">
        <v>0</v>
      </c>
      <c r="AB1229" s="202">
        <v>0</v>
      </c>
      <c r="AC1229" s="202">
        <v>1</v>
      </c>
      <c r="AD1229" s="202">
        <v>1</v>
      </c>
      <c r="AE1229" s="203">
        <v>0</v>
      </c>
      <c r="AF1229" s="204">
        <v>1</v>
      </c>
      <c r="AG1229" s="196"/>
      <c r="AH1229" s="195">
        <v>30</v>
      </c>
      <c r="AM1229" s="196"/>
      <c r="AN1229" s="193"/>
      <c r="AS1229" s="196"/>
      <c r="AY1229" s="196"/>
      <c r="AZ1229" s="193"/>
      <c r="BA1229" s="196"/>
      <c r="BF1229" s="195">
        <v>1</v>
      </c>
      <c r="BG1229" s="195">
        <v>1</v>
      </c>
      <c r="BJ1229" s="196">
        <v>1</v>
      </c>
      <c r="BK1229" s="195">
        <v>1</v>
      </c>
      <c r="BL1229" s="196">
        <v>1</v>
      </c>
      <c r="BT1229" s="196"/>
      <c r="CA1229" s="196"/>
      <c r="CH1229" s="195">
        <v>1</v>
      </c>
      <c r="CI1229" s="195">
        <v>1</v>
      </c>
      <c r="CS1229" s="196"/>
      <c r="CU1229" s="196"/>
      <c r="CX1229" s="196"/>
      <c r="DN1229" s="196"/>
      <c r="DS1229" s="196"/>
      <c r="DU1229" s="195">
        <v>1</v>
      </c>
      <c r="DY1229" s="196">
        <v>1</v>
      </c>
      <c r="EA1229" s="195">
        <v>1</v>
      </c>
      <c r="EH1229" s="195">
        <v>1</v>
      </c>
      <c r="EL1229" s="196"/>
      <c r="EM1229" s="195" t="s">
        <v>1180</v>
      </c>
      <c r="EN1229" s="206" t="s">
        <v>4813</v>
      </c>
    </row>
    <row r="1230" spans="1:145" x14ac:dyDescent="0.3">
      <c r="A1230" s="12" t="s">
        <v>94</v>
      </c>
      <c r="B1230" s="6" t="s">
        <v>2505</v>
      </c>
      <c r="C1230">
        <v>1</v>
      </c>
      <c r="AG1230" s="6">
        <v>1</v>
      </c>
      <c r="AH1230">
        <v>29.15</v>
      </c>
      <c r="AI1230">
        <v>0.95</v>
      </c>
      <c r="AJ1230">
        <v>28.25</v>
      </c>
      <c r="AK1230">
        <v>2.25</v>
      </c>
      <c r="AL1230"/>
      <c r="AN1230" s="12"/>
      <c r="AO1230"/>
      <c r="AZ1230" s="12"/>
      <c r="BA1230" s="6"/>
      <c r="EM1230" t="s">
        <v>537</v>
      </c>
      <c r="EN1230" s="16">
        <v>1</v>
      </c>
    </row>
    <row r="1231" spans="1:145" x14ac:dyDescent="0.3">
      <c r="A1231" s="12" t="s">
        <v>94</v>
      </c>
      <c r="B1231" s="6" t="s">
        <v>2506</v>
      </c>
      <c r="D1231" s="6">
        <v>1</v>
      </c>
      <c r="AG1231" s="6">
        <v>0</v>
      </c>
      <c r="AL1231">
        <v>26.2</v>
      </c>
      <c r="AN1231" s="12"/>
      <c r="AO1231"/>
      <c r="AZ1231" s="12"/>
      <c r="BA1231" s="6"/>
      <c r="EM1231" t="s">
        <v>537</v>
      </c>
      <c r="EN1231" s="16">
        <v>1</v>
      </c>
    </row>
    <row r="1232" spans="1:145" s="195" customFormat="1" x14ac:dyDescent="0.3">
      <c r="A1232" s="193" t="s">
        <v>94</v>
      </c>
      <c r="B1232" s="196" t="s">
        <v>2507</v>
      </c>
      <c r="C1232" s="195">
        <v>1</v>
      </c>
      <c r="D1232" s="196">
        <v>1</v>
      </c>
      <c r="E1232" s="195">
        <v>0</v>
      </c>
      <c r="F1232" s="196">
        <v>1000</v>
      </c>
      <c r="G1232" s="197">
        <v>22.67</v>
      </c>
      <c r="H1232" s="197">
        <v>26.13</v>
      </c>
      <c r="I1232" s="197">
        <v>24.934999999999999</v>
      </c>
      <c r="J1232" s="198">
        <v>1.5742617317333214</v>
      </c>
      <c r="K1232" s="199">
        <v>1260</v>
      </c>
      <c r="L1232" s="199">
        <v>1918</v>
      </c>
      <c r="M1232" s="199">
        <v>1624.25</v>
      </c>
      <c r="N1232" s="200">
        <v>282.66160569368691</v>
      </c>
      <c r="O1232" s="208">
        <v>-20.746960000000001</v>
      </c>
      <c r="P1232" s="196">
        <v>-13.76233</v>
      </c>
      <c r="Q1232" s="208">
        <v>-66.098479999999995</v>
      </c>
      <c r="R1232" s="196">
        <v>-43.615319999999997</v>
      </c>
      <c r="S1232" s="202">
        <v>1</v>
      </c>
      <c r="T1232" s="202">
        <v>1</v>
      </c>
      <c r="U1232" s="202">
        <v>1</v>
      </c>
      <c r="V1232" s="202">
        <v>1</v>
      </c>
      <c r="W1232" s="202">
        <v>1</v>
      </c>
      <c r="X1232" s="202">
        <v>0</v>
      </c>
      <c r="Y1232" s="202">
        <v>0</v>
      </c>
      <c r="Z1232" s="202">
        <v>0</v>
      </c>
      <c r="AA1232" s="202">
        <v>0</v>
      </c>
      <c r="AB1232" s="202">
        <v>0</v>
      </c>
      <c r="AC1232" s="202">
        <v>0</v>
      </c>
      <c r="AD1232" s="202">
        <v>0</v>
      </c>
      <c r="AE1232" s="203">
        <v>0</v>
      </c>
      <c r="AF1232" s="204">
        <v>1</v>
      </c>
      <c r="AG1232" s="196"/>
      <c r="AL1232" s="195">
        <v>35</v>
      </c>
      <c r="AM1232" s="196">
        <v>5</v>
      </c>
      <c r="AN1232" s="193"/>
      <c r="AS1232" s="196"/>
      <c r="AY1232" s="196"/>
      <c r="AZ1232" s="193"/>
      <c r="BA1232" s="196"/>
      <c r="BF1232" s="195">
        <v>1</v>
      </c>
      <c r="BG1232" s="195">
        <v>1</v>
      </c>
      <c r="BJ1232" s="196"/>
      <c r="BL1232" s="196">
        <v>1</v>
      </c>
      <c r="BR1232" s="195">
        <v>1</v>
      </c>
      <c r="BT1232" s="196"/>
      <c r="BZ1232" s="195">
        <v>1</v>
      </c>
      <c r="CA1232" s="196"/>
      <c r="CH1232" s="195">
        <v>1</v>
      </c>
      <c r="CI1232" s="195">
        <v>1</v>
      </c>
      <c r="CS1232" s="196"/>
      <c r="CU1232" s="196"/>
      <c r="CX1232" s="196"/>
      <c r="DN1232" s="196"/>
      <c r="DS1232" s="196"/>
      <c r="DY1232" s="196"/>
      <c r="EL1232" s="196"/>
      <c r="EM1232" s="195" t="s">
        <v>537</v>
      </c>
      <c r="EN1232" s="206" t="s">
        <v>210</v>
      </c>
    </row>
    <row r="1233" spans="1:145" x14ac:dyDescent="0.3">
      <c r="A1233" s="12" t="s">
        <v>94</v>
      </c>
      <c r="B1233" s="6" t="s">
        <v>2508</v>
      </c>
      <c r="AL1233"/>
      <c r="AN1233" s="12"/>
      <c r="AO1233"/>
      <c r="AZ1233" s="12"/>
      <c r="BA1233" s="6"/>
      <c r="EM1233" t="s">
        <v>537</v>
      </c>
      <c r="EN1233" s="16">
        <v>1</v>
      </c>
    </row>
    <row r="1234" spans="1:145" x14ac:dyDescent="0.3">
      <c r="A1234" s="12" t="s">
        <v>94</v>
      </c>
      <c r="B1234" s="6" t="s">
        <v>2509</v>
      </c>
      <c r="D1234" s="6">
        <v>1</v>
      </c>
      <c r="E1234">
        <v>0</v>
      </c>
      <c r="F1234" s="6">
        <v>350</v>
      </c>
      <c r="AG1234" s="6">
        <v>1</v>
      </c>
      <c r="AH1234">
        <v>27</v>
      </c>
      <c r="AI1234">
        <v>1</v>
      </c>
      <c r="AL1234"/>
      <c r="AN1234" s="12"/>
      <c r="AO1234"/>
      <c r="AZ1234" s="12"/>
      <c r="BA1234" s="6"/>
      <c r="EM1234" t="s">
        <v>537</v>
      </c>
      <c r="EN1234" s="16">
        <v>1</v>
      </c>
    </row>
    <row r="1235" spans="1:145" x14ac:dyDescent="0.3">
      <c r="A1235" s="12" t="s">
        <v>94</v>
      </c>
      <c r="B1235" s="6" t="s">
        <v>2510</v>
      </c>
      <c r="D1235" s="6">
        <v>1</v>
      </c>
      <c r="E1235">
        <v>1196</v>
      </c>
      <c r="F1235" s="6">
        <v>1800</v>
      </c>
      <c r="AH1235">
        <v>24</v>
      </c>
      <c r="AL1235"/>
      <c r="AN1235" s="12"/>
      <c r="AO1235"/>
      <c r="AZ1235" s="12"/>
      <c r="BA1235" s="6"/>
      <c r="EM1235" t="s">
        <v>537</v>
      </c>
      <c r="EN1235" s="16">
        <v>1</v>
      </c>
    </row>
    <row r="1236" spans="1:145" x14ac:dyDescent="0.3">
      <c r="A1236" s="12" t="s">
        <v>94</v>
      </c>
      <c r="B1236" s="6" t="s">
        <v>2511</v>
      </c>
      <c r="AL1236"/>
      <c r="AN1236" s="12"/>
      <c r="AO1236"/>
      <c r="AZ1236" s="12"/>
      <c r="BA1236" s="6"/>
      <c r="EM1236" t="s">
        <v>537</v>
      </c>
      <c r="EN1236" s="16">
        <v>1</v>
      </c>
      <c r="EO1236" t="s">
        <v>602</v>
      </c>
    </row>
    <row r="1237" spans="1:145" x14ac:dyDescent="0.3">
      <c r="A1237" s="12" t="s">
        <v>94</v>
      </c>
      <c r="B1237" s="6" t="s">
        <v>2512</v>
      </c>
      <c r="F1237" s="6">
        <v>1200</v>
      </c>
      <c r="AH1237">
        <v>26</v>
      </c>
      <c r="AI1237">
        <v>1</v>
      </c>
      <c r="AJ1237">
        <v>26.5</v>
      </c>
      <c r="AK1237">
        <v>1.7</v>
      </c>
      <c r="AL1237"/>
      <c r="AN1237" s="12"/>
      <c r="AO1237"/>
      <c r="AZ1237" s="12"/>
      <c r="BA1237" s="6"/>
      <c r="EM1237" t="s">
        <v>537</v>
      </c>
      <c r="EN1237" s="16">
        <v>1</v>
      </c>
    </row>
    <row r="1238" spans="1:145" x14ac:dyDescent="0.3">
      <c r="A1238" s="12" t="s">
        <v>94</v>
      </c>
      <c r="B1238" s="6" t="s">
        <v>2513</v>
      </c>
      <c r="E1238">
        <v>30</v>
      </c>
      <c r="F1238" s="6">
        <v>60</v>
      </c>
      <c r="AL1238"/>
      <c r="AN1238" s="246">
        <v>500</v>
      </c>
      <c r="AO1238" s="247"/>
      <c r="AZ1238" s="12"/>
      <c r="BA1238" s="6"/>
      <c r="EM1238" t="s">
        <v>537</v>
      </c>
      <c r="EN1238" s="16">
        <v>1</v>
      </c>
      <c r="EO1238" t="s">
        <v>602</v>
      </c>
    </row>
    <row r="1239" spans="1:145" x14ac:dyDescent="0.3">
      <c r="A1239" s="12" t="s">
        <v>94</v>
      </c>
      <c r="B1239" s="6" t="s">
        <v>2514</v>
      </c>
      <c r="C1239" t="s">
        <v>1602</v>
      </c>
      <c r="F1239" s="6">
        <v>750</v>
      </c>
      <c r="AL1239"/>
      <c r="AN1239" s="12"/>
      <c r="AO1239"/>
      <c r="AZ1239" s="12"/>
      <c r="BA1239" s="6"/>
      <c r="EM1239" t="s">
        <v>537</v>
      </c>
      <c r="EN1239" s="16">
        <v>1</v>
      </c>
      <c r="EO1239" t="s">
        <v>602</v>
      </c>
    </row>
    <row r="1240" spans="1:145" x14ac:dyDescent="0.3">
      <c r="A1240" s="12" t="s">
        <v>94</v>
      </c>
      <c r="B1240" s="6" t="s">
        <v>2515</v>
      </c>
      <c r="E1240">
        <v>80</v>
      </c>
      <c r="F1240" s="6">
        <v>520</v>
      </c>
      <c r="AL1240">
        <v>42.5</v>
      </c>
      <c r="AM1240" s="6">
        <v>2.5</v>
      </c>
      <c r="AN1240" s="12"/>
      <c r="AO1240"/>
      <c r="AZ1240" s="12"/>
      <c r="BA1240" s="6"/>
      <c r="EM1240" t="s">
        <v>537</v>
      </c>
      <c r="EN1240" s="16">
        <v>1</v>
      </c>
    </row>
    <row r="1241" spans="1:145" x14ac:dyDescent="0.3">
      <c r="A1241" s="12" t="s">
        <v>94</v>
      </c>
      <c r="B1241" s="6" t="s">
        <v>2516</v>
      </c>
      <c r="F1241" s="6">
        <v>5400</v>
      </c>
      <c r="AL1241"/>
      <c r="AN1241" s="12"/>
      <c r="AO1241"/>
      <c r="AZ1241" s="12"/>
      <c r="BA1241" s="6"/>
      <c r="EM1241" t="s">
        <v>537</v>
      </c>
      <c r="EN1241" s="16">
        <v>1</v>
      </c>
      <c r="EO1241" t="s">
        <v>602</v>
      </c>
    </row>
    <row r="1242" spans="1:145" s="195" customFormat="1" x14ac:dyDescent="0.3">
      <c r="A1242" s="193" t="s">
        <v>94</v>
      </c>
      <c r="B1242" s="196" t="s">
        <v>2517</v>
      </c>
      <c r="C1242" s="195">
        <v>1</v>
      </c>
      <c r="D1242" s="196">
        <v>1</v>
      </c>
      <c r="E1242" s="195">
        <v>600</v>
      </c>
      <c r="F1242" s="196">
        <v>800</v>
      </c>
      <c r="G1242" s="195">
        <v>12.53</v>
      </c>
      <c r="H1242" s="195">
        <v>12.53</v>
      </c>
      <c r="I1242" s="195">
        <v>12.53</v>
      </c>
      <c r="J1242" s="196">
        <v>0</v>
      </c>
      <c r="K1242" s="195">
        <v>286.36</v>
      </c>
      <c r="L1242" s="195">
        <v>286.36</v>
      </c>
      <c r="M1242" s="195">
        <v>286.36</v>
      </c>
      <c r="N1242" s="196">
        <v>0</v>
      </c>
      <c r="O1242" s="208">
        <v>-40.888660000000002</v>
      </c>
      <c r="P1242" s="196">
        <v>-40.888660000000002</v>
      </c>
      <c r="Q1242" s="208">
        <v>-66.560649999999995</v>
      </c>
      <c r="R1242" s="196">
        <v>-66.560649999999995</v>
      </c>
      <c r="S1242" s="202">
        <v>1</v>
      </c>
      <c r="T1242" s="202">
        <v>0</v>
      </c>
      <c r="U1242" s="202">
        <v>0</v>
      </c>
      <c r="V1242" s="202">
        <v>0</v>
      </c>
      <c r="W1242" s="202">
        <v>1</v>
      </c>
      <c r="X1242" s="202">
        <v>0</v>
      </c>
      <c r="Y1242" s="202">
        <v>0</v>
      </c>
      <c r="Z1242" s="202">
        <v>0</v>
      </c>
      <c r="AA1242" s="202">
        <v>0</v>
      </c>
      <c r="AB1242" s="202">
        <v>0</v>
      </c>
      <c r="AC1242" s="202">
        <v>0</v>
      </c>
      <c r="AD1242" s="202">
        <v>0</v>
      </c>
      <c r="AE1242" s="203">
        <v>0</v>
      </c>
      <c r="AF1242" s="204">
        <v>5</v>
      </c>
      <c r="AG1242" s="196"/>
      <c r="AH1242" s="195">
        <v>31.5</v>
      </c>
      <c r="AI1242" s="195">
        <v>3.5</v>
      </c>
      <c r="AJ1242" s="195">
        <v>37</v>
      </c>
      <c r="AK1242" s="195">
        <v>7</v>
      </c>
      <c r="AM1242" s="196"/>
      <c r="AN1242" s="250">
        <v>78</v>
      </c>
      <c r="AO1242" s="251"/>
      <c r="AP1242" s="195">
        <v>1.8</v>
      </c>
      <c r="AQ1242" s="195">
        <v>0.05</v>
      </c>
      <c r="AR1242" s="195">
        <v>0.6</v>
      </c>
      <c r="AS1242" s="196">
        <v>0.1</v>
      </c>
      <c r="AY1242" s="196"/>
      <c r="AZ1242" s="193"/>
      <c r="BA1242" s="196"/>
      <c r="BJ1242" s="196"/>
      <c r="BL1242" s="196"/>
      <c r="BT1242" s="196"/>
      <c r="CA1242" s="196"/>
      <c r="CB1242" s="195">
        <v>1</v>
      </c>
      <c r="CM1242" s="195">
        <v>1</v>
      </c>
      <c r="CS1242" s="196"/>
      <c r="CU1242" s="196"/>
      <c r="CX1242" s="196"/>
      <c r="DN1242" s="196"/>
      <c r="DS1242" s="196"/>
      <c r="DY1242" s="196"/>
      <c r="EL1242" s="196"/>
      <c r="EM1242" s="195" t="s">
        <v>537</v>
      </c>
      <c r="EN1242" s="206" t="s">
        <v>210</v>
      </c>
    </row>
    <row r="1243" spans="1:145" x14ac:dyDescent="0.3">
      <c r="A1243" s="12" t="s">
        <v>94</v>
      </c>
      <c r="B1243" s="6" t="s">
        <v>2518</v>
      </c>
      <c r="F1243" s="6">
        <v>2100</v>
      </c>
      <c r="AL1243"/>
      <c r="AN1243" s="12"/>
      <c r="AO1243"/>
      <c r="AZ1243" s="12"/>
      <c r="BA1243" s="6"/>
      <c r="EM1243" t="s">
        <v>537</v>
      </c>
      <c r="EN1243" s="16">
        <v>1</v>
      </c>
      <c r="EO1243" t="s">
        <v>5133</v>
      </c>
    </row>
    <row r="1244" spans="1:145" s="195" customFormat="1" x14ac:dyDescent="0.3">
      <c r="A1244" s="193" t="s">
        <v>94</v>
      </c>
      <c r="B1244" s="196" t="s">
        <v>2519</v>
      </c>
      <c r="C1244" s="195">
        <v>1</v>
      </c>
      <c r="D1244" s="196">
        <v>1</v>
      </c>
      <c r="E1244" s="195">
        <v>165</v>
      </c>
      <c r="F1244" s="196">
        <v>793</v>
      </c>
      <c r="G1244" s="197">
        <v>22.15</v>
      </c>
      <c r="H1244" s="197">
        <v>27.21</v>
      </c>
      <c r="I1244" s="197">
        <v>24.261428571428574</v>
      </c>
      <c r="J1244" s="198">
        <v>1.9565482238833147</v>
      </c>
      <c r="K1244" s="199">
        <v>791</v>
      </c>
      <c r="L1244" s="199">
        <v>1918</v>
      </c>
      <c r="M1244" s="199">
        <v>1289.1428571428571</v>
      </c>
      <c r="N1244" s="200">
        <v>371.99526366672472</v>
      </c>
      <c r="O1244" s="208">
        <v>-23.8</v>
      </c>
      <c r="P1244" s="201">
        <v>-5.0332999999999997</v>
      </c>
      <c r="Q1244" s="208">
        <v>-57.683329999999998</v>
      </c>
      <c r="R1244" s="196">
        <v>-38.433329999999998</v>
      </c>
      <c r="S1244" s="202">
        <v>1</v>
      </c>
      <c r="T1244" s="202">
        <v>0</v>
      </c>
      <c r="U1244" s="202">
        <v>0</v>
      </c>
      <c r="V1244" s="202">
        <v>0</v>
      </c>
      <c r="W1244" s="202">
        <v>1</v>
      </c>
      <c r="X1244" s="202">
        <v>0</v>
      </c>
      <c r="Y1244" s="202">
        <v>0</v>
      </c>
      <c r="Z1244" s="202">
        <v>0</v>
      </c>
      <c r="AA1244" s="202">
        <v>0</v>
      </c>
      <c r="AB1244" s="202">
        <v>0</v>
      </c>
      <c r="AC1244" s="202">
        <v>0</v>
      </c>
      <c r="AD1244" s="202">
        <v>0</v>
      </c>
      <c r="AE1244" s="203">
        <v>0</v>
      </c>
      <c r="AF1244" s="204">
        <v>1</v>
      </c>
      <c r="AG1244" s="196"/>
      <c r="AH1244" s="195">
        <v>19</v>
      </c>
      <c r="AJ1244" s="195">
        <v>22</v>
      </c>
      <c r="AM1244" s="196"/>
      <c r="AN1244" s="193"/>
      <c r="AS1244" s="196"/>
      <c r="AY1244" s="196"/>
      <c r="AZ1244" s="193"/>
      <c r="BA1244" s="196"/>
      <c r="BF1244" s="195">
        <v>1</v>
      </c>
      <c r="BJ1244" s="196"/>
      <c r="BL1244" s="196"/>
      <c r="BT1244" s="196"/>
      <c r="CA1244" s="196"/>
      <c r="CB1244" s="195">
        <v>1</v>
      </c>
      <c r="CH1244" s="195">
        <v>1</v>
      </c>
      <c r="CS1244" s="196"/>
      <c r="CU1244" s="196"/>
      <c r="CX1244" s="196"/>
      <c r="DN1244" s="196"/>
      <c r="DS1244" s="196"/>
      <c r="DY1244" s="196"/>
      <c r="EL1244" s="196"/>
      <c r="EM1244" s="195" t="s">
        <v>537</v>
      </c>
      <c r="EN1244" s="206" t="s">
        <v>210</v>
      </c>
    </row>
    <row r="1245" spans="1:145" x14ac:dyDescent="0.3">
      <c r="A1245" s="12" t="s">
        <v>94</v>
      </c>
      <c r="B1245" s="6" t="s">
        <v>2520</v>
      </c>
      <c r="AL1245"/>
      <c r="AN1245" s="12"/>
      <c r="AO1245"/>
      <c r="AZ1245" s="12"/>
      <c r="BA1245" s="6"/>
      <c r="EM1245" t="s">
        <v>537</v>
      </c>
      <c r="EN1245" s="16">
        <v>1</v>
      </c>
      <c r="EO1245" t="s">
        <v>602</v>
      </c>
    </row>
    <row r="1246" spans="1:145" s="195" customFormat="1" x14ac:dyDescent="0.3">
      <c r="A1246" s="193" t="s">
        <v>94</v>
      </c>
      <c r="B1246" s="196" t="s">
        <v>2521</v>
      </c>
      <c r="C1246" s="195">
        <v>2</v>
      </c>
      <c r="D1246" s="196">
        <v>2</v>
      </c>
      <c r="E1246" s="195">
        <v>0</v>
      </c>
      <c r="F1246" s="196">
        <v>400</v>
      </c>
      <c r="G1246" s="197">
        <v>17.010000000000002</v>
      </c>
      <c r="H1246" s="197">
        <v>27.39</v>
      </c>
      <c r="I1246" s="197">
        <v>24.636923076923075</v>
      </c>
      <c r="J1246" s="198">
        <v>3.2493034756579928</v>
      </c>
      <c r="K1246" s="199">
        <v>1406</v>
      </c>
      <c r="L1246" s="199">
        <v>3404</v>
      </c>
      <c r="M1246" s="199">
        <v>2381.9230769230771</v>
      </c>
      <c r="N1246" s="200">
        <v>573.03075274346656</v>
      </c>
      <c r="O1246" s="195">
        <v>-12.80584</v>
      </c>
      <c r="P1246" s="201">
        <v>5.5053000000000001</v>
      </c>
      <c r="Q1246" s="195">
        <v>-78.661320000000003</v>
      </c>
      <c r="R1246" s="196">
        <v>-51.264180000000003</v>
      </c>
      <c r="S1246" s="202">
        <v>1</v>
      </c>
      <c r="T1246" s="202">
        <v>0</v>
      </c>
      <c r="U1246" s="202">
        <v>0</v>
      </c>
      <c r="V1246" s="202">
        <v>1</v>
      </c>
      <c r="W1246" s="202">
        <v>0</v>
      </c>
      <c r="X1246" s="202">
        <v>0</v>
      </c>
      <c r="Y1246" s="202">
        <v>0</v>
      </c>
      <c r="Z1246" s="202">
        <v>0</v>
      </c>
      <c r="AA1246" s="202">
        <v>0</v>
      </c>
      <c r="AB1246" s="202">
        <v>0</v>
      </c>
      <c r="AC1246" s="202">
        <v>0</v>
      </c>
      <c r="AD1246" s="202">
        <v>0</v>
      </c>
      <c r="AE1246" s="203">
        <v>0</v>
      </c>
      <c r="AF1246" s="204">
        <v>1</v>
      </c>
      <c r="AG1246" s="196">
        <v>2</v>
      </c>
      <c r="AH1246" s="195">
        <v>18.5</v>
      </c>
      <c r="AI1246" s="195">
        <v>1.5</v>
      </c>
      <c r="AJ1246" s="195">
        <v>21</v>
      </c>
      <c r="AK1246" s="195">
        <v>1</v>
      </c>
      <c r="AM1246" s="196"/>
      <c r="AN1246" s="193"/>
      <c r="AS1246" s="196"/>
      <c r="AY1246" s="196"/>
      <c r="AZ1246" s="193"/>
      <c r="BA1246" s="196"/>
      <c r="BG1246" s="195">
        <v>1</v>
      </c>
      <c r="BJ1246" s="196"/>
      <c r="BL1246" s="196"/>
      <c r="BT1246" s="196"/>
      <c r="BZ1246" s="195">
        <v>1</v>
      </c>
      <c r="CA1246" s="196"/>
      <c r="CS1246" s="196"/>
      <c r="CU1246" s="196"/>
      <c r="CX1246" s="196"/>
      <c r="DN1246" s="196"/>
      <c r="DS1246" s="196"/>
      <c r="DY1246" s="196"/>
      <c r="EL1246" s="196"/>
      <c r="EM1246" s="195" t="s">
        <v>537</v>
      </c>
      <c r="EN1246" s="206" t="s">
        <v>3712</v>
      </c>
    </row>
    <row r="1247" spans="1:145" x14ac:dyDescent="0.3">
      <c r="A1247" s="12" t="s">
        <v>94</v>
      </c>
      <c r="B1247" s="6" t="s">
        <v>2522</v>
      </c>
      <c r="AG1247" s="6">
        <v>2</v>
      </c>
      <c r="AH1247">
        <v>23</v>
      </c>
      <c r="AI1247">
        <v>1</v>
      </c>
      <c r="AJ1247">
        <v>26.5</v>
      </c>
      <c r="AK1247">
        <v>0.5</v>
      </c>
      <c r="AL1247"/>
      <c r="AN1247" s="246">
        <v>15</v>
      </c>
      <c r="AO1247" s="247"/>
      <c r="AZ1247" s="12"/>
      <c r="BA1247" s="6"/>
      <c r="EM1247" t="s">
        <v>537</v>
      </c>
      <c r="EN1247" s="16">
        <v>1</v>
      </c>
    </row>
    <row r="1248" spans="1:145" x14ac:dyDescent="0.3">
      <c r="A1248" s="12" t="s">
        <v>94</v>
      </c>
      <c r="B1248" s="6" t="s">
        <v>2523</v>
      </c>
      <c r="E1248">
        <v>280</v>
      </c>
      <c r="F1248" s="6">
        <v>694</v>
      </c>
      <c r="AL1248"/>
      <c r="AN1248" s="12"/>
      <c r="AO1248"/>
      <c r="AZ1248" s="12"/>
      <c r="BA1248" s="6"/>
      <c r="EM1248" t="s">
        <v>537</v>
      </c>
      <c r="EN1248" s="16">
        <v>1</v>
      </c>
      <c r="EO1248" t="s">
        <v>602</v>
      </c>
    </row>
    <row r="1249" spans="1:145" x14ac:dyDescent="0.3">
      <c r="A1249" s="12" t="s">
        <v>94</v>
      </c>
      <c r="B1249" s="6" t="s">
        <v>2524</v>
      </c>
      <c r="D1249" s="6">
        <v>1</v>
      </c>
      <c r="F1249" s="6">
        <v>1400</v>
      </c>
      <c r="AG1249" s="6">
        <v>1</v>
      </c>
      <c r="AH1249">
        <v>85.3</v>
      </c>
      <c r="AI1249">
        <v>24.1</v>
      </c>
      <c r="AJ1249">
        <v>104.6</v>
      </c>
      <c r="AK1249">
        <v>16.899999999999999</v>
      </c>
      <c r="AL1249"/>
      <c r="AN1249" s="12"/>
      <c r="AO1249"/>
      <c r="AZ1249" s="12"/>
      <c r="BA1249" s="6"/>
      <c r="EM1249" t="s">
        <v>537</v>
      </c>
      <c r="EN1249" s="16">
        <v>1</v>
      </c>
    </row>
    <row r="1250" spans="1:145" x14ac:dyDescent="0.3">
      <c r="A1250" s="12" t="s">
        <v>94</v>
      </c>
      <c r="B1250" s="6" t="s">
        <v>2525</v>
      </c>
      <c r="AL1250"/>
      <c r="AN1250" s="12"/>
      <c r="AO1250"/>
      <c r="AZ1250" s="12"/>
      <c r="BA1250" s="6"/>
      <c r="EM1250" t="s">
        <v>537</v>
      </c>
      <c r="EN1250" s="16">
        <v>1</v>
      </c>
      <c r="EO1250" t="s">
        <v>602</v>
      </c>
    </row>
    <row r="1251" spans="1:145" x14ac:dyDescent="0.3">
      <c r="A1251" s="12" t="s">
        <v>94</v>
      </c>
      <c r="B1251" s="6" t="s">
        <v>2526</v>
      </c>
      <c r="AL1251"/>
      <c r="AN1251" s="12"/>
      <c r="AO1251"/>
      <c r="AZ1251" s="12"/>
      <c r="BA1251" s="6"/>
      <c r="EM1251" t="s">
        <v>537</v>
      </c>
      <c r="EN1251" s="16">
        <v>1</v>
      </c>
      <c r="EO1251" t="s">
        <v>602</v>
      </c>
    </row>
    <row r="1252" spans="1:145" x14ac:dyDescent="0.3">
      <c r="A1252" s="12" t="s">
        <v>94</v>
      </c>
      <c r="B1252" s="6" t="s">
        <v>2527</v>
      </c>
      <c r="AL1252"/>
      <c r="AN1252" s="12"/>
      <c r="AO1252"/>
      <c r="AZ1252" s="12"/>
      <c r="BA1252" s="6"/>
      <c r="EM1252" t="s">
        <v>537</v>
      </c>
      <c r="EN1252" s="16">
        <v>1</v>
      </c>
      <c r="EO1252" t="s">
        <v>602</v>
      </c>
    </row>
    <row r="1253" spans="1:145" s="195" customFormat="1" x14ac:dyDescent="0.3">
      <c r="A1253" s="193" t="s">
        <v>94</v>
      </c>
      <c r="B1253" s="196" t="s">
        <v>2528</v>
      </c>
      <c r="C1253" s="195">
        <v>2</v>
      </c>
      <c r="D1253" s="196">
        <v>2</v>
      </c>
      <c r="E1253" s="195">
        <v>0</v>
      </c>
      <c r="F1253" s="196">
        <v>430</v>
      </c>
      <c r="G1253" s="195">
        <v>28.08</v>
      </c>
      <c r="H1253" s="195">
        <v>28.08</v>
      </c>
      <c r="I1253" s="195">
        <v>28.08</v>
      </c>
      <c r="J1253" s="196">
        <v>0</v>
      </c>
      <c r="K1253" s="195">
        <v>1717.51</v>
      </c>
      <c r="L1253" s="195">
        <v>1717.51</v>
      </c>
      <c r="M1253" s="195">
        <v>1717.51</v>
      </c>
      <c r="N1253" s="196">
        <v>0</v>
      </c>
      <c r="O1253" s="193">
        <v>16.659770000000002</v>
      </c>
      <c r="P1253" s="196">
        <v>16.49447</v>
      </c>
      <c r="Q1253" s="195">
        <v>-62.311109999999999</v>
      </c>
      <c r="R1253" s="196">
        <v>-62.055050000000001</v>
      </c>
      <c r="S1253" s="202">
        <v>1</v>
      </c>
      <c r="T1253" s="202">
        <v>0</v>
      </c>
      <c r="U1253" s="202">
        <v>0</v>
      </c>
      <c r="V1253" s="202">
        <v>0</v>
      </c>
      <c r="W1253" s="202">
        <v>0</v>
      </c>
      <c r="X1253" s="202">
        <v>0</v>
      </c>
      <c r="Y1253" s="202">
        <v>0</v>
      </c>
      <c r="Z1253" s="202">
        <v>0</v>
      </c>
      <c r="AA1253" s="202">
        <v>0</v>
      </c>
      <c r="AB1253" s="202">
        <v>0</v>
      </c>
      <c r="AC1253" s="202">
        <v>1</v>
      </c>
      <c r="AD1253" s="202">
        <v>0</v>
      </c>
      <c r="AE1253" s="203">
        <v>0</v>
      </c>
      <c r="AF1253" s="204">
        <v>5</v>
      </c>
      <c r="AG1253" s="196">
        <v>1</v>
      </c>
      <c r="AH1253" s="195">
        <v>159</v>
      </c>
      <c r="AJ1253" s="195">
        <v>167</v>
      </c>
      <c r="AM1253" s="196"/>
      <c r="AN1253" s="193">
        <v>3</v>
      </c>
      <c r="AO1253" s="195">
        <v>78</v>
      </c>
      <c r="AR1253" s="195">
        <v>1.25</v>
      </c>
      <c r="AS1253" s="196">
        <v>0.25</v>
      </c>
      <c r="AX1253" s="195">
        <v>7</v>
      </c>
      <c r="AY1253" s="196">
        <v>1</v>
      </c>
      <c r="AZ1253" s="193"/>
      <c r="BA1253" s="196"/>
      <c r="BG1253" s="195">
        <v>1</v>
      </c>
      <c r="BJ1253" s="196"/>
      <c r="BL1253" s="196"/>
      <c r="BT1253" s="196"/>
      <c r="CA1253" s="196"/>
      <c r="CS1253" s="196"/>
      <c r="CU1253" s="196"/>
      <c r="CX1253" s="196"/>
      <c r="DN1253" s="196"/>
      <c r="DS1253" s="196"/>
      <c r="DV1253" s="195">
        <v>1</v>
      </c>
      <c r="DY1253" s="196"/>
      <c r="EL1253" s="196"/>
      <c r="EM1253" s="195" t="s">
        <v>538</v>
      </c>
      <c r="EN1253" s="206" t="s">
        <v>4816</v>
      </c>
    </row>
    <row r="1254" spans="1:145" x14ac:dyDescent="0.3">
      <c r="A1254" s="12" t="s">
        <v>94</v>
      </c>
      <c r="B1254" s="6" t="s">
        <v>2529</v>
      </c>
      <c r="AL1254"/>
      <c r="AN1254" s="12"/>
      <c r="AO1254"/>
      <c r="AZ1254" s="12"/>
      <c r="BA1254" s="6"/>
      <c r="EM1254" t="s">
        <v>538</v>
      </c>
      <c r="EN1254" s="16">
        <v>1</v>
      </c>
      <c r="EO1254" t="s">
        <v>602</v>
      </c>
    </row>
    <row r="1255" spans="1:145" s="195" customFormat="1" x14ac:dyDescent="0.3">
      <c r="A1255" s="193" t="s">
        <v>94</v>
      </c>
      <c r="B1255" s="196" t="s">
        <v>2530</v>
      </c>
      <c r="C1255" s="195">
        <v>2</v>
      </c>
      <c r="D1255" s="196">
        <v>1</v>
      </c>
      <c r="E1255" s="195">
        <v>0</v>
      </c>
      <c r="F1255" s="196">
        <v>1750</v>
      </c>
      <c r="G1255" s="195">
        <v>10.63</v>
      </c>
      <c r="H1255" s="195">
        <v>28.38</v>
      </c>
      <c r="I1255" s="195">
        <v>24.087199999999999</v>
      </c>
      <c r="J1255" s="198">
        <v>3.872204476807021</v>
      </c>
      <c r="K1255" s="195">
        <v>452.16</v>
      </c>
      <c r="L1255" s="195">
        <v>2935.46</v>
      </c>
      <c r="M1255" s="195">
        <v>1674.9991999999997</v>
      </c>
      <c r="N1255" s="200">
        <v>600.05613130582628</v>
      </c>
      <c r="O1255" s="193">
        <v>-29.509309999999999</v>
      </c>
      <c r="P1255" s="196">
        <v>11.32939</v>
      </c>
      <c r="Q1255" s="195">
        <v>-76.677480000000003</v>
      </c>
      <c r="R1255" s="196">
        <v>-34.928240000000002</v>
      </c>
      <c r="S1255" s="202">
        <v>1</v>
      </c>
      <c r="T1255" s="202">
        <v>1</v>
      </c>
      <c r="U1255" s="202">
        <v>0</v>
      </c>
      <c r="V1255" s="202">
        <v>1</v>
      </c>
      <c r="W1255" s="202">
        <v>1</v>
      </c>
      <c r="X1255" s="202">
        <v>0</v>
      </c>
      <c r="Y1255" s="202">
        <v>0</v>
      </c>
      <c r="Z1255" s="202">
        <v>0</v>
      </c>
      <c r="AA1255" s="202">
        <v>0</v>
      </c>
      <c r="AB1255" s="202">
        <v>0</v>
      </c>
      <c r="AC1255" s="202">
        <v>1</v>
      </c>
      <c r="AD1255" s="202">
        <v>1</v>
      </c>
      <c r="AE1255" s="203">
        <v>0</v>
      </c>
      <c r="AF1255" s="204">
        <v>1</v>
      </c>
      <c r="AG1255" s="196"/>
      <c r="AH1255" s="195">
        <v>43.6</v>
      </c>
      <c r="AI1255" s="195">
        <v>2.4</v>
      </c>
      <c r="AJ1255" s="195">
        <v>45.6</v>
      </c>
      <c r="AK1255" s="195">
        <v>2.2000000000000002</v>
      </c>
      <c r="AM1255" s="196"/>
      <c r="AN1255" s="193"/>
      <c r="AS1255" s="196"/>
      <c r="AY1255" s="196"/>
      <c r="AZ1255" s="193"/>
      <c r="BA1255" s="196"/>
      <c r="BF1255" s="195">
        <v>1</v>
      </c>
      <c r="BG1255" s="195">
        <v>1</v>
      </c>
      <c r="BJ1255" s="196">
        <v>1</v>
      </c>
      <c r="BK1255" s="195">
        <v>1</v>
      </c>
      <c r="BL1255" s="196">
        <v>1</v>
      </c>
      <c r="BT1255" s="196"/>
      <c r="BY1255" s="195">
        <v>1</v>
      </c>
      <c r="BZ1255" s="195">
        <v>1</v>
      </c>
      <c r="CA1255" s="196"/>
      <c r="CE1255" s="195">
        <v>1</v>
      </c>
      <c r="CF1255" s="195">
        <v>1</v>
      </c>
      <c r="CI1255" s="195">
        <v>1</v>
      </c>
      <c r="CS1255" s="196"/>
      <c r="CU1255" s="196"/>
      <c r="CX1255" s="196"/>
      <c r="DN1255" s="196"/>
      <c r="DS1255" s="196"/>
      <c r="DX1255" s="195">
        <v>1</v>
      </c>
      <c r="DY1255" s="196">
        <v>1</v>
      </c>
      <c r="EA1255" s="195">
        <v>1</v>
      </c>
      <c r="EH1255" s="195">
        <v>1</v>
      </c>
      <c r="EL1255" s="196"/>
      <c r="EM1255" s="195" t="s">
        <v>537</v>
      </c>
      <c r="EN1255" s="206" t="s">
        <v>4826</v>
      </c>
    </row>
    <row r="1256" spans="1:145" x14ac:dyDescent="0.3">
      <c r="A1256" s="12" t="s">
        <v>94</v>
      </c>
      <c r="B1256" s="6" t="s">
        <v>2531</v>
      </c>
      <c r="AG1256" s="6">
        <v>1</v>
      </c>
      <c r="AH1256">
        <v>132</v>
      </c>
      <c r="AI1256">
        <v>38</v>
      </c>
      <c r="AJ1256">
        <v>128.5</v>
      </c>
      <c r="AK1256">
        <v>25.5</v>
      </c>
      <c r="AL1256"/>
      <c r="AN1256" s="12"/>
      <c r="AO1256"/>
      <c r="AZ1256" s="12"/>
      <c r="BA1256" s="6"/>
      <c r="EM1256" t="s">
        <v>538</v>
      </c>
      <c r="EN1256" s="16">
        <v>1</v>
      </c>
    </row>
    <row r="1257" spans="1:145" x14ac:dyDescent="0.3">
      <c r="A1257" s="12" t="s">
        <v>94</v>
      </c>
      <c r="B1257" s="6" t="s">
        <v>2532</v>
      </c>
      <c r="AL1257"/>
      <c r="AN1257" s="12"/>
      <c r="AO1257"/>
      <c r="AZ1257" s="12"/>
      <c r="BA1257" s="6"/>
      <c r="EM1257" t="s">
        <v>537</v>
      </c>
      <c r="EN1257" s="16">
        <v>1</v>
      </c>
      <c r="EO1257" t="s">
        <v>602</v>
      </c>
    </row>
    <row r="1258" spans="1:145" x14ac:dyDescent="0.3">
      <c r="A1258" s="12" t="s">
        <v>94</v>
      </c>
      <c r="B1258" s="6" t="s">
        <v>2533</v>
      </c>
      <c r="D1258" s="6">
        <v>1</v>
      </c>
      <c r="AG1258" s="6">
        <v>2</v>
      </c>
      <c r="AH1258">
        <v>105</v>
      </c>
      <c r="AI1258">
        <v>15</v>
      </c>
      <c r="AJ1258">
        <v>95</v>
      </c>
      <c r="AK1258">
        <v>15</v>
      </c>
      <c r="AL1258"/>
      <c r="AN1258" s="12"/>
      <c r="AO1258"/>
      <c r="AZ1258" s="12"/>
      <c r="BA1258" s="6"/>
      <c r="EM1258" t="s">
        <v>537</v>
      </c>
      <c r="EN1258" s="16">
        <v>1</v>
      </c>
    </row>
    <row r="1259" spans="1:145" x14ac:dyDescent="0.3">
      <c r="A1259" s="12" t="s">
        <v>94</v>
      </c>
      <c r="B1259" s="6" t="s">
        <v>2534</v>
      </c>
      <c r="AL1259"/>
      <c r="AN1259" s="12"/>
      <c r="AO1259"/>
      <c r="AZ1259" s="12"/>
      <c r="BA1259" s="6"/>
      <c r="EM1259" t="s">
        <v>537</v>
      </c>
      <c r="EN1259" s="16">
        <v>1</v>
      </c>
      <c r="EO1259" t="s">
        <v>602</v>
      </c>
    </row>
    <row r="1260" spans="1:145" x14ac:dyDescent="0.3">
      <c r="A1260" s="12" t="s">
        <v>94</v>
      </c>
      <c r="B1260" s="6" t="s">
        <v>2535</v>
      </c>
      <c r="AL1260"/>
      <c r="AN1260" s="12"/>
      <c r="AO1260"/>
      <c r="AZ1260" s="12"/>
      <c r="BA1260" s="6"/>
      <c r="EM1260" t="s">
        <v>537</v>
      </c>
      <c r="EN1260" s="16">
        <v>1</v>
      </c>
      <c r="EO1260" t="s">
        <v>602</v>
      </c>
    </row>
    <row r="1261" spans="1:145" x14ac:dyDescent="0.3">
      <c r="A1261" s="12" t="s">
        <v>94</v>
      </c>
      <c r="B1261" s="6" t="s">
        <v>2536</v>
      </c>
      <c r="C1261" t="s">
        <v>4371</v>
      </c>
      <c r="AH1261">
        <v>54.5</v>
      </c>
      <c r="AI1261">
        <v>10.5</v>
      </c>
      <c r="AJ1261">
        <v>60.5</v>
      </c>
      <c r="AK1261">
        <v>6.5</v>
      </c>
      <c r="AL1261"/>
      <c r="AN1261" s="12"/>
      <c r="AO1261"/>
      <c r="AZ1261" s="12"/>
      <c r="BA1261" s="6"/>
      <c r="EM1261" t="s">
        <v>537</v>
      </c>
      <c r="EN1261" s="16">
        <v>1</v>
      </c>
    </row>
    <row r="1262" spans="1:145" x14ac:dyDescent="0.3">
      <c r="A1262" s="12" t="s">
        <v>94</v>
      </c>
      <c r="B1262" s="6" t="s">
        <v>2537</v>
      </c>
      <c r="E1262">
        <v>0</v>
      </c>
      <c r="F1262" s="6">
        <v>1200</v>
      </c>
      <c r="AG1262" s="6">
        <v>1</v>
      </c>
      <c r="AL1262"/>
      <c r="AN1262" s="12"/>
      <c r="AO1262"/>
      <c r="AZ1262" s="12"/>
      <c r="BA1262" s="6"/>
      <c r="EM1262" t="s">
        <v>537</v>
      </c>
      <c r="EN1262" s="16">
        <v>1</v>
      </c>
      <c r="EO1262" t="s">
        <v>602</v>
      </c>
    </row>
    <row r="1263" spans="1:145" x14ac:dyDescent="0.3">
      <c r="A1263" s="12" t="s">
        <v>94</v>
      </c>
      <c r="B1263" s="6" t="s">
        <v>2538</v>
      </c>
      <c r="AL1263"/>
      <c r="AN1263" s="12"/>
      <c r="AO1263"/>
      <c r="AZ1263" s="12"/>
      <c r="BA1263" s="6"/>
      <c r="EM1263" t="s">
        <v>537</v>
      </c>
      <c r="EN1263" s="16">
        <v>1</v>
      </c>
      <c r="EO1263" t="s">
        <v>602</v>
      </c>
    </row>
    <row r="1264" spans="1:145" x14ac:dyDescent="0.3">
      <c r="A1264" s="12" t="s">
        <v>94</v>
      </c>
      <c r="B1264" s="6" t="s">
        <v>2539</v>
      </c>
      <c r="E1264">
        <v>3</v>
      </c>
      <c r="F1264" s="6">
        <v>1150</v>
      </c>
      <c r="AH1264">
        <v>41</v>
      </c>
      <c r="AI1264">
        <v>8</v>
      </c>
      <c r="AJ1264">
        <v>41</v>
      </c>
      <c r="AK1264">
        <v>9</v>
      </c>
      <c r="AL1264"/>
      <c r="AN1264" s="12"/>
      <c r="AO1264"/>
      <c r="AZ1264" s="12"/>
      <c r="BA1264" s="6"/>
      <c r="EM1264" t="s">
        <v>1180</v>
      </c>
      <c r="EN1264" s="16">
        <v>1</v>
      </c>
    </row>
    <row r="1265" spans="1:145" x14ac:dyDescent="0.3">
      <c r="A1265" s="12" t="s">
        <v>94</v>
      </c>
      <c r="B1265" s="6" t="s">
        <v>2540</v>
      </c>
      <c r="AL1265"/>
      <c r="AN1265" s="12"/>
      <c r="AO1265"/>
      <c r="AZ1265" s="12"/>
      <c r="BA1265" s="6"/>
      <c r="EM1265" t="s">
        <v>537</v>
      </c>
      <c r="EN1265" s="16">
        <v>1</v>
      </c>
      <c r="EO1265" t="s">
        <v>602</v>
      </c>
    </row>
    <row r="1266" spans="1:145" x14ac:dyDescent="0.3">
      <c r="A1266" s="12" t="s">
        <v>94</v>
      </c>
      <c r="B1266" s="6" t="s">
        <v>2541</v>
      </c>
      <c r="AL1266"/>
      <c r="AN1266" s="12"/>
      <c r="AO1266"/>
      <c r="AZ1266" s="12"/>
      <c r="BA1266" s="6"/>
      <c r="EM1266" t="s">
        <v>1180</v>
      </c>
      <c r="EN1266" s="16">
        <v>1</v>
      </c>
      <c r="EO1266" t="s">
        <v>602</v>
      </c>
    </row>
    <row r="1267" spans="1:145" x14ac:dyDescent="0.3">
      <c r="A1267" s="12" t="s">
        <v>94</v>
      </c>
      <c r="B1267" s="6" t="s">
        <v>2542</v>
      </c>
      <c r="D1267" s="6">
        <v>1</v>
      </c>
      <c r="E1267">
        <v>1470</v>
      </c>
      <c r="F1267" s="6">
        <v>2000</v>
      </c>
      <c r="AH1267">
        <v>48</v>
      </c>
      <c r="AI1267">
        <v>7</v>
      </c>
      <c r="AJ1267">
        <v>46</v>
      </c>
      <c r="AK1267">
        <v>2</v>
      </c>
      <c r="AL1267"/>
      <c r="AN1267" s="12"/>
      <c r="AO1267"/>
      <c r="AZ1267" s="12"/>
      <c r="BA1267" s="6"/>
      <c r="EM1267" t="s">
        <v>538</v>
      </c>
      <c r="EN1267" s="16">
        <v>1</v>
      </c>
    </row>
    <row r="1268" spans="1:145" x14ac:dyDescent="0.3">
      <c r="A1268" s="12" t="s">
        <v>94</v>
      </c>
      <c r="B1268" s="6" t="s">
        <v>2543</v>
      </c>
      <c r="AL1268"/>
      <c r="AN1268" s="12"/>
      <c r="AO1268"/>
      <c r="AZ1268" s="12"/>
      <c r="BA1268" s="6"/>
      <c r="EM1268" t="s">
        <v>537</v>
      </c>
      <c r="EN1268" s="16">
        <v>1</v>
      </c>
      <c r="EO1268" t="s">
        <v>602</v>
      </c>
    </row>
    <row r="1269" spans="1:145" x14ac:dyDescent="0.3">
      <c r="A1269" s="12" t="s">
        <v>94</v>
      </c>
      <c r="B1269" s="6" t="s">
        <v>2544</v>
      </c>
      <c r="D1269" s="6">
        <v>1</v>
      </c>
      <c r="AH1269">
        <v>40.950000000000003</v>
      </c>
      <c r="AI1269">
        <v>6.05</v>
      </c>
      <c r="AJ1269">
        <v>45.05</v>
      </c>
      <c r="AK1269">
        <v>6.95</v>
      </c>
      <c r="AL1269"/>
      <c r="AN1269" s="12"/>
      <c r="AO1269"/>
      <c r="AP1269">
        <v>1.5</v>
      </c>
      <c r="AQ1269">
        <v>0.05</v>
      </c>
      <c r="AZ1269" s="12"/>
      <c r="BA1269" s="6"/>
      <c r="EM1269" t="s">
        <v>537</v>
      </c>
      <c r="EN1269" s="16">
        <v>1</v>
      </c>
    </row>
    <row r="1270" spans="1:145" x14ac:dyDescent="0.3">
      <c r="A1270" s="12" t="s">
        <v>94</v>
      </c>
      <c r="B1270" s="6" t="s">
        <v>2545</v>
      </c>
      <c r="E1270">
        <v>1836</v>
      </c>
      <c r="F1270" s="6">
        <v>2062</v>
      </c>
      <c r="AH1270">
        <v>15.8</v>
      </c>
      <c r="AI1270">
        <v>1.8</v>
      </c>
      <c r="AJ1270">
        <v>15.75</v>
      </c>
      <c r="AK1270">
        <v>2.25</v>
      </c>
      <c r="AL1270"/>
      <c r="AN1270" s="12"/>
      <c r="AO1270"/>
      <c r="AZ1270" s="12"/>
      <c r="BA1270" s="6"/>
      <c r="EM1270" t="s">
        <v>537</v>
      </c>
      <c r="EN1270" s="16">
        <v>1</v>
      </c>
    </row>
    <row r="1271" spans="1:145" x14ac:dyDescent="0.3">
      <c r="A1271" s="12" t="s">
        <v>94</v>
      </c>
      <c r="B1271" s="6" t="s">
        <v>2546</v>
      </c>
      <c r="AH1271">
        <v>17.45</v>
      </c>
      <c r="AI1271">
        <v>0.45</v>
      </c>
      <c r="AL1271"/>
      <c r="AN1271" s="12"/>
      <c r="AO1271"/>
      <c r="AZ1271" s="12"/>
      <c r="BA1271" s="6"/>
      <c r="EM1271" t="s">
        <v>537</v>
      </c>
      <c r="EN1271" s="16">
        <v>1</v>
      </c>
    </row>
    <row r="1272" spans="1:145" x14ac:dyDescent="0.3">
      <c r="A1272" s="12" t="s">
        <v>94</v>
      </c>
      <c r="B1272" s="6" t="s">
        <v>2547</v>
      </c>
      <c r="AL1272"/>
      <c r="AN1272" s="12"/>
      <c r="AO1272"/>
      <c r="AZ1272" s="12"/>
      <c r="BA1272" s="6"/>
      <c r="EM1272" t="s">
        <v>537</v>
      </c>
      <c r="EN1272" s="16">
        <v>1</v>
      </c>
      <c r="EO1272" t="s">
        <v>602</v>
      </c>
    </row>
    <row r="1273" spans="1:145" x14ac:dyDescent="0.3">
      <c r="A1273" s="12" t="s">
        <v>94</v>
      </c>
      <c r="B1273" s="6" t="s">
        <v>2548</v>
      </c>
      <c r="AL1273">
        <v>21.25</v>
      </c>
      <c r="AM1273" s="6">
        <v>2.0499999999999998</v>
      </c>
      <c r="AN1273" s="12"/>
      <c r="AO1273"/>
      <c r="AP1273">
        <v>2.0499999999999998</v>
      </c>
      <c r="AQ1273">
        <v>0.15</v>
      </c>
      <c r="AZ1273" s="12"/>
      <c r="BA1273" s="6"/>
      <c r="EM1273" t="s">
        <v>537</v>
      </c>
      <c r="EN1273" s="16">
        <v>1</v>
      </c>
    </row>
    <row r="1274" spans="1:145" x14ac:dyDescent="0.3">
      <c r="A1274" s="12" t="s">
        <v>94</v>
      </c>
      <c r="B1274" s="6" t="s">
        <v>2549</v>
      </c>
      <c r="AH1274">
        <v>15.55</v>
      </c>
      <c r="AI1274">
        <v>1.1499999999999999</v>
      </c>
      <c r="AL1274"/>
      <c r="AN1274" s="12"/>
      <c r="AO1274"/>
      <c r="AZ1274" s="12"/>
      <c r="BA1274" s="6"/>
      <c r="EM1274" t="s">
        <v>537</v>
      </c>
      <c r="EN1274" s="16">
        <v>1</v>
      </c>
    </row>
    <row r="1275" spans="1:145" s="195" customFormat="1" x14ac:dyDescent="0.3">
      <c r="A1275" s="193" t="s">
        <v>94</v>
      </c>
      <c r="B1275" s="196" t="s">
        <v>2550</v>
      </c>
      <c r="C1275" s="195">
        <v>2</v>
      </c>
      <c r="D1275" s="196">
        <v>1</v>
      </c>
      <c r="E1275" s="195">
        <v>500</v>
      </c>
      <c r="F1275" s="196">
        <v>800</v>
      </c>
      <c r="G1275" s="197">
        <v>22.25</v>
      </c>
      <c r="H1275" s="197">
        <v>22.25</v>
      </c>
      <c r="I1275" s="197">
        <v>22.25</v>
      </c>
      <c r="J1275" s="198">
        <v>0</v>
      </c>
      <c r="K1275" s="199">
        <v>1359</v>
      </c>
      <c r="L1275" s="199">
        <v>1359</v>
      </c>
      <c r="M1275" s="199">
        <v>1359</v>
      </c>
      <c r="N1275" s="200">
        <v>0</v>
      </c>
      <c r="O1275" s="208">
        <v>-23.783300000000001</v>
      </c>
      <c r="P1275" s="201">
        <v>-23.783300000000001</v>
      </c>
      <c r="Q1275" s="208">
        <v>-46.316699999999997</v>
      </c>
      <c r="R1275" s="201">
        <v>-46.316699999999997</v>
      </c>
      <c r="S1275" s="202">
        <v>1</v>
      </c>
      <c r="T1275" s="202">
        <v>0</v>
      </c>
      <c r="U1275" s="202">
        <v>0</v>
      </c>
      <c r="V1275" s="202">
        <v>0</v>
      </c>
      <c r="W1275" s="202">
        <v>1</v>
      </c>
      <c r="X1275" s="202">
        <v>0</v>
      </c>
      <c r="Y1275" s="202">
        <v>0</v>
      </c>
      <c r="Z1275" s="202">
        <v>0</v>
      </c>
      <c r="AA1275" s="202">
        <v>0</v>
      </c>
      <c r="AB1275" s="202">
        <v>0</v>
      </c>
      <c r="AC1275" s="202">
        <v>0</v>
      </c>
      <c r="AD1275" s="202">
        <v>0</v>
      </c>
      <c r="AE1275" s="203">
        <v>0</v>
      </c>
      <c r="AF1275" s="204">
        <v>1</v>
      </c>
      <c r="AG1275" s="196"/>
      <c r="AH1275" s="195">
        <v>23</v>
      </c>
      <c r="AI1275" s="195">
        <v>3</v>
      </c>
      <c r="AJ1275" s="195">
        <v>27.65</v>
      </c>
      <c r="AK1275" s="195">
        <v>2.4500000000000002</v>
      </c>
      <c r="AM1275" s="196"/>
      <c r="AN1275" s="193"/>
      <c r="AS1275" s="196"/>
      <c r="AY1275" s="196"/>
      <c r="AZ1275" s="193"/>
      <c r="BA1275" s="196"/>
      <c r="BG1275" s="195">
        <v>1</v>
      </c>
      <c r="BJ1275" s="196"/>
      <c r="BL1275" s="196"/>
      <c r="BT1275" s="196"/>
      <c r="CA1275" s="196"/>
      <c r="CI1275" s="195">
        <v>1</v>
      </c>
      <c r="CS1275" s="196"/>
      <c r="CU1275" s="196"/>
      <c r="CX1275" s="196"/>
      <c r="DN1275" s="196"/>
      <c r="DS1275" s="196"/>
      <c r="DY1275" s="196"/>
      <c r="EL1275" s="196"/>
      <c r="EM1275" s="195" t="s">
        <v>537</v>
      </c>
      <c r="EN1275" s="206" t="s">
        <v>210</v>
      </c>
    </row>
    <row r="1276" spans="1:145" x14ac:dyDescent="0.3">
      <c r="A1276" s="12" t="s">
        <v>70</v>
      </c>
      <c r="B1276" s="6" t="s">
        <v>2564</v>
      </c>
      <c r="E1276">
        <v>100</v>
      </c>
      <c r="F1276" s="6">
        <v>1000</v>
      </c>
      <c r="AH1276">
        <v>58</v>
      </c>
      <c r="AI1276">
        <v>15</v>
      </c>
      <c r="AJ1276">
        <v>74.5</v>
      </c>
      <c r="AK1276">
        <v>6.5</v>
      </c>
      <c r="AL1276"/>
      <c r="AN1276" s="12"/>
      <c r="AO1276"/>
      <c r="AZ1276" s="12"/>
      <c r="BA1276" s="6"/>
      <c r="EM1276" t="s">
        <v>539</v>
      </c>
      <c r="EN1276" s="16">
        <v>1</v>
      </c>
    </row>
    <row r="1277" spans="1:145" x14ac:dyDescent="0.3">
      <c r="A1277" s="12" t="s">
        <v>70</v>
      </c>
      <c r="B1277" s="6" t="s">
        <v>2565</v>
      </c>
      <c r="E1277">
        <v>400</v>
      </c>
      <c r="F1277" s="6">
        <v>900</v>
      </c>
      <c r="AH1277">
        <v>33</v>
      </c>
      <c r="AL1277"/>
      <c r="AN1277" s="12"/>
      <c r="AO1277"/>
      <c r="AZ1277" s="12"/>
      <c r="BA1277" s="6"/>
      <c r="EM1277" t="s">
        <v>539</v>
      </c>
      <c r="EN1277" s="16">
        <v>1</v>
      </c>
    </row>
    <row r="1278" spans="1:145" x14ac:dyDescent="0.3">
      <c r="A1278" s="12" t="s">
        <v>70</v>
      </c>
      <c r="B1278" s="6" t="s">
        <v>2566</v>
      </c>
      <c r="E1278">
        <v>400</v>
      </c>
      <c r="F1278" s="6">
        <v>1000</v>
      </c>
      <c r="AH1278">
        <v>28</v>
      </c>
      <c r="AI1278">
        <v>2</v>
      </c>
      <c r="AL1278"/>
      <c r="AN1278" s="12"/>
      <c r="AO1278"/>
      <c r="AZ1278" s="12"/>
      <c r="BA1278" s="6"/>
      <c r="EM1278" t="s">
        <v>539</v>
      </c>
      <c r="EN1278" s="16">
        <v>1</v>
      </c>
    </row>
    <row r="1279" spans="1:145" x14ac:dyDescent="0.3">
      <c r="A1279" s="12" t="s">
        <v>70</v>
      </c>
      <c r="B1279" s="6" t="s">
        <v>2567</v>
      </c>
      <c r="E1279">
        <v>200</v>
      </c>
      <c r="F1279" s="6">
        <v>700</v>
      </c>
      <c r="AH1279">
        <v>32</v>
      </c>
      <c r="AI1279">
        <v>1</v>
      </c>
      <c r="AL1279"/>
      <c r="AN1279" s="12"/>
      <c r="AO1279"/>
      <c r="AZ1279" s="12"/>
      <c r="BA1279" s="6"/>
      <c r="EM1279" t="s">
        <v>539</v>
      </c>
      <c r="EN1279" s="16">
        <v>1</v>
      </c>
    </row>
    <row r="1280" spans="1:145" x14ac:dyDescent="0.3">
      <c r="A1280" s="12" t="s">
        <v>70</v>
      </c>
      <c r="B1280" s="6" t="s">
        <v>2568</v>
      </c>
      <c r="E1280">
        <v>800</v>
      </c>
      <c r="F1280" s="6">
        <v>1000</v>
      </c>
      <c r="AH1280">
        <v>35.5</v>
      </c>
      <c r="AI1280">
        <v>0.5</v>
      </c>
      <c r="AL1280"/>
      <c r="AN1280" s="12"/>
      <c r="AO1280"/>
      <c r="AZ1280" s="12"/>
      <c r="BA1280" s="6"/>
      <c r="EM1280" t="s">
        <v>539</v>
      </c>
      <c r="EN1280" s="16">
        <v>1</v>
      </c>
    </row>
    <row r="1281" spans="1:145" x14ac:dyDescent="0.3">
      <c r="A1281" s="12" t="s">
        <v>70</v>
      </c>
      <c r="B1281" s="6" t="s">
        <v>2569</v>
      </c>
      <c r="E1281">
        <v>130</v>
      </c>
      <c r="F1281" s="6">
        <v>140</v>
      </c>
      <c r="AH1281">
        <v>23.45</v>
      </c>
      <c r="AI1281">
        <v>0.55000000000000004</v>
      </c>
      <c r="AJ1281">
        <v>28.5</v>
      </c>
      <c r="AL1281"/>
      <c r="AN1281" s="12"/>
      <c r="AO1281"/>
      <c r="AZ1281" s="12"/>
      <c r="BA1281" s="6"/>
      <c r="EM1281" t="s">
        <v>539</v>
      </c>
      <c r="EN1281" s="16">
        <v>1</v>
      </c>
    </row>
    <row r="1282" spans="1:145" x14ac:dyDescent="0.3">
      <c r="A1282" s="12" t="s">
        <v>70</v>
      </c>
      <c r="B1282" s="6" t="s">
        <v>2570</v>
      </c>
      <c r="D1282" s="6">
        <v>1</v>
      </c>
      <c r="E1282">
        <v>1200</v>
      </c>
      <c r="F1282" s="6">
        <v>1800</v>
      </c>
      <c r="AH1282">
        <v>26</v>
      </c>
      <c r="AI1282">
        <v>2</v>
      </c>
      <c r="AL1282"/>
      <c r="AN1282" s="12"/>
      <c r="AO1282"/>
      <c r="AZ1282" s="12"/>
      <c r="BA1282" s="6"/>
      <c r="EM1282" t="s">
        <v>539</v>
      </c>
      <c r="EN1282" s="16">
        <v>1</v>
      </c>
    </row>
    <row r="1283" spans="1:145" x14ac:dyDescent="0.3">
      <c r="A1283" s="12" t="s">
        <v>70</v>
      </c>
      <c r="B1283" s="6" t="s">
        <v>2571</v>
      </c>
      <c r="E1283">
        <v>500</v>
      </c>
      <c r="F1283" s="6">
        <v>1300</v>
      </c>
      <c r="AH1283">
        <v>25.45</v>
      </c>
      <c r="AI1283">
        <v>1.1499999999999999</v>
      </c>
      <c r="AJ1283">
        <v>34.299999999999997</v>
      </c>
      <c r="AL1283"/>
      <c r="AN1283" s="12"/>
      <c r="AO1283"/>
      <c r="AZ1283" s="12"/>
      <c r="BA1283" s="6"/>
      <c r="EM1283" t="s">
        <v>539</v>
      </c>
      <c r="EN1283" s="16">
        <v>1</v>
      </c>
    </row>
    <row r="1284" spans="1:145" x14ac:dyDescent="0.3">
      <c r="A1284" s="12" t="s">
        <v>70</v>
      </c>
      <c r="B1284" s="6" t="s">
        <v>2572</v>
      </c>
      <c r="E1284">
        <v>688</v>
      </c>
      <c r="F1284" s="6">
        <v>1000</v>
      </c>
      <c r="AH1284">
        <v>39.5</v>
      </c>
      <c r="AI1284">
        <v>3.5</v>
      </c>
      <c r="AL1284"/>
      <c r="AN1284" s="12"/>
      <c r="AO1284"/>
      <c r="AZ1284" s="12"/>
      <c r="BA1284" s="6"/>
      <c r="EM1284" t="s">
        <v>539</v>
      </c>
      <c r="EN1284" s="16">
        <v>1</v>
      </c>
    </row>
    <row r="1285" spans="1:145" x14ac:dyDescent="0.3">
      <c r="A1285" s="12" t="s">
        <v>70</v>
      </c>
      <c r="B1285" s="6" t="s">
        <v>2573</v>
      </c>
      <c r="E1285" s="12">
        <v>470</v>
      </c>
      <c r="AL1285"/>
      <c r="AN1285" s="12"/>
      <c r="AO1285"/>
      <c r="AZ1285" s="12"/>
      <c r="BA1285" s="6"/>
      <c r="EM1285" t="s">
        <v>539</v>
      </c>
      <c r="EN1285" s="16">
        <v>1</v>
      </c>
      <c r="EO1285" t="s">
        <v>602</v>
      </c>
    </row>
    <row r="1286" spans="1:145" x14ac:dyDescent="0.3">
      <c r="A1286" s="12" t="s">
        <v>70</v>
      </c>
      <c r="B1286" s="6" t="s">
        <v>2574</v>
      </c>
      <c r="E1286">
        <v>800</v>
      </c>
      <c r="F1286" s="6">
        <v>1200</v>
      </c>
      <c r="AH1286">
        <v>25.5</v>
      </c>
      <c r="AI1286">
        <v>1.5</v>
      </c>
      <c r="AL1286"/>
      <c r="AN1286" s="12"/>
      <c r="AO1286"/>
      <c r="AZ1286" s="12"/>
      <c r="BA1286" s="6"/>
      <c r="EM1286" t="s">
        <v>539</v>
      </c>
      <c r="EN1286" s="16">
        <v>1</v>
      </c>
    </row>
    <row r="1287" spans="1:145" x14ac:dyDescent="0.3">
      <c r="A1287" s="12" t="s">
        <v>70</v>
      </c>
      <c r="B1287" s="6" t="s">
        <v>2576</v>
      </c>
      <c r="E1287">
        <v>400</v>
      </c>
      <c r="F1287" s="6">
        <v>1500</v>
      </c>
      <c r="AH1287">
        <v>27.5</v>
      </c>
      <c r="AI1287">
        <v>2.5</v>
      </c>
      <c r="AJ1287">
        <v>35</v>
      </c>
      <c r="AL1287"/>
      <c r="AN1287"/>
      <c r="AO1287"/>
      <c r="AZ1287" s="12"/>
      <c r="BA1287" s="6"/>
      <c r="EM1287" t="s">
        <v>539</v>
      </c>
      <c r="EN1287" s="16">
        <v>1</v>
      </c>
    </row>
    <row r="1288" spans="1:145" x14ac:dyDescent="0.3">
      <c r="A1288" s="12" t="s">
        <v>70</v>
      </c>
      <c r="B1288" s="6" t="s">
        <v>2577</v>
      </c>
      <c r="AH1288">
        <v>22.35</v>
      </c>
      <c r="AI1288">
        <v>2.0499999999999998</v>
      </c>
      <c r="AJ1288">
        <v>32.200000000000003</v>
      </c>
      <c r="AL1288"/>
      <c r="AN1288"/>
      <c r="AO1288"/>
      <c r="AZ1288" s="12"/>
      <c r="BA1288" s="6"/>
      <c r="EM1288" t="s">
        <v>539</v>
      </c>
      <c r="EN1288" s="16">
        <v>1</v>
      </c>
    </row>
    <row r="1289" spans="1:145" x14ac:dyDescent="0.3">
      <c r="A1289" s="12" t="s">
        <v>70</v>
      </c>
      <c r="B1289" s="6" t="s">
        <v>2578</v>
      </c>
      <c r="E1289">
        <v>800</v>
      </c>
      <c r="F1289" s="6">
        <v>1000</v>
      </c>
      <c r="AH1289">
        <v>22.5</v>
      </c>
      <c r="AI1289">
        <v>1.5</v>
      </c>
      <c r="AJ1289">
        <v>35</v>
      </c>
      <c r="AL1289"/>
      <c r="AN1289"/>
      <c r="AO1289"/>
      <c r="AZ1289" s="12"/>
      <c r="BA1289" s="6"/>
      <c r="EM1289" t="s">
        <v>539</v>
      </c>
      <c r="EN1289" s="16">
        <v>1</v>
      </c>
    </row>
    <row r="1290" spans="1:145" x14ac:dyDescent="0.3">
      <c r="A1290" s="12" t="s">
        <v>70</v>
      </c>
      <c r="B1290" s="6" t="s">
        <v>2579</v>
      </c>
      <c r="D1290" s="6">
        <v>1</v>
      </c>
      <c r="E1290" s="12">
        <v>1600</v>
      </c>
      <c r="AH1290">
        <v>47.5</v>
      </c>
      <c r="AI1290">
        <v>1.5</v>
      </c>
      <c r="AL1290"/>
      <c r="AN1290"/>
      <c r="AO1290"/>
      <c r="AZ1290" s="12"/>
      <c r="BA1290" s="6"/>
      <c r="EM1290" t="s">
        <v>539</v>
      </c>
      <c r="EN1290" s="16">
        <v>1</v>
      </c>
    </row>
    <row r="1291" spans="1:145" x14ac:dyDescent="0.3">
      <c r="A1291" s="12" t="s">
        <v>70</v>
      </c>
      <c r="B1291" s="6" t="s">
        <v>2580</v>
      </c>
      <c r="E1291">
        <v>815</v>
      </c>
      <c r="F1291" s="6">
        <v>900</v>
      </c>
      <c r="AH1291">
        <v>37.5</v>
      </c>
      <c r="AI1291">
        <v>0.5</v>
      </c>
      <c r="AJ1291">
        <v>49</v>
      </c>
      <c r="AL1291"/>
      <c r="AN1291"/>
      <c r="AO1291"/>
      <c r="AZ1291" s="12"/>
      <c r="BA1291" s="6"/>
      <c r="EM1291" t="s">
        <v>539</v>
      </c>
      <c r="EN1291" s="16">
        <v>1</v>
      </c>
    </row>
    <row r="1292" spans="1:145" x14ac:dyDescent="0.3">
      <c r="A1292" s="12" t="s">
        <v>70</v>
      </c>
      <c r="B1292" s="6" t="s">
        <v>2581</v>
      </c>
      <c r="E1292">
        <v>0</v>
      </c>
      <c r="F1292" s="6">
        <v>800</v>
      </c>
      <c r="AL1292">
        <v>34.5</v>
      </c>
      <c r="AM1292" s="6">
        <v>5</v>
      </c>
      <c r="AN1292"/>
      <c r="AO1292"/>
      <c r="AZ1292" s="12"/>
      <c r="BA1292" s="6"/>
      <c r="EM1292" t="s">
        <v>539</v>
      </c>
      <c r="EN1292" s="16">
        <v>1</v>
      </c>
    </row>
    <row r="1293" spans="1:145" x14ac:dyDescent="0.3">
      <c r="A1293" s="12" t="s">
        <v>70</v>
      </c>
      <c r="B1293" s="6" t="s">
        <v>2582</v>
      </c>
      <c r="E1293">
        <v>0</v>
      </c>
      <c r="F1293" s="6">
        <v>800</v>
      </c>
      <c r="AL1293"/>
      <c r="AN1293"/>
      <c r="AO1293"/>
      <c r="AZ1293" s="12"/>
      <c r="BA1293" s="6"/>
      <c r="EM1293" t="s">
        <v>539</v>
      </c>
      <c r="EN1293" s="16">
        <v>1</v>
      </c>
      <c r="EO1293" t="s">
        <v>602</v>
      </c>
    </row>
    <row r="1294" spans="1:145" x14ac:dyDescent="0.3">
      <c r="A1294" s="12" t="s">
        <v>70</v>
      </c>
      <c r="B1294" s="6" t="s">
        <v>2583</v>
      </c>
      <c r="E1294">
        <v>900</v>
      </c>
      <c r="F1294" s="6">
        <v>1000</v>
      </c>
      <c r="AH1294">
        <v>43</v>
      </c>
      <c r="AI1294">
        <v>3</v>
      </c>
      <c r="AJ1294">
        <v>62</v>
      </c>
      <c r="AL1294"/>
      <c r="AN1294"/>
      <c r="AO1294"/>
      <c r="AZ1294" s="12"/>
      <c r="BA1294" s="6"/>
      <c r="EM1294" t="s">
        <v>539</v>
      </c>
      <c r="EN1294" s="16">
        <v>1</v>
      </c>
    </row>
    <row r="1295" spans="1:145" x14ac:dyDescent="0.3">
      <c r="A1295" s="12" t="s">
        <v>70</v>
      </c>
      <c r="B1295" s="6" t="s">
        <v>2584</v>
      </c>
      <c r="E1295" s="12">
        <v>300</v>
      </c>
      <c r="AH1295">
        <v>35</v>
      </c>
      <c r="AI1295">
        <v>4</v>
      </c>
      <c r="AL1295"/>
      <c r="AN1295"/>
      <c r="AO1295"/>
      <c r="AZ1295" s="12"/>
      <c r="BA1295" s="6"/>
      <c r="EM1295" t="s">
        <v>539</v>
      </c>
      <c r="EN1295" s="16">
        <v>1</v>
      </c>
    </row>
    <row r="1296" spans="1:145" x14ac:dyDescent="0.3">
      <c r="A1296" s="12" t="s">
        <v>70</v>
      </c>
      <c r="B1296" s="6" t="s">
        <v>2585</v>
      </c>
      <c r="E1296">
        <v>1000</v>
      </c>
      <c r="F1296" s="6">
        <v>1100</v>
      </c>
      <c r="AH1296">
        <v>24.5</v>
      </c>
      <c r="AI1296">
        <v>0.5</v>
      </c>
      <c r="AJ1296">
        <v>33</v>
      </c>
      <c r="AL1296"/>
      <c r="AN1296"/>
      <c r="AO1296"/>
      <c r="AZ1296" s="12"/>
      <c r="BA1296" s="6"/>
      <c r="EM1296" t="s">
        <v>539</v>
      </c>
      <c r="EN1296" s="16">
        <v>1</v>
      </c>
    </row>
    <row r="1297" spans="1:145" x14ac:dyDescent="0.3">
      <c r="A1297" s="12" t="s">
        <v>70</v>
      </c>
      <c r="B1297" s="6" t="s">
        <v>2586</v>
      </c>
      <c r="E1297">
        <v>300</v>
      </c>
      <c r="F1297" s="6">
        <v>400</v>
      </c>
      <c r="AG1297" s="6">
        <v>1</v>
      </c>
      <c r="AH1297">
        <v>32.299999999999997</v>
      </c>
      <c r="AI1297">
        <v>1.6</v>
      </c>
      <c r="AJ1297">
        <v>42</v>
      </c>
      <c r="AL1297"/>
      <c r="AN1297"/>
      <c r="AO1297"/>
      <c r="AZ1297" s="12"/>
      <c r="BA1297" s="6"/>
      <c r="EM1297" t="s">
        <v>539</v>
      </c>
      <c r="EN1297" s="16">
        <v>1</v>
      </c>
    </row>
    <row r="1298" spans="1:145" x14ac:dyDescent="0.3">
      <c r="A1298" s="12" t="s">
        <v>70</v>
      </c>
      <c r="B1298" s="6" t="s">
        <v>2587</v>
      </c>
      <c r="E1298" s="12">
        <v>900</v>
      </c>
      <c r="AL1298"/>
      <c r="AN1298"/>
      <c r="AO1298"/>
      <c r="AZ1298" s="12"/>
      <c r="BA1298" s="6"/>
      <c r="EM1298" t="s">
        <v>539</v>
      </c>
      <c r="EN1298" s="16">
        <v>1</v>
      </c>
      <c r="EO1298" t="s">
        <v>602</v>
      </c>
    </row>
    <row r="1299" spans="1:145" s="195" customFormat="1" x14ac:dyDescent="0.3">
      <c r="A1299" s="193" t="s">
        <v>70</v>
      </c>
      <c r="B1299" s="196" t="s">
        <v>2588</v>
      </c>
      <c r="C1299" s="195">
        <v>1</v>
      </c>
      <c r="D1299" s="196">
        <v>1</v>
      </c>
      <c r="E1299" s="195">
        <v>900</v>
      </c>
      <c r="F1299" s="196">
        <v>2200</v>
      </c>
      <c r="G1299" s="197">
        <v>19.600000000000001</v>
      </c>
      <c r="H1299" s="197">
        <v>23.65</v>
      </c>
      <c r="I1299" s="197">
        <v>21.353333333333335</v>
      </c>
      <c r="J1299" s="198">
        <v>2.0789500555168052</v>
      </c>
      <c r="K1299" s="199">
        <v>1566</v>
      </c>
      <c r="L1299" s="199">
        <v>2109</v>
      </c>
      <c r="M1299" s="199">
        <v>1868.6666666666667</v>
      </c>
      <c r="N1299" s="200">
        <v>276.81461907445032</v>
      </c>
      <c r="O1299" s="208">
        <v>-18.93646</v>
      </c>
      <c r="P1299" s="196">
        <v>-14.336040000000001</v>
      </c>
      <c r="Q1299" s="208">
        <v>47.282490000000003</v>
      </c>
      <c r="R1299" s="196">
        <v>48.412840000000003</v>
      </c>
      <c r="S1299" s="202">
        <v>1</v>
      </c>
      <c r="T1299" s="202">
        <v>0</v>
      </c>
      <c r="U1299" s="202">
        <v>0</v>
      </c>
      <c r="V1299" s="202">
        <v>0</v>
      </c>
      <c r="W1299" s="202">
        <v>1</v>
      </c>
      <c r="X1299" s="202">
        <v>0</v>
      </c>
      <c r="Y1299" s="202">
        <v>0</v>
      </c>
      <c r="Z1299" s="202">
        <v>0</v>
      </c>
      <c r="AA1299" s="202">
        <v>0</v>
      </c>
      <c r="AB1299" s="202">
        <v>0</v>
      </c>
      <c r="AC1299" s="202">
        <v>1</v>
      </c>
      <c r="AD1299" s="202">
        <v>1</v>
      </c>
      <c r="AE1299" s="203">
        <v>0</v>
      </c>
      <c r="AF1299" s="204">
        <v>1</v>
      </c>
      <c r="AG1299" s="196"/>
      <c r="AH1299" s="195">
        <v>60</v>
      </c>
      <c r="AI1299" s="195">
        <v>10</v>
      </c>
      <c r="AJ1299" s="195">
        <v>81</v>
      </c>
      <c r="AK1299" s="195">
        <v>6</v>
      </c>
      <c r="AM1299" s="196"/>
      <c r="AN1299" s="193">
        <v>30</v>
      </c>
      <c r="AO1299" s="195">
        <v>30</v>
      </c>
      <c r="AP1299" s="195">
        <v>2</v>
      </c>
      <c r="AQ1299" s="195">
        <v>0.05</v>
      </c>
      <c r="AS1299" s="196"/>
      <c r="AT1299" s="195">
        <v>46</v>
      </c>
      <c r="AU1299" s="195">
        <v>15</v>
      </c>
      <c r="AV1299" s="195">
        <v>73</v>
      </c>
      <c r="AY1299" s="196"/>
      <c r="AZ1299" s="193"/>
      <c r="BA1299" s="196"/>
      <c r="BF1299" s="195">
        <v>1</v>
      </c>
      <c r="BJ1299" s="196">
        <v>1</v>
      </c>
      <c r="BL1299" s="196"/>
      <c r="BT1299" s="196"/>
      <c r="CA1299" s="196"/>
      <c r="CB1299" s="195">
        <v>1</v>
      </c>
      <c r="CC1299" s="195">
        <v>1</v>
      </c>
      <c r="CE1299" s="195">
        <v>1</v>
      </c>
      <c r="CH1299" s="195">
        <v>1</v>
      </c>
      <c r="CI1299" s="195">
        <v>1</v>
      </c>
      <c r="CS1299" s="196"/>
      <c r="CU1299" s="196"/>
      <c r="CX1299" s="196"/>
      <c r="DN1299" s="196"/>
      <c r="DS1299" s="196"/>
      <c r="DT1299" s="195">
        <v>1</v>
      </c>
      <c r="DW1299" s="195">
        <v>1</v>
      </c>
      <c r="DY1299" s="196">
        <v>1</v>
      </c>
      <c r="EA1299" s="195">
        <v>1</v>
      </c>
      <c r="EG1299" s="195">
        <v>1</v>
      </c>
      <c r="EH1299" s="195">
        <v>1</v>
      </c>
      <c r="EL1299" s="196"/>
      <c r="EM1299" s="195" t="s">
        <v>539</v>
      </c>
      <c r="EN1299" s="206" t="s">
        <v>210</v>
      </c>
    </row>
    <row r="1300" spans="1:145" x14ac:dyDescent="0.3">
      <c r="A1300" s="12" t="s">
        <v>70</v>
      </c>
      <c r="B1300" s="6" t="s">
        <v>2589</v>
      </c>
      <c r="E1300">
        <v>900</v>
      </c>
      <c r="F1300" s="6">
        <v>1100</v>
      </c>
      <c r="AL1300">
        <v>37.5</v>
      </c>
      <c r="AM1300" s="6">
        <v>2.5</v>
      </c>
      <c r="AN1300" s="7"/>
      <c r="AO1300" s="7"/>
      <c r="AP1300">
        <v>2</v>
      </c>
      <c r="AQ1300">
        <v>0.05</v>
      </c>
      <c r="AT1300">
        <v>14.5</v>
      </c>
      <c r="AU1300">
        <v>6.5</v>
      </c>
      <c r="AZ1300" s="12"/>
      <c r="BA1300" s="6"/>
      <c r="EM1300" t="s">
        <v>539</v>
      </c>
      <c r="EN1300" s="16">
        <v>1</v>
      </c>
    </row>
    <row r="1301" spans="1:145" x14ac:dyDescent="0.3">
      <c r="A1301" s="12" t="s">
        <v>70</v>
      </c>
      <c r="B1301" s="6" t="s">
        <v>2590</v>
      </c>
      <c r="E1301">
        <v>200</v>
      </c>
      <c r="F1301" s="6">
        <v>400</v>
      </c>
      <c r="AH1301">
        <v>26.5</v>
      </c>
      <c r="AI1301">
        <v>1.5</v>
      </c>
      <c r="AL1301"/>
      <c r="AN1301"/>
      <c r="AO1301"/>
      <c r="AZ1301" s="12"/>
      <c r="BA1301" s="6"/>
      <c r="EM1301" t="s">
        <v>539</v>
      </c>
      <c r="EN1301" s="16">
        <v>1</v>
      </c>
    </row>
    <row r="1302" spans="1:145" x14ac:dyDescent="0.3">
      <c r="A1302" s="12" t="s">
        <v>70</v>
      </c>
      <c r="B1302" s="6" t="s">
        <v>4372</v>
      </c>
      <c r="D1302" s="6">
        <v>1</v>
      </c>
      <c r="E1302">
        <v>900</v>
      </c>
      <c r="F1302" s="6">
        <v>1100</v>
      </c>
      <c r="AH1302">
        <v>32.5</v>
      </c>
      <c r="AI1302">
        <v>3.5</v>
      </c>
      <c r="AL1302"/>
      <c r="AN1302"/>
      <c r="AO1302"/>
      <c r="AT1302">
        <v>11.5</v>
      </c>
      <c r="AU1302">
        <v>3.5</v>
      </c>
      <c r="AZ1302" s="12"/>
      <c r="BA1302" s="6"/>
      <c r="EM1302" t="s">
        <v>539</v>
      </c>
      <c r="EN1302" s="16">
        <v>1</v>
      </c>
    </row>
    <row r="1303" spans="1:145" x14ac:dyDescent="0.3">
      <c r="A1303" s="12" t="s">
        <v>70</v>
      </c>
      <c r="B1303" s="6" t="s">
        <v>2591</v>
      </c>
      <c r="D1303" s="6">
        <v>1</v>
      </c>
      <c r="E1303">
        <v>0</v>
      </c>
      <c r="F1303" s="6">
        <v>200</v>
      </c>
      <c r="AH1303">
        <v>30</v>
      </c>
      <c r="AL1303"/>
      <c r="AN1303"/>
      <c r="AO1303"/>
      <c r="AT1303">
        <v>19</v>
      </c>
      <c r="AU1303">
        <v>6</v>
      </c>
      <c r="AZ1303" s="12"/>
      <c r="BA1303" s="6"/>
      <c r="EM1303" t="s">
        <v>539</v>
      </c>
      <c r="EN1303" s="16">
        <v>1</v>
      </c>
    </row>
    <row r="1304" spans="1:145" x14ac:dyDescent="0.3">
      <c r="A1304" s="12" t="s">
        <v>70</v>
      </c>
      <c r="B1304" s="6" t="s">
        <v>2592</v>
      </c>
      <c r="E1304">
        <v>1500</v>
      </c>
      <c r="F1304" s="6">
        <v>2650</v>
      </c>
      <c r="AH1304">
        <v>31.5</v>
      </c>
      <c r="AI1304">
        <v>1.5</v>
      </c>
      <c r="AJ1304">
        <v>41.5</v>
      </c>
      <c r="AK1304">
        <v>1.5</v>
      </c>
      <c r="AL1304"/>
      <c r="AN1304"/>
      <c r="AO1304"/>
      <c r="AZ1304" s="12"/>
      <c r="BA1304" s="6"/>
      <c r="EM1304" t="s">
        <v>539</v>
      </c>
      <c r="EN1304" s="16">
        <v>1</v>
      </c>
    </row>
    <row r="1305" spans="1:145" x14ac:dyDescent="0.3">
      <c r="A1305" s="12" t="s">
        <v>70</v>
      </c>
      <c r="B1305" s="6" t="s">
        <v>2593</v>
      </c>
      <c r="E1305">
        <v>850</v>
      </c>
      <c r="F1305" s="6">
        <v>900</v>
      </c>
      <c r="AH1305">
        <v>20</v>
      </c>
      <c r="AI1305">
        <v>1</v>
      </c>
      <c r="AL1305"/>
      <c r="AN1305"/>
      <c r="AO1305"/>
      <c r="AZ1305" s="12"/>
      <c r="BA1305" s="6"/>
      <c r="EM1305" t="s">
        <v>539</v>
      </c>
      <c r="EN1305" s="16">
        <v>1</v>
      </c>
    </row>
    <row r="1306" spans="1:145" s="195" customFormat="1" x14ac:dyDescent="0.3">
      <c r="A1306" s="193" t="s">
        <v>70</v>
      </c>
      <c r="B1306" s="196" t="s">
        <v>2594</v>
      </c>
      <c r="C1306" s="195">
        <v>1</v>
      </c>
      <c r="D1306" s="196">
        <v>1</v>
      </c>
      <c r="E1306" s="195">
        <v>50</v>
      </c>
      <c r="F1306" s="196">
        <v>900</v>
      </c>
      <c r="G1306" s="197">
        <v>20.81</v>
      </c>
      <c r="H1306" s="197">
        <v>20.81</v>
      </c>
      <c r="I1306" s="197">
        <v>20.81</v>
      </c>
      <c r="J1306" s="198">
        <v>0</v>
      </c>
      <c r="K1306" s="199">
        <v>2109</v>
      </c>
      <c r="L1306" s="199">
        <v>2109</v>
      </c>
      <c r="M1306" s="199">
        <v>2109</v>
      </c>
      <c r="N1306" s="200">
        <v>0</v>
      </c>
      <c r="O1306" s="208">
        <v>-18.94331</v>
      </c>
      <c r="P1306" s="196">
        <v>-18.94331</v>
      </c>
      <c r="Q1306" s="208">
        <v>48.416649999999997</v>
      </c>
      <c r="R1306" s="196">
        <v>48.416649999999997</v>
      </c>
      <c r="S1306" s="202">
        <v>1</v>
      </c>
      <c r="T1306" s="202">
        <v>0</v>
      </c>
      <c r="U1306" s="202">
        <v>0</v>
      </c>
      <c r="V1306" s="202">
        <v>0</v>
      </c>
      <c r="W1306" s="202">
        <v>1</v>
      </c>
      <c r="X1306" s="202">
        <v>0</v>
      </c>
      <c r="Y1306" s="202">
        <v>0</v>
      </c>
      <c r="Z1306" s="202">
        <v>0</v>
      </c>
      <c r="AA1306" s="202">
        <v>0</v>
      </c>
      <c r="AB1306" s="202">
        <v>0</v>
      </c>
      <c r="AC1306" s="202">
        <v>0</v>
      </c>
      <c r="AD1306" s="202">
        <v>0</v>
      </c>
      <c r="AE1306" s="203">
        <v>0</v>
      </c>
      <c r="AF1306" s="204">
        <v>1</v>
      </c>
      <c r="AG1306" s="196">
        <v>1</v>
      </c>
      <c r="AH1306" s="195">
        <v>39</v>
      </c>
      <c r="AI1306" s="195">
        <v>4</v>
      </c>
      <c r="AM1306" s="196"/>
      <c r="AP1306" s="195">
        <v>1.25</v>
      </c>
      <c r="AQ1306" s="195">
        <v>0.25</v>
      </c>
      <c r="AS1306" s="196"/>
      <c r="AY1306" s="196"/>
      <c r="AZ1306" s="193"/>
      <c r="BA1306" s="196"/>
      <c r="BG1306" s="195">
        <v>1</v>
      </c>
      <c r="BJ1306" s="196"/>
      <c r="BL1306" s="196"/>
      <c r="BT1306" s="196"/>
      <c r="CA1306" s="196"/>
      <c r="CE1306" s="195">
        <v>1</v>
      </c>
      <c r="CS1306" s="196"/>
      <c r="CU1306" s="196"/>
      <c r="CX1306" s="196"/>
      <c r="DN1306" s="196"/>
      <c r="DS1306" s="196"/>
      <c r="DY1306" s="196"/>
      <c r="EL1306" s="196"/>
      <c r="EM1306" s="195" t="s">
        <v>539</v>
      </c>
      <c r="EN1306" s="206" t="s">
        <v>210</v>
      </c>
    </row>
    <row r="1307" spans="1:145" x14ac:dyDescent="0.3">
      <c r="A1307" s="12" t="s">
        <v>70</v>
      </c>
      <c r="B1307" s="6" t="s">
        <v>2595</v>
      </c>
      <c r="E1307">
        <v>900</v>
      </c>
      <c r="F1307" s="6">
        <v>1000</v>
      </c>
      <c r="AH1307">
        <v>18.3</v>
      </c>
      <c r="AJ1307">
        <v>20</v>
      </c>
      <c r="AL1307"/>
      <c r="AN1307"/>
      <c r="AO1307"/>
      <c r="AP1307">
        <v>1.6</v>
      </c>
      <c r="AQ1307">
        <v>0.05</v>
      </c>
      <c r="AZ1307" s="12"/>
      <c r="BA1307" s="6"/>
      <c r="EM1307" t="s">
        <v>539</v>
      </c>
      <c r="EN1307" s="16">
        <v>1</v>
      </c>
    </row>
    <row r="1308" spans="1:145" x14ac:dyDescent="0.3">
      <c r="A1308" s="12" t="s">
        <v>70</v>
      </c>
      <c r="B1308" s="6" t="s">
        <v>2596</v>
      </c>
      <c r="AH1308">
        <v>27.6</v>
      </c>
      <c r="AI1308">
        <v>3.7</v>
      </c>
      <c r="AJ1308">
        <v>42.4</v>
      </c>
      <c r="AK1308">
        <v>0.3</v>
      </c>
      <c r="AL1308"/>
      <c r="AN1308"/>
      <c r="AO1308"/>
      <c r="AZ1308" s="12"/>
      <c r="BA1308" s="6"/>
      <c r="EM1308" t="s">
        <v>539</v>
      </c>
      <c r="EN1308" s="16">
        <v>1</v>
      </c>
    </row>
    <row r="1309" spans="1:145" x14ac:dyDescent="0.3">
      <c r="A1309" s="12" t="s">
        <v>70</v>
      </c>
      <c r="B1309" s="6" t="s">
        <v>2597</v>
      </c>
      <c r="E1309">
        <v>300</v>
      </c>
      <c r="F1309" s="6">
        <v>1100</v>
      </c>
      <c r="AG1309" s="6">
        <v>1</v>
      </c>
      <c r="AH1309">
        <v>37.5</v>
      </c>
      <c r="AI1309">
        <v>2.5</v>
      </c>
      <c r="AJ1309">
        <v>51</v>
      </c>
      <c r="AL1309"/>
      <c r="AN1309"/>
      <c r="AO1309"/>
      <c r="AP1309">
        <v>2</v>
      </c>
      <c r="AQ1309">
        <v>0.05</v>
      </c>
      <c r="AZ1309" s="12"/>
      <c r="BA1309" s="6"/>
      <c r="EM1309" t="s">
        <v>539</v>
      </c>
      <c r="EN1309" s="16">
        <v>1</v>
      </c>
    </row>
    <row r="1310" spans="1:145" s="195" customFormat="1" x14ac:dyDescent="0.3">
      <c r="A1310" s="193" t="s">
        <v>70</v>
      </c>
      <c r="B1310" s="196" t="s">
        <v>2598</v>
      </c>
      <c r="C1310" s="195">
        <v>1</v>
      </c>
      <c r="D1310" s="196">
        <v>1</v>
      </c>
      <c r="E1310" s="195">
        <v>0</v>
      </c>
      <c r="F1310" s="196">
        <v>1700</v>
      </c>
      <c r="G1310" s="197">
        <v>19.600000000000001</v>
      </c>
      <c r="H1310" s="197">
        <v>23.65</v>
      </c>
      <c r="I1310" s="197">
        <v>21.253333333333334</v>
      </c>
      <c r="J1310" s="198">
        <v>1.5085180365732005</v>
      </c>
      <c r="K1310" s="199">
        <v>1155</v>
      </c>
      <c r="L1310" s="199">
        <v>2109</v>
      </c>
      <c r="M1310" s="199">
        <v>1671</v>
      </c>
      <c r="N1310" s="200">
        <v>380.82279343547702</v>
      </c>
      <c r="O1310" s="208">
        <v>-24.754380000000001</v>
      </c>
      <c r="P1310" s="196">
        <v>-14.33145</v>
      </c>
      <c r="Q1310" s="208">
        <v>47.083329999999997</v>
      </c>
      <c r="R1310" s="196">
        <v>48.531080000000003</v>
      </c>
      <c r="S1310" s="202">
        <v>1</v>
      </c>
      <c r="T1310" s="202">
        <v>0</v>
      </c>
      <c r="U1310" s="202">
        <v>0</v>
      </c>
      <c r="V1310" s="202">
        <v>0</v>
      </c>
      <c r="W1310" s="202">
        <v>1</v>
      </c>
      <c r="X1310" s="202">
        <v>0</v>
      </c>
      <c r="Y1310" s="202">
        <v>0</v>
      </c>
      <c r="Z1310" s="202">
        <v>0</v>
      </c>
      <c r="AA1310" s="202">
        <v>0</v>
      </c>
      <c r="AB1310" s="202">
        <v>0</v>
      </c>
      <c r="AC1310" s="202">
        <v>1</v>
      </c>
      <c r="AD1310" s="202">
        <v>0</v>
      </c>
      <c r="AE1310" s="203">
        <v>0</v>
      </c>
      <c r="AF1310" s="204">
        <v>1</v>
      </c>
      <c r="AG1310" s="196"/>
      <c r="AL1310" s="195">
        <v>70</v>
      </c>
      <c r="AM1310" s="196">
        <v>10</v>
      </c>
      <c r="AP1310" s="195">
        <v>3</v>
      </c>
      <c r="AQ1310" s="195">
        <v>0.05</v>
      </c>
      <c r="AR1310" s="195">
        <v>1</v>
      </c>
      <c r="AS1310" s="196">
        <v>0.1</v>
      </c>
      <c r="AT1310" s="195">
        <v>30</v>
      </c>
      <c r="AU1310" s="195">
        <v>15</v>
      </c>
      <c r="AY1310" s="196"/>
      <c r="AZ1310" s="193"/>
      <c r="BA1310" s="196"/>
      <c r="BG1310" s="195">
        <v>1</v>
      </c>
      <c r="BJ1310" s="196">
        <v>1</v>
      </c>
      <c r="BL1310" s="196"/>
      <c r="BT1310" s="196"/>
      <c r="CA1310" s="196"/>
      <c r="CB1310" s="195">
        <v>1</v>
      </c>
      <c r="CH1310" s="195">
        <v>1</v>
      </c>
      <c r="CI1310" s="195">
        <v>1</v>
      </c>
      <c r="CS1310" s="196"/>
      <c r="CU1310" s="196"/>
      <c r="CX1310" s="196"/>
      <c r="DN1310" s="196"/>
      <c r="DS1310" s="196"/>
      <c r="DV1310" s="195">
        <v>1</v>
      </c>
      <c r="DY1310" s="196">
        <v>1</v>
      </c>
      <c r="EL1310" s="196"/>
      <c r="EM1310" s="195" t="s">
        <v>539</v>
      </c>
      <c r="EN1310" s="206" t="s">
        <v>210</v>
      </c>
    </row>
    <row r="1311" spans="1:145" x14ac:dyDescent="0.3">
      <c r="A1311" s="12" t="s">
        <v>70</v>
      </c>
      <c r="B1311" s="6" t="s">
        <v>2599</v>
      </c>
      <c r="E1311">
        <v>900</v>
      </c>
      <c r="F1311" s="6">
        <v>1500</v>
      </c>
      <c r="AH1311">
        <v>23</v>
      </c>
      <c r="AI1311">
        <v>1</v>
      </c>
      <c r="AJ1311">
        <v>29</v>
      </c>
      <c r="AL1311"/>
      <c r="AN1311"/>
      <c r="AO1311"/>
      <c r="AZ1311" s="12"/>
      <c r="BA1311" s="6"/>
      <c r="EM1311" t="s">
        <v>539</v>
      </c>
      <c r="EN1311" s="16">
        <v>1</v>
      </c>
    </row>
    <row r="1312" spans="1:145" x14ac:dyDescent="0.3">
      <c r="A1312" s="12" t="s">
        <v>70</v>
      </c>
      <c r="B1312" s="6" t="s">
        <v>2600</v>
      </c>
      <c r="E1312" s="12">
        <v>1200</v>
      </c>
      <c r="AH1312">
        <v>23.5</v>
      </c>
      <c r="AI1312">
        <v>2.5</v>
      </c>
      <c r="AL1312"/>
      <c r="AN1312"/>
      <c r="AO1312"/>
      <c r="AT1312">
        <v>30.5</v>
      </c>
      <c r="AU1312">
        <v>4.5</v>
      </c>
      <c r="AZ1312" s="12"/>
      <c r="BA1312" s="6"/>
      <c r="EM1312" t="s">
        <v>539</v>
      </c>
      <c r="EN1312" s="16">
        <v>1</v>
      </c>
    </row>
    <row r="1313" spans="1:144" x14ac:dyDescent="0.3">
      <c r="A1313" s="12" t="s">
        <v>70</v>
      </c>
      <c r="B1313" s="6" t="s">
        <v>2601</v>
      </c>
      <c r="E1313">
        <v>300</v>
      </c>
      <c r="F1313" s="6">
        <v>1000</v>
      </c>
      <c r="AH1313">
        <v>23.5</v>
      </c>
      <c r="AI1313">
        <v>3.5</v>
      </c>
      <c r="AJ1313">
        <v>32.5</v>
      </c>
      <c r="AK1313">
        <v>0.5</v>
      </c>
      <c r="AL1313"/>
      <c r="AN1313"/>
      <c r="AO1313"/>
      <c r="AZ1313" s="12"/>
      <c r="BA1313" s="6"/>
      <c r="EM1313" t="s">
        <v>539</v>
      </c>
      <c r="EN1313" s="16">
        <v>1</v>
      </c>
    </row>
    <row r="1314" spans="1:144" x14ac:dyDescent="0.3">
      <c r="A1314" s="12" t="s">
        <v>70</v>
      </c>
      <c r="B1314" s="6" t="s">
        <v>2602</v>
      </c>
      <c r="E1314">
        <v>1400</v>
      </c>
      <c r="F1314" s="6">
        <v>2400</v>
      </c>
      <c r="AH1314">
        <v>28.5</v>
      </c>
      <c r="AI1314">
        <v>1.5</v>
      </c>
      <c r="AJ1314">
        <v>37.5</v>
      </c>
      <c r="AK1314">
        <v>4.5</v>
      </c>
      <c r="AL1314"/>
      <c r="AN1314"/>
      <c r="AO1314"/>
      <c r="AZ1314" s="12"/>
      <c r="BA1314" s="6"/>
      <c r="EM1314" t="s">
        <v>539</v>
      </c>
      <c r="EN1314" s="16">
        <v>1</v>
      </c>
    </row>
    <row r="1315" spans="1:144" x14ac:dyDescent="0.3">
      <c r="A1315" s="12" t="s">
        <v>70</v>
      </c>
      <c r="B1315" s="6" t="s">
        <v>2603</v>
      </c>
      <c r="E1315">
        <v>300</v>
      </c>
      <c r="F1315" s="6">
        <v>800</v>
      </c>
      <c r="AH1315">
        <v>29</v>
      </c>
      <c r="AI1315">
        <v>3</v>
      </c>
      <c r="AJ1315">
        <v>36.5</v>
      </c>
      <c r="AK1315">
        <v>1.5</v>
      </c>
      <c r="AL1315"/>
      <c r="AN1315"/>
      <c r="AO1315"/>
      <c r="AZ1315" s="12"/>
      <c r="BA1315" s="6"/>
      <c r="EM1315" t="s">
        <v>539</v>
      </c>
      <c r="EN1315" s="16">
        <v>1</v>
      </c>
    </row>
    <row r="1316" spans="1:144" x14ac:dyDescent="0.3">
      <c r="A1316" s="12" t="s">
        <v>70</v>
      </c>
      <c r="B1316" s="6" t="s">
        <v>2604</v>
      </c>
      <c r="F1316" s="6">
        <v>550</v>
      </c>
      <c r="AH1316">
        <v>42.75</v>
      </c>
      <c r="AI1316">
        <v>7.25</v>
      </c>
      <c r="AJ1316">
        <v>57.1</v>
      </c>
      <c r="AK1316">
        <v>1</v>
      </c>
      <c r="AL1316"/>
      <c r="AN1316"/>
      <c r="AO1316"/>
      <c r="AZ1316" s="12"/>
      <c r="BA1316" s="6"/>
      <c r="EM1316" t="s">
        <v>539</v>
      </c>
      <c r="EN1316" s="16">
        <v>1</v>
      </c>
    </row>
    <row r="1317" spans="1:144" x14ac:dyDescent="0.3">
      <c r="A1317" s="12" t="s">
        <v>70</v>
      </c>
      <c r="B1317" s="6" t="s">
        <v>2605</v>
      </c>
      <c r="E1317" s="12">
        <v>876</v>
      </c>
      <c r="AH1317">
        <v>62.15</v>
      </c>
      <c r="AI1317">
        <v>19.75</v>
      </c>
      <c r="AL1317"/>
      <c r="AN1317"/>
      <c r="AO1317"/>
      <c r="AZ1317" s="12"/>
      <c r="BA1317" s="6"/>
      <c r="EM1317" t="s">
        <v>539</v>
      </c>
      <c r="EN1317" s="16">
        <v>1</v>
      </c>
    </row>
    <row r="1318" spans="1:144" x14ac:dyDescent="0.3">
      <c r="A1318" s="12" t="s">
        <v>70</v>
      </c>
      <c r="B1318" s="6" t="s">
        <v>2606</v>
      </c>
      <c r="E1318">
        <v>0</v>
      </c>
      <c r="F1318" s="6">
        <v>800</v>
      </c>
      <c r="AJ1318">
        <v>44</v>
      </c>
      <c r="AL1318"/>
      <c r="AN1318"/>
      <c r="AO1318"/>
      <c r="AZ1318" s="12"/>
      <c r="BA1318" s="6"/>
      <c r="EM1318" t="s">
        <v>539</v>
      </c>
      <c r="EN1318" s="16">
        <v>1</v>
      </c>
    </row>
    <row r="1319" spans="1:144" x14ac:dyDescent="0.3">
      <c r="A1319" s="12" t="s">
        <v>70</v>
      </c>
      <c r="B1319" s="6" t="s">
        <v>2607</v>
      </c>
      <c r="AH1319">
        <v>54.5</v>
      </c>
      <c r="AI1319">
        <v>2.5</v>
      </c>
      <c r="AJ1319">
        <v>85</v>
      </c>
      <c r="AL1319"/>
      <c r="AN1319"/>
      <c r="AO1319"/>
      <c r="AZ1319" s="12"/>
      <c r="BA1319" s="6"/>
      <c r="EM1319" t="s">
        <v>539</v>
      </c>
      <c r="EN1319" s="16">
        <v>1</v>
      </c>
    </row>
    <row r="1320" spans="1:144" x14ac:dyDescent="0.3">
      <c r="A1320" s="12" t="s">
        <v>70</v>
      </c>
      <c r="B1320" s="6" t="s">
        <v>2608</v>
      </c>
      <c r="D1320" s="6">
        <v>1</v>
      </c>
      <c r="E1320">
        <v>0</v>
      </c>
      <c r="F1320" s="6">
        <v>1100</v>
      </c>
      <c r="AL1320">
        <v>21.5</v>
      </c>
      <c r="AM1320" s="6">
        <v>1.5</v>
      </c>
      <c r="AN1320"/>
      <c r="AO1320"/>
      <c r="AZ1320" s="12"/>
      <c r="BA1320" s="6"/>
      <c r="EM1320" t="s">
        <v>539</v>
      </c>
      <c r="EN1320" s="16">
        <v>1</v>
      </c>
    </row>
    <row r="1321" spans="1:144" x14ac:dyDescent="0.3">
      <c r="A1321" s="12" t="s">
        <v>70</v>
      </c>
      <c r="B1321" s="6" t="s">
        <v>2609</v>
      </c>
      <c r="E1321">
        <v>800</v>
      </c>
      <c r="F1321" s="6">
        <v>1100</v>
      </c>
      <c r="AH1321">
        <v>72</v>
      </c>
      <c r="AI1321">
        <v>3</v>
      </c>
      <c r="AJ1321">
        <v>67</v>
      </c>
      <c r="AL1321"/>
      <c r="AN1321"/>
      <c r="AO1321"/>
      <c r="AZ1321" s="12"/>
      <c r="BA1321" s="6"/>
      <c r="EM1321" t="s">
        <v>539</v>
      </c>
      <c r="EN1321" s="16">
        <v>1</v>
      </c>
    </row>
    <row r="1322" spans="1:144" x14ac:dyDescent="0.3">
      <c r="A1322" s="12" t="s">
        <v>70</v>
      </c>
      <c r="B1322" s="6" t="s">
        <v>2610</v>
      </c>
      <c r="D1322" s="6">
        <v>1</v>
      </c>
      <c r="E1322">
        <v>850</v>
      </c>
      <c r="F1322" s="6">
        <v>1000</v>
      </c>
      <c r="AH1322">
        <v>28</v>
      </c>
      <c r="AI1322">
        <v>5</v>
      </c>
      <c r="AL1322"/>
      <c r="AN1322"/>
      <c r="AO1322"/>
      <c r="AZ1322" s="12"/>
      <c r="BA1322" s="6"/>
      <c r="EM1322" t="s">
        <v>539</v>
      </c>
      <c r="EN1322" s="16">
        <v>1</v>
      </c>
    </row>
    <row r="1323" spans="1:144" x14ac:dyDescent="0.3">
      <c r="A1323" s="12" t="s">
        <v>70</v>
      </c>
      <c r="B1323" s="6" t="s">
        <v>2611</v>
      </c>
      <c r="D1323" s="6">
        <v>1</v>
      </c>
      <c r="E1323">
        <v>1000</v>
      </c>
      <c r="F1323" s="6">
        <v>1500</v>
      </c>
      <c r="AH1323">
        <v>31.5</v>
      </c>
      <c r="AI1323">
        <v>3.5</v>
      </c>
      <c r="AJ1323">
        <v>43.6</v>
      </c>
      <c r="AK1323">
        <v>3.6</v>
      </c>
      <c r="AL1323"/>
      <c r="AN1323"/>
      <c r="AO1323"/>
      <c r="AZ1323" s="12"/>
      <c r="BA1323" s="6"/>
      <c r="EM1323" t="s">
        <v>539</v>
      </c>
      <c r="EN1323" s="16">
        <v>1</v>
      </c>
    </row>
    <row r="1324" spans="1:144" x14ac:dyDescent="0.3">
      <c r="A1324" s="12" t="s">
        <v>70</v>
      </c>
      <c r="B1324" s="6" t="s">
        <v>2612</v>
      </c>
      <c r="E1324">
        <v>450</v>
      </c>
      <c r="F1324" s="6">
        <v>915</v>
      </c>
      <c r="AH1324">
        <v>29</v>
      </c>
      <c r="AI1324">
        <v>3</v>
      </c>
      <c r="AJ1324">
        <v>37</v>
      </c>
      <c r="AL1324"/>
      <c r="AN1324"/>
      <c r="AO1324"/>
      <c r="AZ1324" s="12"/>
      <c r="BA1324" s="6"/>
      <c r="EM1324" t="s">
        <v>539</v>
      </c>
      <c r="EN1324" s="16">
        <v>1</v>
      </c>
    </row>
    <row r="1325" spans="1:144" x14ac:dyDescent="0.3">
      <c r="A1325" s="12" t="s">
        <v>70</v>
      </c>
      <c r="B1325" s="6" t="s">
        <v>2613</v>
      </c>
      <c r="D1325" s="6">
        <v>1</v>
      </c>
      <c r="E1325">
        <v>300</v>
      </c>
      <c r="F1325" s="6">
        <v>900</v>
      </c>
      <c r="AH1325">
        <v>22.5</v>
      </c>
      <c r="AI1325">
        <v>2.5</v>
      </c>
      <c r="AJ1325">
        <v>32</v>
      </c>
      <c r="AK1325">
        <v>2</v>
      </c>
      <c r="AL1325"/>
      <c r="AN1325"/>
      <c r="AO1325"/>
      <c r="AP1325">
        <v>2</v>
      </c>
      <c r="AQ1325">
        <v>0.05</v>
      </c>
      <c r="AZ1325" s="12"/>
      <c r="BA1325" s="6"/>
      <c r="EM1325" t="s">
        <v>539</v>
      </c>
      <c r="EN1325" s="16">
        <v>1</v>
      </c>
    </row>
    <row r="1326" spans="1:144" x14ac:dyDescent="0.3">
      <c r="A1326" s="12" t="s">
        <v>70</v>
      </c>
      <c r="B1326" s="6" t="s">
        <v>2614</v>
      </c>
      <c r="E1326">
        <v>800</v>
      </c>
      <c r="F1326" s="6">
        <v>1650</v>
      </c>
      <c r="AH1326">
        <v>32</v>
      </c>
      <c r="AI1326">
        <v>3</v>
      </c>
      <c r="AJ1326">
        <v>42.5</v>
      </c>
      <c r="AK1326">
        <v>1.5</v>
      </c>
      <c r="AL1326"/>
      <c r="AN1326"/>
      <c r="AO1326"/>
      <c r="AZ1326" s="12"/>
      <c r="BA1326" s="6"/>
      <c r="EM1326" t="s">
        <v>539</v>
      </c>
      <c r="EN1326" s="16">
        <v>1</v>
      </c>
    </row>
    <row r="1327" spans="1:144" x14ac:dyDescent="0.3">
      <c r="A1327" s="12" t="s">
        <v>70</v>
      </c>
      <c r="B1327" s="6" t="s">
        <v>2615</v>
      </c>
      <c r="E1327">
        <v>900</v>
      </c>
      <c r="F1327" s="6">
        <v>1500</v>
      </c>
      <c r="AJ1327">
        <v>35.5</v>
      </c>
      <c r="AK1327">
        <v>0.5</v>
      </c>
      <c r="AL1327"/>
      <c r="AN1327"/>
      <c r="AO1327"/>
      <c r="AZ1327" s="12"/>
      <c r="BA1327" s="6"/>
      <c r="EM1327" t="s">
        <v>539</v>
      </c>
      <c r="EN1327" s="16">
        <v>1</v>
      </c>
    </row>
    <row r="1328" spans="1:144" x14ac:dyDescent="0.3">
      <c r="A1328" s="12" t="s">
        <v>70</v>
      </c>
      <c r="B1328" s="6" t="s">
        <v>2616</v>
      </c>
      <c r="E1328">
        <v>900</v>
      </c>
      <c r="F1328" s="6">
        <v>1200</v>
      </c>
      <c r="AH1328">
        <v>33</v>
      </c>
      <c r="AI1328">
        <v>2</v>
      </c>
      <c r="AJ1328">
        <v>47</v>
      </c>
      <c r="AL1328"/>
      <c r="AN1328"/>
      <c r="AO1328"/>
      <c r="AZ1328" s="12"/>
      <c r="BA1328" s="6"/>
      <c r="EM1328" t="s">
        <v>539</v>
      </c>
      <c r="EN1328" s="16">
        <v>1</v>
      </c>
    </row>
    <row r="1329" spans="1:145" x14ac:dyDescent="0.3">
      <c r="A1329" s="12" t="s">
        <v>70</v>
      </c>
      <c r="B1329" s="6" t="s">
        <v>2617</v>
      </c>
      <c r="E1329">
        <v>280</v>
      </c>
      <c r="F1329" s="6">
        <v>1300</v>
      </c>
      <c r="AH1329">
        <v>22.5</v>
      </c>
      <c r="AI1329">
        <v>1.5</v>
      </c>
      <c r="AL1329"/>
      <c r="AN1329"/>
      <c r="AO1329"/>
      <c r="AZ1329" s="12"/>
      <c r="BA1329" s="6"/>
      <c r="EM1329" t="s">
        <v>539</v>
      </c>
      <c r="EN1329" s="16">
        <v>1</v>
      </c>
    </row>
    <row r="1330" spans="1:145" x14ac:dyDescent="0.3">
      <c r="A1330" s="12" t="s">
        <v>70</v>
      </c>
      <c r="B1330" s="6" t="s">
        <v>2618</v>
      </c>
      <c r="E1330">
        <v>619</v>
      </c>
      <c r="F1330" s="6">
        <v>1152</v>
      </c>
      <c r="AH1330">
        <v>41.85</v>
      </c>
      <c r="AI1330">
        <v>6.35</v>
      </c>
      <c r="AJ1330">
        <v>56.65</v>
      </c>
      <c r="AK1330">
        <v>6.35</v>
      </c>
      <c r="AL1330"/>
      <c r="AN1330"/>
      <c r="AO1330"/>
      <c r="AZ1330" s="12"/>
      <c r="BA1330" s="6"/>
      <c r="EM1330" t="s">
        <v>539</v>
      </c>
      <c r="EN1330" s="16">
        <v>1</v>
      </c>
    </row>
    <row r="1331" spans="1:145" x14ac:dyDescent="0.3">
      <c r="A1331" s="12" t="s">
        <v>70</v>
      </c>
      <c r="B1331" s="6" t="s">
        <v>2619</v>
      </c>
      <c r="E1331">
        <v>900</v>
      </c>
      <c r="F1331" s="6">
        <v>1000</v>
      </c>
      <c r="AH1331">
        <v>25</v>
      </c>
      <c r="AI1331">
        <v>1</v>
      </c>
      <c r="AL1331"/>
      <c r="AN1331"/>
      <c r="AO1331"/>
      <c r="AZ1331" s="12"/>
      <c r="BA1331" s="6"/>
      <c r="EM1331" t="s">
        <v>539</v>
      </c>
      <c r="EN1331" s="16">
        <v>1</v>
      </c>
    </row>
    <row r="1332" spans="1:145" x14ac:dyDescent="0.3">
      <c r="A1332" s="12" t="s">
        <v>70</v>
      </c>
      <c r="B1332" s="6" t="s">
        <v>2620</v>
      </c>
      <c r="E1332">
        <v>650</v>
      </c>
      <c r="F1332" s="6">
        <v>1150</v>
      </c>
      <c r="AH1332">
        <v>35.5</v>
      </c>
      <c r="AI1332">
        <v>1.5</v>
      </c>
      <c r="AJ1332">
        <v>50</v>
      </c>
      <c r="AK1332">
        <v>2</v>
      </c>
      <c r="AL1332"/>
      <c r="AN1332"/>
      <c r="AO1332"/>
      <c r="AZ1332" s="12"/>
      <c r="BA1332" s="6"/>
      <c r="EM1332" t="s">
        <v>539</v>
      </c>
      <c r="EN1332" s="16">
        <v>1</v>
      </c>
    </row>
    <row r="1333" spans="1:145" x14ac:dyDescent="0.3">
      <c r="A1333" s="12" t="s">
        <v>70</v>
      </c>
      <c r="B1333" s="6" t="s">
        <v>2621</v>
      </c>
      <c r="E1333" s="12">
        <v>900</v>
      </c>
      <c r="AH1333">
        <v>30</v>
      </c>
      <c r="AL1333"/>
      <c r="AN1333"/>
      <c r="AO1333"/>
      <c r="AZ1333" s="12"/>
      <c r="BA1333" s="6"/>
      <c r="EM1333" t="s">
        <v>539</v>
      </c>
      <c r="EN1333" s="16">
        <v>1</v>
      </c>
    </row>
    <row r="1334" spans="1:145" x14ac:dyDescent="0.3">
      <c r="A1334" s="12" t="s">
        <v>70</v>
      </c>
      <c r="B1334" s="6" t="s">
        <v>2622</v>
      </c>
      <c r="E1334" s="12">
        <v>850</v>
      </c>
      <c r="AH1334">
        <v>21</v>
      </c>
      <c r="AI1334">
        <v>1</v>
      </c>
      <c r="AL1334"/>
      <c r="AN1334"/>
      <c r="AO1334"/>
      <c r="AZ1334" s="12"/>
      <c r="BA1334" s="6"/>
      <c r="EM1334" t="s">
        <v>539</v>
      </c>
      <c r="EN1334" s="16">
        <v>1</v>
      </c>
    </row>
    <row r="1335" spans="1:145" x14ac:dyDescent="0.3">
      <c r="A1335" s="12" t="s">
        <v>70</v>
      </c>
      <c r="B1335" s="6" t="s">
        <v>2623</v>
      </c>
      <c r="D1335" s="6">
        <v>1</v>
      </c>
      <c r="E1335">
        <v>140</v>
      </c>
      <c r="F1335" s="6">
        <v>1188</v>
      </c>
      <c r="AH1335">
        <v>31.6</v>
      </c>
      <c r="AI1335">
        <v>4.8</v>
      </c>
      <c r="AJ1335">
        <v>43.8</v>
      </c>
      <c r="AK1335">
        <v>3</v>
      </c>
      <c r="AL1335"/>
      <c r="AN1335"/>
      <c r="AO1335"/>
      <c r="AZ1335" s="12"/>
      <c r="BA1335" s="6"/>
      <c r="EM1335" t="s">
        <v>539</v>
      </c>
      <c r="EN1335" s="16">
        <v>1</v>
      </c>
    </row>
    <row r="1336" spans="1:145" x14ac:dyDescent="0.3">
      <c r="A1336" s="12" t="s">
        <v>70</v>
      </c>
      <c r="B1336" s="6" t="s">
        <v>2624</v>
      </c>
      <c r="E1336">
        <v>300</v>
      </c>
      <c r="F1336" s="6">
        <v>900</v>
      </c>
      <c r="AH1336">
        <v>22</v>
      </c>
      <c r="AI1336">
        <v>1</v>
      </c>
      <c r="AJ1336">
        <v>32</v>
      </c>
      <c r="AL1336"/>
      <c r="AN1336"/>
      <c r="AO1336"/>
      <c r="AZ1336" s="12"/>
      <c r="BA1336" s="6"/>
      <c r="EM1336" t="s">
        <v>539</v>
      </c>
      <c r="EN1336" s="16">
        <v>1</v>
      </c>
    </row>
    <row r="1337" spans="1:145" s="195" customFormat="1" x14ac:dyDescent="0.3">
      <c r="A1337" s="193" t="s">
        <v>70</v>
      </c>
      <c r="B1337" s="196" t="s">
        <v>2625</v>
      </c>
      <c r="C1337" s="195">
        <v>1</v>
      </c>
      <c r="D1337" s="196">
        <v>1</v>
      </c>
      <c r="E1337" s="195">
        <v>0</v>
      </c>
      <c r="F1337" s="196">
        <v>900</v>
      </c>
      <c r="G1337" s="197">
        <v>20.03</v>
      </c>
      <c r="H1337" s="197">
        <v>24.19</v>
      </c>
      <c r="I1337" s="197">
        <v>22.225714285714286</v>
      </c>
      <c r="J1337" s="198">
        <v>1.4231052566231956</v>
      </c>
      <c r="K1337" s="199">
        <v>1155</v>
      </c>
      <c r="L1337" s="199">
        <v>2410</v>
      </c>
      <c r="M1337" s="199">
        <v>1990.8571428571429</v>
      </c>
      <c r="N1337" s="200">
        <v>437.68955077445366</v>
      </c>
      <c r="O1337" s="208">
        <v>-21.83193</v>
      </c>
      <c r="P1337" s="196">
        <v>-12.439970000000001</v>
      </c>
      <c r="Q1337" s="208">
        <v>46.851349999999996</v>
      </c>
      <c r="R1337" s="196">
        <v>50.106619999999999</v>
      </c>
      <c r="S1337" s="202">
        <v>1</v>
      </c>
      <c r="T1337" s="202">
        <v>1</v>
      </c>
      <c r="U1337" s="202">
        <v>1</v>
      </c>
      <c r="V1337" s="202">
        <v>0</v>
      </c>
      <c r="W1337" s="202">
        <v>1</v>
      </c>
      <c r="X1337" s="202">
        <v>0</v>
      </c>
      <c r="Y1337" s="202">
        <v>0</v>
      </c>
      <c r="Z1337" s="202">
        <v>0</v>
      </c>
      <c r="AA1337" s="202">
        <v>0</v>
      </c>
      <c r="AB1337" s="202">
        <v>0</v>
      </c>
      <c r="AC1337" s="202">
        <v>1</v>
      </c>
      <c r="AD1337" s="202">
        <v>1</v>
      </c>
      <c r="AE1337" s="203">
        <v>0</v>
      </c>
      <c r="AF1337" s="204">
        <v>1</v>
      </c>
      <c r="AG1337" s="196"/>
      <c r="AH1337" s="195">
        <v>38.5</v>
      </c>
      <c r="AI1337" s="195">
        <v>3.5</v>
      </c>
      <c r="AJ1337" s="195">
        <v>45.5</v>
      </c>
      <c r="AK1337" s="195">
        <v>4.5</v>
      </c>
      <c r="AM1337" s="196"/>
      <c r="AS1337" s="196"/>
      <c r="AY1337" s="196"/>
      <c r="AZ1337" s="193"/>
      <c r="BA1337" s="196"/>
      <c r="BF1337" s="195">
        <v>1</v>
      </c>
      <c r="BG1337" s="195">
        <v>1</v>
      </c>
      <c r="BJ1337" s="196"/>
      <c r="BL1337" s="196">
        <v>1</v>
      </c>
      <c r="BR1337" s="195">
        <v>1</v>
      </c>
      <c r="BT1337" s="196"/>
      <c r="CA1337" s="196"/>
      <c r="CB1337" s="195">
        <v>1</v>
      </c>
      <c r="CI1337" s="195">
        <v>1</v>
      </c>
      <c r="CS1337" s="196"/>
      <c r="CU1337" s="196"/>
      <c r="CX1337" s="196"/>
      <c r="DN1337" s="196"/>
      <c r="DS1337" s="196"/>
      <c r="DW1337" s="195">
        <v>1</v>
      </c>
      <c r="DX1337" s="195">
        <v>1</v>
      </c>
      <c r="DY1337" s="196">
        <v>1</v>
      </c>
      <c r="EG1337" s="195">
        <v>1</v>
      </c>
      <c r="EL1337" s="196"/>
      <c r="EM1337" s="195" t="s">
        <v>539</v>
      </c>
      <c r="EN1337" s="206" t="s">
        <v>210</v>
      </c>
    </row>
    <row r="1338" spans="1:145" x14ac:dyDescent="0.3">
      <c r="A1338" s="12" t="s">
        <v>70</v>
      </c>
      <c r="B1338" s="6" t="s">
        <v>2626</v>
      </c>
      <c r="AL1338"/>
      <c r="AN1338"/>
      <c r="AO1338"/>
      <c r="AZ1338" s="12"/>
      <c r="BA1338" s="6"/>
      <c r="EM1338" t="s">
        <v>539</v>
      </c>
      <c r="EN1338" s="16">
        <v>1</v>
      </c>
      <c r="EO1338" t="s">
        <v>602</v>
      </c>
    </row>
    <row r="1339" spans="1:145" x14ac:dyDescent="0.3">
      <c r="A1339" s="12" t="s">
        <v>70</v>
      </c>
      <c r="B1339" s="6" t="s">
        <v>2627</v>
      </c>
      <c r="E1339">
        <v>600</v>
      </c>
      <c r="F1339" s="6">
        <v>1300</v>
      </c>
      <c r="AH1339">
        <v>23</v>
      </c>
      <c r="AI1339">
        <v>1.2</v>
      </c>
      <c r="AJ1339">
        <v>34.549999999999997</v>
      </c>
      <c r="AK1339">
        <v>2.5499999999999998</v>
      </c>
      <c r="AL1339"/>
      <c r="AN1339"/>
      <c r="AO1339"/>
      <c r="AZ1339" s="12"/>
      <c r="BA1339" s="6"/>
      <c r="EM1339" t="s">
        <v>539</v>
      </c>
      <c r="EN1339" s="16">
        <v>1</v>
      </c>
    </row>
    <row r="1340" spans="1:145" x14ac:dyDescent="0.3">
      <c r="A1340" s="12" t="s">
        <v>70</v>
      </c>
      <c r="B1340" s="6" t="s">
        <v>2628</v>
      </c>
      <c r="E1340">
        <v>350</v>
      </c>
      <c r="F1340" s="6">
        <v>1100</v>
      </c>
      <c r="AH1340">
        <v>29.5</v>
      </c>
      <c r="AI1340">
        <v>0.5</v>
      </c>
      <c r="AJ1340">
        <v>33.5</v>
      </c>
      <c r="AK1340">
        <v>1.5</v>
      </c>
      <c r="AL1340"/>
      <c r="AN1340"/>
      <c r="AO1340"/>
      <c r="AZ1340" s="12"/>
      <c r="BA1340" s="6"/>
      <c r="EM1340" t="s">
        <v>539</v>
      </c>
      <c r="EN1340" s="16">
        <v>1</v>
      </c>
    </row>
    <row r="1341" spans="1:145" x14ac:dyDescent="0.3">
      <c r="A1341" s="12" t="s">
        <v>70</v>
      </c>
      <c r="B1341" s="6" t="s">
        <v>2629</v>
      </c>
      <c r="E1341">
        <v>500</v>
      </c>
      <c r="F1341" s="6">
        <v>1100</v>
      </c>
      <c r="AH1341">
        <v>24</v>
      </c>
      <c r="AI1341">
        <v>1</v>
      </c>
      <c r="AL1341"/>
      <c r="AN1341"/>
      <c r="AO1341"/>
      <c r="AZ1341" s="12"/>
      <c r="BA1341" s="6"/>
      <c r="EM1341" t="s">
        <v>539</v>
      </c>
      <c r="EN1341" s="16">
        <v>1</v>
      </c>
    </row>
    <row r="1342" spans="1:145" x14ac:dyDescent="0.3">
      <c r="A1342" s="12" t="s">
        <v>70</v>
      </c>
      <c r="B1342" s="6" t="s">
        <v>2630</v>
      </c>
      <c r="E1342" s="12">
        <v>2100</v>
      </c>
      <c r="AH1342">
        <v>37</v>
      </c>
      <c r="AJ1342">
        <v>42</v>
      </c>
      <c r="AK1342">
        <v>2</v>
      </c>
      <c r="AL1342"/>
      <c r="AN1342"/>
      <c r="AO1342"/>
      <c r="AZ1342" s="12"/>
      <c r="BA1342" s="6"/>
      <c r="EM1342" t="s">
        <v>539</v>
      </c>
      <c r="EN1342" s="16">
        <v>1</v>
      </c>
    </row>
    <row r="1343" spans="1:145" x14ac:dyDescent="0.3">
      <c r="A1343" s="12" t="s">
        <v>70</v>
      </c>
      <c r="B1343" s="6" t="s">
        <v>2631</v>
      </c>
      <c r="F1343" s="6">
        <v>100</v>
      </c>
      <c r="AH1343">
        <v>37</v>
      </c>
      <c r="AI1343">
        <v>2</v>
      </c>
      <c r="AL1343"/>
      <c r="AN1343"/>
      <c r="AO1343"/>
      <c r="AZ1343" s="12"/>
      <c r="BA1343" s="6"/>
      <c r="EM1343" t="s">
        <v>539</v>
      </c>
      <c r="EN1343" s="16">
        <v>1</v>
      </c>
    </row>
    <row r="1344" spans="1:145" x14ac:dyDescent="0.3">
      <c r="A1344" s="12" t="s">
        <v>70</v>
      </c>
      <c r="B1344" s="6" t="s">
        <v>2632</v>
      </c>
      <c r="E1344">
        <v>10</v>
      </c>
      <c r="F1344" s="6">
        <v>24</v>
      </c>
      <c r="AH1344">
        <v>29.3</v>
      </c>
      <c r="AI1344">
        <v>0.5</v>
      </c>
      <c r="AJ1344">
        <v>56</v>
      </c>
      <c r="AK1344">
        <v>4.7</v>
      </c>
      <c r="AL1344"/>
      <c r="AN1344"/>
      <c r="AO1344"/>
      <c r="AZ1344" s="12"/>
      <c r="BA1344" s="6"/>
      <c r="EM1344" t="s">
        <v>539</v>
      </c>
      <c r="EN1344" s="16">
        <v>1</v>
      </c>
    </row>
    <row r="1345" spans="1:145" x14ac:dyDescent="0.3">
      <c r="A1345" s="12" t="s">
        <v>70</v>
      </c>
      <c r="B1345" s="6" t="s">
        <v>2633</v>
      </c>
      <c r="E1345" s="12">
        <v>100</v>
      </c>
      <c r="AH1345">
        <v>42</v>
      </c>
      <c r="AI1345">
        <v>3</v>
      </c>
      <c r="AJ1345">
        <v>60</v>
      </c>
      <c r="AL1345"/>
      <c r="AN1345" s="246">
        <v>4000</v>
      </c>
      <c r="AO1345" s="247"/>
      <c r="AZ1345" s="12"/>
      <c r="BA1345" s="6"/>
      <c r="EM1345" t="s">
        <v>539</v>
      </c>
      <c r="EN1345" s="16">
        <v>1</v>
      </c>
    </row>
    <row r="1346" spans="1:145" s="195" customFormat="1" x14ac:dyDescent="0.3">
      <c r="A1346" s="193" t="s">
        <v>70</v>
      </c>
      <c r="B1346" s="196" t="s">
        <v>2634</v>
      </c>
      <c r="C1346" s="195">
        <v>1</v>
      </c>
      <c r="D1346" s="196">
        <v>1</v>
      </c>
      <c r="E1346" s="195">
        <v>650</v>
      </c>
      <c r="F1346" s="196">
        <v>1510</v>
      </c>
      <c r="G1346" s="197">
        <v>19.600000000000001</v>
      </c>
      <c r="H1346" s="197">
        <v>24.19</v>
      </c>
      <c r="I1346" s="197">
        <v>22.022857142857145</v>
      </c>
      <c r="J1346" s="198">
        <v>1.8602124814629308</v>
      </c>
      <c r="K1346" s="199">
        <v>1155</v>
      </c>
      <c r="L1346" s="199">
        <v>2410</v>
      </c>
      <c r="M1346" s="199">
        <v>1872.7142857142858</v>
      </c>
      <c r="N1346" s="200">
        <v>423.47479826065785</v>
      </c>
      <c r="O1346" s="208">
        <v>-21.399380000000001</v>
      </c>
      <c r="P1346" s="196">
        <v>-12.519270000000001</v>
      </c>
      <c r="Q1346" s="208">
        <v>47.214689999999997</v>
      </c>
      <c r="R1346" s="196">
        <v>49.964739999999999</v>
      </c>
      <c r="S1346" s="202">
        <v>1</v>
      </c>
      <c r="T1346" s="202">
        <v>0</v>
      </c>
      <c r="U1346" s="202">
        <v>0</v>
      </c>
      <c r="V1346" s="202">
        <v>0</v>
      </c>
      <c r="W1346" s="202">
        <v>1</v>
      </c>
      <c r="X1346" s="202">
        <v>0</v>
      </c>
      <c r="Y1346" s="202">
        <v>0</v>
      </c>
      <c r="Z1346" s="202">
        <v>0</v>
      </c>
      <c r="AA1346" s="202">
        <v>0</v>
      </c>
      <c r="AB1346" s="202">
        <v>0</v>
      </c>
      <c r="AC1346" s="202">
        <v>1</v>
      </c>
      <c r="AD1346" s="202">
        <v>0</v>
      </c>
      <c r="AE1346" s="203">
        <v>0</v>
      </c>
      <c r="AF1346" s="204">
        <v>1</v>
      </c>
      <c r="AG1346" s="196"/>
      <c r="AH1346" s="195">
        <v>41</v>
      </c>
      <c r="AM1346" s="196"/>
      <c r="AS1346" s="196"/>
      <c r="AY1346" s="196"/>
      <c r="AZ1346" s="193"/>
      <c r="BA1346" s="196"/>
      <c r="BG1346" s="195">
        <v>1</v>
      </c>
      <c r="BJ1346" s="196">
        <v>1</v>
      </c>
      <c r="BL1346" s="196"/>
      <c r="BT1346" s="196"/>
      <c r="CA1346" s="196"/>
      <c r="CH1346" s="195">
        <v>1</v>
      </c>
      <c r="CI1346" s="195">
        <v>1</v>
      </c>
      <c r="CS1346" s="196"/>
      <c r="CU1346" s="196"/>
      <c r="CX1346" s="196"/>
      <c r="DN1346" s="196"/>
      <c r="DS1346" s="196"/>
      <c r="DV1346" s="195">
        <v>1</v>
      </c>
      <c r="DY1346" s="196">
        <v>1</v>
      </c>
      <c r="EL1346" s="196"/>
      <c r="EM1346" s="195" t="s">
        <v>539</v>
      </c>
      <c r="EN1346" s="206" t="s">
        <v>210</v>
      </c>
    </row>
    <row r="1347" spans="1:145" x14ac:dyDescent="0.3">
      <c r="A1347" s="12" t="s">
        <v>70</v>
      </c>
      <c r="B1347" s="6" t="s">
        <v>2635</v>
      </c>
      <c r="F1347" s="6">
        <v>300</v>
      </c>
      <c r="AG1347" s="6">
        <v>2</v>
      </c>
      <c r="AL1347"/>
      <c r="AN1347"/>
      <c r="AO1347"/>
      <c r="AZ1347" s="12"/>
      <c r="BA1347" s="6"/>
      <c r="EM1347" t="s">
        <v>539</v>
      </c>
      <c r="EN1347" s="16">
        <v>1</v>
      </c>
      <c r="EO1347" t="s">
        <v>602</v>
      </c>
    </row>
    <row r="1348" spans="1:145" x14ac:dyDescent="0.3">
      <c r="A1348" s="12" t="s">
        <v>70</v>
      </c>
      <c r="B1348" s="6" t="s">
        <v>2636</v>
      </c>
      <c r="F1348" s="6">
        <v>800</v>
      </c>
      <c r="AH1348">
        <v>45</v>
      </c>
      <c r="AI1348">
        <v>3</v>
      </c>
      <c r="AJ1348">
        <v>64</v>
      </c>
      <c r="AL1348"/>
      <c r="AN1348"/>
      <c r="AO1348"/>
      <c r="AZ1348" s="12"/>
      <c r="BA1348" s="6"/>
      <c r="EM1348" t="s">
        <v>539</v>
      </c>
      <c r="EN1348" s="16">
        <v>1</v>
      </c>
    </row>
    <row r="1349" spans="1:145" s="195" customFormat="1" x14ac:dyDescent="0.3">
      <c r="A1349" s="193" t="s">
        <v>70</v>
      </c>
      <c r="B1349" s="196" t="s">
        <v>2637</v>
      </c>
      <c r="C1349" s="195">
        <v>1</v>
      </c>
      <c r="D1349" s="196">
        <v>1</v>
      </c>
      <c r="E1349" s="195">
        <v>90</v>
      </c>
      <c r="F1349" s="196">
        <v>508</v>
      </c>
      <c r="G1349" s="197">
        <v>22.33</v>
      </c>
      <c r="H1349" s="197">
        <v>22.33</v>
      </c>
      <c r="I1349" s="197">
        <v>22.33</v>
      </c>
      <c r="J1349" s="198">
        <v>0</v>
      </c>
      <c r="K1349" s="199">
        <v>2387</v>
      </c>
      <c r="L1349" s="199">
        <v>2387</v>
      </c>
      <c r="M1349" s="199">
        <v>2387</v>
      </c>
      <c r="N1349" s="200">
        <v>0</v>
      </c>
      <c r="O1349" s="208">
        <v>-20.183299999999999</v>
      </c>
      <c r="P1349" s="201">
        <v>-20.183299999999999</v>
      </c>
      <c r="Q1349" s="208">
        <v>48.066699999999997</v>
      </c>
      <c r="R1349" s="201">
        <v>48.066699999999997</v>
      </c>
      <c r="S1349" s="202">
        <v>1</v>
      </c>
      <c r="T1349" s="202">
        <v>0</v>
      </c>
      <c r="U1349" s="202">
        <v>0</v>
      </c>
      <c r="V1349" s="202">
        <v>0</v>
      </c>
      <c r="W1349" s="202">
        <v>0</v>
      </c>
      <c r="X1349" s="202">
        <v>0</v>
      </c>
      <c r="Y1349" s="202">
        <v>0</v>
      </c>
      <c r="Z1349" s="202">
        <v>0</v>
      </c>
      <c r="AA1349" s="202">
        <v>0</v>
      </c>
      <c r="AB1349" s="202">
        <v>0</v>
      </c>
      <c r="AC1349" s="202">
        <v>0</v>
      </c>
      <c r="AD1349" s="202">
        <v>0</v>
      </c>
      <c r="AE1349" s="203">
        <v>0</v>
      </c>
      <c r="AF1349" s="204">
        <v>1</v>
      </c>
      <c r="AG1349" s="196"/>
      <c r="AL1349" s="195">
        <v>19</v>
      </c>
      <c r="AM1349" s="196">
        <v>2</v>
      </c>
      <c r="AR1349" s="195">
        <v>1.25</v>
      </c>
      <c r="AS1349" s="196">
        <v>0.25</v>
      </c>
      <c r="AY1349" s="196"/>
      <c r="AZ1349" s="193"/>
      <c r="BA1349" s="196"/>
      <c r="BG1349" s="195">
        <v>1</v>
      </c>
      <c r="BJ1349" s="196"/>
      <c r="BL1349" s="196"/>
      <c r="BT1349" s="196"/>
      <c r="CA1349" s="196"/>
      <c r="CS1349" s="196"/>
      <c r="CU1349" s="196"/>
      <c r="CX1349" s="196"/>
      <c r="DN1349" s="196"/>
      <c r="DS1349" s="196"/>
      <c r="DY1349" s="196"/>
      <c r="EL1349" s="196"/>
      <c r="EM1349" s="195" t="s">
        <v>539</v>
      </c>
      <c r="EN1349" s="206" t="s">
        <v>210</v>
      </c>
    </row>
    <row r="1350" spans="1:145" s="195" customFormat="1" x14ac:dyDescent="0.3">
      <c r="A1350" s="193" t="s">
        <v>70</v>
      </c>
      <c r="B1350" s="196" t="s">
        <v>2638</v>
      </c>
      <c r="C1350" s="195">
        <v>2</v>
      </c>
      <c r="D1350" s="196">
        <v>1</v>
      </c>
      <c r="E1350" s="195">
        <v>800</v>
      </c>
      <c r="F1350" s="196">
        <v>1780</v>
      </c>
      <c r="G1350" s="197">
        <v>20.03</v>
      </c>
      <c r="H1350" s="197">
        <v>20.81</v>
      </c>
      <c r="I1350" s="197">
        <v>20.420000000000002</v>
      </c>
      <c r="J1350" s="198">
        <v>0.55154328932550534</v>
      </c>
      <c r="K1350" s="199">
        <v>1155</v>
      </c>
      <c r="L1350" s="199">
        <v>2109</v>
      </c>
      <c r="M1350" s="199">
        <v>1632</v>
      </c>
      <c r="N1350" s="200">
        <v>674.57986925196633</v>
      </c>
      <c r="O1350" s="208">
        <v>-21.26295</v>
      </c>
      <c r="P1350" s="196">
        <v>-18.93282</v>
      </c>
      <c r="Q1350" s="208">
        <v>47.380969999999998</v>
      </c>
      <c r="R1350" s="196">
        <v>48.413229999999999</v>
      </c>
      <c r="S1350" s="202">
        <v>1</v>
      </c>
      <c r="T1350" s="202">
        <v>0</v>
      </c>
      <c r="U1350" s="202">
        <v>0</v>
      </c>
      <c r="V1350" s="202">
        <v>0</v>
      </c>
      <c r="W1350" s="202">
        <v>1</v>
      </c>
      <c r="X1350" s="202">
        <v>0</v>
      </c>
      <c r="Y1350" s="202">
        <v>0</v>
      </c>
      <c r="Z1350" s="202">
        <v>0</v>
      </c>
      <c r="AA1350" s="202">
        <v>0</v>
      </c>
      <c r="AB1350" s="202">
        <v>0</v>
      </c>
      <c r="AC1350" s="202">
        <v>1</v>
      </c>
      <c r="AD1350" s="202">
        <v>0</v>
      </c>
      <c r="AE1350" s="203">
        <v>0</v>
      </c>
      <c r="AF1350" s="204">
        <v>1</v>
      </c>
      <c r="AG1350" s="196"/>
      <c r="AH1350" s="195">
        <v>19.5</v>
      </c>
      <c r="AI1350" s="195">
        <v>0.5</v>
      </c>
      <c r="AM1350" s="196"/>
      <c r="AS1350" s="196"/>
      <c r="AT1350" s="195">
        <v>8.5</v>
      </c>
      <c r="AU1350" s="195">
        <v>1.5</v>
      </c>
      <c r="AV1350" s="195">
        <v>26</v>
      </c>
      <c r="AW1350" s="195">
        <v>2</v>
      </c>
      <c r="AY1350" s="196"/>
      <c r="AZ1350" s="193"/>
      <c r="BA1350" s="196"/>
      <c r="BG1350" s="195">
        <v>1</v>
      </c>
      <c r="BJ1350" s="196">
        <v>1</v>
      </c>
      <c r="BL1350" s="196"/>
      <c r="BT1350" s="196"/>
      <c r="CA1350" s="196"/>
      <c r="CE1350" s="195">
        <v>1</v>
      </c>
      <c r="CS1350" s="196"/>
      <c r="CU1350" s="196"/>
      <c r="CX1350" s="196"/>
      <c r="DN1350" s="196"/>
      <c r="DS1350" s="196"/>
      <c r="DY1350" s="196">
        <v>1</v>
      </c>
      <c r="EL1350" s="196"/>
      <c r="EM1350" s="195" t="s">
        <v>539</v>
      </c>
      <c r="EN1350" s="206" t="s">
        <v>210</v>
      </c>
    </row>
    <row r="1351" spans="1:145" x14ac:dyDescent="0.3">
      <c r="A1351" s="12" t="s">
        <v>70</v>
      </c>
      <c r="B1351" s="6" t="s">
        <v>2639</v>
      </c>
      <c r="E1351">
        <v>900</v>
      </c>
      <c r="F1351" s="6">
        <v>1800</v>
      </c>
      <c r="AH1351">
        <v>15</v>
      </c>
      <c r="AI1351">
        <v>20</v>
      </c>
      <c r="AL1351"/>
      <c r="AN1351"/>
      <c r="AO1351"/>
      <c r="AZ1351" s="12"/>
      <c r="BA1351" s="6"/>
      <c r="EM1351" t="s">
        <v>539</v>
      </c>
      <c r="EN1351" s="16">
        <v>1</v>
      </c>
    </row>
    <row r="1352" spans="1:145" x14ac:dyDescent="0.3">
      <c r="A1352" s="12" t="s">
        <v>70</v>
      </c>
      <c r="B1352" s="6" t="s">
        <v>2640</v>
      </c>
      <c r="C1352">
        <v>2</v>
      </c>
      <c r="AH1352">
        <v>21</v>
      </c>
      <c r="AI1352">
        <v>2</v>
      </c>
      <c r="AJ1352">
        <v>19.5</v>
      </c>
      <c r="AK1352">
        <v>0.5</v>
      </c>
      <c r="AL1352"/>
      <c r="AN1352"/>
      <c r="AO1352"/>
      <c r="AZ1352" s="12"/>
      <c r="BA1352" s="6"/>
      <c r="EM1352" t="s">
        <v>539</v>
      </c>
      <c r="EN1352" s="16">
        <v>1</v>
      </c>
    </row>
    <row r="1353" spans="1:145" x14ac:dyDescent="0.3">
      <c r="A1353" s="12" t="s">
        <v>70</v>
      </c>
      <c r="B1353" s="6" t="s">
        <v>2641</v>
      </c>
      <c r="C1353">
        <v>2</v>
      </c>
      <c r="E1353">
        <v>1000</v>
      </c>
      <c r="F1353" s="6">
        <v>1600</v>
      </c>
      <c r="AH1353">
        <v>15</v>
      </c>
      <c r="AI1353">
        <v>1</v>
      </c>
      <c r="AL1353"/>
      <c r="AN1353">
        <v>26</v>
      </c>
      <c r="AO1353">
        <v>31</v>
      </c>
      <c r="AZ1353" s="12"/>
      <c r="BA1353" s="6"/>
      <c r="EM1353" t="s">
        <v>539</v>
      </c>
      <c r="EN1353" s="16">
        <v>1</v>
      </c>
    </row>
    <row r="1354" spans="1:145" x14ac:dyDescent="0.3">
      <c r="A1354" s="12" t="s">
        <v>70</v>
      </c>
      <c r="B1354" s="6" t="s">
        <v>2642</v>
      </c>
      <c r="AH1354">
        <v>16</v>
      </c>
      <c r="AI1354">
        <v>1</v>
      </c>
      <c r="AL1354"/>
      <c r="AN1354"/>
      <c r="AO1354"/>
      <c r="AZ1354" s="12"/>
      <c r="BA1354" s="6"/>
      <c r="EM1354" t="s">
        <v>539</v>
      </c>
      <c r="EN1354" s="16">
        <v>1</v>
      </c>
    </row>
    <row r="1355" spans="1:145" x14ac:dyDescent="0.3">
      <c r="A1355" s="12" t="s">
        <v>70</v>
      </c>
      <c r="B1355" s="6" t="s">
        <v>2643</v>
      </c>
      <c r="AH1355">
        <v>26.3</v>
      </c>
      <c r="AI1355">
        <v>1.3</v>
      </c>
      <c r="AJ1355">
        <v>31.5</v>
      </c>
      <c r="AK1355">
        <v>3</v>
      </c>
      <c r="AL1355"/>
      <c r="AN1355"/>
      <c r="AO1355"/>
      <c r="AZ1355" s="12"/>
      <c r="BA1355" s="6"/>
      <c r="EM1355" t="s">
        <v>539</v>
      </c>
      <c r="EN1355" s="16">
        <v>1</v>
      </c>
    </row>
    <row r="1356" spans="1:145" x14ac:dyDescent="0.3">
      <c r="A1356" s="12" t="s">
        <v>70</v>
      </c>
      <c r="B1356" s="6" t="s">
        <v>2644</v>
      </c>
      <c r="C1356">
        <v>2</v>
      </c>
      <c r="AH1356">
        <v>24</v>
      </c>
      <c r="AI1356">
        <v>2</v>
      </c>
      <c r="AJ1356">
        <v>24.5</v>
      </c>
      <c r="AK1356">
        <v>1.5</v>
      </c>
      <c r="AL1356"/>
      <c r="AN1356"/>
      <c r="AO1356"/>
      <c r="AV1356">
        <v>39</v>
      </c>
      <c r="AW1356">
        <v>2</v>
      </c>
      <c r="AZ1356" s="12"/>
      <c r="BA1356" s="6"/>
      <c r="EM1356" t="s">
        <v>539</v>
      </c>
      <c r="EN1356" s="16">
        <v>1</v>
      </c>
    </row>
    <row r="1357" spans="1:145" x14ac:dyDescent="0.3">
      <c r="A1357" s="12" t="s">
        <v>70</v>
      </c>
      <c r="B1357" s="6" t="s">
        <v>2645</v>
      </c>
      <c r="E1357">
        <v>50</v>
      </c>
      <c r="F1357" s="6">
        <v>1000</v>
      </c>
      <c r="AG1357" s="6">
        <v>1</v>
      </c>
      <c r="AL1357">
        <v>70</v>
      </c>
      <c r="AM1357" s="6">
        <v>10</v>
      </c>
      <c r="AN1357"/>
      <c r="AO1357"/>
      <c r="AZ1357" s="12"/>
      <c r="BA1357" s="6"/>
      <c r="EM1357" t="s">
        <v>539</v>
      </c>
      <c r="EN1357" s="16">
        <v>1</v>
      </c>
    </row>
    <row r="1358" spans="1:145" x14ac:dyDescent="0.3">
      <c r="A1358" s="12" t="s">
        <v>70</v>
      </c>
      <c r="B1358" s="6" t="s">
        <v>2646</v>
      </c>
      <c r="D1358" s="6">
        <v>1</v>
      </c>
      <c r="E1358">
        <v>500</v>
      </c>
      <c r="F1358" s="6">
        <v>1200</v>
      </c>
      <c r="AH1358">
        <v>35.5</v>
      </c>
      <c r="AI1358">
        <v>1.5</v>
      </c>
      <c r="AJ1358">
        <v>35.5</v>
      </c>
      <c r="AK1358">
        <v>3.5</v>
      </c>
      <c r="AL1358"/>
      <c r="AN1358"/>
      <c r="AO1358"/>
      <c r="AZ1358" s="12"/>
      <c r="BA1358" s="6"/>
      <c r="EM1358" t="s">
        <v>539</v>
      </c>
      <c r="EN1358" s="16">
        <v>1</v>
      </c>
    </row>
    <row r="1359" spans="1:145" x14ac:dyDescent="0.3">
      <c r="A1359" s="12" t="s">
        <v>70</v>
      </c>
      <c r="B1359" s="6" t="s">
        <v>2647</v>
      </c>
      <c r="E1359">
        <v>300</v>
      </c>
      <c r="F1359" s="6">
        <v>1200</v>
      </c>
      <c r="AH1359">
        <v>28.5</v>
      </c>
      <c r="AI1359">
        <v>1.5</v>
      </c>
      <c r="AJ1359">
        <v>29.5</v>
      </c>
      <c r="AK1359">
        <v>1.5</v>
      </c>
      <c r="AL1359"/>
      <c r="AN1359"/>
      <c r="AO1359"/>
      <c r="AZ1359" s="12"/>
      <c r="BA1359" s="6"/>
      <c r="EM1359" t="s">
        <v>539</v>
      </c>
      <c r="EN1359" s="16">
        <v>1</v>
      </c>
    </row>
    <row r="1360" spans="1:145" x14ac:dyDescent="0.3">
      <c r="A1360" s="12" t="s">
        <v>70</v>
      </c>
      <c r="B1360" s="6" t="s">
        <v>2648</v>
      </c>
      <c r="E1360">
        <v>800</v>
      </c>
      <c r="F1360" s="6">
        <v>1200</v>
      </c>
      <c r="AH1360">
        <v>22</v>
      </c>
      <c r="AI1360">
        <v>1</v>
      </c>
      <c r="AL1360"/>
      <c r="AN1360"/>
      <c r="AO1360"/>
      <c r="AZ1360" s="12"/>
      <c r="BA1360" s="6"/>
      <c r="EM1360" t="s">
        <v>539</v>
      </c>
      <c r="EN1360" s="16">
        <v>1</v>
      </c>
    </row>
    <row r="1361" spans="1:145" x14ac:dyDescent="0.3">
      <c r="A1361" s="12" t="s">
        <v>70</v>
      </c>
      <c r="B1361" s="6" t="s">
        <v>2649</v>
      </c>
      <c r="E1361">
        <v>0</v>
      </c>
      <c r="F1361" s="6">
        <v>1200</v>
      </c>
      <c r="AH1361">
        <v>27.5</v>
      </c>
      <c r="AI1361">
        <v>2.5</v>
      </c>
      <c r="AL1361"/>
      <c r="AN1361"/>
      <c r="AO1361"/>
      <c r="AZ1361" s="12"/>
      <c r="BA1361" s="6"/>
      <c r="EM1361" t="s">
        <v>539</v>
      </c>
      <c r="EN1361" s="16">
        <v>1</v>
      </c>
    </row>
    <row r="1362" spans="1:145" x14ac:dyDescent="0.3">
      <c r="A1362" s="12" t="s">
        <v>70</v>
      </c>
      <c r="B1362" s="6" t="s">
        <v>2650</v>
      </c>
      <c r="E1362">
        <v>850</v>
      </c>
      <c r="F1362" s="6">
        <v>1200</v>
      </c>
      <c r="AH1362">
        <v>39</v>
      </c>
      <c r="AI1362">
        <v>1</v>
      </c>
      <c r="AJ1362">
        <v>39</v>
      </c>
      <c r="AL1362"/>
      <c r="AN1362"/>
      <c r="AO1362"/>
      <c r="AZ1362" s="12"/>
      <c r="BA1362" s="6"/>
      <c r="EM1362" t="s">
        <v>539</v>
      </c>
      <c r="EN1362" s="16">
        <v>1</v>
      </c>
    </row>
    <row r="1363" spans="1:145" x14ac:dyDescent="0.3">
      <c r="A1363" s="12" t="s">
        <v>70</v>
      </c>
      <c r="B1363" s="6" t="s">
        <v>2651</v>
      </c>
      <c r="D1363" s="6">
        <v>1</v>
      </c>
      <c r="E1363">
        <v>200</v>
      </c>
      <c r="F1363" s="6">
        <v>800</v>
      </c>
      <c r="AH1363">
        <v>37.5</v>
      </c>
      <c r="AI1363">
        <v>0.5</v>
      </c>
      <c r="AL1363"/>
      <c r="AN1363"/>
      <c r="AO1363"/>
      <c r="AZ1363" s="12"/>
      <c r="BA1363" s="6"/>
      <c r="EM1363" t="s">
        <v>539</v>
      </c>
      <c r="EN1363" s="16">
        <v>1</v>
      </c>
    </row>
    <row r="1364" spans="1:145" x14ac:dyDescent="0.3">
      <c r="A1364" s="12" t="s">
        <v>70</v>
      </c>
      <c r="B1364" s="6" t="s">
        <v>2652</v>
      </c>
      <c r="E1364">
        <v>700</v>
      </c>
      <c r="F1364" s="6">
        <v>1050</v>
      </c>
      <c r="AL1364"/>
      <c r="AN1364"/>
      <c r="AO1364"/>
      <c r="AZ1364" s="12"/>
      <c r="BA1364" s="6"/>
      <c r="EM1364" t="s">
        <v>539</v>
      </c>
      <c r="EN1364" s="16">
        <v>1</v>
      </c>
      <c r="EO1364" t="s">
        <v>602</v>
      </c>
    </row>
    <row r="1365" spans="1:145" s="195" customFormat="1" x14ac:dyDescent="0.3">
      <c r="A1365" s="193" t="s">
        <v>70</v>
      </c>
      <c r="B1365" s="196" t="s">
        <v>2653</v>
      </c>
      <c r="C1365" s="195">
        <v>2</v>
      </c>
      <c r="D1365" s="196">
        <v>0</v>
      </c>
      <c r="E1365" s="195">
        <v>800</v>
      </c>
      <c r="F1365" s="196">
        <v>1200</v>
      </c>
      <c r="G1365" s="197">
        <v>20.03</v>
      </c>
      <c r="H1365" s="197">
        <v>20.03</v>
      </c>
      <c r="I1365" s="197">
        <v>20.03</v>
      </c>
      <c r="J1365" s="198">
        <v>0</v>
      </c>
      <c r="K1365" s="199">
        <v>1155</v>
      </c>
      <c r="L1365" s="199">
        <v>1155</v>
      </c>
      <c r="M1365" s="199">
        <v>1155</v>
      </c>
      <c r="N1365" s="200">
        <v>0</v>
      </c>
      <c r="O1365" s="195">
        <v>-21.33306</v>
      </c>
      <c r="P1365" s="196">
        <v>-21.33306</v>
      </c>
      <c r="Q1365" s="195">
        <v>47.41583</v>
      </c>
      <c r="R1365" s="196">
        <v>47.41583</v>
      </c>
      <c r="S1365" s="202">
        <v>1</v>
      </c>
      <c r="T1365" s="202">
        <v>0</v>
      </c>
      <c r="U1365" s="202">
        <v>0</v>
      </c>
      <c r="V1365" s="202">
        <v>0</v>
      </c>
      <c r="W1365" s="202">
        <v>0</v>
      </c>
      <c r="X1365" s="202">
        <v>0</v>
      </c>
      <c r="Y1365" s="202">
        <v>0</v>
      </c>
      <c r="Z1365" s="202">
        <v>0</v>
      </c>
      <c r="AA1365" s="202">
        <v>0</v>
      </c>
      <c r="AB1365" s="202">
        <v>0</v>
      </c>
      <c r="AC1365" s="202">
        <v>1</v>
      </c>
      <c r="AD1365" s="202">
        <v>0</v>
      </c>
      <c r="AE1365" s="203">
        <v>0</v>
      </c>
      <c r="AF1365" s="204">
        <v>4</v>
      </c>
      <c r="AG1365" s="196"/>
      <c r="AL1365" s="195">
        <v>27.5</v>
      </c>
      <c r="AM1365" s="196">
        <v>7.5</v>
      </c>
      <c r="AS1365" s="196"/>
      <c r="AY1365" s="196"/>
      <c r="AZ1365" s="193">
        <v>6</v>
      </c>
      <c r="BA1365" s="196"/>
      <c r="BG1365" s="195">
        <v>1</v>
      </c>
      <c r="BJ1365" s="196">
        <v>1</v>
      </c>
      <c r="BL1365" s="196"/>
      <c r="BT1365" s="196"/>
      <c r="CA1365" s="196"/>
      <c r="CS1365" s="196"/>
      <c r="CU1365" s="196"/>
      <c r="CX1365" s="196"/>
      <c r="DN1365" s="196"/>
      <c r="DS1365" s="196"/>
      <c r="DY1365" s="196">
        <v>1</v>
      </c>
      <c r="EL1365" s="196"/>
      <c r="EM1365" s="195" t="s">
        <v>539</v>
      </c>
      <c r="EN1365" s="206" t="s">
        <v>210</v>
      </c>
    </row>
    <row r="1366" spans="1:145" x14ac:dyDescent="0.3">
      <c r="A1366" s="12" t="s">
        <v>70</v>
      </c>
      <c r="B1366" s="6" t="s">
        <v>2654</v>
      </c>
      <c r="E1366">
        <v>650</v>
      </c>
      <c r="F1366" s="6">
        <v>1050</v>
      </c>
      <c r="AH1366">
        <v>20.5</v>
      </c>
      <c r="AI1366">
        <v>0.5</v>
      </c>
      <c r="AJ1366">
        <v>21</v>
      </c>
      <c r="AL1366"/>
      <c r="AN1366"/>
      <c r="AO1366"/>
      <c r="AZ1366" s="12"/>
      <c r="BA1366" s="6"/>
      <c r="EM1366" t="s">
        <v>539</v>
      </c>
      <c r="EN1366" s="16">
        <v>1</v>
      </c>
    </row>
    <row r="1367" spans="1:145" x14ac:dyDescent="0.3">
      <c r="A1367" s="12" t="s">
        <v>70</v>
      </c>
      <c r="B1367" s="6" t="s">
        <v>2655</v>
      </c>
      <c r="E1367">
        <v>0</v>
      </c>
      <c r="F1367" s="6">
        <v>900</v>
      </c>
      <c r="AH1367">
        <v>42.5</v>
      </c>
      <c r="AI1367">
        <v>2.5</v>
      </c>
      <c r="AJ1367">
        <v>42.5</v>
      </c>
      <c r="AK1367">
        <v>2.5</v>
      </c>
      <c r="AL1367"/>
      <c r="AN1367"/>
      <c r="AO1367"/>
      <c r="AZ1367" s="12"/>
      <c r="BA1367" s="6"/>
      <c r="EM1367" t="s">
        <v>539</v>
      </c>
      <c r="EN1367" s="16">
        <v>1</v>
      </c>
    </row>
    <row r="1368" spans="1:145" x14ac:dyDescent="0.3">
      <c r="A1368" s="12" t="s">
        <v>70</v>
      </c>
      <c r="B1368" s="6" t="s">
        <v>2656</v>
      </c>
      <c r="E1368">
        <v>300</v>
      </c>
      <c r="F1368" s="6">
        <v>1400</v>
      </c>
      <c r="AH1368">
        <v>27</v>
      </c>
      <c r="AI1368">
        <v>1</v>
      </c>
      <c r="AJ1368">
        <v>34</v>
      </c>
      <c r="AL1368"/>
      <c r="AN1368"/>
      <c r="AO1368"/>
      <c r="AZ1368" s="12"/>
      <c r="BA1368" s="6"/>
      <c r="EM1368" t="s">
        <v>539</v>
      </c>
      <c r="EN1368" s="16">
        <v>1</v>
      </c>
    </row>
    <row r="1369" spans="1:145" x14ac:dyDescent="0.3">
      <c r="A1369" s="12" t="s">
        <v>70</v>
      </c>
      <c r="B1369" s="6" t="s">
        <v>2657</v>
      </c>
      <c r="E1369">
        <v>600</v>
      </c>
      <c r="F1369" s="6">
        <v>900</v>
      </c>
      <c r="AH1369">
        <v>20.5</v>
      </c>
      <c r="AI1369">
        <v>0.5</v>
      </c>
      <c r="AJ1369">
        <v>23.5</v>
      </c>
      <c r="AK1369">
        <v>2.5</v>
      </c>
      <c r="AL1369"/>
      <c r="AN1369"/>
      <c r="AO1369"/>
      <c r="AZ1369" s="12"/>
      <c r="BA1369" s="6"/>
      <c r="EM1369" t="s">
        <v>539</v>
      </c>
      <c r="EN1369" s="16">
        <v>1</v>
      </c>
    </row>
    <row r="1370" spans="1:145" x14ac:dyDescent="0.3">
      <c r="A1370" s="12" t="s">
        <v>70</v>
      </c>
      <c r="B1370" s="6" t="s">
        <v>2658</v>
      </c>
      <c r="E1370">
        <v>0</v>
      </c>
      <c r="F1370" s="6">
        <v>900</v>
      </c>
      <c r="AH1370">
        <v>27.5</v>
      </c>
      <c r="AI1370">
        <v>1.5</v>
      </c>
      <c r="AJ1370">
        <v>30.5</v>
      </c>
      <c r="AK1370">
        <v>2.5</v>
      </c>
      <c r="AL1370"/>
      <c r="AN1370"/>
      <c r="AO1370"/>
      <c r="AZ1370" s="12"/>
      <c r="BA1370" s="6"/>
      <c r="EM1370" t="s">
        <v>539</v>
      </c>
      <c r="EN1370" s="16">
        <v>1</v>
      </c>
    </row>
    <row r="1371" spans="1:145" x14ac:dyDescent="0.3">
      <c r="A1371" s="12" t="s">
        <v>70</v>
      </c>
      <c r="B1371" s="6" t="s">
        <v>2659</v>
      </c>
      <c r="E1371">
        <v>0</v>
      </c>
      <c r="F1371" s="6">
        <v>700</v>
      </c>
      <c r="AH1371">
        <v>36.5</v>
      </c>
      <c r="AI1371">
        <v>4.5</v>
      </c>
      <c r="AJ1371">
        <v>41.5</v>
      </c>
      <c r="AK1371">
        <v>3.5</v>
      </c>
      <c r="AL1371"/>
      <c r="AN1371"/>
      <c r="AO1371"/>
      <c r="AZ1371" s="12"/>
      <c r="BA1371" s="6"/>
      <c r="EM1371" t="s">
        <v>539</v>
      </c>
      <c r="EN1371" s="16">
        <v>1</v>
      </c>
    </row>
    <row r="1372" spans="1:145" x14ac:dyDescent="0.3">
      <c r="A1372" s="12" t="s">
        <v>70</v>
      </c>
      <c r="B1372" s="6" t="s">
        <v>2660</v>
      </c>
      <c r="AH1372">
        <v>39.5</v>
      </c>
      <c r="AI1372">
        <v>3.5</v>
      </c>
      <c r="AJ1372">
        <v>44</v>
      </c>
      <c r="AK1372">
        <v>3</v>
      </c>
      <c r="AL1372"/>
      <c r="AN1372"/>
      <c r="AO1372"/>
      <c r="AZ1372" s="12"/>
      <c r="BA1372" s="6"/>
      <c r="EM1372" t="s">
        <v>539</v>
      </c>
      <c r="EN1372" s="16">
        <v>1</v>
      </c>
    </row>
    <row r="1373" spans="1:145" x14ac:dyDescent="0.3">
      <c r="A1373" s="12" t="s">
        <v>70</v>
      </c>
      <c r="B1373" s="6" t="s">
        <v>2661</v>
      </c>
      <c r="E1373">
        <v>0</v>
      </c>
      <c r="F1373" s="6">
        <v>1500</v>
      </c>
      <c r="AH1373">
        <v>21.5</v>
      </c>
      <c r="AI1373">
        <v>1.5</v>
      </c>
      <c r="AJ1373">
        <v>25</v>
      </c>
      <c r="AK1373">
        <v>1</v>
      </c>
      <c r="AL1373"/>
      <c r="AN1373"/>
      <c r="AO1373"/>
      <c r="AZ1373" s="12"/>
      <c r="BA1373" s="6"/>
      <c r="EM1373" t="s">
        <v>539</v>
      </c>
      <c r="EN1373" s="16">
        <v>1</v>
      </c>
    </row>
    <row r="1374" spans="1:145" x14ac:dyDescent="0.3">
      <c r="A1374" s="12" t="s">
        <v>70</v>
      </c>
      <c r="B1374" s="6" t="s">
        <v>2662</v>
      </c>
      <c r="E1374">
        <v>300</v>
      </c>
      <c r="F1374" s="6">
        <v>900</v>
      </c>
      <c r="AH1374">
        <v>33.5</v>
      </c>
      <c r="AI1374">
        <v>6.5</v>
      </c>
      <c r="AJ1374">
        <v>37</v>
      </c>
      <c r="AL1374"/>
      <c r="AN1374"/>
      <c r="AO1374"/>
      <c r="AZ1374" s="12"/>
      <c r="BA1374" s="6"/>
      <c r="EM1374" t="s">
        <v>539</v>
      </c>
      <c r="EN1374" s="16">
        <v>1</v>
      </c>
    </row>
    <row r="1375" spans="1:145" x14ac:dyDescent="0.3">
      <c r="A1375" s="12" t="s">
        <v>70</v>
      </c>
      <c r="B1375" s="6" t="s">
        <v>2663</v>
      </c>
      <c r="E1375">
        <v>400</v>
      </c>
      <c r="F1375" s="6">
        <v>900</v>
      </c>
      <c r="AH1375">
        <v>43.5</v>
      </c>
      <c r="AI1375">
        <v>4.5</v>
      </c>
      <c r="AJ1375">
        <v>47.5</v>
      </c>
      <c r="AK1375">
        <v>2.5</v>
      </c>
      <c r="AL1375"/>
      <c r="AN1375"/>
      <c r="AO1375"/>
      <c r="AZ1375" s="12"/>
      <c r="BA1375" s="6"/>
      <c r="EM1375" t="s">
        <v>539</v>
      </c>
      <c r="EN1375" s="16">
        <v>1</v>
      </c>
    </row>
    <row r="1376" spans="1:145" x14ac:dyDescent="0.3">
      <c r="A1376" s="12" t="s">
        <v>70</v>
      </c>
      <c r="B1376" s="6" t="s">
        <v>2664</v>
      </c>
      <c r="D1376" s="6">
        <v>1</v>
      </c>
      <c r="E1376">
        <v>0</v>
      </c>
      <c r="F1376" s="6">
        <v>900</v>
      </c>
      <c r="AH1376">
        <v>33.5</v>
      </c>
      <c r="AI1376">
        <v>0.5</v>
      </c>
      <c r="AJ1376">
        <v>33</v>
      </c>
      <c r="AK1376">
        <v>1</v>
      </c>
      <c r="AL1376"/>
      <c r="AN1376"/>
      <c r="AO1376"/>
      <c r="AZ1376" s="12"/>
      <c r="BA1376" s="6"/>
      <c r="EM1376" t="s">
        <v>539</v>
      </c>
      <c r="EN1376" s="16">
        <v>1</v>
      </c>
    </row>
    <row r="1377" spans="1:145" x14ac:dyDescent="0.3">
      <c r="A1377" s="12" t="s">
        <v>70</v>
      </c>
      <c r="B1377" s="6" t="s">
        <v>2665</v>
      </c>
      <c r="E1377">
        <v>0</v>
      </c>
      <c r="F1377" s="6">
        <v>850</v>
      </c>
      <c r="AH1377">
        <v>50</v>
      </c>
      <c r="AI1377">
        <v>3</v>
      </c>
      <c r="AJ1377">
        <v>48</v>
      </c>
      <c r="AL1377"/>
      <c r="AN1377"/>
      <c r="AO1377"/>
      <c r="AZ1377" s="12"/>
      <c r="BA1377" s="6"/>
      <c r="EM1377" t="s">
        <v>539</v>
      </c>
      <c r="EN1377" s="16">
        <v>1</v>
      </c>
    </row>
    <row r="1378" spans="1:145" x14ac:dyDescent="0.3">
      <c r="A1378" s="12" t="s">
        <v>70</v>
      </c>
      <c r="B1378" s="6" t="s">
        <v>2666</v>
      </c>
      <c r="E1378">
        <v>0</v>
      </c>
      <c r="F1378" s="6">
        <v>700</v>
      </c>
      <c r="AH1378">
        <v>23.5</v>
      </c>
      <c r="AI1378">
        <v>0.5</v>
      </c>
      <c r="AJ1378">
        <v>24</v>
      </c>
      <c r="AL1378"/>
      <c r="AN1378"/>
      <c r="AO1378"/>
      <c r="AZ1378" s="12"/>
      <c r="BA1378" s="6"/>
      <c r="EM1378" t="s">
        <v>539</v>
      </c>
      <c r="EN1378" s="16">
        <v>1</v>
      </c>
    </row>
    <row r="1379" spans="1:145" x14ac:dyDescent="0.3">
      <c r="A1379" s="12" t="s">
        <v>70</v>
      </c>
      <c r="B1379" s="6" t="s">
        <v>2667</v>
      </c>
      <c r="E1379">
        <v>1000</v>
      </c>
      <c r="F1379" s="6">
        <v>1350</v>
      </c>
      <c r="AH1379">
        <v>23.5</v>
      </c>
      <c r="AI1379">
        <v>0.5</v>
      </c>
      <c r="AL1379"/>
      <c r="AN1379"/>
      <c r="AO1379"/>
      <c r="AZ1379" s="12"/>
      <c r="BA1379" s="6"/>
      <c r="EM1379" t="s">
        <v>539</v>
      </c>
      <c r="EN1379" s="16">
        <v>1</v>
      </c>
    </row>
    <row r="1380" spans="1:145" x14ac:dyDescent="0.3">
      <c r="A1380" s="12" t="s">
        <v>70</v>
      </c>
      <c r="B1380" s="6" t="s">
        <v>2668</v>
      </c>
      <c r="E1380">
        <v>500</v>
      </c>
      <c r="F1380" s="6">
        <v>1000</v>
      </c>
      <c r="AH1380">
        <v>47</v>
      </c>
      <c r="AI1380">
        <v>1</v>
      </c>
      <c r="AJ1380">
        <v>47.5</v>
      </c>
      <c r="AK1380">
        <v>2.5</v>
      </c>
      <c r="AL1380"/>
      <c r="AN1380"/>
      <c r="AO1380"/>
      <c r="AZ1380" s="12"/>
      <c r="BA1380" s="6"/>
      <c r="EM1380" t="s">
        <v>539</v>
      </c>
      <c r="EN1380" s="16">
        <v>1</v>
      </c>
    </row>
    <row r="1381" spans="1:145" x14ac:dyDescent="0.3">
      <c r="A1381" s="12" t="s">
        <v>70</v>
      </c>
      <c r="B1381" s="6" t="s">
        <v>2669</v>
      </c>
      <c r="E1381" s="12">
        <v>1250</v>
      </c>
      <c r="AH1381">
        <v>28</v>
      </c>
      <c r="AI1381">
        <v>1</v>
      </c>
      <c r="AL1381"/>
      <c r="AN1381"/>
      <c r="AO1381"/>
      <c r="AZ1381" s="12"/>
      <c r="BA1381" s="6"/>
      <c r="EM1381" t="s">
        <v>539</v>
      </c>
      <c r="EN1381" s="16">
        <v>1</v>
      </c>
    </row>
    <row r="1382" spans="1:145" x14ac:dyDescent="0.3">
      <c r="A1382" s="12" t="s">
        <v>70</v>
      </c>
      <c r="B1382" s="6" t="s">
        <v>2670</v>
      </c>
      <c r="E1382" s="7">
        <v>600</v>
      </c>
      <c r="F1382" s="8">
        <v>1200</v>
      </c>
      <c r="AH1382">
        <v>40.5</v>
      </c>
      <c r="AI1382">
        <v>2.5</v>
      </c>
      <c r="AL1382"/>
      <c r="AN1382"/>
      <c r="AO1382"/>
      <c r="AZ1382" s="12"/>
      <c r="BA1382" s="6"/>
      <c r="EM1382" t="s">
        <v>539</v>
      </c>
      <c r="EN1382" s="16">
        <v>1</v>
      </c>
    </row>
    <row r="1383" spans="1:145" x14ac:dyDescent="0.3">
      <c r="A1383" s="12" t="s">
        <v>70</v>
      </c>
      <c r="B1383" s="6" t="s">
        <v>2671</v>
      </c>
      <c r="E1383" s="7">
        <v>0</v>
      </c>
      <c r="F1383" s="8">
        <v>400</v>
      </c>
      <c r="AL1383"/>
      <c r="AN1383"/>
      <c r="AO1383"/>
      <c r="AZ1383" s="12"/>
      <c r="BA1383" s="6"/>
      <c r="EM1383" t="s">
        <v>539</v>
      </c>
      <c r="EN1383" s="16">
        <v>1</v>
      </c>
      <c r="EO1383" t="s">
        <v>602</v>
      </c>
    </row>
    <row r="1384" spans="1:145" x14ac:dyDescent="0.3">
      <c r="A1384" s="12" t="s">
        <v>70</v>
      </c>
      <c r="B1384" s="6" t="s">
        <v>2672</v>
      </c>
      <c r="AH1384">
        <v>34</v>
      </c>
      <c r="AI1384">
        <v>1</v>
      </c>
      <c r="AJ1384">
        <v>35</v>
      </c>
      <c r="AK1384">
        <v>3</v>
      </c>
      <c r="AL1384"/>
      <c r="AN1384"/>
      <c r="AO1384"/>
      <c r="AZ1384" s="12"/>
      <c r="BA1384" s="6"/>
      <c r="EM1384" t="s">
        <v>539</v>
      </c>
      <c r="EN1384" s="16">
        <v>1</v>
      </c>
    </row>
    <row r="1385" spans="1:145" x14ac:dyDescent="0.3">
      <c r="A1385" s="12" t="s">
        <v>70</v>
      </c>
      <c r="B1385" s="6" t="s">
        <v>2673</v>
      </c>
      <c r="E1385">
        <v>400</v>
      </c>
      <c r="F1385" s="6">
        <v>800</v>
      </c>
      <c r="AH1385">
        <v>23</v>
      </c>
      <c r="AI1385">
        <v>1</v>
      </c>
      <c r="AJ1385">
        <v>25.5</v>
      </c>
      <c r="AK1385">
        <v>1.5</v>
      </c>
      <c r="AL1385"/>
      <c r="AN1385"/>
      <c r="AO1385"/>
      <c r="AZ1385" s="12"/>
      <c r="BA1385" s="6"/>
      <c r="EM1385" t="s">
        <v>539</v>
      </c>
      <c r="EN1385" s="16">
        <v>1</v>
      </c>
    </row>
    <row r="1386" spans="1:145" x14ac:dyDescent="0.3">
      <c r="A1386" s="12" t="s">
        <v>70</v>
      </c>
      <c r="B1386" s="6" t="s">
        <v>2674</v>
      </c>
      <c r="E1386">
        <v>700</v>
      </c>
      <c r="F1386" s="6">
        <v>1400</v>
      </c>
      <c r="AH1386">
        <v>39</v>
      </c>
      <c r="AI1386">
        <v>42.5</v>
      </c>
      <c r="AJ1386">
        <v>2.5</v>
      </c>
      <c r="AL1386"/>
      <c r="AN1386"/>
      <c r="AO1386"/>
      <c r="AZ1386" s="12"/>
      <c r="BA1386" s="6"/>
      <c r="EM1386" t="s">
        <v>539</v>
      </c>
      <c r="EN1386" s="16">
        <v>1</v>
      </c>
    </row>
    <row r="1387" spans="1:145" x14ac:dyDescent="0.3">
      <c r="A1387" s="12" t="s">
        <v>70</v>
      </c>
      <c r="B1387" s="6" t="s">
        <v>2675</v>
      </c>
      <c r="E1387" s="12">
        <v>900</v>
      </c>
      <c r="AL1387">
        <v>27.5</v>
      </c>
      <c r="AM1387" s="6">
        <v>7.5</v>
      </c>
      <c r="AN1387"/>
      <c r="AO1387"/>
      <c r="AZ1387" s="12"/>
      <c r="BA1387" s="6"/>
      <c r="EM1387" t="s">
        <v>539</v>
      </c>
      <c r="EN1387" s="16">
        <v>1</v>
      </c>
    </row>
    <row r="1388" spans="1:145" x14ac:dyDescent="0.3">
      <c r="A1388" s="12" t="s">
        <v>70</v>
      </c>
      <c r="B1388" s="6" t="s">
        <v>2676</v>
      </c>
      <c r="E1388">
        <v>600</v>
      </c>
      <c r="F1388" s="6">
        <v>1200</v>
      </c>
      <c r="AH1388">
        <v>35.5</v>
      </c>
      <c r="AI1388">
        <v>0.5</v>
      </c>
      <c r="AL1388"/>
      <c r="AN1388"/>
      <c r="AO1388"/>
      <c r="AZ1388" s="12"/>
      <c r="BA1388" s="6"/>
      <c r="EM1388" t="s">
        <v>539</v>
      </c>
      <c r="EN1388" s="16">
        <v>1</v>
      </c>
    </row>
    <row r="1389" spans="1:145" x14ac:dyDescent="0.3">
      <c r="A1389" s="12" t="s">
        <v>70</v>
      </c>
      <c r="B1389" s="6" t="s">
        <v>2677</v>
      </c>
      <c r="C1389">
        <v>2</v>
      </c>
      <c r="E1389">
        <v>0</v>
      </c>
      <c r="F1389" s="6">
        <v>100</v>
      </c>
      <c r="AH1389">
        <v>25</v>
      </c>
      <c r="AI1389">
        <v>3</v>
      </c>
      <c r="AJ1389">
        <v>30.5</v>
      </c>
      <c r="AK1389">
        <v>2.5</v>
      </c>
      <c r="AL1389"/>
      <c r="AN1389"/>
      <c r="AO1389"/>
      <c r="AZ1389" s="12"/>
      <c r="BA1389" s="6"/>
      <c r="EM1389" t="s">
        <v>539</v>
      </c>
      <c r="EN1389" s="16">
        <v>1</v>
      </c>
    </row>
    <row r="1390" spans="1:145" x14ac:dyDescent="0.3">
      <c r="A1390" s="12" t="s">
        <v>70</v>
      </c>
      <c r="B1390" s="6" t="s">
        <v>2678</v>
      </c>
      <c r="E1390">
        <v>800</v>
      </c>
      <c r="F1390" s="6">
        <v>1000</v>
      </c>
      <c r="AH1390">
        <v>38</v>
      </c>
      <c r="AI1390">
        <v>3</v>
      </c>
      <c r="AJ1390">
        <v>42.5</v>
      </c>
      <c r="AK1390">
        <v>1.5</v>
      </c>
      <c r="AL1390"/>
      <c r="AN1390"/>
      <c r="AO1390"/>
      <c r="AZ1390" s="12"/>
      <c r="BA1390" s="6"/>
      <c r="EM1390" t="s">
        <v>539</v>
      </c>
      <c r="EN1390" s="16">
        <v>1</v>
      </c>
    </row>
    <row r="1391" spans="1:145" x14ac:dyDescent="0.3">
      <c r="A1391" s="12" t="s">
        <v>70</v>
      </c>
      <c r="B1391" s="6" t="s">
        <v>2679</v>
      </c>
      <c r="E1391">
        <v>300</v>
      </c>
      <c r="F1391" s="6">
        <v>1500</v>
      </c>
      <c r="AL1391">
        <v>24</v>
      </c>
      <c r="AN1391"/>
      <c r="AO1391"/>
      <c r="AZ1391" s="12"/>
      <c r="BA1391" s="6"/>
      <c r="EM1391" t="s">
        <v>539</v>
      </c>
      <c r="EN1391" s="16">
        <v>1</v>
      </c>
    </row>
    <row r="1392" spans="1:145" s="195" customFormat="1" x14ac:dyDescent="0.3">
      <c r="A1392" s="193" t="s">
        <v>70</v>
      </c>
      <c r="B1392" s="196" t="s">
        <v>2680</v>
      </c>
      <c r="C1392" s="195">
        <v>2</v>
      </c>
      <c r="D1392" s="196">
        <v>1</v>
      </c>
      <c r="E1392" s="195">
        <v>0</v>
      </c>
      <c r="F1392" s="196">
        <v>10</v>
      </c>
      <c r="G1392" s="197">
        <v>21.09</v>
      </c>
      <c r="H1392" s="197">
        <v>21.09</v>
      </c>
      <c r="I1392" s="197">
        <v>21.09</v>
      </c>
      <c r="J1392" s="198">
        <v>0</v>
      </c>
      <c r="K1392" s="199">
        <v>1328</v>
      </c>
      <c r="L1392" s="199">
        <v>1328</v>
      </c>
      <c r="M1392" s="199">
        <v>1328</v>
      </c>
      <c r="N1392" s="200">
        <v>0</v>
      </c>
      <c r="O1392" s="208">
        <v>-24.95158</v>
      </c>
      <c r="P1392" s="196">
        <v>-24.95158</v>
      </c>
      <c r="Q1392" s="208">
        <v>47.034700000000001</v>
      </c>
      <c r="R1392" s="201">
        <v>47.034700000000001</v>
      </c>
      <c r="S1392" s="202">
        <v>1</v>
      </c>
      <c r="T1392" s="202">
        <v>0</v>
      </c>
      <c r="U1392" s="202">
        <v>0</v>
      </c>
      <c r="V1392" s="202">
        <v>0</v>
      </c>
      <c r="W1392" s="202">
        <v>0</v>
      </c>
      <c r="X1392" s="202">
        <v>0</v>
      </c>
      <c r="Y1392" s="202">
        <v>0</v>
      </c>
      <c r="Z1392" s="202">
        <v>0</v>
      </c>
      <c r="AA1392" s="202">
        <v>0</v>
      </c>
      <c r="AB1392" s="202">
        <v>0</v>
      </c>
      <c r="AC1392" s="202">
        <v>0</v>
      </c>
      <c r="AD1392" s="202">
        <v>0</v>
      </c>
      <c r="AE1392" s="203">
        <v>0</v>
      </c>
      <c r="AF1392" s="204">
        <v>4</v>
      </c>
      <c r="AG1392" s="196"/>
      <c r="AH1392" s="195">
        <v>20.5</v>
      </c>
      <c r="AI1392" s="195">
        <v>2.5</v>
      </c>
      <c r="AJ1392" s="195">
        <v>21</v>
      </c>
      <c r="AK1392" s="195">
        <v>4</v>
      </c>
      <c r="AM1392" s="196"/>
      <c r="AS1392" s="196"/>
      <c r="AY1392" s="196"/>
      <c r="AZ1392" s="193"/>
      <c r="BA1392" s="196"/>
      <c r="BG1392" s="195">
        <v>1</v>
      </c>
      <c r="BJ1392" s="196"/>
      <c r="BL1392" s="196"/>
      <c r="BT1392" s="196"/>
      <c r="CA1392" s="196"/>
      <c r="CS1392" s="196"/>
      <c r="CU1392" s="196"/>
      <c r="CX1392" s="196"/>
      <c r="DN1392" s="196"/>
      <c r="DS1392" s="196"/>
      <c r="DY1392" s="196"/>
      <c r="EL1392" s="196"/>
      <c r="EM1392" s="195" t="s">
        <v>539</v>
      </c>
      <c r="EN1392" s="206" t="s">
        <v>210</v>
      </c>
    </row>
    <row r="1393" spans="1:145" x14ac:dyDescent="0.3">
      <c r="A1393" s="12" t="s">
        <v>70</v>
      </c>
      <c r="B1393" s="6" t="s">
        <v>2681</v>
      </c>
      <c r="D1393" s="6">
        <v>1</v>
      </c>
      <c r="E1393">
        <v>0</v>
      </c>
      <c r="F1393" s="6">
        <v>1200</v>
      </c>
      <c r="AL1393"/>
      <c r="AN1393"/>
      <c r="AO1393"/>
      <c r="AZ1393" s="12"/>
      <c r="BA1393" s="6"/>
      <c r="EM1393" t="s">
        <v>539</v>
      </c>
      <c r="EN1393" s="16">
        <v>1</v>
      </c>
      <c r="EO1393" t="s">
        <v>602</v>
      </c>
    </row>
    <row r="1394" spans="1:145" x14ac:dyDescent="0.3">
      <c r="A1394" s="12" t="s">
        <v>70</v>
      </c>
      <c r="B1394" s="6" t="s">
        <v>2682</v>
      </c>
      <c r="D1394" s="6">
        <v>1</v>
      </c>
      <c r="E1394">
        <v>0</v>
      </c>
      <c r="F1394" s="6">
        <v>1200</v>
      </c>
      <c r="AH1394">
        <v>38.5</v>
      </c>
      <c r="AI1394">
        <v>6.5</v>
      </c>
      <c r="AJ1394">
        <v>35</v>
      </c>
      <c r="AL1394"/>
      <c r="AN1394"/>
      <c r="AO1394"/>
      <c r="AZ1394" s="12"/>
      <c r="BA1394" s="6"/>
      <c r="EM1394" t="s">
        <v>539</v>
      </c>
      <c r="EN1394" s="16">
        <v>1</v>
      </c>
    </row>
    <row r="1395" spans="1:145" x14ac:dyDescent="0.3">
      <c r="A1395" s="12" t="s">
        <v>70</v>
      </c>
      <c r="B1395" s="6" t="s">
        <v>2683</v>
      </c>
      <c r="E1395">
        <v>0</v>
      </c>
      <c r="F1395" s="6">
        <v>1000</v>
      </c>
      <c r="AH1395">
        <v>31.5</v>
      </c>
      <c r="AI1395">
        <v>1.5</v>
      </c>
      <c r="AJ1395">
        <v>38</v>
      </c>
      <c r="AL1395"/>
      <c r="AN1395"/>
      <c r="AO1395"/>
      <c r="AZ1395" s="12"/>
      <c r="BA1395" s="6"/>
      <c r="EM1395" t="s">
        <v>539</v>
      </c>
      <c r="EN1395" s="16">
        <v>1</v>
      </c>
    </row>
    <row r="1396" spans="1:145" x14ac:dyDescent="0.3">
      <c r="A1396" s="12" t="s">
        <v>70</v>
      </c>
      <c r="B1396" s="6" t="s">
        <v>2684</v>
      </c>
      <c r="E1396">
        <v>500</v>
      </c>
      <c r="F1396" s="6">
        <v>840</v>
      </c>
      <c r="AH1396">
        <v>58</v>
      </c>
      <c r="AI1396">
        <v>1</v>
      </c>
      <c r="AL1396"/>
      <c r="AN1396"/>
      <c r="AO1396"/>
      <c r="AZ1396" s="12"/>
      <c r="BA1396" s="6"/>
      <c r="EM1396" t="s">
        <v>539</v>
      </c>
      <c r="EN1396" s="16">
        <v>1</v>
      </c>
    </row>
    <row r="1397" spans="1:145" s="195" customFormat="1" x14ac:dyDescent="0.3">
      <c r="A1397" s="193" t="s">
        <v>70</v>
      </c>
      <c r="B1397" s="196" t="s">
        <v>2685</v>
      </c>
      <c r="C1397" s="195">
        <v>2</v>
      </c>
      <c r="D1397" s="196">
        <v>1</v>
      </c>
      <c r="E1397" s="195">
        <v>0</v>
      </c>
      <c r="F1397" s="196">
        <v>2050</v>
      </c>
      <c r="G1397" s="197">
        <v>19.600000000000001</v>
      </c>
      <c r="H1397" s="197">
        <v>24.19</v>
      </c>
      <c r="I1397" s="197">
        <v>21.946666666666669</v>
      </c>
      <c r="J1397" s="198">
        <v>2.0257607624462133</v>
      </c>
      <c r="K1397" s="199">
        <v>1155</v>
      </c>
      <c r="L1397" s="199">
        <v>2193</v>
      </c>
      <c r="M1397" s="199">
        <v>1783.1666666666667</v>
      </c>
      <c r="N1397" s="200">
        <v>384.49885132034711</v>
      </c>
      <c r="O1397" s="208">
        <v>-21.399380000000001</v>
      </c>
      <c r="P1397" s="196">
        <v>-12.50447</v>
      </c>
      <c r="Q1397" s="208">
        <v>47.289160000000003</v>
      </c>
      <c r="R1397" s="196">
        <v>49.484250000000003</v>
      </c>
      <c r="S1397" s="202">
        <v>1</v>
      </c>
      <c r="T1397" s="202">
        <v>0</v>
      </c>
      <c r="U1397" s="202">
        <v>0</v>
      </c>
      <c r="V1397" s="202">
        <v>0</v>
      </c>
      <c r="W1397" s="202">
        <v>1</v>
      </c>
      <c r="X1397" s="202">
        <v>0</v>
      </c>
      <c r="Y1397" s="202">
        <v>0</v>
      </c>
      <c r="Z1397" s="202">
        <v>0</v>
      </c>
      <c r="AA1397" s="202">
        <v>0</v>
      </c>
      <c r="AB1397" s="202">
        <v>0</v>
      </c>
      <c r="AC1397" s="202">
        <v>1</v>
      </c>
      <c r="AD1397" s="202">
        <v>0</v>
      </c>
      <c r="AE1397" s="203">
        <v>0</v>
      </c>
      <c r="AF1397" s="204">
        <v>1</v>
      </c>
      <c r="AG1397" s="196"/>
      <c r="AH1397" s="195">
        <v>25</v>
      </c>
      <c r="AI1397" s="195">
        <v>4</v>
      </c>
      <c r="AJ1397" s="195">
        <v>27.5</v>
      </c>
      <c r="AK1397" s="195">
        <v>0.5</v>
      </c>
      <c r="AM1397" s="196"/>
      <c r="AN1397" s="195">
        <v>30</v>
      </c>
      <c r="AO1397" s="195">
        <v>90</v>
      </c>
      <c r="AP1397" s="195">
        <v>1.4</v>
      </c>
      <c r="AQ1397" s="195">
        <v>0.1</v>
      </c>
      <c r="AS1397" s="196"/>
      <c r="AT1397" s="195">
        <v>9</v>
      </c>
      <c r="AV1397" s="195">
        <v>35</v>
      </c>
      <c r="AY1397" s="196"/>
      <c r="AZ1397" s="193"/>
      <c r="BA1397" s="196"/>
      <c r="BG1397" s="195">
        <v>1</v>
      </c>
      <c r="BJ1397" s="196">
        <v>1</v>
      </c>
      <c r="BL1397" s="196"/>
      <c r="BT1397" s="196"/>
      <c r="CA1397" s="196"/>
      <c r="CE1397" s="195">
        <v>1</v>
      </c>
      <c r="CS1397" s="196"/>
      <c r="CU1397" s="196"/>
      <c r="CX1397" s="196"/>
      <c r="DN1397" s="196"/>
      <c r="DS1397" s="196"/>
      <c r="DY1397" s="196">
        <v>1</v>
      </c>
      <c r="EL1397" s="196"/>
      <c r="EM1397" s="195" t="s">
        <v>539</v>
      </c>
      <c r="EN1397" s="206" t="s">
        <v>210</v>
      </c>
    </row>
    <row r="1398" spans="1:145" x14ac:dyDescent="0.3">
      <c r="A1398" s="12" t="s">
        <v>70</v>
      </c>
      <c r="B1398" s="6" t="s">
        <v>2686</v>
      </c>
      <c r="E1398">
        <v>0</v>
      </c>
      <c r="F1398" s="6">
        <v>1400</v>
      </c>
      <c r="AH1398">
        <v>25</v>
      </c>
      <c r="AJ1398">
        <v>25</v>
      </c>
      <c r="AK1398">
        <v>3</v>
      </c>
      <c r="AL1398"/>
      <c r="AN1398"/>
      <c r="AO1398"/>
      <c r="AZ1398" s="12"/>
      <c r="BA1398" s="6"/>
      <c r="EM1398" t="s">
        <v>539</v>
      </c>
      <c r="EN1398" s="16">
        <v>1</v>
      </c>
    </row>
    <row r="1399" spans="1:145" x14ac:dyDescent="0.3">
      <c r="A1399" s="12" t="s">
        <v>70</v>
      </c>
      <c r="B1399" s="6" t="s">
        <v>2687</v>
      </c>
      <c r="D1399" s="6">
        <v>1</v>
      </c>
      <c r="E1399">
        <v>0</v>
      </c>
      <c r="F1399" s="6">
        <v>1500</v>
      </c>
      <c r="AH1399">
        <v>24</v>
      </c>
      <c r="AI1399">
        <v>1</v>
      </c>
      <c r="AJ1399">
        <v>27</v>
      </c>
      <c r="AL1399"/>
      <c r="AN1399"/>
      <c r="AO1399"/>
      <c r="AZ1399" s="12"/>
      <c r="BA1399" s="6"/>
      <c r="EM1399" t="s">
        <v>539</v>
      </c>
      <c r="EN1399" s="16">
        <v>1</v>
      </c>
    </row>
    <row r="1400" spans="1:145" x14ac:dyDescent="0.3">
      <c r="A1400" s="12" t="s">
        <v>70</v>
      </c>
      <c r="B1400" s="6" t="s">
        <v>2688</v>
      </c>
      <c r="C1400">
        <v>1</v>
      </c>
      <c r="E1400">
        <v>580</v>
      </c>
      <c r="F1400" s="6">
        <v>810</v>
      </c>
      <c r="AH1400">
        <v>24.6</v>
      </c>
      <c r="AI1400">
        <v>2.1</v>
      </c>
      <c r="AJ1400">
        <v>22.7</v>
      </c>
      <c r="AK1400">
        <v>2.2000000000000002</v>
      </c>
      <c r="AL1400"/>
      <c r="AN1400"/>
      <c r="AO1400"/>
      <c r="AZ1400" s="12"/>
      <c r="BA1400" s="6"/>
      <c r="EM1400" t="s">
        <v>539</v>
      </c>
      <c r="EN1400" s="16">
        <v>1</v>
      </c>
    </row>
    <row r="1401" spans="1:145" x14ac:dyDescent="0.3">
      <c r="A1401" s="12" t="s">
        <v>70</v>
      </c>
      <c r="B1401" s="6" t="s">
        <v>2689</v>
      </c>
      <c r="C1401">
        <v>2</v>
      </c>
      <c r="AH1401">
        <v>44.5</v>
      </c>
      <c r="AI1401">
        <v>10.5</v>
      </c>
      <c r="AJ1401">
        <v>44</v>
      </c>
      <c r="AL1401"/>
      <c r="AN1401"/>
      <c r="AO1401"/>
      <c r="AZ1401" s="12"/>
      <c r="BA1401" s="6"/>
      <c r="EM1401" t="s">
        <v>539</v>
      </c>
      <c r="EN1401" s="16">
        <v>1</v>
      </c>
    </row>
    <row r="1402" spans="1:145" s="195" customFormat="1" x14ac:dyDescent="0.3">
      <c r="A1402" s="193" t="s">
        <v>70</v>
      </c>
      <c r="B1402" s="196" t="s">
        <v>2690</v>
      </c>
      <c r="C1402" s="195">
        <v>2</v>
      </c>
      <c r="D1402" s="196">
        <v>1</v>
      </c>
      <c r="E1402" s="195">
        <v>100</v>
      </c>
      <c r="F1402" s="196">
        <v>1100</v>
      </c>
      <c r="G1402" s="197">
        <v>20.03</v>
      </c>
      <c r="H1402" s="197">
        <v>20.81</v>
      </c>
      <c r="I1402" s="197">
        <v>20.420000000000002</v>
      </c>
      <c r="J1402" s="198">
        <v>0.55154328932550534</v>
      </c>
      <c r="K1402" s="199">
        <v>1155</v>
      </c>
      <c r="L1402" s="199">
        <v>2109</v>
      </c>
      <c r="M1402" s="199">
        <v>1632</v>
      </c>
      <c r="N1402" s="200">
        <v>674.57986925196633</v>
      </c>
      <c r="O1402" s="208">
        <v>-21.264060000000001</v>
      </c>
      <c r="P1402" s="196">
        <v>-18.834980000000002</v>
      </c>
      <c r="Q1402" s="208">
        <v>47.419289999999997</v>
      </c>
      <c r="R1402" s="196">
        <v>48.458739999999999</v>
      </c>
      <c r="S1402" s="202">
        <v>1</v>
      </c>
      <c r="T1402" s="202">
        <v>0</v>
      </c>
      <c r="U1402" s="202">
        <v>0</v>
      </c>
      <c r="V1402" s="202">
        <v>0</v>
      </c>
      <c r="W1402" s="202">
        <v>1</v>
      </c>
      <c r="X1402" s="202">
        <v>0</v>
      </c>
      <c r="Y1402" s="202">
        <v>0</v>
      </c>
      <c r="Z1402" s="202">
        <v>0</v>
      </c>
      <c r="AA1402" s="202">
        <v>0</v>
      </c>
      <c r="AB1402" s="202">
        <v>0</v>
      </c>
      <c r="AC1402" s="202">
        <v>1</v>
      </c>
      <c r="AD1402" s="202">
        <v>0</v>
      </c>
      <c r="AE1402" s="203">
        <v>0</v>
      </c>
      <c r="AF1402" s="204">
        <v>1</v>
      </c>
      <c r="AG1402" s="196"/>
      <c r="AH1402" s="195">
        <v>46</v>
      </c>
      <c r="AI1402" s="195">
        <v>3</v>
      </c>
      <c r="AJ1402" s="195">
        <v>48.5</v>
      </c>
      <c r="AK1402" s="195">
        <v>0.5</v>
      </c>
      <c r="AM1402" s="196"/>
      <c r="AN1402" s="195">
        <v>40</v>
      </c>
      <c r="AO1402" s="195">
        <v>100</v>
      </c>
      <c r="AP1402" s="195">
        <v>2.2999999999999998</v>
      </c>
      <c r="AQ1402" s="195">
        <v>0.05</v>
      </c>
      <c r="AR1402" s="195">
        <v>1</v>
      </c>
      <c r="AS1402" s="196"/>
      <c r="AT1402" s="195">
        <v>10</v>
      </c>
      <c r="AU1402" s="195">
        <v>0.5</v>
      </c>
      <c r="AY1402" s="196"/>
      <c r="AZ1402" s="193"/>
      <c r="BA1402" s="196"/>
      <c r="BG1402" s="195">
        <v>1</v>
      </c>
      <c r="BJ1402" s="196">
        <v>1</v>
      </c>
      <c r="BL1402" s="196"/>
      <c r="BT1402" s="196"/>
      <c r="CA1402" s="196"/>
      <c r="CH1402" s="195">
        <v>1</v>
      </c>
      <c r="CI1402" s="195">
        <v>1</v>
      </c>
      <c r="CS1402" s="196"/>
      <c r="CU1402" s="196"/>
      <c r="CX1402" s="196"/>
      <c r="DN1402" s="196"/>
      <c r="DS1402" s="196"/>
      <c r="DY1402" s="196">
        <v>1</v>
      </c>
      <c r="EL1402" s="196"/>
      <c r="EM1402" s="195" t="s">
        <v>539</v>
      </c>
      <c r="EN1402" s="206" t="s">
        <v>210</v>
      </c>
    </row>
    <row r="1403" spans="1:145" s="195" customFormat="1" x14ac:dyDescent="0.3">
      <c r="A1403" s="193" t="s">
        <v>70</v>
      </c>
      <c r="B1403" s="196" t="s">
        <v>2691</v>
      </c>
      <c r="C1403" s="195">
        <v>2</v>
      </c>
      <c r="D1403" s="196">
        <v>1</v>
      </c>
      <c r="E1403" s="195">
        <v>22</v>
      </c>
      <c r="F1403" s="196">
        <v>840</v>
      </c>
      <c r="G1403" s="197">
        <v>21.09</v>
      </c>
      <c r="H1403" s="197">
        <v>21.09</v>
      </c>
      <c r="I1403" s="197">
        <v>21.09</v>
      </c>
      <c r="J1403" s="198">
        <v>0</v>
      </c>
      <c r="K1403" s="199">
        <v>1328</v>
      </c>
      <c r="L1403" s="199">
        <v>1328</v>
      </c>
      <c r="M1403" s="199">
        <v>1328</v>
      </c>
      <c r="N1403" s="200">
        <v>0</v>
      </c>
      <c r="O1403" s="208">
        <v>-24.77983</v>
      </c>
      <c r="P1403" s="196">
        <v>-24.77983</v>
      </c>
      <c r="Q1403" s="208">
        <v>47.171329999999998</v>
      </c>
      <c r="R1403" s="196">
        <v>47.171329999999998</v>
      </c>
      <c r="S1403" s="202">
        <v>1</v>
      </c>
      <c r="T1403" s="202">
        <v>0</v>
      </c>
      <c r="U1403" s="202">
        <v>0</v>
      </c>
      <c r="V1403" s="202">
        <v>0</v>
      </c>
      <c r="W1403" s="202">
        <v>0</v>
      </c>
      <c r="X1403" s="202">
        <v>0</v>
      </c>
      <c r="Y1403" s="202">
        <v>0</v>
      </c>
      <c r="Z1403" s="202">
        <v>0</v>
      </c>
      <c r="AA1403" s="202">
        <v>0</v>
      </c>
      <c r="AB1403" s="202">
        <v>0</v>
      </c>
      <c r="AC1403" s="202">
        <v>0</v>
      </c>
      <c r="AD1403" s="202">
        <v>0</v>
      </c>
      <c r="AE1403" s="203">
        <v>0</v>
      </c>
      <c r="AF1403" s="204">
        <v>4</v>
      </c>
      <c r="AG1403" s="196"/>
      <c r="AH1403" s="195">
        <v>20.7</v>
      </c>
      <c r="AI1403" s="195">
        <v>2.2999999999999998</v>
      </c>
      <c r="AJ1403" s="195">
        <v>23.1</v>
      </c>
      <c r="AK1403" s="195">
        <v>6.1</v>
      </c>
      <c r="AM1403" s="196"/>
      <c r="AP1403" s="195">
        <v>1.9</v>
      </c>
      <c r="AQ1403" s="195">
        <v>0.05</v>
      </c>
      <c r="AS1403" s="196"/>
      <c r="AY1403" s="196"/>
      <c r="AZ1403" s="193"/>
      <c r="BA1403" s="196"/>
      <c r="BG1403" s="195">
        <v>1</v>
      </c>
      <c r="BJ1403" s="196"/>
      <c r="BL1403" s="196"/>
      <c r="BT1403" s="196"/>
      <c r="CA1403" s="196"/>
      <c r="CS1403" s="196"/>
      <c r="CU1403" s="196"/>
      <c r="CX1403" s="196"/>
      <c r="DN1403" s="196"/>
      <c r="DS1403" s="196"/>
      <c r="DY1403" s="196"/>
      <c r="EL1403" s="196"/>
      <c r="EM1403" s="195" t="s">
        <v>539</v>
      </c>
      <c r="EN1403" s="206" t="s">
        <v>210</v>
      </c>
    </row>
    <row r="1404" spans="1:145" s="195" customFormat="1" x14ac:dyDescent="0.3">
      <c r="A1404" s="193" t="s">
        <v>70</v>
      </c>
      <c r="B1404" s="196" t="s">
        <v>2692</v>
      </c>
      <c r="C1404" s="195">
        <v>2</v>
      </c>
      <c r="D1404" s="196">
        <v>1</v>
      </c>
      <c r="E1404" s="195">
        <v>867</v>
      </c>
      <c r="F1404" s="196">
        <v>1065</v>
      </c>
      <c r="G1404" s="197">
        <v>19.600000000000001</v>
      </c>
      <c r="H1404" s="197">
        <v>20.81</v>
      </c>
      <c r="I1404" s="197">
        <v>20.204999999999998</v>
      </c>
      <c r="J1404" s="198">
        <v>0.85559920523572064</v>
      </c>
      <c r="K1404" s="199">
        <v>1566</v>
      </c>
      <c r="L1404" s="199">
        <v>2109</v>
      </c>
      <c r="M1404" s="199">
        <v>1837.5</v>
      </c>
      <c r="N1404" s="200">
        <v>383.95898218429528</v>
      </c>
      <c r="O1404" s="208">
        <v>-19.181509999999999</v>
      </c>
      <c r="P1404" s="201">
        <v>-16.82779</v>
      </c>
      <c r="Q1404" s="208">
        <v>47.886409999999998</v>
      </c>
      <c r="R1404" s="196">
        <v>48.431539999999998</v>
      </c>
      <c r="S1404" s="202">
        <v>1</v>
      </c>
      <c r="T1404" s="202">
        <v>0</v>
      </c>
      <c r="U1404" s="202">
        <v>0</v>
      </c>
      <c r="V1404" s="202">
        <v>0</v>
      </c>
      <c r="W1404" s="202">
        <v>1</v>
      </c>
      <c r="X1404" s="202">
        <v>0</v>
      </c>
      <c r="Y1404" s="202">
        <v>0</v>
      </c>
      <c r="Z1404" s="202">
        <v>0</v>
      </c>
      <c r="AA1404" s="202">
        <v>0</v>
      </c>
      <c r="AB1404" s="202">
        <v>0</v>
      </c>
      <c r="AC1404" s="202">
        <v>0</v>
      </c>
      <c r="AD1404" s="202">
        <v>0</v>
      </c>
      <c r="AE1404" s="203">
        <v>0</v>
      </c>
      <c r="AF1404" s="204">
        <v>4</v>
      </c>
      <c r="AG1404" s="196">
        <v>0</v>
      </c>
      <c r="AL1404" s="195">
        <v>21.5</v>
      </c>
      <c r="AM1404" s="196">
        <v>2.5</v>
      </c>
      <c r="AN1404" s="195">
        <v>20</v>
      </c>
      <c r="AO1404" s="195">
        <v>60</v>
      </c>
      <c r="AP1404" s="195">
        <v>1.75</v>
      </c>
      <c r="AQ1404" s="195">
        <v>0.25</v>
      </c>
      <c r="AR1404" s="195">
        <v>2</v>
      </c>
      <c r="AS1404" s="196"/>
      <c r="AX1404" s="195">
        <v>10</v>
      </c>
      <c r="AY1404" s="196"/>
      <c r="AZ1404" s="193"/>
      <c r="BA1404" s="196"/>
      <c r="BG1404" s="195">
        <v>1</v>
      </c>
      <c r="BI1404" s="195">
        <v>1</v>
      </c>
      <c r="BJ1404" s="196"/>
      <c r="BL1404" s="196"/>
      <c r="BT1404" s="196"/>
      <c r="CA1404" s="196"/>
      <c r="CE1404" s="195">
        <v>1</v>
      </c>
      <c r="CH1404" s="195">
        <v>1</v>
      </c>
      <c r="CI1404" s="195">
        <v>1</v>
      </c>
      <c r="CS1404" s="196"/>
      <c r="CU1404" s="196"/>
      <c r="CX1404" s="196"/>
      <c r="DN1404" s="196"/>
      <c r="DS1404" s="196"/>
      <c r="DY1404" s="196"/>
      <c r="EL1404" s="196"/>
      <c r="EM1404" s="195" t="s">
        <v>539</v>
      </c>
      <c r="EN1404" s="206" t="s">
        <v>210</v>
      </c>
    </row>
    <row r="1405" spans="1:145" x14ac:dyDescent="0.3">
      <c r="A1405" s="12" t="s">
        <v>70</v>
      </c>
      <c r="B1405" s="6" t="s">
        <v>2693</v>
      </c>
      <c r="E1405">
        <v>600</v>
      </c>
      <c r="F1405" s="6">
        <v>1200</v>
      </c>
      <c r="AG1405" s="6">
        <v>0</v>
      </c>
      <c r="AL1405">
        <v>26</v>
      </c>
      <c r="AM1405" s="6">
        <v>4</v>
      </c>
      <c r="AN1405"/>
      <c r="AO1405"/>
      <c r="AZ1405" s="12"/>
      <c r="BA1405" s="6"/>
      <c r="EM1405" t="s">
        <v>539</v>
      </c>
      <c r="EN1405" s="16">
        <v>1</v>
      </c>
    </row>
    <row r="1406" spans="1:145" x14ac:dyDescent="0.3">
      <c r="A1406" s="12" t="s">
        <v>70</v>
      </c>
      <c r="B1406" s="6" t="s">
        <v>2694</v>
      </c>
      <c r="E1406">
        <v>60</v>
      </c>
      <c r="F1406" s="6">
        <v>629</v>
      </c>
      <c r="AG1406" s="6">
        <v>0</v>
      </c>
      <c r="AH1406">
        <v>19</v>
      </c>
      <c r="AI1406">
        <v>20.5</v>
      </c>
      <c r="AJ1406">
        <v>1.5</v>
      </c>
      <c r="AL1406"/>
      <c r="AN1406"/>
      <c r="AO1406"/>
      <c r="AZ1406" s="12"/>
      <c r="BA1406" s="6"/>
      <c r="EM1406" t="s">
        <v>539</v>
      </c>
      <c r="EN1406" s="16">
        <v>1</v>
      </c>
    </row>
    <row r="1407" spans="1:145" s="195" customFormat="1" x14ac:dyDescent="0.3">
      <c r="A1407" s="193" t="s">
        <v>70</v>
      </c>
      <c r="B1407" s="196" t="s">
        <v>2695</v>
      </c>
      <c r="C1407" s="195">
        <v>2</v>
      </c>
      <c r="D1407" s="196">
        <v>1</v>
      </c>
      <c r="E1407" s="195">
        <v>0</v>
      </c>
      <c r="F1407" s="196">
        <v>900</v>
      </c>
      <c r="G1407" s="197">
        <v>19.47</v>
      </c>
      <c r="H1407" s="197">
        <v>26.26</v>
      </c>
      <c r="I1407" s="197">
        <v>23.917999999999999</v>
      </c>
      <c r="J1407" s="198">
        <v>2.6218256997748735</v>
      </c>
      <c r="K1407" s="199">
        <v>913</v>
      </c>
      <c r="L1407" s="199">
        <v>1745</v>
      </c>
      <c r="M1407" s="199">
        <v>1311.2</v>
      </c>
      <c r="N1407" s="200">
        <v>309.57583885051525</v>
      </c>
      <c r="O1407" s="208">
        <v>-20.743230000000001</v>
      </c>
      <c r="P1407" s="201">
        <v>-13.3901</v>
      </c>
      <c r="Q1407" s="208">
        <v>44.50338</v>
      </c>
      <c r="R1407" s="196">
        <v>48.328980000000001</v>
      </c>
      <c r="S1407" s="202">
        <v>1</v>
      </c>
      <c r="T1407" s="202">
        <v>1</v>
      </c>
      <c r="U1407" s="202">
        <v>1</v>
      </c>
      <c r="V1407" s="202">
        <v>0</v>
      </c>
      <c r="W1407" s="202">
        <v>1</v>
      </c>
      <c r="X1407" s="202">
        <v>0</v>
      </c>
      <c r="Y1407" s="202">
        <v>0</v>
      </c>
      <c r="Z1407" s="202">
        <v>0</v>
      </c>
      <c r="AA1407" s="202">
        <v>0</v>
      </c>
      <c r="AB1407" s="202">
        <v>0</v>
      </c>
      <c r="AC1407" s="202">
        <v>1</v>
      </c>
      <c r="AD1407" s="202">
        <v>1</v>
      </c>
      <c r="AE1407" s="203">
        <v>0</v>
      </c>
      <c r="AF1407" s="204">
        <v>1</v>
      </c>
      <c r="AG1407" s="196"/>
      <c r="AH1407" s="195">
        <v>19.5</v>
      </c>
      <c r="AI1407" s="195">
        <v>1.5</v>
      </c>
      <c r="AJ1407" s="195">
        <v>22.5</v>
      </c>
      <c r="AK1407" s="195">
        <v>3.5</v>
      </c>
      <c r="AM1407" s="196"/>
      <c r="AS1407" s="196"/>
      <c r="AY1407" s="196"/>
      <c r="AZ1407" s="193"/>
      <c r="BA1407" s="196"/>
      <c r="BF1407" s="195">
        <v>1</v>
      </c>
      <c r="BJ1407" s="196"/>
      <c r="BK1407" s="195">
        <v>1</v>
      </c>
      <c r="BL1407" s="196">
        <v>1</v>
      </c>
      <c r="BQ1407" s="195">
        <v>1</v>
      </c>
      <c r="BT1407" s="196"/>
      <c r="CA1407" s="196"/>
      <c r="CB1407" s="195">
        <v>1</v>
      </c>
      <c r="CH1407" s="195">
        <v>1</v>
      </c>
      <c r="CI1407" s="195">
        <v>1</v>
      </c>
      <c r="CS1407" s="196"/>
      <c r="CU1407" s="196"/>
      <c r="CX1407" s="196"/>
      <c r="DN1407" s="196"/>
      <c r="DS1407" s="196"/>
      <c r="DY1407" s="196">
        <v>1</v>
      </c>
      <c r="EA1407" s="195">
        <v>1</v>
      </c>
      <c r="EL1407" s="196"/>
      <c r="EM1407" s="195" t="s">
        <v>539</v>
      </c>
      <c r="EN1407" s="206" t="s">
        <v>210</v>
      </c>
    </row>
    <row r="1408" spans="1:145" x14ac:dyDescent="0.3">
      <c r="A1408" s="12" t="s">
        <v>70</v>
      </c>
      <c r="B1408" s="6" t="s">
        <v>2696</v>
      </c>
      <c r="C1408">
        <v>2</v>
      </c>
      <c r="E1408">
        <v>1000</v>
      </c>
      <c r="F1408" s="6">
        <v>2000</v>
      </c>
      <c r="AL1408">
        <v>25.5</v>
      </c>
      <c r="AM1408" s="6">
        <v>3.5</v>
      </c>
      <c r="AN1408"/>
      <c r="AO1408"/>
      <c r="AZ1408" s="12"/>
      <c r="BA1408" s="6"/>
      <c r="EM1408" t="s">
        <v>539</v>
      </c>
      <c r="EN1408" s="16">
        <v>1</v>
      </c>
    </row>
    <row r="1409" spans="1:145" x14ac:dyDescent="0.3">
      <c r="A1409" s="12" t="s">
        <v>70</v>
      </c>
      <c r="B1409" s="6" t="s">
        <v>2697</v>
      </c>
      <c r="E1409">
        <v>800</v>
      </c>
      <c r="F1409" s="6">
        <v>1057</v>
      </c>
      <c r="AJ1409">
        <v>23.5</v>
      </c>
      <c r="AK1409">
        <v>0.5</v>
      </c>
      <c r="AL1409"/>
      <c r="AN1409"/>
      <c r="AO1409"/>
      <c r="AZ1409" s="12"/>
      <c r="BA1409" s="6"/>
      <c r="EM1409" t="s">
        <v>539</v>
      </c>
      <c r="EN1409" s="16">
        <v>1</v>
      </c>
    </row>
    <row r="1410" spans="1:145" x14ac:dyDescent="0.3">
      <c r="A1410" s="12" t="s">
        <v>70</v>
      </c>
      <c r="B1410" s="6" t="s">
        <v>2698</v>
      </c>
      <c r="E1410">
        <v>0</v>
      </c>
      <c r="F1410" s="6">
        <v>900</v>
      </c>
      <c r="AL1410"/>
      <c r="AN1410"/>
      <c r="AO1410"/>
      <c r="AZ1410" s="12"/>
      <c r="BA1410" s="6"/>
      <c r="EM1410" t="s">
        <v>539</v>
      </c>
      <c r="EN1410" s="16">
        <v>1</v>
      </c>
      <c r="EO1410" t="s">
        <v>2699</v>
      </c>
    </row>
    <row r="1411" spans="1:145" x14ac:dyDescent="0.3">
      <c r="A1411" s="12" t="s">
        <v>70</v>
      </c>
      <c r="B1411" s="6" t="s">
        <v>2700</v>
      </c>
      <c r="D1411" s="6">
        <v>1</v>
      </c>
      <c r="E1411">
        <v>700</v>
      </c>
      <c r="F1411" s="6">
        <v>1000</v>
      </c>
      <c r="AL1411">
        <v>23</v>
      </c>
      <c r="AM1411" s="6">
        <v>3</v>
      </c>
      <c r="AN1411"/>
      <c r="AO1411"/>
      <c r="AZ1411" s="12"/>
      <c r="BA1411" s="6"/>
      <c r="EM1411" t="s">
        <v>539</v>
      </c>
      <c r="EN1411" s="16">
        <v>1</v>
      </c>
    </row>
    <row r="1412" spans="1:145" s="195" customFormat="1" x14ac:dyDescent="0.3">
      <c r="A1412" s="193" t="s">
        <v>70</v>
      </c>
      <c r="B1412" s="196" t="s">
        <v>2701</v>
      </c>
      <c r="C1412" s="195">
        <v>2</v>
      </c>
      <c r="D1412" s="196">
        <v>1</v>
      </c>
      <c r="E1412" s="195">
        <v>300</v>
      </c>
      <c r="F1412" s="196">
        <v>950</v>
      </c>
      <c r="G1412" s="197">
        <v>21.09</v>
      </c>
      <c r="H1412" s="197">
        <v>21.09</v>
      </c>
      <c r="I1412" s="197">
        <v>21.09</v>
      </c>
      <c r="J1412" s="198">
        <v>0</v>
      </c>
      <c r="K1412" s="199">
        <v>1328</v>
      </c>
      <c r="L1412" s="199">
        <v>1328</v>
      </c>
      <c r="M1412" s="199">
        <v>1328</v>
      </c>
      <c r="N1412" s="200">
        <v>0</v>
      </c>
      <c r="O1412" s="208">
        <v>-24.062919999999998</v>
      </c>
      <c r="P1412" s="196">
        <v>-24.062919999999998</v>
      </c>
      <c r="Q1412" s="208">
        <v>47.06756</v>
      </c>
      <c r="R1412" s="196">
        <v>47.06756</v>
      </c>
      <c r="S1412" s="202">
        <v>1</v>
      </c>
      <c r="T1412" s="202">
        <v>0</v>
      </c>
      <c r="U1412" s="202">
        <v>0</v>
      </c>
      <c r="V1412" s="202">
        <v>0</v>
      </c>
      <c r="W1412" s="202">
        <v>1</v>
      </c>
      <c r="X1412" s="202">
        <v>0</v>
      </c>
      <c r="Y1412" s="202">
        <v>0</v>
      </c>
      <c r="Z1412" s="202">
        <v>0</v>
      </c>
      <c r="AA1412" s="202">
        <v>0</v>
      </c>
      <c r="AB1412" s="202">
        <v>0</v>
      </c>
      <c r="AC1412" s="202">
        <v>0</v>
      </c>
      <c r="AD1412" s="202">
        <v>0</v>
      </c>
      <c r="AE1412" s="203">
        <v>0</v>
      </c>
      <c r="AF1412" s="204">
        <v>4</v>
      </c>
      <c r="AG1412" s="196"/>
      <c r="AL1412" s="195">
        <v>24</v>
      </c>
      <c r="AM1412" s="196">
        <v>3</v>
      </c>
      <c r="AS1412" s="196"/>
      <c r="AY1412" s="196"/>
      <c r="AZ1412" s="193"/>
      <c r="BA1412" s="196"/>
      <c r="BG1412" s="195">
        <v>1</v>
      </c>
      <c r="BJ1412" s="196"/>
      <c r="BL1412" s="196"/>
      <c r="BT1412" s="196"/>
      <c r="CA1412" s="196"/>
      <c r="CB1412" s="195">
        <v>1</v>
      </c>
      <c r="CS1412" s="196"/>
      <c r="CU1412" s="196"/>
      <c r="CX1412" s="196"/>
      <c r="DN1412" s="196"/>
      <c r="DS1412" s="196"/>
      <c r="DY1412" s="196"/>
      <c r="EL1412" s="196"/>
      <c r="EM1412" s="195" t="s">
        <v>539</v>
      </c>
      <c r="EN1412" s="206" t="s">
        <v>210</v>
      </c>
    </row>
    <row r="1413" spans="1:145" x14ac:dyDescent="0.3">
      <c r="A1413" s="12" t="s">
        <v>70</v>
      </c>
      <c r="B1413" s="6" t="s">
        <v>2702</v>
      </c>
      <c r="C1413">
        <v>2</v>
      </c>
      <c r="E1413">
        <v>0</v>
      </c>
      <c r="F1413" s="6">
        <v>600</v>
      </c>
      <c r="AL1413">
        <v>25.5</v>
      </c>
      <c r="AM1413" s="6">
        <v>3.5</v>
      </c>
      <c r="AN1413"/>
      <c r="AO1413"/>
      <c r="AZ1413" s="12"/>
      <c r="BA1413" s="6"/>
      <c r="EM1413" t="s">
        <v>539</v>
      </c>
      <c r="EN1413" s="16">
        <v>1</v>
      </c>
    </row>
    <row r="1414" spans="1:145" x14ac:dyDescent="0.3">
      <c r="A1414" s="12" t="s">
        <v>70</v>
      </c>
      <c r="B1414" s="6" t="s">
        <v>2703</v>
      </c>
      <c r="E1414">
        <v>700</v>
      </c>
      <c r="F1414" s="6">
        <v>1050</v>
      </c>
      <c r="AG1414" s="6">
        <v>0</v>
      </c>
      <c r="AH1414">
        <v>21.5</v>
      </c>
      <c r="AI1414">
        <v>0.5</v>
      </c>
      <c r="AJ1414">
        <v>24.5</v>
      </c>
      <c r="AK1414">
        <v>0.5</v>
      </c>
      <c r="AL1414"/>
      <c r="AN1414"/>
      <c r="AO1414"/>
      <c r="AZ1414" s="12"/>
      <c r="BA1414" s="6"/>
      <c r="EM1414" t="s">
        <v>539</v>
      </c>
      <c r="EN1414" s="16">
        <v>1</v>
      </c>
    </row>
    <row r="1415" spans="1:145" s="195" customFormat="1" x14ac:dyDescent="0.3">
      <c r="A1415" s="193" t="s">
        <v>70</v>
      </c>
      <c r="B1415" s="196" t="s">
        <v>2704</v>
      </c>
      <c r="C1415" s="195">
        <v>2</v>
      </c>
      <c r="D1415" s="196">
        <v>1</v>
      </c>
      <c r="E1415" s="195">
        <v>300</v>
      </c>
      <c r="F1415" s="196">
        <v>700</v>
      </c>
      <c r="G1415" s="195">
        <v>23.4</v>
      </c>
      <c r="H1415" s="195">
        <v>23.4</v>
      </c>
      <c r="I1415" s="195">
        <v>23.4</v>
      </c>
      <c r="J1415" s="196">
        <v>0</v>
      </c>
      <c r="K1415" s="195">
        <v>2192.88</v>
      </c>
      <c r="L1415" s="195">
        <v>2192.88</v>
      </c>
      <c r="M1415" s="195">
        <v>2192.88</v>
      </c>
      <c r="N1415" s="196">
        <v>0</v>
      </c>
      <c r="O1415" s="208">
        <v>-14.46635</v>
      </c>
      <c r="P1415" s="196">
        <v>-14.46635</v>
      </c>
      <c r="Q1415" s="208">
        <v>49.645069999999997</v>
      </c>
      <c r="R1415" s="196">
        <v>49.645069999999997</v>
      </c>
      <c r="S1415" s="202">
        <v>1</v>
      </c>
      <c r="T1415" s="202">
        <v>0</v>
      </c>
      <c r="U1415" s="202">
        <v>0</v>
      </c>
      <c r="V1415" s="202">
        <v>0</v>
      </c>
      <c r="W1415" s="202">
        <v>1</v>
      </c>
      <c r="X1415" s="202">
        <v>0</v>
      </c>
      <c r="Y1415" s="202">
        <v>0</v>
      </c>
      <c r="Z1415" s="202">
        <v>0</v>
      </c>
      <c r="AA1415" s="202">
        <v>0</v>
      </c>
      <c r="AB1415" s="202">
        <v>0</v>
      </c>
      <c r="AC1415" s="202">
        <v>0</v>
      </c>
      <c r="AD1415" s="202">
        <v>0</v>
      </c>
      <c r="AE1415" s="203">
        <v>0</v>
      </c>
      <c r="AF1415" s="204">
        <v>3</v>
      </c>
      <c r="AG1415" s="196"/>
      <c r="AL1415" s="195">
        <v>26</v>
      </c>
      <c r="AM1415" s="196">
        <v>3</v>
      </c>
      <c r="AS1415" s="196"/>
      <c r="AY1415" s="196"/>
      <c r="AZ1415" s="193"/>
      <c r="BA1415" s="196"/>
      <c r="BG1415" s="195">
        <v>1</v>
      </c>
      <c r="BJ1415" s="196"/>
      <c r="BL1415" s="196"/>
      <c r="BT1415" s="196"/>
      <c r="CA1415" s="196"/>
      <c r="CB1415" s="195">
        <v>1</v>
      </c>
      <c r="CE1415" s="195">
        <v>1</v>
      </c>
      <c r="CI1415" s="195">
        <v>1</v>
      </c>
      <c r="CS1415" s="196"/>
      <c r="CU1415" s="196"/>
      <c r="CX1415" s="196"/>
      <c r="DN1415" s="196"/>
      <c r="DS1415" s="196"/>
      <c r="DY1415" s="196"/>
      <c r="EL1415" s="196"/>
      <c r="EM1415" s="195" t="s">
        <v>539</v>
      </c>
      <c r="EN1415" s="206" t="s">
        <v>210</v>
      </c>
    </row>
    <row r="1416" spans="1:145" s="195" customFormat="1" x14ac:dyDescent="0.3">
      <c r="A1416" s="193" t="s">
        <v>70</v>
      </c>
      <c r="B1416" s="196" t="s">
        <v>2705</v>
      </c>
      <c r="C1416" s="195">
        <v>2</v>
      </c>
      <c r="D1416" s="196">
        <v>1</v>
      </c>
      <c r="E1416" s="195">
        <v>900</v>
      </c>
      <c r="F1416" s="196">
        <v>1000</v>
      </c>
      <c r="G1416" s="197">
        <v>20.81</v>
      </c>
      <c r="H1416" s="197">
        <v>20.81</v>
      </c>
      <c r="I1416" s="197">
        <v>20.81</v>
      </c>
      <c r="J1416" s="198">
        <v>0</v>
      </c>
      <c r="K1416" s="199">
        <v>2109</v>
      </c>
      <c r="L1416" s="199">
        <v>2109</v>
      </c>
      <c r="M1416" s="199">
        <v>2109</v>
      </c>
      <c r="N1416" s="200">
        <v>0</v>
      </c>
      <c r="O1416" s="208">
        <v>-18.495889999999999</v>
      </c>
      <c r="P1416" s="196">
        <v>-18.495889999999999</v>
      </c>
      <c r="Q1416" s="208">
        <v>48.471629999999998</v>
      </c>
      <c r="R1416" s="196">
        <v>48.471629999999998</v>
      </c>
      <c r="S1416" s="202">
        <v>1</v>
      </c>
      <c r="T1416" s="202">
        <v>0</v>
      </c>
      <c r="U1416" s="202">
        <v>0</v>
      </c>
      <c r="V1416" s="202">
        <v>0</v>
      </c>
      <c r="W1416" s="202">
        <v>1</v>
      </c>
      <c r="X1416" s="202">
        <v>0</v>
      </c>
      <c r="Y1416" s="202">
        <v>0</v>
      </c>
      <c r="Z1416" s="202">
        <v>0</v>
      </c>
      <c r="AA1416" s="202">
        <v>0</v>
      </c>
      <c r="AB1416" s="202">
        <v>0</v>
      </c>
      <c r="AC1416" s="202">
        <v>0</v>
      </c>
      <c r="AD1416" s="202">
        <v>0</v>
      </c>
      <c r="AE1416" s="203">
        <v>0</v>
      </c>
      <c r="AF1416" s="204">
        <v>5</v>
      </c>
      <c r="AG1416" s="196">
        <v>0</v>
      </c>
      <c r="AL1416" s="195">
        <v>21</v>
      </c>
      <c r="AM1416" s="196">
        <v>2</v>
      </c>
      <c r="AS1416" s="196"/>
      <c r="AY1416" s="196"/>
      <c r="AZ1416" s="193"/>
      <c r="BA1416" s="196"/>
      <c r="BG1416" s="195">
        <v>1</v>
      </c>
      <c r="BI1416" s="195">
        <v>1</v>
      </c>
      <c r="BJ1416" s="196">
        <v>1</v>
      </c>
      <c r="BL1416" s="196"/>
      <c r="BT1416" s="196"/>
      <c r="CA1416" s="196"/>
      <c r="CE1416" s="195">
        <v>1</v>
      </c>
      <c r="CS1416" s="196"/>
      <c r="CU1416" s="196"/>
      <c r="CX1416" s="196"/>
      <c r="DN1416" s="196"/>
      <c r="DS1416" s="196"/>
      <c r="DY1416" s="196"/>
      <c r="EL1416" s="196"/>
      <c r="EM1416" s="195" t="s">
        <v>539</v>
      </c>
      <c r="EN1416" s="206" t="s">
        <v>210</v>
      </c>
    </row>
    <row r="1417" spans="1:145" x14ac:dyDescent="0.3">
      <c r="A1417" s="12" t="s">
        <v>70</v>
      </c>
      <c r="B1417" s="6" t="s">
        <v>2706</v>
      </c>
      <c r="D1417" s="6">
        <v>1</v>
      </c>
      <c r="E1417">
        <v>100</v>
      </c>
      <c r="F1417" s="6">
        <v>1240</v>
      </c>
      <c r="AG1417" s="6">
        <v>0</v>
      </c>
      <c r="AL1417">
        <v>27.5</v>
      </c>
      <c r="AM1417" s="6">
        <v>0.5</v>
      </c>
      <c r="AN1417"/>
      <c r="AO1417"/>
      <c r="AZ1417" s="12"/>
      <c r="BA1417" s="6"/>
      <c r="EM1417" t="s">
        <v>539</v>
      </c>
      <c r="EN1417" s="16">
        <v>1</v>
      </c>
    </row>
    <row r="1418" spans="1:145" x14ac:dyDescent="0.3">
      <c r="A1418" s="12" t="s">
        <v>70</v>
      </c>
      <c r="B1418" s="6" t="s">
        <v>2707</v>
      </c>
      <c r="E1418">
        <v>300</v>
      </c>
      <c r="F1418" s="6">
        <v>950</v>
      </c>
      <c r="AG1418" s="6">
        <v>0</v>
      </c>
      <c r="AH1418">
        <v>22.5</v>
      </c>
      <c r="AI1418">
        <v>0.5</v>
      </c>
      <c r="AL1418">
        <v>23</v>
      </c>
      <c r="AM1418" s="6">
        <v>2</v>
      </c>
      <c r="AN1418"/>
      <c r="AO1418"/>
      <c r="AZ1418" s="12"/>
      <c r="BA1418" s="6"/>
      <c r="EM1418" t="s">
        <v>539</v>
      </c>
      <c r="EN1418" s="16">
        <v>1</v>
      </c>
    </row>
    <row r="1419" spans="1:145" x14ac:dyDescent="0.3">
      <c r="A1419" s="12" t="s">
        <v>70</v>
      </c>
      <c r="B1419" s="6" t="s">
        <v>2708</v>
      </c>
      <c r="D1419" s="6">
        <v>1</v>
      </c>
      <c r="E1419">
        <v>0</v>
      </c>
      <c r="F1419" s="6">
        <v>959</v>
      </c>
      <c r="AL1419"/>
      <c r="AN1419"/>
      <c r="AO1419"/>
      <c r="AZ1419" s="12"/>
      <c r="BA1419" s="6"/>
      <c r="EM1419" t="s">
        <v>539</v>
      </c>
      <c r="EN1419" s="16">
        <v>1</v>
      </c>
      <c r="EO1419" t="s">
        <v>602</v>
      </c>
    </row>
    <row r="1420" spans="1:145" x14ac:dyDescent="0.3">
      <c r="A1420" s="12" t="s">
        <v>70</v>
      </c>
      <c r="B1420" s="6" t="s">
        <v>2709</v>
      </c>
      <c r="E1420">
        <v>600</v>
      </c>
      <c r="F1420" s="6">
        <v>1100</v>
      </c>
      <c r="AH1420">
        <v>25</v>
      </c>
      <c r="AI1420">
        <v>2</v>
      </c>
      <c r="AJ1420">
        <v>29.5</v>
      </c>
      <c r="AK1420">
        <v>1.5</v>
      </c>
      <c r="AL1420"/>
      <c r="AN1420"/>
      <c r="AO1420"/>
      <c r="AZ1420" s="12"/>
      <c r="BA1420" s="6"/>
      <c r="EM1420" t="s">
        <v>539</v>
      </c>
      <c r="EN1420" s="16">
        <v>1</v>
      </c>
    </row>
    <row r="1421" spans="1:145" x14ac:dyDescent="0.3">
      <c r="A1421" s="12" t="s">
        <v>70</v>
      </c>
      <c r="B1421" s="6" t="s">
        <v>2710</v>
      </c>
      <c r="E1421">
        <v>850</v>
      </c>
      <c r="F1421" s="6">
        <v>900</v>
      </c>
      <c r="AH1421">
        <v>21</v>
      </c>
      <c r="AI1421">
        <v>2</v>
      </c>
      <c r="AJ1421">
        <v>26</v>
      </c>
      <c r="AK1421">
        <v>1</v>
      </c>
      <c r="AL1421"/>
      <c r="AN1421"/>
      <c r="AO1421"/>
      <c r="AZ1421" s="12"/>
      <c r="BA1421" s="6"/>
      <c r="EM1421" t="s">
        <v>539</v>
      </c>
      <c r="EN1421" s="16">
        <v>1</v>
      </c>
    </row>
    <row r="1422" spans="1:145" x14ac:dyDescent="0.3">
      <c r="A1422" s="12" t="s">
        <v>70</v>
      </c>
      <c r="B1422" s="6" t="s">
        <v>2711</v>
      </c>
      <c r="E1422">
        <v>1000</v>
      </c>
      <c r="F1422" s="6">
        <v>2000</v>
      </c>
      <c r="AH1422">
        <v>25</v>
      </c>
      <c r="AI1422">
        <v>1</v>
      </c>
      <c r="AJ1422">
        <v>28.5</v>
      </c>
      <c r="AK1422">
        <v>2.5</v>
      </c>
      <c r="AL1422"/>
      <c r="AN1422"/>
      <c r="AO1422"/>
      <c r="AZ1422" s="12"/>
      <c r="BA1422" s="6"/>
      <c r="EM1422" t="s">
        <v>539</v>
      </c>
      <c r="EN1422" s="16">
        <v>1</v>
      </c>
    </row>
    <row r="1423" spans="1:145" x14ac:dyDescent="0.3">
      <c r="A1423" s="12" t="s">
        <v>70</v>
      </c>
      <c r="B1423" s="6" t="s">
        <v>2712</v>
      </c>
      <c r="AL1423">
        <v>65.5</v>
      </c>
      <c r="AM1423" s="6">
        <v>2.5</v>
      </c>
      <c r="AN1423"/>
      <c r="AO1423"/>
      <c r="AZ1423" s="12"/>
      <c r="BA1423" s="6"/>
      <c r="EM1423" t="s">
        <v>539</v>
      </c>
      <c r="EN1423" s="16">
        <v>1</v>
      </c>
    </row>
    <row r="1424" spans="1:145" x14ac:dyDescent="0.3">
      <c r="A1424" s="12" t="s">
        <v>70</v>
      </c>
      <c r="B1424" s="6" t="s">
        <v>2713</v>
      </c>
      <c r="E1424">
        <v>200</v>
      </c>
      <c r="F1424" s="6">
        <v>1150</v>
      </c>
      <c r="AH1424">
        <v>35.5</v>
      </c>
      <c r="AI1424">
        <v>2.5</v>
      </c>
      <c r="AL1424"/>
      <c r="AN1424"/>
      <c r="AO1424"/>
      <c r="AZ1424" s="12"/>
      <c r="BA1424" s="6"/>
      <c r="EM1424" t="s">
        <v>539</v>
      </c>
      <c r="EN1424" s="16">
        <v>1</v>
      </c>
    </row>
    <row r="1425" spans="1:145" x14ac:dyDescent="0.3">
      <c r="A1425" s="12" t="s">
        <v>70</v>
      </c>
      <c r="B1425" s="6" t="s">
        <v>2714</v>
      </c>
      <c r="C1425">
        <v>2</v>
      </c>
      <c r="E1425">
        <v>500</v>
      </c>
      <c r="F1425" s="6">
        <v>1100</v>
      </c>
      <c r="AH1425">
        <v>27</v>
      </c>
      <c r="AJ1425">
        <v>31</v>
      </c>
      <c r="AL1425"/>
      <c r="AN1425"/>
      <c r="AO1425"/>
      <c r="AZ1425" s="12"/>
      <c r="BA1425" s="6"/>
      <c r="EM1425" t="s">
        <v>539</v>
      </c>
      <c r="EN1425" s="16">
        <v>1</v>
      </c>
    </row>
    <row r="1426" spans="1:145" x14ac:dyDescent="0.3">
      <c r="A1426" s="12" t="s">
        <v>70</v>
      </c>
      <c r="B1426" s="6" t="s">
        <v>2715</v>
      </c>
      <c r="E1426">
        <v>100</v>
      </c>
      <c r="F1426" s="6">
        <v>1100</v>
      </c>
      <c r="AH1426">
        <v>36.5</v>
      </c>
      <c r="AI1426">
        <v>4.5</v>
      </c>
      <c r="AJ1426">
        <v>41.5</v>
      </c>
      <c r="AK1426">
        <v>4.5</v>
      </c>
      <c r="AL1426"/>
      <c r="AN1426"/>
      <c r="AO1426"/>
      <c r="AZ1426" s="12"/>
      <c r="BA1426" s="6"/>
      <c r="EM1426" t="s">
        <v>539</v>
      </c>
      <c r="EN1426" s="16">
        <v>1</v>
      </c>
    </row>
    <row r="1427" spans="1:145" x14ac:dyDescent="0.3">
      <c r="A1427" s="12" t="s">
        <v>70</v>
      </c>
      <c r="B1427" s="6" t="s">
        <v>2716</v>
      </c>
      <c r="E1427">
        <v>0</v>
      </c>
      <c r="F1427" s="6">
        <v>1500</v>
      </c>
      <c r="AH1427">
        <v>25.5</v>
      </c>
      <c r="AI1427">
        <v>2.5</v>
      </c>
      <c r="AJ1427">
        <v>31.5</v>
      </c>
      <c r="AK1427">
        <v>3.5</v>
      </c>
      <c r="AL1427"/>
      <c r="AN1427"/>
      <c r="AO1427"/>
      <c r="AZ1427" s="12"/>
      <c r="BA1427" s="6"/>
      <c r="EM1427" t="s">
        <v>539</v>
      </c>
      <c r="EN1427" s="16">
        <v>1</v>
      </c>
    </row>
    <row r="1428" spans="1:145" x14ac:dyDescent="0.3">
      <c r="A1428" s="12" t="s">
        <v>70</v>
      </c>
      <c r="B1428" s="6" t="s">
        <v>2717</v>
      </c>
      <c r="E1428">
        <v>0</v>
      </c>
      <c r="F1428" s="6">
        <v>1600</v>
      </c>
      <c r="AH1428">
        <v>26.5</v>
      </c>
      <c r="AI1428">
        <v>0.5</v>
      </c>
      <c r="AJ1428">
        <v>30.5</v>
      </c>
      <c r="AK1428">
        <v>3.5</v>
      </c>
      <c r="AL1428"/>
      <c r="AN1428"/>
      <c r="AO1428"/>
      <c r="AZ1428" s="12"/>
      <c r="BA1428" s="6"/>
      <c r="EM1428" t="s">
        <v>539</v>
      </c>
      <c r="EN1428" s="16">
        <v>1</v>
      </c>
    </row>
    <row r="1429" spans="1:145" x14ac:dyDescent="0.3">
      <c r="A1429" s="12" t="s">
        <v>70</v>
      </c>
      <c r="B1429" s="6" t="s">
        <v>2718</v>
      </c>
      <c r="E1429">
        <v>1400</v>
      </c>
      <c r="F1429" s="6">
        <v>2000</v>
      </c>
      <c r="AL1429"/>
      <c r="AN1429"/>
      <c r="AO1429"/>
      <c r="AZ1429" s="12"/>
      <c r="BA1429" s="6"/>
      <c r="EM1429" t="s">
        <v>539</v>
      </c>
      <c r="EN1429" s="16">
        <v>1</v>
      </c>
      <c r="EO1429" t="s">
        <v>602</v>
      </c>
    </row>
    <row r="1430" spans="1:145" x14ac:dyDescent="0.3">
      <c r="A1430" s="12" t="s">
        <v>70</v>
      </c>
      <c r="B1430" s="6" t="s">
        <v>2719</v>
      </c>
      <c r="C1430">
        <v>2</v>
      </c>
      <c r="E1430">
        <v>1400</v>
      </c>
      <c r="F1430" s="6">
        <v>2400</v>
      </c>
      <c r="AH1430">
        <v>31.5</v>
      </c>
      <c r="AI1430">
        <v>3.5</v>
      </c>
      <c r="AJ1430">
        <v>40</v>
      </c>
      <c r="AK1430">
        <v>5</v>
      </c>
      <c r="AL1430"/>
      <c r="AN1430"/>
      <c r="AO1430"/>
      <c r="AZ1430" s="12"/>
      <c r="BA1430" s="6"/>
      <c r="EM1430" t="s">
        <v>539</v>
      </c>
      <c r="EN1430" s="16">
        <v>1</v>
      </c>
    </row>
    <row r="1431" spans="1:145" x14ac:dyDescent="0.3">
      <c r="A1431" s="12" t="s">
        <v>70</v>
      </c>
      <c r="B1431" s="6" t="s">
        <v>2720</v>
      </c>
      <c r="E1431">
        <v>0</v>
      </c>
      <c r="F1431" s="6">
        <v>600</v>
      </c>
      <c r="AH1431">
        <v>24</v>
      </c>
      <c r="AI1431">
        <v>2</v>
      </c>
      <c r="AJ1431">
        <v>29</v>
      </c>
      <c r="AK1431">
        <v>3</v>
      </c>
      <c r="AL1431"/>
      <c r="AN1431"/>
      <c r="AO1431"/>
      <c r="AZ1431" s="12"/>
      <c r="BA1431" s="6"/>
      <c r="EM1431" t="s">
        <v>539</v>
      </c>
      <c r="EN1431" s="16">
        <v>1</v>
      </c>
    </row>
    <row r="1432" spans="1:145" x14ac:dyDescent="0.3">
      <c r="A1432" s="12" t="s">
        <v>70</v>
      </c>
      <c r="B1432" s="6" t="s">
        <v>2721</v>
      </c>
      <c r="AL1432"/>
      <c r="AN1432"/>
      <c r="AO1432"/>
      <c r="AZ1432" s="12"/>
      <c r="BA1432" s="6"/>
      <c r="EM1432" t="s">
        <v>539</v>
      </c>
      <c r="EN1432" s="16">
        <v>1</v>
      </c>
      <c r="EO1432" t="s">
        <v>602</v>
      </c>
    </row>
    <row r="1433" spans="1:145" x14ac:dyDescent="0.3">
      <c r="A1433" s="12" t="s">
        <v>70</v>
      </c>
      <c r="B1433" s="6" t="s">
        <v>2722</v>
      </c>
      <c r="E1433">
        <v>600</v>
      </c>
      <c r="F1433" s="6">
        <v>2400</v>
      </c>
      <c r="AL1433"/>
      <c r="AN1433"/>
      <c r="AO1433"/>
      <c r="AZ1433" s="12"/>
      <c r="BA1433" s="6"/>
      <c r="EM1433" t="s">
        <v>539</v>
      </c>
      <c r="EN1433" s="16">
        <v>1</v>
      </c>
      <c r="EO1433" t="s">
        <v>602</v>
      </c>
    </row>
    <row r="1434" spans="1:145" x14ac:dyDescent="0.3">
      <c r="A1434" s="12" t="s">
        <v>70</v>
      </c>
      <c r="B1434" s="6" t="s">
        <v>2723</v>
      </c>
      <c r="E1434">
        <v>1300</v>
      </c>
      <c r="F1434" s="6">
        <v>1800</v>
      </c>
      <c r="AL1434"/>
      <c r="AN1434"/>
      <c r="AO1434"/>
      <c r="AZ1434" s="12"/>
      <c r="BA1434" s="6"/>
      <c r="EM1434" t="s">
        <v>539</v>
      </c>
      <c r="EN1434" s="16">
        <v>1</v>
      </c>
      <c r="EO1434" t="s">
        <v>602</v>
      </c>
    </row>
    <row r="1435" spans="1:145" x14ac:dyDescent="0.3">
      <c r="A1435" s="12" t="s">
        <v>70</v>
      </c>
      <c r="B1435" s="6" t="s">
        <v>2724</v>
      </c>
      <c r="E1435">
        <v>0</v>
      </c>
      <c r="F1435" s="6">
        <v>2500</v>
      </c>
      <c r="AH1435">
        <v>34</v>
      </c>
      <c r="AI1435">
        <v>3</v>
      </c>
      <c r="AJ1435">
        <v>50</v>
      </c>
      <c r="AK1435">
        <v>5</v>
      </c>
      <c r="AL1435"/>
      <c r="AN1435"/>
      <c r="AO1435"/>
      <c r="AZ1435" s="12"/>
      <c r="BA1435" s="6"/>
      <c r="EM1435" t="s">
        <v>539</v>
      </c>
      <c r="EN1435" s="16">
        <v>1</v>
      </c>
    </row>
    <row r="1436" spans="1:145" x14ac:dyDescent="0.3">
      <c r="A1436" s="12" t="s">
        <v>70</v>
      </c>
      <c r="B1436" s="6" t="s">
        <v>2725</v>
      </c>
      <c r="D1436" s="6">
        <v>1</v>
      </c>
      <c r="E1436">
        <v>0</v>
      </c>
      <c r="F1436" s="6">
        <v>1500</v>
      </c>
      <c r="AL1436">
        <v>91.5</v>
      </c>
      <c r="AM1436" s="6">
        <v>16.5</v>
      </c>
      <c r="AN1436"/>
      <c r="AO1436"/>
      <c r="AZ1436" s="12"/>
      <c r="BA1436" s="6"/>
      <c r="EM1436" t="s">
        <v>539</v>
      </c>
      <c r="EN1436" s="16">
        <v>1</v>
      </c>
    </row>
    <row r="1437" spans="1:145" x14ac:dyDescent="0.3">
      <c r="A1437" s="12" t="s">
        <v>70</v>
      </c>
      <c r="B1437" s="6" t="s">
        <v>2726</v>
      </c>
      <c r="E1437">
        <v>200</v>
      </c>
      <c r="F1437" s="6">
        <v>1000</v>
      </c>
      <c r="AL1437">
        <v>110</v>
      </c>
      <c r="AM1437" s="6">
        <v>10</v>
      </c>
      <c r="AN1437"/>
      <c r="AO1437"/>
      <c r="AZ1437" s="12"/>
      <c r="BA1437" s="6"/>
      <c r="EM1437" t="s">
        <v>539</v>
      </c>
      <c r="EN1437" s="16">
        <v>1</v>
      </c>
    </row>
    <row r="1438" spans="1:145" x14ac:dyDescent="0.3">
      <c r="A1438" s="12" t="s">
        <v>70</v>
      </c>
      <c r="B1438" s="6" t="s">
        <v>2727</v>
      </c>
      <c r="E1438">
        <v>0</v>
      </c>
      <c r="F1438" s="6">
        <v>1500</v>
      </c>
      <c r="AL1438">
        <v>37.5</v>
      </c>
      <c r="AM1438" s="6">
        <v>7.5</v>
      </c>
      <c r="AN1438"/>
      <c r="AO1438"/>
      <c r="AZ1438" s="12"/>
      <c r="BA1438" s="6"/>
      <c r="EM1438" t="s">
        <v>539</v>
      </c>
      <c r="EN1438" s="16">
        <v>1</v>
      </c>
    </row>
    <row r="1439" spans="1:145" x14ac:dyDescent="0.3">
      <c r="A1439" s="12" t="s">
        <v>70</v>
      </c>
      <c r="B1439" s="6" t="s">
        <v>2728</v>
      </c>
      <c r="E1439">
        <v>1500</v>
      </c>
      <c r="F1439" s="6">
        <v>2500</v>
      </c>
      <c r="AH1439">
        <v>28.5</v>
      </c>
      <c r="AI1439">
        <v>1.5</v>
      </c>
      <c r="AJ1439">
        <v>29.5</v>
      </c>
      <c r="AK1439">
        <v>4.5</v>
      </c>
      <c r="AL1439"/>
      <c r="AN1439"/>
      <c r="AO1439"/>
      <c r="AZ1439" s="12"/>
      <c r="BA1439" s="6"/>
      <c r="EM1439" t="s">
        <v>539</v>
      </c>
      <c r="EN1439" s="16">
        <v>1</v>
      </c>
    </row>
    <row r="1440" spans="1:145" x14ac:dyDescent="0.3">
      <c r="A1440" s="12" t="s">
        <v>70</v>
      </c>
      <c r="B1440" s="6" t="s">
        <v>2729</v>
      </c>
      <c r="C1440">
        <v>2</v>
      </c>
      <c r="E1440">
        <v>0</v>
      </c>
      <c r="F1440" s="6">
        <v>1400</v>
      </c>
      <c r="AL1440">
        <v>44</v>
      </c>
      <c r="AM1440" s="6">
        <v>3</v>
      </c>
      <c r="AN1440" s="246">
        <v>15</v>
      </c>
      <c r="AO1440" s="247"/>
      <c r="AZ1440" s="12"/>
      <c r="BA1440" s="6"/>
      <c r="EM1440" t="s">
        <v>539</v>
      </c>
      <c r="EN1440" s="16">
        <v>1</v>
      </c>
    </row>
    <row r="1441" spans="1:145" x14ac:dyDescent="0.3">
      <c r="A1441" s="12" t="s">
        <v>70</v>
      </c>
      <c r="B1441" s="6" t="s">
        <v>2730</v>
      </c>
      <c r="E1441">
        <v>0</v>
      </c>
      <c r="F1441" s="6">
        <v>2500</v>
      </c>
      <c r="AH1441">
        <v>46.5</v>
      </c>
      <c r="AI1441">
        <v>8.5</v>
      </c>
      <c r="AJ1441">
        <v>60</v>
      </c>
      <c r="AK1441">
        <v>7</v>
      </c>
      <c r="AL1441"/>
      <c r="AN1441" s="7"/>
      <c r="AO1441" s="7"/>
      <c r="AZ1441" s="12"/>
      <c r="BA1441" s="6"/>
      <c r="EM1441" t="s">
        <v>539</v>
      </c>
      <c r="EN1441" s="16">
        <v>1</v>
      </c>
    </row>
    <row r="1442" spans="1:145" x14ac:dyDescent="0.3">
      <c r="A1442" s="12" t="s">
        <v>70</v>
      </c>
      <c r="B1442" s="6" t="s">
        <v>2731</v>
      </c>
      <c r="E1442" s="12">
        <v>996</v>
      </c>
      <c r="AH1442">
        <v>34</v>
      </c>
      <c r="AI1442">
        <v>1</v>
      </c>
      <c r="AJ1442">
        <v>38</v>
      </c>
      <c r="AK1442">
        <v>2</v>
      </c>
      <c r="AL1442"/>
      <c r="AN1442"/>
      <c r="AO1442"/>
      <c r="AZ1442" s="12"/>
      <c r="BA1442" s="6"/>
      <c r="EM1442" t="s">
        <v>539</v>
      </c>
      <c r="EN1442" s="16">
        <v>1</v>
      </c>
    </row>
    <row r="1443" spans="1:145" x14ac:dyDescent="0.3">
      <c r="A1443" s="12" t="s">
        <v>70</v>
      </c>
      <c r="B1443" s="6" t="s">
        <v>2732</v>
      </c>
      <c r="E1443" s="7">
        <v>600</v>
      </c>
      <c r="F1443" s="8">
        <v>1500</v>
      </c>
      <c r="AH1443">
        <v>25</v>
      </c>
      <c r="AI1443">
        <v>1</v>
      </c>
      <c r="AJ1443">
        <v>30</v>
      </c>
      <c r="AK1443">
        <v>3</v>
      </c>
      <c r="AL1443"/>
      <c r="AN1443"/>
      <c r="AO1443"/>
      <c r="AZ1443" s="12"/>
      <c r="BA1443" s="6"/>
      <c r="EM1443" t="s">
        <v>539</v>
      </c>
      <c r="EN1443" s="16">
        <v>1</v>
      </c>
    </row>
    <row r="1444" spans="1:145" x14ac:dyDescent="0.3">
      <c r="A1444" s="12" t="s">
        <v>70</v>
      </c>
      <c r="B1444" s="6" t="s">
        <v>2733</v>
      </c>
      <c r="E1444">
        <v>2200</v>
      </c>
      <c r="F1444" s="6">
        <v>2643</v>
      </c>
      <c r="AH1444">
        <v>28.5</v>
      </c>
      <c r="AI1444">
        <v>3.5</v>
      </c>
      <c r="AJ1444">
        <v>29</v>
      </c>
      <c r="AK1444">
        <v>5</v>
      </c>
      <c r="AL1444"/>
      <c r="AN1444"/>
      <c r="AO1444"/>
      <c r="AZ1444" s="12"/>
      <c r="BA1444" s="6"/>
      <c r="EM1444" t="s">
        <v>539</v>
      </c>
      <c r="EN1444" s="16">
        <v>1</v>
      </c>
    </row>
    <row r="1445" spans="1:145" x14ac:dyDescent="0.3">
      <c r="A1445" s="12" t="s">
        <v>70</v>
      </c>
      <c r="B1445" s="6" t="s">
        <v>2734</v>
      </c>
      <c r="E1445">
        <v>690</v>
      </c>
      <c r="F1445" s="6">
        <v>1590</v>
      </c>
      <c r="AH1445">
        <v>90.5</v>
      </c>
      <c r="AI1445">
        <v>2.5</v>
      </c>
      <c r="AJ1445">
        <v>94</v>
      </c>
      <c r="AK1445">
        <v>9</v>
      </c>
      <c r="AL1445"/>
      <c r="AN1445"/>
      <c r="AO1445"/>
      <c r="AZ1445" s="12"/>
      <c r="BA1445" s="6"/>
      <c r="EM1445" t="s">
        <v>539</v>
      </c>
      <c r="EN1445" s="16">
        <v>1</v>
      </c>
    </row>
    <row r="1446" spans="1:145" x14ac:dyDescent="0.3">
      <c r="A1446" s="12" t="s">
        <v>70</v>
      </c>
      <c r="B1446" s="6" t="s">
        <v>2735</v>
      </c>
      <c r="E1446">
        <v>450</v>
      </c>
      <c r="F1446" s="6">
        <v>850</v>
      </c>
      <c r="AH1446">
        <v>18</v>
      </c>
      <c r="AI1446">
        <v>1</v>
      </c>
      <c r="AJ1446">
        <v>18</v>
      </c>
      <c r="AL1446"/>
      <c r="AN1446"/>
      <c r="AO1446"/>
      <c r="AZ1446" s="12"/>
      <c r="BA1446" s="6"/>
      <c r="EM1446" t="s">
        <v>539</v>
      </c>
      <c r="EN1446" s="16">
        <v>1</v>
      </c>
    </row>
    <row r="1447" spans="1:145" s="195" customFormat="1" x14ac:dyDescent="0.3">
      <c r="A1447" s="193" t="s">
        <v>70</v>
      </c>
      <c r="B1447" s="196" t="s">
        <v>2736</v>
      </c>
      <c r="C1447" s="195">
        <v>2</v>
      </c>
      <c r="D1447" s="196">
        <v>1</v>
      </c>
      <c r="E1447" s="195">
        <v>0</v>
      </c>
      <c r="F1447" s="196">
        <v>1600</v>
      </c>
      <c r="G1447" s="197">
        <v>20.59</v>
      </c>
      <c r="H1447" s="197">
        <v>24.19</v>
      </c>
      <c r="I1447" s="197">
        <v>22.39</v>
      </c>
      <c r="J1447" s="198">
        <v>2.5455844122715718</v>
      </c>
      <c r="K1447" s="199">
        <v>1139</v>
      </c>
      <c r="L1447" s="199">
        <v>1745</v>
      </c>
      <c r="M1447" s="199">
        <v>1442</v>
      </c>
      <c r="N1447" s="200">
        <v>428.50670939904779</v>
      </c>
      <c r="O1447" s="208">
        <v>-22.56456</v>
      </c>
      <c r="P1447" s="196">
        <v>-13.31256</v>
      </c>
      <c r="Q1447" s="208">
        <v>45.341949999999997</v>
      </c>
      <c r="R1447" s="196">
        <v>48.348939999999999</v>
      </c>
      <c r="S1447" s="202">
        <v>1</v>
      </c>
      <c r="T1447" s="202">
        <v>0</v>
      </c>
      <c r="U1447" s="202">
        <v>0</v>
      </c>
      <c r="V1447" s="202">
        <v>0</v>
      </c>
      <c r="W1447" s="202">
        <v>1</v>
      </c>
      <c r="X1447" s="202">
        <v>0</v>
      </c>
      <c r="Y1447" s="202">
        <v>0</v>
      </c>
      <c r="Z1447" s="202">
        <v>0</v>
      </c>
      <c r="AA1447" s="202">
        <v>0</v>
      </c>
      <c r="AB1447" s="202">
        <v>0</v>
      </c>
      <c r="AC1447" s="202">
        <v>1</v>
      </c>
      <c r="AD1447" s="202">
        <v>0</v>
      </c>
      <c r="AE1447" s="203">
        <v>0</v>
      </c>
      <c r="AF1447" s="204">
        <v>1</v>
      </c>
      <c r="AG1447" s="196"/>
      <c r="AH1447" s="195">
        <v>33</v>
      </c>
      <c r="AI1447" s="195">
        <v>1</v>
      </c>
      <c r="AJ1447" s="195">
        <v>39.5</v>
      </c>
      <c r="AK1447" s="195">
        <v>1.5</v>
      </c>
      <c r="AM1447" s="196"/>
      <c r="AS1447" s="196"/>
      <c r="AY1447" s="196"/>
      <c r="AZ1447" s="193"/>
      <c r="BA1447" s="196"/>
      <c r="BG1447" s="195">
        <v>1</v>
      </c>
      <c r="BJ1447" s="196">
        <v>1</v>
      </c>
      <c r="BL1447" s="196"/>
      <c r="BT1447" s="196"/>
      <c r="CA1447" s="196"/>
      <c r="CB1447" s="195">
        <v>1</v>
      </c>
      <c r="CE1447" s="195">
        <v>1</v>
      </c>
      <c r="CH1447" s="195">
        <v>1</v>
      </c>
      <c r="CI1447" s="195">
        <v>1</v>
      </c>
      <c r="CS1447" s="196"/>
      <c r="CU1447" s="196"/>
      <c r="CX1447" s="196"/>
      <c r="DN1447" s="196"/>
      <c r="DS1447" s="196"/>
      <c r="DY1447" s="196">
        <v>1</v>
      </c>
      <c r="EL1447" s="196"/>
      <c r="EM1447" s="195" t="s">
        <v>539</v>
      </c>
      <c r="EN1447" s="206" t="s">
        <v>210</v>
      </c>
    </row>
    <row r="1448" spans="1:145" x14ac:dyDescent="0.3">
      <c r="A1448" s="12" t="s">
        <v>70</v>
      </c>
      <c r="B1448" s="6" t="s">
        <v>2737</v>
      </c>
      <c r="E1448">
        <v>850</v>
      </c>
      <c r="F1448" s="6">
        <v>1500</v>
      </c>
      <c r="AG1448" s="6">
        <v>0</v>
      </c>
      <c r="AH1448">
        <v>22.5</v>
      </c>
      <c r="AI1448">
        <v>0.5</v>
      </c>
      <c r="AJ1448">
        <v>30</v>
      </c>
      <c r="AL1448"/>
      <c r="AN1448"/>
      <c r="AO1448"/>
      <c r="AZ1448" s="12"/>
      <c r="BA1448" s="6"/>
      <c r="EM1448" t="s">
        <v>539</v>
      </c>
      <c r="EN1448" s="16">
        <v>1</v>
      </c>
    </row>
    <row r="1449" spans="1:145" x14ac:dyDescent="0.3">
      <c r="A1449" s="12" t="s">
        <v>70</v>
      </c>
      <c r="B1449" s="6" t="s">
        <v>2738</v>
      </c>
      <c r="E1449" s="12">
        <v>850</v>
      </c>
      <c r="AH1449">
        <v>30</v>
      </c>
      <c r="AI1449">
        <v>1</v>
      </c>
      <c r="AJ1449">
        <v>36</v>
      </c>
      <c r="AK1449">
        <v>2</v>
      </c>
      <c r="AL1449"/>
      <c r="AN1449"/>
      <c r="AO1449"/>
      <c r="AZ1449" s="12"/>
      <c r="BA1449" s="6"/>
      <c r="EM1449" t="s">
        <v>539</v>
      </c>
      <c r="EN1449" s="16">
        <v>1</v>
      </c>
    </row>
    <row r="1450" spans="1:145" s="195" customFormat="1" x14ac:dyDescent="0.3">
      <c r="A1450" s="193" t="s">
        <v>70</v>
      </c>
      <c r="B1450" s="196" t="s">
        <v>2739</v>
      </c>
      <c r="C1450" s="195">
        <v>2</v>
      </c>
      <c r="D1450" s="196">
        <v>1</v>
      </c>
      <c r="E1450" s="195">
        <v>0</v>
      </c>
      <c r="F1450" s="196">
        <v>1500</v>
      </c>
      <c r="G1450" s="197">
        <v>19.600000000000001</v>
      </c>
      <c r="H1450" s="197">
        <v>20.81</v>
      </c>
      <c r="I1450" s="197">
        <v>20.146666666666665</v>
      </c>
      <c r="J1450" s="198">
        <v>0.61337862151637756</v>
      </c>
      <c r="K1450" s="199">
        <v>1155</v>
      </c>
      <c r="L1450" s="199">
        <v>2109</v>
      </c>
      <c r="M1450" s="199">
        <v>1610</v>
      </c>
      <c r="N1450" s="200">
        <v>478.51959207539244</v>
      </c>
      <c r="O1450" s="208">
        <v>-21.320460000000001</v>
      </c>
      <c r="P1450" s="196">
        <v>-18.41348</v>
      </c>
      <c r="Q1450" s="208">
        <v>47.396380000000001</v>
      </c>
      <c r="R1450" s="196">
        <v>48.521030000000003</v>
      </c>
      <c r="S1450" s="202">
        <v>1</v>
      </c>
      <c r="T1450" s="202">
        <v>0</v>
      </c>
      <c r="U1450" s="202">
        <v>0</v>
      </c>
      <c r="V1450" s="202">
        <v>0</v>
      </c>
      <c r="W1450" s="202">
        <v>1</v>
      </c>
      <c r="X1450" s="202">
        <v>0</v>
      </c>
      <c r="Y1450" s="202">
        <v>0</v>
      </c>
      <c r="Z1450" s="202">
        <v>0</v>
      </c>
      <c r="AA1450" s="202">
        <v>0</v>
      </c>
      <c r="AB1450" s="202">
        <v>0</v>
      </c>
      <c r="AC1450" s="202">
        <v>0</v>
      </c>
      <c r="AD1450" s="202">
        <v>0</v>
      </c>
      <c r="AE1450" s="203">
        <v>0</v>
      </c>
      <c r="AF1450" s="204">
        <v>1</v>
      </c>
      <c r="AG1450" s="196"/>
      <c r="AL1450" s="195">
        <v>45</v>
      </c>
      <c r="AM1450" s="196">
        <v>5</v>
      </c>
      <c r="AN1450" s="195">
        <v>30</v>
      </c>
      <c r="AO1450" s="195">
        <v>38</v>
      </c>
      <c r="AS1450" s="196"/>
      <c r="AY1450" s="196"/>
      <c r="AZ1450" s="193"/>
      <c r="BA1450" s="196"/>
      <c r="BG1450" s="195">
        <v>1</v>
      </c>
      <c r="BJ1450" s="196">
        <v>1</v>
      </c>
      <c r="BL1450" s="196"/>
      <c r="BT1450" s="196"/>
      <c r="CA1450" s="196"/>
      <c r="CB1450" s="195">
        <v>1</v>
      </c>
      <c r="CE1450" s="195">
        <v>1</v>
      </c>
      <c r="CS1450" s="196"/>
      <c r="CU1450" s="196"/>
      <c r="CX1450" s="196"/>
      <c r="DN1450" s="196"/>
      <c r="DS1450" s="196"/>
      <c r="DY1450" s="196"/>
      <c r="EL1450" s="196"/>
      <c r="EM1450" s="195" t="s">
        <v>539</v>
      </c>
      <c r="EN1450" s="206" t="s">
        <v>210</v>
      </c>
    </row>
    <row r="1451" spans="1:145" x14ac:dyDescent="0.3">
      <c r="A1451" s="12" t="s">
        <v>70</v>
      </c>
      <c r="B1451" s="6" t="s">
        <v>2740</v>
      </c>
      <c r="E1451">
        <v>500</v>
      </c>
      <c r="F1451" s="6">
        <v>1300</v>
      </c>
      <c r="AH1451">
        <v>22.5</v>
      </c>
      <c r="AI1451">
        <v>0.5</v>
      </c>
      <c r="AJ1451">
        <v>26.5</v>
      </c>
      <c r="AK1451">
        <v>1.5</v>
      </c>
      <c r="AL1451"/>
      <c r="AN1451"/>
      <c r="AO1451"/>
      <c r="AZ1451" s="12"/>
      <c r="BA1451" s="6"/>
      <c r="EM1451" t="s">
        <v>539</v>
      </c>
      <c r="EN1451" s="16">
        <v>1</v>
      </c>
    </row>
    <row r="1452" spans="1:145" x14ac:dyDescent="0.3">
      <c r="A1452" s="12" t="s">
        <v>70</v>
      </c>
      <c r="B1452" s="6" t="s">
        <v>2741</v>
      </c>
      <c r="E1452">
        <v>300</v>
      </c>
      <c r="F1452" s="6">
        <v>600</v>
      </c>
      <c r="AH1452">
        <v>32.299999999999997</v>
      </c>
      <c r="AL1452"/>
      <c r="AN1452"/>
      <c r="AO1452"/>
      <c r="AZ1452" s="12"/>
      <c r="BA1452" s="6"/>
      <c r="EM1452" t="s">
        <v>539</v>
      </c>
      <c r="EN1452" s="16">
        <v>1</v>
      </c>
    </row>
    <row r="1453" spans="1:145" x14ac:dyDescent="0.3">
      <c r="A1453" s="12" t="s">
        <v>70</v>
      </c>
      <c r="B1453" s="6" t="s">
        <v>2742</v>
      </c>
      <c r="E1453">
        <v>1350</v>
      </c>
      <c r="F1453" s="6">
        <v>2500</v>
      </c>
      <c r="AL1453">
        <v>55</v>
      </c>
      <c r="AM1453" s="6">
        <v>5</v>
      </c>
      <c r="AN1453"/>
      <c r="AO1453"/>
      <c r="AZ1453" s="12"/>
      <c r="BA1453" s="6"/>
      <c r="EM1453" t="s">
        <v>539</v>
      </c>
      <c r="EN1453" s="16">
        <v>1</v>
      </c>
    </row>
    <row r="1454" spans="1:145" x14ac:dyDescent="0.3">
      <c r="A1454" s="12" t="s">
        <v>70</v>
      </c>
      <c r="B1454" s="6" t="s">
        <v>2743</v>
      </c>
      <c r="E1454">
        <v>500</v>
      </c>
      <c r="F1454" s="6">
        <v>1000</v>
      </c>
      <c r="AL1454"/>
      <c r="AN1454"/>
      <c r="AO1454"/>
      <c r="AZ1454" s="12"/>
      <c r="BA1454" s="6"/>
      <c r="EM1454" t="s">
        <v>539</v>
      </c>
      <c r="EN1454" s="16">
        <v>1</v>
      </c>
      <c r="EO1454" t="s">
        <v>602</v>
      </c>
    </row>
    <row r="1455" spans="1:145" x14ac:dyDescent="0.3">
      <c r="A1455" s="12" t="s">
        <v>70</v>
      </c>
      <c r="B1455" s="6" t="s">
        <v>2744</v>
      </c>
      <c r="E1455">
        <v>1200</v>
      </c>
      <c r="F1455" s="6">
        <v>1800</v>
      </c>
      <c r="AH1455">
        <v>32</v>
      </c>
      <c r="AI1455">
        <v>3</v>
      </c>
      <c r="AJ1455">
        <v>38</v>
      </c>
      <c r="AK1455">
        <v>2</v>
      </c>
      <c r="AL1455"/>
      <c r="AN1455"/>
      <c r="AO1455"/>
      <c r="AZ1455" s="12"/>
      <c r="BA1455" s="6"/>
      <c r="EM1455" t="s">
        <v>539</v>
      </c>
      <c r="EN1455" s="16">
        <v>1</v>
      </c>
    </row>
    <row r="1456" spans="1:145" x14ac:dyDescent="0.3">
      <c r="A1456" s="12" t="s">
        <v>70</v>
      </c>
      <c r="B1456" s="6" t="s">
        <v>2745</v>
      </c>
      <c r="E1456">
        <v>200</v>
      </c>
      <c r="F1456" s="6">
        <v>1100</v>
      </c>
      <c r="AL1456"/>
      <c r="AN1456"/>
      <c r="AO1456"/>
      <c r="AZ1456" s="12"/>
      <c r="BA1456" s="6"/>
      <c r="EM1456" t="s">
        <v>539</v>
      </c>
      <c r="EN1456" s="16">
        <v>1</v>
      </c>
      <c r="EO1456" t="s">
        <v>602</v>
      </c>
    </row>
    <row r="1457" spans="1:144" x14ac:dyDescent="0.3">
      <c r="A1457" s="12" t="s">
        <v>70</v>
      </c>
      <c r="B1457" s="6" t="s">
        <v>2746</v>
      </c>
      <c r="E1457">
        <v>800</v>
      </c>
      <c r="F1457" s="6">
        <v>1400</v>
      </c>
      <c r="AL1457">
        <v>39</v>
      </c>
      <c r="AM1457" s="6">
        <v>9</v>
      </c>
      <c r="AN1457"/>
      <c r="AO1457"/>
      <c r="AZ1457" s="12"/>
      <c r="BA1457" s="6"/>
      <c r="EM1457" t="s">
        <v>539</v>
      </c>
      <c r="EN1457" s="16">
        <v>1</v>
      </c>
    </row>
    <row r="1458" spans="1:144" x14ac:dyDescent="0.3">
      <c r="A1458" s="12" t="s">
        <v>70</v>
      </c>
      <c r="B1458" s="6" t="s">
        <v>2747</v>
      </c>
      <c r="E1458">
        <v>500</v>
      </c>
      <c r="F1458" s="6">
        <v>2000</v>
      </c>
      <c r="AH1458">
        <v>39</v>
      </c>
      <c r="AI1458">
        <v>5</v>
      </c>
      <c r="AL1458"/>
      <c r="AN1458"/>
      <c r="AO1458"/>
      <c r="AZ1458" s="12"/>
      <c r="BA1458" s="6"/>
      <c r="EM1458" t="s">
        <v>539</v>
      </c>
      <c r="EN1458" s="16">
        <v>1</v>
      </c>
    </row>
    <row r="1459" spans="1:144" x14ac:dyDescent="0.3">
      <c r="A1459" s="12" t="s">
        <v>70</v>
      </c>
      <c r="B1459" s="6" t="s">
        <v>2748</v>
      </c>
      <c r="E1459">
        <v>500</v>
      </c>
      <c r="F1459" s="6">
        <v>1200</v>
      </c>
      <c r="AH1459">
        <v>37</v>
      </c>
      <c r="AI1459">
        <v>1</v>
      </c>
      <c r="AL1459"/>
      <c r="AN1459"/>
      <c r="AO1459"/>
      <c r="AZ1459" s="12"/>
      <c r="BA1459" s="6"/>
      <c r="EM1459" t="s">
        <v>539</v>
      </c>
      <c r="EN1459" s="16">
        <v>1</v>
      </c>
    </row>
    <row r="1460" spans="1:144" x14ac:dyDescent="0.3">
      <c r="A1460" s="12" t="s">
        <v>70</v>
      </c>
      <c r="B1460" s="6" t="s">
        <v>2749</v>
      </c>
      <c r="E1460">
        <v>50</v>
      </c>
      <c r="F1460" s="6">
        <v>117</v>
      </c>
      <c r="AG1460" s="6">
        <v>1</v>
      </c>
      <c r="AH1460">
        <v>54</v>
      </c>
      <c r="AJ1460">
        <v>59.5</v>
      </c>
      <c r="AK1460">
        <v>4.5</v>
      </c>
      <c r="AL1460"/>
      <c r="AN1460"/>
      <c r="AO1460"/>
      <c r="AZ1460" s="12"/>
      <c r="BA1460" s="6"/>
      <c r="EM1460" t="s">
        <v>539</v>
      </c>
      <c r="EN1460" s="16">
        <v>1</v>
      </c>
    </row>
    <row r="1461" spans="1:144" s="51" customFormat="1" x14ac:dyDescent="0.3">
      <c r="A1461" s="45" t="s">
        <v>70</v>
      </c>
      <c r="B1461" s="52" t="s">
        <v>2750</v>
      </c>
      <c r="D1461" s="52"/>
      <c r="E1461" s="45">
        <v>100</v>
      </c>
      <c r="F1461" s="52"/>
      <c r="J1461" s="52"/>
      <c r="N1461" s="52"/>
      <c r="P1461" s="52"/>
      <c r="R1461" s="52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100"/>
      <c r="AF1461" s="115"/>
      <c r="AG1461" s="52"/>
      <c r="AH1461" s="51">
        <v>12</v>
      </c>
      <c r="AI1461" s="51">
        <v>1</v>
      </c>
      <c r="AJ1461" s="51">
        <v>15.5</v>
      </c>
      <c r="AK1461" s="51">
        <v>0.5</v>
      </c>
      <c r="AM1461" s="52"/>
      <c r="AS1461" s="52"/>
      <c r="AY1461" s="52"/>
      <c r="AZ1461" s="45"/>
      <c r="BA1461" s="52"/>
      <c r="BJ1461" s="52"/>
      <c r="BL1461" s="52"/>
      <c r="BT1461" s="52"/>
      <c r="CA1461" s="52"/>
      <c r="CS1461" s="52"/>
      <c r="CU1461" s="52"/>
      <c r="CX1461" s="52"/>
      <c r="DN1461" s="52"/>
      <c r="DS1461" s="52"/>
      <c r="DY1461" s="52"/>
      <c r="EL1461" s="52"/>
      <c r="EM1461" s="51" t="s">
        <v>539</v>
      </c>
      <c r="EN1461" s="53">
        <v>1</v>
      </c>
    </row>
    <row r="1462" spans="1:144" x14ac:dyDescent="0.3">
      <c r="A1462" t="s">
        <v>41</v>
      </c>
      <c r="B1462" s="6" t="s">
        <v>2751</v>
      </c>
      <c r="E1462">
        <v>1300</v>
      </c>
      <c r="F1462" s="6">
        <v>1500</v>
      </c>
      <c r="AH1462">
        <v>20.2</v>
      </c>
      <c r="AI1462">
        <v>0.6</v>
      </c>
      <c r="AJ1462">
        <v>21.7</v>
      </c>
      <c r="AL1462"/>
      <c r="AN1462"/>
      <c r="AO1462"/>
      <c r="AZ1462" s="12"/>
      <c r="BA1462" s="6"/>
      <c r="EM1462" t="s">
        <v>591</v>
      </c>
      <c r="EN1462" s="16">
        <v>1</v>
      </c>
    </row>
    <row r="1463" spans="1:144" s="195" customFormat="1" x14ac:dyDescent="0.3">
      <c r="A1463" s="195" t="s">
        <v>41</v>
      </c>
      <c r="B1463" s="196" t="s">
        <v>2752</v>
      </c>
      <c r="C1463" s="195">
        <v>2</v>
      </c>
      <c r="D1463" s="196">
        <v>1</v>
      </c>
      <c r="E1463" s="195">
        <v>1123</v>
      </c>
      <c r="F1463" s="196">
        <v>1908</v>
      </c>
      <c r="G1463" s="195">
        <v>23.41</v>
      </c>
      <c r="H1463" s="195">
        <v>23.41</v>
      </c>
      <c r="I1463" s="195">
        <v>23.41</v>
      </c>
      <c r="J1463" s="196">
        <v>0</v>
      </c>
      <c r="K1463" s="195">
        <v>1691.04</v>
      </c>
      <c r="L1463" s="195">
        <v>1691.04</v>
      </c>
      <c r="M1463" s="195">
        <v>1691.04</v>
      </c>
      <c r="N1463" s="196">
        <v>0</v>
      </c>
      <c r="O1463" s="208">
        <v>12.19225</v>
      </c>
      <c r="P1463" s="196">
        <v>12.19225</v>
      </c>
      <c r="Q1463" s="208">
        <v>108.71494</v>
      </c>
      <c r="R1463" s="196">
        <v>10871494</v>
      </c>
      <c r="S1463" s="202">
        <v>1</v>
      </c>
      <c r="T1463" s="202">
        <v>0</v>
      </c>
      <c r="U1463" s="202">
        <v>0</v>
      </c>
      <c r="V1463" s="202">
        <v>0</v>
      </c>
      <c r="W1463" s="202">
        <v>1</v>
      </c>
      <c r="X1463" s="202">
        <v>0</v>
      </c>
      <c r="Y1463" s="202">
        <v>0</v>
      </c>
      <c r="Z1463" s="202">
        <v>0</v>
      </c>
      <c r="AA1463" s="202">
        <v>0</v>
      </c>
      <c r="AB1463" s="202">
        <v>0</v>
      </c>
      <c r="AC1463" s="202">
        <v>0</v>
      </c>
      <c r="AD1463" s="202">
        <v>0</v>
      </c>
      <c r="AE1463" s="203">
        <v>0</v>
      </c>
      <c r="AF1463" s="204">
        <v>5</v>
      </c>
      <c r="AG1463" s="196"/>
      <c r="AH1463" s="195">
        <v>24.05</v>
      </c>
      <c r="AI1463" s="195">
        <v>0.55000000000000004</v>
      </c>
      <c r="AJ1463" s="195">
        <v>29.3</v>
      </c>
      <c r="AK1463" s="195">
        <v>0.1</v>
      </c>
      <c r="AM1463" s="196"/>
      <c r="AS1463" s="196"/>
      <c r="AY1463" s="196"/>
      <c r="AZ1463" s="193"/>
      <c r="BA1463" s="196"/>
      <c r="BJ1463" s="196">
        <v>1</v>
      </c>
      <c r="BL1463" s="196"/>
      <c r="BT1463" s="196"/>
      <c r="CA1463" s="196"/>
      <c r="CB1463" s="195">
        <v>1</v>
      </c>
      <c r="CH1463" s="195">
        <v>1</v>
      </c>
      <c r="CS1463" s="196"/>
      <c r="CU1463" s="196"/>
      <c r="CX1463" s="196"/>
      <c r="DN1463" s="196"/>
      <c r="DS1463" s="196"/>
      <c r="DY1463" s="196"/>
      <c r="EL1463" s="196"/>
      <c r="EM1463" s="195" t="s">
        <v>591</v>
      </c>
      <c r="EN1463" s="206" t="s">
        <v>210</v>
      </c>
    </row>
    <row r="1464" spans="1:144" x14ac:dyDescent="0.3">
      <c r="A1464" t="s">
        <v>41</v>
      </c>
      <c r="B1464" s="6" t="s">
        <v>2753</v>
      </c>
      <c r="D1464" s="6">
        <v>1</v>
      </c>
      <c r="E1464">
        <v>2500</v>
      </c>
      <c r="F1464" s="6">
        <v>2815</v>
      </c>
      <c r="AH1464">
        <v>30.85</v>
      </c>
      <c r="AI1464">
        <v>1.75</v>
      </c>
      <c r="AJ1464">
        <v>30.9</v>
      </c>
      <c r="AK1464">
        <v>0.9</v>
      </c>
      <c r="AL1464"/>
      <c r="AN1464"/>
      <c r="AO1464"/>
      <c r="AZ1464" s="12"/>
      <c r="BA1464" s="6"/>
      <c r="EM1464" t="s">
        <v>591</v>
      </c>
      <c r="EN1464" s="16">
        <v>1</v>
      </c>
    </row>
    <row r="1465" spans="1:144" x14ac:dyDescent="0.3">
      <c r="A1465" t="s">
        <v>41</v>
      </c>
      <c r="B1465" s="6" t="s">
        <v>2754</v>
      </c>
      <c r="E1465">
        <v>1000</v>
      </c>
      <c r="F1465" s="6">
        <v>1200</v>
      </c>
      <c r="AH1465">
        <v>34</v>
      </c>
      <c r="AI1465">
        <v>0.4</v>
      </c>
      <c r="AL1465"/>
      <c r="AN1465"/>
      <c r="AO1465"/>
      <c r="AZ1465" s="12"/>
      <c r="BA1465" s="6"/>
      <c r="EM1465" t="s">
        <v>591</v>
      </c>
      <c r="EN1465" s="16">
        <v>1</v>
      </c>
    </row>
    <row r="1466" spans="1:144" x14ac:dyDescent="0.3">
      <c r="A1466" t="s">
        <v>41</v>
      </c>
      <c r="B1466" s="6" t="s">
        <v>2755</v>
      </c>
      <c r="D1466" s="6">
        <v>1</v>
      </c>
      <c r="E1466">
        <v>100</v>
      </c>
      <c r="F1466" s="6">
        <v>800</v>
      </c>
      <c r="AG1466" s="6">
        <v>1</v>
      </c>
      <c r="AH1466">
        <v>25.75</v>
      </c>
      <c r="AI1466">
        <v>0.95</v>
      </c>
      <c r="AJ1466">
        <v>28.1</v>
      </c>
      <c r="AL1466"/>
      <c r="AN1466"/>
      <c r="AO1466"/>
      <c r="AX1466">
        <v>2.8</v>
      </c>
      <c r="AY1466" s="6">
        <v>0.1</v>
      </c>
      <c r="AZ1466" s="12"/>
      <c r="BA1466" s="6"/>
      <c r="EM1466" t="s">
        <v>591</v>
      </c>
      <c r="EN1466" s="16">
        <v>1</v>
      </c>
    </row>
    <row r="1467" spans="1:144" x14ac:dyDescent="0.3">
      <c r="A1467" t="s">
        <v>41</v>
      </c>
      <c r="B1467" s="6" t="s">
        <v>2756</v>
      </c>
      <c r="AH1467">
        <v>40.799999999999997</v>
      </c>
      <c r="AL1467"/>
      <c r="AN1467"/>
      <c r="AO1467"/>
      <c r="AZ1467" s="12"/>
      <c r="BA1467" s="6"/>
      <c r="EM1467" t="s">
        <v>591</v>
      </c>
      <c r="EN1467" s="16">
        <v>1</v>
      </c>
    </row>
    <row r="1468" spans="1:144" x14ac:dyDescent="0.3">
      <c r="A1468" t="s">
        <v>41</v>
      </c>
      <c r="B1468" s="6" t="s">
        <v>2757</v>
      </c>
      <c r="AJ1468">
        <v>35.85</v>
      </c>
      <c r="AK1468">
        <v>0.45</v>
      </c>
      <c r="AL1468"/>
      <c r="AN1468"/>
      <c r="AO1468"/>
      <c r="AZ1468" s="12"/>
      <c r="BA1468" s="6"/>
      <c r="EM1468" t="s">
        <v>591</v>
      </c>
      <c r="EN1468" s="16">
        <v>1</v>
      </c>
    </row>
    <row r="1469" spans="1:144" x14ac:dyDescent="0.3">
      <c r="A1469" t="s">
        <v>41</v>
      </c>
      <c r="B1469" s="6" t="s">
        <v>2758</v>
      </c>
      <c r="E1469">
        <v>1644</v>
      </c>
      <c r="F1469" s="6">
        <v>1681</v>
      </c>
      <c r="AH1469">
        <v>26.1</v>
      </c>
      <c r="AI1469">
        <v>1.6</v>
      </c>
      <c r="AL1469"/>
      <c r="AN1469"/>
      <c r="AO1469"/>
      <c r="AZ1469" s="12"/>
      <c r="BA1469" s="6"/>
      <c r="EM1469" t="s">
        <v>591</v>
      </c>
      <c r="EN1469" s="16">
        <v>1</v>
      </c>
    </row>
    <row r="1470" spans="1:144" x14ac:dyDescent="0.3">
      <c r="A1470" t="s">
        <v>41</v>
      </c>
      <c r="B1470" s="6" t="s">
        <v>2759</v>
      </c>
      <c r="F1470" s="6">
        <v>350</v>
      </c>
      <c r="AH1470">
        <v>18</v>
      </c>
      <c r="AI1470">
        <v>1</v>
      </c>
      <c r="AJ1470">
        <v>20</v>
      </c>
      <c r="AL1470"/>
      <c r="AN1470"/>
      <c r="AO1470"/>
      <c r="AZ1470" s="12"/>
      <c r="BA1470" s="6"/>
      <c r="EM1470" t="s">
        <v>591</v>
      </c>
      <c r="EN1470" s="16">
        <v>1</v>
      </c>
    </row>
    <row r="1471" spans="1:144" x14ac:dyDescent="0.3">
      <c r="A1471" t="s">
        <v>41</v>
      </c>
      <c r="B1471" s="6" t="s">
        <v>2760</v>
      </c>
      <c r="AH1471">
        <v>49.8</v>
      </c>
      <c r="AJ1471">
        <v>58.9</v>
      </c>
      <c r="AL1471"/>
      <c r="AN1471"/>
      <c r="AO1471"/>
      <c r="AZ1471" s="12"/>
      <c r="BA1471" s="6"/>
      <c r="EM1471" t="s">
        <v>591</v>
      </c>
      <c r="EN1471" s="16">
        <v>1</v>
      </c>
    </row>
    <row r="1472" spans="1:144" x14ac:dyDescent="0.3">
      <c r="A1472" t="s">
        <v>41</v>
      </c>
      <c r="B1472" s="6" t="s">
        <v>2761</v>
      </c>
      <c r="E1472" s="12">
        <v>500</v>
      </c>
      <c r="AH1472">
        <v>27.8</v>
      </c>
      <c r="AI1472">
        <v>2.2000000000000002</v>
      </c>
      <c r="AJ1472">
        <v>34.5</v>
      </c>
      <c r="AK1472">
        <v>1.5</v>
      </c>
      <c r="AL1472"/>
      <c r="AN1472"/>
      <c r="AO1472"/>
      <c r="AZ1472" s="12"/>
      <c r="BA1472" s="6"/>
      <c r="EM1472" t="s">
        <v>591</v>
      </c>
      <c r="EN1472" s="16">
        <v>1</v>
      </c>
    </row>
    <row r="1473" spans="1:145" x14ac:dyDescent="0.3">
      <c r="A1473" t="s">
        <v>41</v>
      </c>
      <c r="B1473" s="6" t="s">
        <v>2762</v>
      </c>
      <c r="AH1473">
        <v>27.6</v>
      </c>
      <c r="AI1473">
        <v>1.7</v>
      </c>
      <c r="AJ1473">
        <v>34.65</v>
      </c>
      <c r="AK1473">
        <v>0.65</v>
      </c>
      <c r="AL1473"/>
      <c r="AN1473"/>
      <c r="AO1473"/>
      <c r="AZ1473" s="12"/>
      <c r="BA1473" s="6"/>
      <c r="EM1473" t="s">
        <v>591</v>
      </c>
      <c r="EN1473" s="16">
        <v>1</v>
      </c>
    </row>
    <row r="1474" spans="1:145" x14ac:dyDescent="0.3">
      <c r="A1474" t="s">
        <v>41</v>
      </c>
      <c r="B1474" s="6" t="s">
        <v>2763</v>
      </c>
      <c r="F1474" s="6">
        <v>750</v>
      </c>
      <c r="AL1474"/>
      <c r="AN1474"/>
      <c r="AO1474"/>
      <c r="AZ1474" s="12"/>
      <c r="BA1474" s="6"/>
      <c r="EM1474" t="s">
        <v>591</v>
      </c>
      <c r="EN1474" s="16">
        <v>1</v>
      </c>
      <c r="EO1474" t="s">
        <v>602</v>
      </c>
    </row>
    <row r="1475" spans="1:145" x14ac:dyDescent="0.3">
      <c r="A1475" t="s">
        <v>41</v>
      </c>
      <c r="B1475" s="6" t="s">
        <v>2764</v>
      </c>
      <c r="E1475" s="12">
        <v>2000</v>
      </c>
      <c r="AL1475">
        <v>47</v>
      </c>
      <c r="AN1475"/>
      <c r="AO1475"/>
      <c r="AZ1475" s="12"/>
      <c r="BA1475" s="6"/>
      <c r="EM1475" t="s">
        <v>591</v>
      </c>
      <c r="EN1475" s="16">
        <v>1</v>
      </c>
    </row>
    <row r="1476" spans="1:145" x14ac:dyDescent="0.3">
      <c r="A1476" t="s">
        <v>41</v>
      </c>
      <c r="B1476" s="6" t="s">
        <v>2765</v>
      </c>
      <c r="AH1476">
        <v>60</v>
      </c>
      <c r="AJ1476">
        <v>70</v>
      </c>
      <c r="AL1476"/>
      <c r="AN1476"/>
      <c r="AO1476"/>
      <c r="AZ1476" s="12"/>
      <c r="BA1476" s="6"/>
      <c r="EM1476" t="s">
        <v>591</v>
      </c>
      <c r="EN1476" s="16">
        <v>1</v>
      </c>
    </row>
    <row r="1477" spans="1:145" x14ac:dyDescent="0.3">
      <c r="A1477" t="s">
        <v>41</v>
      </c>
      <c r="B1477" s="6" t="s">
        <v>2766</v>
      </c>
      <c r="E1477">
        <v>0</v>
      </c>
      <c r="F1477" s="6">
        <v>1000</v>
      </c>
      <c r="AH1477">
        <v>47.5</v>
      </c>
      <c r="AI1477">
        <v>2.5</v>
      </c>
      <c r="AL1477"/>
      <c r="AN1477"/>
      <c r="AO1477"/>
      <c r="AZ1477" s="12"/>
      <c r="BA1477" s="6"/>
      <c r="EM1477" t="s">
        <v>591</v>
      </c>
      <c r="EN1477" s="16">
        <v>1</v>
      </c>
    </row>
    <row r="1478" spans="1:145" x14ac:dyDescent="0.3">
      <c r="A1478" t="s">
        <v>41</v>
      </c>
      <c r="B1478" s="6" t="s">
        <v>2767</v>
      </c>
      <c r="E1478">
        <v>1558</v>
      </c>
      <c r="F1478" s="6">
        <v>1900</v>
      </c>
      <c r="AG1478" s="6">
        <v>1</v>
      </c>
      <c r="AH1478">
        <v>42</v>
      </c>
      <c r="AI1478">
        <v>3.2</v>
      </c>
      <c r="AL1478"/>
      <c r="AN1478"/>
      <c r="AO1478"/>
      <c r="AZ1478" s="12"/>
      <c r="BA1478" s="6"/>
      <c r="EM1478" t="s">
        <v>591</v>
      </c>
      <c r="EN1478" s="16">
        <v>1</v>
      </c>
    </row>
    <row r="1479" spans="1:145" x14ac:dyDescent="0.3">
      <c r="A1479" t="s">
        <v>41</v>
      </c>
      <c r="B1479" s="6" t="s">
        <v>2768</v>
      </c>
      <c r="D1479" s="6">
        <v>1</v>
      </c>
      <c r="E1479">
        <v>900</v>
      </c>
      <c r="F1479" s="6">
        <v>1800</v>
      </c>
      <c r="AH1479">
        <v>65</v>
      </c>
      <c r="AJ1479">
        <v>87</v>
      </c>
      <c r="AL1479"/>
      <c r="AN1479"/>
      <c r="AO1479"/>
      <c r="AZ1479" s="12"/>
      <c r="BA1479" s="6"/>
      <c r="EM1479" t="s">
        <v>591</v>
      </c>
      <c r="EN1479" s="16">
        <v>1</v>
      </c>
    </row>
    <row r="1480" spans="1:145" x14ac:dyDescent="0.3">
      <c r="A1480" t="s">
        <v>41</v>
      </c>
      <c r="B1480" s="6" t="s">
        <v>2769</v>
      </c>
      <c r="E1480">
        <v>691</v>
      </c>
      <c r="F1480" s="6">
        <v>852</v>
      </c>
      <c r="AH1480">
        <v>50</v>
      </c>
      <c r="AJ1480">
        <v>58.3</v>
      </c>
      <c r="AL1480"/>
      <c r="AN1480"/>
      <c r="AO1480"/>
      <c r="AZ1480" s="12"/>
      <c r="BA1480" s="6"/>
      <c r="EM1480" t="s">
        <v>591</v>
      </c>
      <c r="EN1480" s="16">
        <v>1</v>
      </c>
    </row>
    <row r="1481" spans="1:145" s="195" customFormat="1" x14ac:dyDescent="0.3">
      <c r="A1481" s="195" t="s">
        <v>41</v>
      </c>
      <c r="B1481" s="196" t="s">
        <v>2770</v>
      </c>
      <c r="C1481" s="195">
        <v>1</v>
      </c>
      <c r="D1481" s="196">
        <v>1</v>
      </c>
      <c r="E1481" s="195">
        <v>1300</v>
      </c>
      <c r="F1481" s="196">
        <v>2000</v>
      </c>
      <c r="G1481" s="197">
        <v>14.04</v>
      </c>
      <c r="H1481" s="197">
        <v>14.04</v>
      </c>
      <c r="I1481" s="197">
        <v>14.04</v>
      </c>
      <c r="J1481" s="198">
        <v>0</v>
      </c>
      <c r="K1481" s="199">
        <v>1316</v>
      </c>
      <c r="L1481" s="199">
        <v>1316</v>
      </c>
      <c r="M1481" s="199">
        <v>1316</v>
      </c>
      <c r="N1481" s="200">
        <v>0</v>
      </c>
      <c r="O1481" s="208">
        <v>31.718689999999999</v>
      </c>
      <c r="P1481" s="196">
        <v>32.634619999999998</v>
      </c>
      <c r="Q1481" s="208">
        <v>103.85556</v>
      </c>
      <c r="R1481" s="196">
        <v>104.36094</v>
      </c>
      <c r="S1481" s="202">
        <v>1</v>
      </c>
      <c r="T1481" s="202">
        <v>0</v>
      </c>
      <c r="U1481" s="202">
        <v>0</v>
      </c>
      <c r="V1481" s="202">
        <v>0</v>
      </c>
      <c r="W1481" s="202">
        <v>1</v>
      </c>
      <c r="X1481" s="202">
        <v>0</v>
      </c>
      <c r="Y1481" s="202">
        <v>0</v>
      </c>
      <c r="Z1481" s="202">
        <v>0</v>
      </c>
      <c r="AA1481" s="202">
        <v>0</v>
      </c>
      <c r="AB1481" s="202">
        <v>0</v>
      </c>
      <c r="AC1481" s="202">
        <v>0</v>
      </c>
      <c r="AD1481" s="202">
        <v>0</v>
      </c>
      <c r="AE1481" s="203">
        <v>0</v>
      </c>
      <c r="AF1481" s="204">
        <v>4</v>
      </c>
      <c r="AG1481" s="196"/>
      <c r="AH1481" s="195">
        <v>53</v>
      </c>
      <c r="AJ1481" s="195">
        <v>58</v>
      </c>
      <c r="AM1481" s="196"/>
      <c r="AP1481" s="195">
        <v>3.5</v>
      </c>
      <c r="AQ1481" s="195">
        <v>0.5</v>
      </c>
      <c r="AS1481" s="196"/>
      <c r="AY1481" s="196"/>
      <c r="AZ1481" s="193"/>
      <c r="BA1481" s="196"/>
      <c r="BJ1481" s="196">
        <v>1</v>
      </c>
      <c r="BL1481" s="196"/>
      <c r="BT1481" s="196"/>
      <c r="CA1481" s="196"/>
      <c r="CB1481" s="195">
        <v>1</v>
      </c>
      <c r="CS1481" s="196"/>
      <c r="CU1481" s="196"/>
      <c r="CX1481" s="196"/>
      <c r="DN1481" s="196"/>
      <c r="DS1481" s="196"/>
      <c r="DY1481" s="196"/>
      <c r="EL1481" s="196"/>
      <c r="EM1481" s="195" t="s">
        <v>591</v>
      </c>
      <c r="EN1481" s="206" t="s">
        <v>210</v>
      </c>
    </row>
    <row r="1482" spans="1:145" x14ac:dyDescent="0.3">
      <c r="A1482" t="s">
        <v>41</v>
      </c>
      <c r="B1482" s="6" t="s">
        <v>2771</v>
      </c>
      <c r="D1482" s="6">
        <v>1</v>
      </c>
      <c r="E1482">
        <v>2300</v>
      </c>
      <c r="F1482" s="6">
        <v>2450</v>
      </c>
      <c r="AH1482">
        <v>55</v>
      </c>
      <c r="AJ1482">
        <v>59</v>
      </c>
      <c r="AL1482"/>
      <c r="AN1482" s="246">
        <v>110</v>
      </c>
      <c r="AO1482" s="247"/>
      <c r="AP1482">
        <v>3.35</v>
      </c>
      <c r="AQ1482">
        <v>0.15</v>
      </c>
      <c r="AZ1482" s="12"/>
      <c r="BA1482" s="6"/>
      <c r="EM1482" t="s">
        <v>591</v>
      </c>
      <c r="EN1482" s="16">
        <v>1</v>
      </c>
    </row>
    <row r="1483" spans="1:145" x14ac:dyDescent="0.3">
      <c r="A1483" t="s">
        <v>41</v>
      </c>
      <c r="B1483" s="6" t="s">
        <v>2772</v>
      </c>
      <c r="D1483" s="6">
        <v>1</v>
      </c>
      <c r="E1483">
        <v>1500</v>
      </c>
      <c r="F1483" s="6">
        <v>2450</v>
      </c>
      <c r="AH1483">
        <v>50</v>
      </c>
      <c r="AJ1483">
        <v>49</v>
      </c>
      <c r="AL1483"/>
      <c r="AN1483"/>
      <c r="AO1483"/>
      <c r="AZ1483" s="12"/>
      <c r="BA1483" s="6"/>
      <c r="EM1483" t="s">
        <v>591</v>
      </c>
      <c r="EN1483" s="16">
        <v>1</v>
      </c>
    </row>
    <row r="1484" spans="1:145" x14ac:dyDescent="0.3">
      <c r="A1484" t="s">
        <v>41</v>
      </c>
      <c r="B1484" s="6" t="s">
        <v>2773</v>
      </c>
      <c r="D1484" s="6">
        <v>1</v>
      </c>
      <c r="E1484">
        <v>2850</v>
      </c>
      <c r="F1484" s="6">
        <v>3000</v>
      </c>
      <c r="AH1484">
        <v>52</v>
      </c>
      <c r="AJ1484">
        <v>60</v>
      </c>
      <c r="AL1484"/>
      <c r="AN1484"/>
      <c r="AO1484"/>
      <c r="AP1484">
        <v>3.6</v>
      </c>
      <c r="AQ1484">
        <v>0.2</v>
      </c>
      <c r="AZ1484" s="12"/>
      <c r="BA1484" s="6"/>
      <c r="EM1484" t="s">
        <v>591</v>
      </c>
      <c r="EN1484" s="16">
        <v>1</v>
      </c>
    </row>
    <row r="1485" spans="1:145" s="195" customFormat="1" x14ac:dyDescent="0.3">
      <c r="A1485" s="195" t="s">
        <v>41</v>
      </c>
      <c r="B1485" s="196" t="s">
        <v>2774</v>
      </c>
      <c r="C1485" s="195">
        <v>1</v>
      </c>
      <c r="D1485" s="196">
        <v>1</v>
      </c>
      <c r="E1485" s="195">
        <v>1790</v>
      </c>
      <c r="F1485" s="196">
        <v>2300</v>
      </c>
      <c r="G1485" s="197">
        <v>14.04</v>
      </c>
      <c r="H1485" s="197">
        <v>17.03</v>
      </c>
      <c r="I1485" s="197">
        <v>14.7875</v>
      </c>
      <c r="J1485" s="198">
        <v>1.4950000000000012</v>
      </c>
      <c r="K1485" s="199">
        <v>954</v>
      </c>
      <c r="L1485" s="199">
        <v>1316</v>
      </c>
      <c r="M1485" s="199">
        <v>1225.5</v>
      </c>
      <c r="N1485" s="200">
        <v>181</v>
      </c>
      <c r="O1485" s="208">
        <v>27.277380000000001</v>
      </c>
      <c r="P1485" s="196">
        <v>31.115269999999999</v>
      </c>
      <c r="Q1485" s="208">
        <v>105.27200999999999</v>
      </c>
      <c r="R1485" s="196">
        <v>29.911049999999999</v>
      </c>
      <c r="S1485" s="202">
        <v>1</v>
      </c>
      <c r="T1485" s="202">
        <v>0</v>
      </c>
      <c r="U1485" s="202">
        <v>1</v>
      </c>
      <c r="V1485" s="202">
        <v>0</v>
      </c>
      <c r="W1485" s="202">
        <v>1</v>
      </c>
      <c r="X1485" s="202">
        <v>0</v>
      </c>
      <c r="Y1485" s="202">
        <v>0</v>
      </c>
      <c r="Z1485" s="202">
        <v>0</v>
      </c>
      <c r="AA1485" s="202">
        <v>0</v>
      </c>
      <c r="AB1485" s="202">
        <v>0</v>
      </c>
      <c r="AC1485" s="202">
        <v>0</v>
      </c>
      <c r="AD1485" s="202">
        <v>0</v>
      </c>
      <c r="AE1485" s="203">
        <v>0</v>
      </c>
      <c r="AF1485" s="204">
        <v>1</v>
      </c>
      <c r="AG1485" s="196"/>
      <c r="AH1485" s="195">
        <v>51</v>
      </c>
      <c r="AJ1485" s="195">
        <v>59</v>
      </c>
      <c r="AM1485" s="196"/>
      <c r="AN1485" s="193">
        <v>200</v>
      </c>
      <c r="AO1485" s="195">
        <v>230</v>
      </c>
      <c r="AP1485" s="195">
        <v>3.65</v>
      </c>
      <c r="AQ1485" s="195">
        <v>0.15</v>
      </c>
      <c r="AS1485" s="196"/>
      <c r="AY1485" s="196"/>
      <c r="AZ1485" s="193"/>
      <c r="BA1485" s="196"/>
      <c r="BJ1485" s="196">
        <v>1</v>
      </c>
      <c r="BL1485" s="196"/>
      <c r="BR1485" s="195">
        <v>1</v>
      </c>
      <c r="BT1485" s="196"/>
      <c r="CA1485" s="196"/>
      <c r="CB1485" s="195">
        <v>1</v>
      </c>
      <c r="CS1485" s="196"/>
      <c r="CU1485" s="196"/>
      <c r="CX1485" s="196"/>
      <c r="DN1485" s="196"/>
      <c r="DS1485" s="196"/>
      <c r="DY1485" s="196"/>
      <c r="EL1485" s="196"/>
      <c r="EM1485" s="195" t="s">
        <v>591</v>
      </c>
      <c r="EN1485" s="206" t="s">
        <v>3713</v>
      </c>
    </row>
    <row r="1486" spans="1:145" x14ac:dyDescent="0.3">
      <c r="A1486" t="s">
        <v>41</v>
      </c>
      <c r="B1486" s="6" t="s">
        <v>2775</v>
      </c>
      <c r="E1486">
        <v>1200</v>
      </c>
      <c r="F1486" s="6">
        <v>2000</v>
      </c>
      <c r="AH1486">
        <v>68</v>
      </c>
      <c r="AJ1486">
        <v>70</v>
      </c>
      <c r="AL1486"/>
      <c r="AN1486"/>
      <c r="AO1486"/>
      <c r="AP1486">
        <v>3.8</v>
      </c>
      <c r="AQ1486">
        <v>0.05</v>
      </c>
      <c r="AZ1486" s="12"/>
      <c r="BA1486" s="6"/>
      <c r="EM1486" t="s">
        <v>591</v>
      </c>
      <c r="EN1486" s="16">
        <v>1</v>
      </c>
    </row>
    <row r="1487" spans="1:145" x14ac:dyDescent="0.3">
      <c r="A1487" t="s">
        <v>41</v>
      </c>
      <c r="B1487" s="6" t="s">
        <v>2776</v>
      </c>
      <c r="D1487" s="6">
        <v>1</v>
      </c>
      <c r="E1487">
        <v>1520</v>
      </c>
      <c r="F1487" s="6">
        <v>1920</v>
      </c>
      <c r="AH1487">
        <v>48</v>
      </c>
      <c r="AL1487"/>
      <c r="AN1487"/>
      <c r="AO1487"/>
      <c r="AZ1487" s="12"/>
      <c r="BA1487" s="6"/>
      <c r="EM1487" t="s">
        <v>591</v>
      </c>
      <c r="EN1487" s="16">
        <v>1</v>
      </c>
    </row>
    <row r="1488" spans="1:145" x14ac:dyDescent="0.3">
      <c r="A1488" t="s">
        <v>41</v>
      </c>
      <c r="B1488" s="6" t="s">
        <v>2777</v>
      </c>
      <c r="E1488" s="12">
        <v>1600</v>
      </c>
      <c r="AH1488">
        <v>57</v>
      </c>
      <c r="AJ1488">
        <v>57</v>
      </c>
      <c r="AL1488"/>
      <c r="AN1488"/>
      <c r="AO1488"/>
      <c r="AZ1488" s="12"/>
      <c r="BA1488" s="6"/>
      <c r="EM1488" t="s">
        <v>591</v>
      </c>
      <c r="EN1488" s="16">
        <v>1</v>
      </c>
    </row>
    <row r="1489" spans="1:145" x14ac:dyDescent="0.3">
      <c r="A1489" t="s">
        <v>41</v>
      </c>
      <c r="B1489" s="6" t="s">
        <v>2778</v>
      </c>
      <c r="D1489" s="6">
        <v>1</v>
      </c>
      <c r="E1489">
        <v>1050</v>
      </c>
      <c r="F1489" s="6">
        <v>1800</v>
      </c>
      <c r="AH1489">
        <v>54</v>
      </c>
      <c r="AJ1489">
        <v>61</v>
      </c>
      <c r="AL1489"/>
      <c r="AN1489"/>
      <c r="AO1489"/>
      <c r="AZ1489" s="12"/>
      <c r="BA1489" s="6"/>
      <c r="EM1489" t="s">
        <v>591</v>
      </c>
      <c r="EN1489" s="16">
        <v>1</v>
      </c>
    </row>
    <row r="1490" spans="1:145" x14ac:dyDescent="0.3">
      <c r="A1490" t="s">
        <v>41</v>
      </c>
      <c r="B1490" s="6" t="s">
        <v>2779</v>
      </c>
      <c r="C1490">
        <v>1</v>
      </c>
      <c r="E1490">
        <v>2700</v>
      </c>
      <c r="F1490" s="6">
        <v>330</v>
      </c>
      <c r="AH1490">
        <v>47</v>
      </c>
      <c r="AJ1490">
        <v>52</v>
      </c>
      <c r="AL1490"/>
      <c r="AN1490" s="246">
        <v>150</v>
      </c>
      <c r="AO1490" s="247"/>
      <c r="AZ1490" s="12"/>
      <c r="BA1490" s="6"/>
      <c r="EM1490" t="s">
        <v>591</v>
      </c>
      <c r="EN1490" s="16">
        <v>1</v>
      </c>
    </row>
    <row r="1491" spans="1:145" x14ac:dyDescent="0.3">
      <c r="A1491" t="s">
        <v>41</v>
      </c>
      <c r="B1491" s="6" t="s">
        <v>2780</v>
      </c>
      <c r="D1491" s="6">
        <v>1</v>
      </c>
      <c r="E1491">
        <v>700</v>
      </c>
      <c r="F1491" s="6">
        <v>2000</v>
      </c>
      <c r="AH1491">
        <v>65</v>
      </c>
      <c r="AJ1491">
        <v>62</v>
      </c>
      <c r="AL1491"/>
      <c r="AN1491"/>
      <c r="AO1491"/>
      <c r="AP1491">
        <v>3.25</v>
      </c>
      <c r="AQ1491">
        <v>0.25</v>
      </c>
      <c r="AZ1491" s="12"/>
      <c r="BA1491" s="6"/>
      <c r="EM1491" t="s">
        <v>591</v>
      </c>
      <c r="EN1491" s="16">
        <v>1</v>
      </c>
    </row>
    <row r="1492" spans="1:145" x14ac:dyDescent="0.3">
      <c r="A1492" t="s">
        <v>41</v>
      </c>
      <c r="B1492" s="6" t="s">
        <v>2781</v>
      </c>
      <c r="E1492">
        <v>2600</v>
      </c>
      <c r="F1492" s="6">
        <v>2900</v>
      </c>
      <c r="AL1492"/>
      <c r="AN1492"/>
      <c r="AO1492"/>
      <c r="AP1492">
        <v>3</v>
      </c>
      <c r="AQ1492">
        <v>0.05</v>
      </c>
      <c r="AZ1492" s="12"/>
      <c r="BA1492" s="6"/>
      <c r="EM1492" t="s">
        <v>591</v>
      </c>
      <c r="EN1492" s="16">
        <v>1</v>
      </c>
      <c r="EO1492" t="s">
        <v>602</v>
      </c>
    </row>
    <row r="1493" spans="1:145" x14ac:dyDescent="0.3">
      <c r="A1493" t="s">
        <v>41</v>
      </c>
      <c r="B1493" s="6" t="s">
        <v>2782</v>
      </c>
      <c r="D1493" s="6">
        <v>1</v>
      </c>
      <c r="E1493">
        <v>1000</v>
      </c>
      <c r="F1493" s="6">
        <v>1790</v>
      </c>
      <c r="AH1493">
        <v>68</v>
      </c>
      <c r="AJ1493">
        <v>67</v>
      </c>
      <c r="AL1493"/>
      <c r="AN1493"/>
      <c r="AO1493"/>
      <c r="AZ1493" s="12"/>
      <c r="BA1493" s="6"/>
      <c r="EM1493" t="s">
        <v>591</v>
      </c>
      <c r="EN1493" s="16">
        <v>1</v>
      </c>
    </row>
    <row r="1494" spans="1:145" x14ac:dyDescent="0.3">
      <c r="A1494" t="s">
        <v>41</v>
      </c>
      <c r="B1494" s="6" t="s">
        <v>2783</v>
      </c>
      <c r="D1494" s="6">
        <v>1</v>
      </c>
      <c r="E1494">
        <v>1800</v>
      </c>
      <c r="F1494" s="6">
        <v>3300</v>
      </c>
      <c r="AH1494">
        <v>47</v>
      </c>
      <c r="AJ1494">
        <v>50</v>
      </c>
      <c r="AL1494"/>
      <c r="AN1494"/>
      <c r="AO1494"/>
      <c r="AZ1494" s="12"/>
      <c r="BA1494" s="6"/>
      <c r="EM1494" t="s">
        <v>591</v>
      </c>
      <c r="EN1494" s="16">
        <v>1</v>
      </c>
    </row>
    <row r="1495" spans="1:145" s="195" customFormat="1" x14ac:dyDescent="0.3">
      <c r="A1495" s="195" t="s">
        <v>41</v>
      </c>
      <c r="B1495" s="196" t="s">
        <v>2784</v>
      </c>
      <c r="C1495" s="195">
        <v>1</v>
      </c>
      <c r="D1495" s="196">
        <v>1</v>
      </c>
      <c r="E1495" s="195">
        <v>1700</v>
      </c>
      <c r="F1495" s="196">
        <v>2520</v>
      </c>
      <c r="G1495" s="197">
        <v>14.04</v>
      </c>
      <c r="H1495" s="197">
        <v>14.04</v>
      </c>
      <c r="I1495" s="197">
        <v>14.04</v>
      </c>
      <c r="J1495" s="198">
        <v>0</v>
      </c>
      <c r="K1495" s="199">
        <v>1316</v>
      </c>
      <c r="L1495" s="199">
        <v>1316</v>
      </c>
      <c r="M1495" s="199">
        <v>1316</v>
      </c>
      <c r="N1495" s="200">
        <v>0</v>
      </c>
      <c r="O1495" s="208">
        <v>29.533000000000001</v>
      </c>
      <c r="P1495" s="201">
        <v>29.533000000000001</v>
      </c>
      <c r="Q1495" s="208">
        <v>103.35</v>
      </c>
      <c r="R1495" s="201">
        <v>103.35</v>
      </c>
      <c r="S1495" s="202">
        <v>1</v>
      </c>
      <c r="T1495" s="202">
        <v>0</v>
      </c>
      <c r="U1495" s="202">
        <v>1</v>
      </c>
      <c r="V1495" s="202">
        <v>1</v>
      </c>
      <c r="W1495" s="202">
        <v>1</v>
      </c>
      <c r="X1495" s="202">
        <v>0</v>
      </c>
      <c r="Y1495" s="202">
        <v>0</v>
      </c>
      <c r="Z1495" s="202">
        <v>0</v>
      </c>
      <c r="AA1495" s="202">
        <v>0</v>
      </c>
      <c r="AB1495" s="202">
        <v>0</v>
      </c>
      <c r="AC1495" s="202">
        <v>0</v>
      </c>
      <c r="AD1495" s="202">
        <v>0</v>
      </c>
      <c r="AE1495" s="203">
        <v>0</v>
      </c>
      <c r="AF1495" s="204">
        <v>2</v>
      </c>
      <c r="AG1495" s="196"/>
      <c r="AH1495" s="195">
        <v>43</v>
      </c>
      <c r="AJ1495" s="195">
        <v>51</v>
      </c>
      <c r="AM1495" s="196"/>
      <c r="AP1495" s="195">
        <v>4</v>
      </c>
      <c r="AQ1495" s="195">
        <v>0.05</v>
      </c>
      <c r="AS1495" s="196"/>
      <c r="AY1495" s="196"/>
      <c r="AZ1495" s="193"/>
      <c r="BA1495" s="196"/>
      <c r="BJ1495" s="196">
        <v>1</v>
      </c>
      <c r="BL1495" s="196"/>
      <c r="BR1495" s="195">
        <v>1</v>
      </c>
      <c r="BT1495" s="196"/>
      <c r="CA1495" s="196">
        <v>1</v>
      </c>
      <c r="CB1495" s="195">
        <v>1</v>
      </c>
      <c r="CE1495" s="195">
        <v>1</v>
      </c>
      <c r="CH1495" s="195">
        <v>1</v>
      </c>
      <c r="CS1495" s="196"/>
      <c r="CU1495" s="196"/>
      <c r="CX1495" s="196"/>
      <c r="DN1495" s="196"/>
      <c r="DS1495" s="196"/>
      <c r="DY1495" s="196"/>
      <c r="EL1495" s="196"/>
      <c r="EM1495" s="195" t="s">
        <v>591</v>
      </c>
      <c r="EN1495" s="206" t="s">
        <v>3713</v>
      </c>
    </row>
    <row r="1496" spans="1:145" x14ac:dyDescent="0.3">
      <c r="A1496" t="s">
        <v>41</v>
      </c>
      <c r="B1496" s="6" t="s">
        <v>2785</v>
      </c>
      <c r="D1496" s="6">
        <v>1</v>
      </c>
      <c r="E1496" s="12">
        <v>2900</v>
      </c>
      <c r="AH1496">
        <v>37</v>
      </c>
      <c r="AJ1496">
        <v>45</v>
      </c>
      <c r="AL1496"/>
      <c r="AN1496"/>
      <c r="AO1496"/>
      <c r="AP1496">
        <v>3.6</v>
      </c>
      <c r="AQ1496">
        <v>0.05</v>
      </c>
      <c r="AZ1496" s="12"/>
      <c r="BA1496" s="6"/>
      <c r="EM1496" t="s">
        <v>591</v>
      </c>
      <c r="EN1496" s="16">
        <v>1</v>
      </c>
    </row>
    <row r="1497" spans="1:145" x14ac:dyDescent="0.3">
      <c r="A1497" t="s">
        <v>41</v>
      </c>
      <c r="B1497" s="6" t="s">
        <v>2786</v>
      </c>
      <c r="AH1497">
        <v>58.2</v>
      </c>
      <c r="AL1497"/>
      <c r="AN1497"/>
      <c r="AO1497"/>
      <c r="AZ1497" s="12"/>
      <c r="BA1497" s="6"/>
      <c r="EM1497" t="s">
        <v>591</v>
      </c>
      <c r="EN1497" s="16">
        <v>1</v>
      </c>
    </row>
    <row r="1498" spans="1:145" x14ac:dyDescent="0.3">
      <c r="A1498" t="s">
        <v>41</v>
      </c>
      <c r="B1498" s="6" t="s">
        <v>2787</v>
      </c>
      <c r="D1498" s="6">
        <v>1</v>
      </c>
      <c r="E1498">
        <v>2010</v>
      </c>
      <c r="F1498" s="6">
        <v>3300</v>
      </c>
      <c r="AH1498">
        <v>49</v>
      </c>
      <c r="AJ1498">
        <v>57</v>
      </c>
      <c r="AL1498"/>
      <c r="AN1498"/>
      <c r="AO1498"/>
      <c r="AP1498">
        <v>3.8</v>
      </c>
      <c r="AQ1498">
        <v>0.05</v>
      </c>
      <c r="AZ1498" s="12"/>
      <c r="BA1498" s="6"/>
      <c r="EM1498" t="s">
        <v>591</v>
      </c>
      <c r="EN1498" s="16">
        <v>1</v>
      </c>
    </row>
    <row r="1499" spans="1:145" s="195" customFormat="1" x14ac:dyDescent="0.3">
      <c r="A1499" s="195" t="s">
        <v>41</v>
      </c>
      <c r="B1499" s="196" t="s">
        <v>2788</v>
      </c>
      <c r="C1499" s="195">
        <v>1</v>
      </c>
      <c r="D1499" s="196">
        <v>1</v>
      </c>
      <c r="E1499" s="195">
        <v>2500</v>
      </c>
      <c r="F1499" s="196">
        <v>3400</v>
      </c>
      <c r="G1499" s="197">
        <v>14.04</v>
      </c>
      <c r="H1499" s="197">
        <v>17.03</v>
      </c>
      <c r="I1499" s="197">
        <v>15.535</v>
      </c>
      <c r="J1499" s="198">
        <v>2.1142492757477784</v>
      </c>
      <c r="K1499" s="199">
        <v>954</v>
      </c>
      <c r="L1499" s="199">
        <v>1316</v>
      </c>
      <c r="M1499" s="199">
        <v>1135</v>
      </c>
      <c r="N1499" s="200">
        <v>255.9726547895302</v>
      </c>
      <c r="O1499" s="208">
        <v>29.390429999999999</v>
      </c>
      <c r="P1499" s="196">
        <v>31.196639999999999</v>
      </c>
      <c r="Q1499" s="208">
        <v>103.06569</v>
      </c>
      <c r="R1499" s="196">
        <v>103.44606</v>
      </c>
      <c r="S1499" s="202">
        <v>1</v>
      </c>
      <c r="T1499" s="202">
        <v>0</v>
      </c>
      <c r="U1499" s="202">
        <v>0</v>
      </c>
      <c r="V1499" s="202">
        <v>0</v>
      </c>
      <c r="W1499" s="202">
        <v>1</v>
      </c>
      <c r="X1499" s="202">
        <v>0</v>
      </c>
      <c r="Y1499" s="202">
        <v>0</v>
      </c>
      <c r="Z1499" s="202">
        <v>0</v>
      </c>
      <c r="AA1499" s="202">
        <v>0</v>
      </c>
      <c r="AB1499" s="202">
        <v>0</v>
      </c>
      <c r="AC1499" s="202">
        <v>0</v>
      </c>
      <c r="AD1499" s="202">
        <v>0</v>
      </c>
      <c r="AE1499" s="203">
        <v>0</v>
      </c>
      <c r="AF1499" s="204">
        <v>3</v>
      </c>
      <c r="AG1499" s="196"/>
      <c r="AH1499" s="195">
        <v>42</v>
      </c>
      <c r="AJ1499" s="195">
        <v>51</v>
      </c>
      <c r="AM1499" s="196"/>
      <c r="AS1499" s="196"/>
      <c r="AY1499" s="196"/>
      <c r="AZ1499" s="193"/>
      <c r="BA1499" s="196"/>
      <c r="BJ1499" s="196">
        <v>1</v>
      </c>
      <c r="BL1499" s="196"/>
      <c r="BT1499" s="196"/>
      <c r="CA1499" s="196"/>
      <c r="CB1499" s="195">
        <v>1</v>
      </c>
      <c r="CS1499" s="196"/>
      <c r="CU1499" s="196"/>
      <c r="CX1499" s="196"/>
      <c r="DN1499" s="196"/>
      <c r="DS1499" s="196"/>
      <c r="DY1499" s="196"/>
      <c r="EL1499" s="196"/>
      <c r="EM1499" s="195" t="s">
        <v>591</v>
      </c>
      <c r="EN1499" s="206" t="s">
        <v>3713</v>
      </c>
    </row>
    <row r="1500" spans="1:145" x14ac:dyDescent="0.3">
      <c r="A1500" t="s">
        <v>41</v>
      </c>
      <c r="B1500" s="6" t="s">
        <v>2789</v>
      </c>
      <c r="E1500">
        <v>3300</v>
      </c>
      <c r="F1500" s="6">
        <v>3500</v>
      </c>
      <c r="AG1500" s="6">
        <v>0</v>
      </c>
      <c r="AH1500">
        <v>65.400000000000006</v>
      </c>
      <c r="AJ1500">
        <v>69</v>
      </c>
      <c r="AL1500"/>
      <c r="AN1500"/>
      <c r="AO1500"/>
      <c r="AZ1500" s="12"/>
      <c r="BA1500" s="6"/>
      <c r="EM1500" t="s">
        <v>591</v>
      </c>
      <c r="EN1500" s="16">
        <v>1</v>
      </c>
    </row>
    <row r="1501" spans="1:145" x14ac:dyDescent="0.3">
      <c r="A1501" t="s">
        <v>41</v>
      </c>
      <c r="B1501" s="6" t="s">
        <v>2790</v>
      </c>
      <c r="E1501">
        <v>1076</v>
      </c>
      <c r="F1501" s="6">
        <v>1130</v>
      </c>
      <c r="AH1501">
        <v>36.4</v>
      </c>
      <c r="AI1501">
        <v>3.2</v>
      </c>
      <c r="AJ1501">
        <v>50.5</v>
      </c>
      <c r="AL1501"/>
      <c r="AN1501"/>
      <c r="AO1501"/>
      <c r="AZ1501" s="12"/>
      <c r="BA1501" s="6"/>
      <c r="EM1501" t="s">
        <v>591</v>
      </c>
      <c r="EN1501" s="16">
        <v>1</v>
      </c>
    </row>
    <row r="1502" spans="1:145" s="51" customFormat="1" x14ac:dyDescent="0.3">
      <c r="A1502" s="51" t="s">
        <v>41</v>
      </c>
      <c r="B1502" s="52" t="s">
        <v>2791</v>
      </c>
      <c r="D1502" s="52"/>
      <c r="F1502" s="52">
        <v>2200</v>
      </c>
      <c r="J1502" s="52"/>
      <c r="N1502" s="52"/>
      <c r="P1502" s="52"/>
      <c r="R1502" s="52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100"/>
      <c r="AF1502" s="115"/>
      <c r="AG1502" s="52"/>
      <c r="AM1502" s="52"/>
      <c r="AS1502" s="52"/>
      <c r="AY1502" s="52"/>
      <c r="AZ1502" s="45"/>
      <c r="BA1502" s="52"/>
      <c r="BJ1502" s="52"/>
      <c r="BL1502" s="52"/>
      <c r="BT1502" s="52"/>
      <c r="CA1502" s="52"/>
      <c r="CS1502" s="52"/>
      <c r="CU1502" s="52"/>
      <c r="CX1502" s="52"/>
      <c r="DN1502" s="52"/>
      <c r="DS1502" s="52"/>
      <c r="DY1502" s="52"/>
      <c r="EL1502" s="52"/>
      <c r="EM1502" s="51" t="s">
        <v>591</v>
      </c>
      <c r="EN1502" s="53">
        <v>1</v>
      </c>
      <c r="EO1502" s="51" t="s">
        <v>602</v>
      </c>
    </row>
    <row r="1503" spans="1:145" s="70" customFormat="1" x14ac:dyDescent="0.3">
      <c r="A1503" s="69" t="s">
        <v>59</v>
      </c>
      <c r="B1503" s="136" t="s">
        <v>2792</v>
      </c>
      <c r="D1503" s="136"/>
      <c r="E1503" s="70">
        <v>70</v>
      </c>
      <c r="F1503" s="136">
        <v>1000</v>
      </c>
      <c r="J1503" s="136"/>
      <c r="N1503" s="136"/>
      <c r="P1503" s="136"/>
      <c r="R1503" s="136"/>
      <c r="S1503" s="73"/>
      <c r="T1503" s="73"/>
      <c r="U1503" s="73"/>
      <c r="V1503" s="73"/>
      <c r="W1503" s="73"/>
      <c r="X1503" s="73"/>
      <c r="Y1503" s="73"/>
      <c r="Z1503" s="73"/>
      <c r="AA1503" s="73"/>
      <c r="AB1503" s="73"/>
      <c r="AC1503" s="73"/>
      <c r="AD1503" s="73"/>
      <c r="AE1503" s="135"/>
      <c r="AF1503" s="137"/>
      <c r="AG1503" s="136">
        <v>0</v>
      </c>
      <c r="AL1503" s="70">
        <v>32</v>
      </c>
      <c r="AM1503" s="136"/>
      <c r="AS1503" s="136"/>
      <c r="AY1503" s="136"/>
      <c r="AZ1503" s="69"/>
      <c r="BA1503" s="136"/>
      <c r="BJ1503" s="136"/>
      <c r="BL1503" s="136"/>
      <c r="BT1503" s="136"/>
      <c r="CA1503" s="136"/>
      <c r="CS1503" s="136"/>
      <c r="CU1503" s="136"/>
      <c r="CX1503" s="136"/>
      <c r="DN1503" s="136"/>
      <c r="DS1503" s="136"/>
      <c r="DY1503" s="136"/>
      <c r="EL1503" s="136"/>
      <c r="EM1503" s="70" t="s">
        <v>591</v>
      </c>
      <c r="EN1503" s="138">
        <v>1</v>
      </c>
    </row>
    <row r="1504" spans="1:145" x14ac:dyDescent="0.3">
      <c r="A1504" s="12" t="s">
        <v>59</v>
      </c>
      <c r="B1504" s="6" t="s">
        <v>2793</v>
      </c>
      <c r="AL1504"/>
      <c r="AN1504"/>
      <c r="AO1504"/>
      <c r="AZ1504" s="12"/>
      <c r="BA1504" s="6"/>
      <c r="EM1504" t="s">
        <v>591</v>
      </c>
      <c r="EN1504" s="16">
        <v>1</v>
      </c>
      <c r="EO1504" t="s">
        <v>602</v>
      </c>
    </row>
    <row r="1505" spans="1:145" s="51" customFormat="1" x14ac:dyDescent="0.3">
      <c r="A1505" s="45" t="s">
        <v>59</v>
      </c>
      <c r="B1505" s="52" t="s">
        <v>2794</v>
      </c>
      <c r="C1505" s="51">
        <v>1</v>
      </c>
      <c r="D1505" s="52"/>
      <c r="E1505" s="51">
        <v>400</v>
      </c>
      <c r="F1505" s="52">
        <v>1400</v>
      </c>
      <c r="J1505" s="52"/>
      <c r="N1505" s="52"/>
      <c r="P1505" s="52"/>
      <c r="R1505" s="52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100"/>
      <c r="AF1505" s="115"/>
      <c r="AG1505" s="52">
        <v>0</v>
      </c>
      <c r="AH1505" s="51">
        <v>24.21</v>
      </c>
      <c r="AI1505" s="51">
        <v>0.74</v>
      </c>
      <c r="AJ1505" s="51">
        <v>32.44</v>
      </c>
      <c r="AK1505" s="51">
        <v>1.62</v>
      </c>
      <c r="AM1505" s="52"/>
      <c r="AP1505" s="51">
        <v>2.09</v>
      </c>
      <c r="AQ1505" s="51">
        <v>7.0000000000000007E-2</v>
      </c>
      <c r="AS1505" s="52"/>
      <c r="AY1505" s="52"/>
      <c r="AZ1505" s="45"/>
      <c r="BA1505" s="52"/>
      <c r="BJ1505" s="52"/>
      <c r="BL1505" s="52"/>
      <c r="BT1505" s="52"/>
      <c r="CA1505" s="52"/>
      <c r="CS1505" s="52"/>
      <c r="CU1505" s="52"/>
      <c r="CX1505" s="52"/>
      <c r="DN1505" s="52"/>
      <c r="DS1505" s="52"/>
      <c r="DY1505" s="52"/>
      <c r="EL1505" s="52"/>
      <c r="EM1505" s="51" t="s">
        <v>591</v>
      </c>
      <c r="EN1505" s="53">
        <v>1</v>
      </c>
    </row>
    <row r="1506" spans="1:145" s="70" customFormat="1" x14ac:dyDescent="0.3">
      <c r="A1506" s="69" t="s">
        <v>53</v>
      </c>
      <c r="B1506" s="136" t="s">
        <v>2795</v>
      </c>
      <c r="D1506" s="136"/>
      <c r="F1506" s="136">
        <v>1000</v>
      </c>
      <c r="J1506" s="136"/>
      <c r="N1506" s="136"/>
      <c r="P1506" s="136"/>
      <c r="R1506" s="136"/>
      <c r="S1506" s="73"/>
      <c r="T1506" s="73"/>
      <c r="U1506" s="73"/>
      <c r="V1506" s="73"/>
      <c r="W1506" s="73"/>
      <c r="X1506" s="73"/>
      <c r="Y1506" s="73"/>
      <c r="Z1506" s="73"/>
      <c r="AA1506" s="73"/>
      <c r="AB1506" s="73"/>
      <c r="AC1506" s="73"/>
      <c r="AD1506" s="73"/>
      <c r="AE1506" s="135"/>
      <c r="AF1506" s="137"/>
      <c r="AG1506" s="136"/>
      <c r="AM1506" s="136"/>
      <c r="AS1506" s="136"/>
      <c r="AY1506" s="136"/>
      <c r="AZ1506" s="69"/>
      <c r="BA1506" s="136"/>
      <c r="BJ1506" s="136"/>
      <c r="BL1506" s="136"/>
      <c r="BT1506" s="136"/>
      <c r="CA1506" s="136"/>
      <c r="CS1506" s="136"/>
      <c r="CU1506" s="136"/>
      <c r="CX1506" s="136"/>
      <c r="DN1506" s="136"/>
      <c r="DS1506" s="136"/>
      <c r="DY1506" s="136"/>
      <c r="EL1506" s="136"/>
      <c r="EM1506" s="70" t="s">
        <v>2151</v>
      </c>
      <c r="EN1506" s="138">
        <v>1</v>
      </c>
      <c r="EO1506" s="70" t="s">
        <v>602</v>
      </c>
    </row>
    <row r="1507" spans="1:145" x14ac:dyDescent="0.3">
      <c r="A1507" s="12" t="s">
        <v>53</v>
      </c>
      <c r="B1507" s="6" t="s">
        <v>2796</v>
      </c>
      <c r="E1507">
        <v>700</v>
      </c>
      <c r="F1507" s="6">
        <v>1550</v>
      </c>
      <c r="AL1507">
        <v>28</v>
      </c>
      <c r="AN1507"/>
      <c r="AO1507"/>
      <c r="AZ1507" s="12"/>
      <c r="BA1507" s="6"/>
      <c r="EM1507" t="s">
        <v>1276</v>
      </c>
      <c r="EN1507" s="16">
        <v>1</v>
      </c>
    </row>
    <row r="1508" spans="1:145" x14ac:dyDescent="0.3">
      <c r="A1508" s="12" t="s">
        <v>53</v>
      </c>
      <c r="B1508" s="6" t="s">
        <v>2797</v>
      </c>
      <c r="AL1508"/>
      <c r="AN1508"/>
      <c r="AO1508"/>
      <c r="AZ1508" s="12"/>
      <c r="BA1508" s="6"/>
      <c r="EM1508" t="s">
        <v>1276</v>
      </c>
      <c r="EN1508" s="16">
        <v>1</v>
      </c>
      <c r="EO1508" t="s">
        <v>602</v>
      </c>
    </row>
    <row r="1509" spans="1:145" x14ac:dyDescent="0.3">
      <c r="A1509" s="12" t="s">
        <v>53</v>
      </c>
      <c r="B1509" s="6" t="s">
        <v>2798</v>
      </c>
      <c r="AH1509">
        <v>31</v>
      </c>
      <c r="AL1509"/>
      <c r="AN1509"/>
      <c r="AO1509"/>
      <c r="AZ1509" s="12"/>
      <c r="BA1509" s="6"/>
      <c r="EM1509" t="s">
        <v>1276</v>
      </c>
      <c r="EN1509" s="16">
        <v>1</v>
      </c>
      <c r="EO1509" t="s">
        <v>602</v>
      </c>
    </row>
    <row r="1510" spans="1:145" x14ac:dyDescent="0.3">
      <c r="A1510" s="12" t="s">
        <v>53</v>
      </c>
      <c r="B1510" s="6" t="s">
        <v>2799</v>
      </c>
      <c r="AH1510">
        <v>35</v>
      </c>
      <c r="AJ1510">
        <v>38</v>
      </c>
      <c r="AL1510"/>
      <c r="AN1510"/>
      <c r="AO1510"/>
      <c r="AZ1510" s="12"/>
      <c r="BA1510" s="6"/>
      <c r="EM1510" t="s">
        <v>1276</v>
      </c>
    </row>
    <row r="1511" spans="1:145" x14ac:dyDescent="0.3">
      <c r="A1511" s="12" t="s">
        <v>53</v>
      </c>
      <c r="B1511" s="6" t="s">
        <v>2800</v>
      </c>
      <c r="AL1511"/>
      <c r="AN1511"/>
      <c r="AO1511"/>
      <c r="AZ1511" s="12"/>
      <c r="BA1511" s="6"/>
      <c r="EM1511" t="s">
        <v>2151</v>
      </c>
      <c r="EN1511" s="16">
        <v>1</v>
      </c>
      <c r="EO1511" t="s">
        <v>602</v>
      </c>
    </row>
    <row r="1512" spans="1:145" x14ac:dyDescent="0.3">
      <c r="A1512" s="12" t="s">
        <v>53</v>
      </c>
      <c r="B1512" s="6" t="s">
        <v>2801</v>
      </c>
      <c r="AL1512"/>
      <c r="AN1512"/>
      <c r="AO1512"/>
      <c r="AZ1512" s="12"/>
      <c r="BA1512" s="6"/>
      <c r="EM1512" t="s">
        <v>2151</v>
      </c>
      <c r="EN1512" s="16">
        <v>1</v>
      </c>
      <c r="EO1512" t="s">
        <v>602</v>
      </c>
    </row>
    <row r="1513" spans="1:145" x14ac:dyDescent="0.3">
      <c r="A1513" s="12" t="s">
        <v>53</v>
      </c>
      <c r="B1513" s="6" t="s">
        <v>2802</v>
      </c>
      <c r="AL1513"/>
      <c r="AN1513"/>
      <c r="AO1513"/>
      <c r="AZ1513" s="12"/>
      <c r="BA1513" s="6"/>
      <c r="EM1513" t="s">
        <v>1276</v>
      </c>
      <c r="EN1513" s="16">
        <v>1</v>
      </c>
      <c r="EO1513" t="s">
        <v>602</v>
      </c>
    </row>
    <row r="1514" spans="1:145" x14ac:dyDescent="0.3">
      <c r="A1514" s="12" t="s">
        <v>53</v>
      </c>
      <c r="B1514" s="6" t="s">
        <v>2803</v>
      </c>
      <c r="AL1514"/>
      <c r="AN1514"/>
      <c r="AO1514"/>
      <c r="AZ1514" s="12"/>
      <c r="BA1514" s="6"/>
      <c r="EM1514" t="s">
        <v>1276</v>
      </c>
      <c r="EN1514" s="16">
        <v>1</v>
      </c>
      <c r="EO1514" t="s">
        <v>602</v>
      </c>
    </row>
    <row r="1515" spans="1:145" x14ac:dyDescent="0.3">
      <c r="A1515" s="12" t="s">
        <v>53</v>
      </c>
      <c r="B1515" s="6" t="s">
        <v>2804</v>
      </c>
      <c r="AL1515"/>
      <c r="AN1515"/>
      <c r="AO1515"/>
      <c r="AZ1515" s="12"/>
      <c r="BA1515" s="6"/>
      <c r="EM1515" t="s">
        <v>1276</v>
      </c>
      <c r="EN1515" s="16">
        <v>1</v>
      </c>
      <c r="EO1515" t="s">
        <v>602</v>
      </c>
    </row>
    <row r="1516" spans="1:145" x14ac:dyDescent="0.3">
      <c r="A1516" s="12" t="s">
        <v>53</v>
      </c>
      <c r="B1516" s="6" t="s">
        <v>2805</v>
      </c>
      <c r="E1516" s="12">
        <v>1400</v>
      </c>
      <c r="AH1516">
        <v>21</v>
      </c>
      <c r="AL1516"/>
      <c r="AN1516"/>
      <c r="AO1516"/>
      <c r="AZ1516" s="12"/>
      <c r="BA1516" s="6"/>
      <c r="EM1516" t="s">
        <v>2151</v>
      </c>
      <c r="EN1516" s="16">
        <v>1</v>
      </c>
    </row>
    <row r="1517" spans="1:145" x14ac:dyDescent="0.3">
      <c r="A1517" s="12" t="s">
        <v>53</v>
      </c>
      <c r="B1517" s="6" t="s">
        <v>2806</v>
      </c>
      <c r="AH1517">
        <v>19</v>
      </c>
      <c r="AJ1517">
        <v>21</v>
      </c>
      <c r="AL1517"/>
      <c r="AN1517"/>
      <c r="AO1517"/>
      <c r="AZ1517" s="12"/>
      <c r="BA1517" s="6"/>
      <c r="EM1517" t="s">
        <v>1276</v>
      </c>
      <c r="EN1517" s="16">
        <v>1</v>
      </c>
    </row>
    <row r="1518" spans="1:145" x14ac:dyDescent="0.3">
      <c r="A1518" s="12" t="s">
        <v>53</v>
      </c>
      <c r="B1518" s="6" t="s">
        <v>2807</v>
      </c>
      <c r="F1518" s="6">
        <v>1300</v>
      </c>
      <c r="AL1518"/>
      <c r="AN1518"/>
      <c r="AO1518"/>
      <c r="AZ1518" s="12"/>
      <c r="BA1518" s="6"/>
      <c r="EM1518" t="s">
        <v>1276</v>
      </c>
      <c r="EN1518" s="16">
        <v>1</v>
      </c>
      <c r="EO1518" t="s">
        <v>602</v>
      </c>
    </row>
    <row r="1519" spans="1:145" x14ac:dyDescent="0.3">
      <c r="A1519" s="12" t="s">
        <v>53</v>
      </c>
      <c r="B1519" s="6" t="s">
        <v>2808</v>
      </c>
      <c r="E1519">
        <v>360</v>
      </c>
      <c r="AL1519"/>
      <c r="AN1519"/>
      <c r="AO1519"/>
      <c r="AZ1519" s="12"/>
      <c r="BA1519" s="6"/>
      <c r="EM1519" t="s">
        <v>1276</v>
      </c>
      <c r="EN1519" s="16">
        <v>1</v>
      </c>
      <c r="EO1519" t="s">
        <v>602</v>
      </c>
    </row>
    <row r="1520" spans="1:145" x14ac:dyDescent="0.3">
      <c r="A1520" s="12" t="s">
        <v>53</v>
      </c>
      <c r="B1520" s="6" t="s">
        <v>2809</v>
      </c>
      <c r="E1520" s="12">
        <v>700</v>
      </c>
      <c r="AL1520"/>
      <c r="AN1520"/>
      <c r="AO1520"/>
      <c r="AZ1520" s="12"/>
      <c r="BA1520" s="6"/>
      <c r="EM1520" t="s">
        <v>1276</v>
      </c>
      <c r="EN1520" s="16">
        <v>1</v>
      </c>
      <c r="EO1520" t="s">
        <v>602</v>
      </c>
    </row>
    <row r="1521" spans="1:145" x14ac:dyDescent="0.3">
      <c r="A1521" s="12" t="s">
        <v>53</v>
      </c>
      <c r="B1521" s="6" t="s">
        <v>2810</v>
      </c>
      <c r="E1521">
        <v>900</v>
      </c>
      <c r="F1521" s="6">
        <v>1560</v>
      </c>
      <c r="AL1521"/>
      <c r="AN1521"/>
      <c r="AO1521"/>
      <c r="AZ1521" s="12"/>
      <c r="BA1521" s="6"/>
      <c r="EM1521" t="s">
        <v>1276</v>
      </c>
      <c r="EN1521" s="16">
        <v>1</v>
      </c>
      <c r="EO1521" t="s">
        <v>602</v>
      </c>
    </row>
    <row r="1522" spans="1:145" x14ac:dyDescent="0.3">
      <c r="A1522" s="12" t="s">
        <v>53</v>
      </c>
      <c r="B1522" s="6" t="s">
        <v>2811</v>
      </c>
      <c r="E1522">
        <v>0</v>
      </c>
      <c r="F1522" s="6">
        <v>555</v>
      </c>
      <c r="AL1522"/>
      <c r="AN1522"/>
      <c r="AO1522"/>
      <c r="AZ1522" s="12"/>
      <c r="BA1522" s="6"/>
      <c r="EM1522" t="s">
        <v>1276</v>
      </c>
      <c r="EN1522" s="16">
        <v>1</v>
      </c>
      <c r="EO1522" t="s">
        <v>602</v>
      </c>
    </row>
    <row r="1523" spans="1:145" x14ac:dyDescent="0.3">
      <c r="A1523" s="12" t="s">
        <v>53</v>
      </c>
      <c r="B1523" s="6" t="s">
        <v>2812</v>
      </c>
      <c r="AL1523"/>
      <c r="AN1523"/>
      <c r="AO1523"/>
      <c r="AZ1523" s="12"/>
      <c r="BA1523" s="6"/>
      <c r="EM1523" t="s">
        <v>1276</v>
      </c>
      <c r="EN1523" s="16">
        <v>1</v>
      </c>
      <c r="EO1523" t="s">
        <v>602</v>
      </c>
    </row>
    <row r="1524" spans="1:145" x14ac:dyDescent="0.3">
      <c r="A1524" s="12" t="s">
        <v>53</v>
      </c>
      <c r="B1524" s="6" t="s">
        <v>2813</v>
      </c>
      <c r="AL1524"/>
      <c r="AN1524"/>
      <c r="AO1524"/>
      <c r="AZ1524" s="12"/>
      <c r="BA1524" s="6"/>
      <c r="EM1524" t="s">
        <v>1276</v>
      </c>
      <c r="EN1524" s="16">
        <v>1</v>
      </c>
      <c r="EO1524" t="s">
        <v>602</v>
      </c>
    </row>
    <row r="1525" spans="1:145" x14ac:dyDescent="0.3">
      <c r="A1525" s="12" t="s">
        <v>53</v>
      </c>
      <c r="B1525" s="6" t="s">
        <v>2814</v>
      </c>
      <c r="E1525">
        <v>0</v>
      </c>
      <c r="F1525" s="6">
        <v>1020</v>
      </c>
      <c r="AL1525"/>
      <c r="AN1525"/>
      <c r="AO1525"/>
      <c r="AZ1525" s="12"/>
      <c r="BA1525" s="6"/>
      <c r="EM1525" t="s">
        <v>1276</v>
      </c>
      <c r="EN1525" s="16">
        <v>1</v>
      </c>
      <c r="EO1525" t="s">
        <v>602</v>
      </c>
    </row>
    <row r="1526" spans="1:145" x14ac:dyDescent="0.3">
      <c r="A1526" s="12" t="s">
        <v>53</v>
      </c>
      <c r="B1526" s="6" t="s">
        <v>2815</v>
      </c>
      <c r="E1526">
        <v>300</v>
      </c>
      <c r="F1526" s="6">
        <v>900</v>
      </c>
      <c r="AH1526">
        <v>72.3</v>
      </c>
      <c r="AJ1526">
        <v>81.400000000000006</v>
      </c>
      <c r="AL1526"/>
      <c r="AN1526"/>
      <c r="AO1526"/>
      <c r="AZ1526" s="12"/>
      <c r="BA1526" s="6"/>
      <c r="EM1526" t="s">
        <v>591</v>
      </c>
      <c r="EN1526" s="16">
        <v>1</v>
      </c>
    </row>
    <row r="1527" spans="1:145" x14ac:dyDescent="0.3">
      <c r="A1527" s="12" t="s">
        <v>53</v>
      </c>
      <c r="B1527" s="6" t="s">
        <v>2816</v>
      </c>
      <c r="C1527" t="s">
        <v>661</v>
      </c>
      <c r="D1527" s="6">
        <v>0</v>
      </c>
      <c r="E1527">
        <v>900</v>
      </c>
      <c r="F1527" s="6">
        <v>1300</v>
      </c>
      <c r="AL1527"/>
      <c r="AN1527"/>
      <c r="AO1527"/>
      <c r="AZ1527" s="12"/>
      <c r="BA1527" s="6"/>
      <c r="EM1527" t="s">
        <v>1276</v>
      </c>
      <c r="EN1527" s="16">
        <v>1</v>
      </c>
      <c r="EO1527" t="s">
        <v>602</v>
      </c>
    </row>
    <row r="1528" spans="1:145" x14ac:dyDescent="0.3">
      <c r="A1528" s="12" t="s">
        <v>53</v>
      </c>
      <c r="B1528" s="6" t="s">
        <v>2817</v>
      </c>
      <c r="C1528">
        <v>2</v>
      </c>
      <c r="E1528">
        <v>560</v>
      </c>
      <c r="F1528" s="6">
        <v>1300</v>
      </c>
      <c r="AL1528"/>
      <c r="AN1528"/>
      <c r="AO1528"/>
      <c r="AZ1528" s="12"/>
      <c r="BA1528" s="6"/>
      <c r="EM1528" t="s">
        <v>1276</v>
      </c>
      <c r="EN1528" s="16">
        <v>1</v>
      </c>
      <c r="EO1528" t="s">
        <v>602</v>
      </c>
    </row>
    <row r="1529" spans="1:145" x14ac:dyDescent="0.3">
      <c r="A1529" s="12" t="s">
        <v>53</v>
      </c>
      <c r="B1529" s="6" t="s">
        <v>2818</v>
      </c>
      <c r="AL1529"/>
      <c r="AN1529"/>
      <c r="AO1529"/>
      <c r="AZ1529" s="12"/>
      <c r="BA1529" s="6"/>
      <c r="EM1529" t="s">
        <v>1276</v>
      </c>
      <c r="EN1529" s="16">
        <v>1</v>
      </c>
      <c r="EO1529" t="s">
        <v>602</v>
      </c>
    </row>
    <row r="1530" spans="1:145" x14ac:dyDescent="0.3">
      <c r="A1530" s="12" t="s">
        <v>53</v>
      </c>
      <c r="B1530" s="6" t="s">
        <v>2819</v>
      </c>
      <c r="E1530">
        <v>0</v>
      </c>
      <c r="F1530" s="6">
        <v>750</v>
      </c>
      <c r="AH1530">
        <v>26.05</v>
      </c>
      <c r="AI1530">
        <v>2.65</v>
      </c>
      <c r="AJ1530">
        <v>29.3</v>
      </c>
      <c r="AK1530">
        <v>5</v>
      </c>
      <c r="AL1530"/>
      <c r="AN1530"/>
      <c r="AO1530"/>
      <c r="AZ1530" s="12"/>
      <c r="BA1530" s="6"/>
      <c r="EM1530" t="s">
        <v>1276</v>
      </c>
      <c r="EN1530" s="16">
        <v>1</v>
      </c>
    </row>
    <row r="1531" spans="1:145" x14ac:dyDescent="0.3">
      <c r="A1531" s="12" t="s">
        <v>53</v>
      </c>
      <c r="B1531" s="6" t="s">
        <v>2820</v>
      </c>
      <c r="E1531">
        <v>0</v>
      </c>
      <c r="F1531" s="6">
        <v>600</v>
      </c>
      <c r="AH1531">
        <v>14.65</v>
      </c>
      <c r="AI1531">
        <v>1.55</v>
      </c>
      <c r="AJ1531">
        <v>16.399999999999999</v>
      </c>
      <c r="AK1531">
        <v>2.7</v>
      </c>
      <c r="AL1531"/>
      <c r="AN1531"/>
      <c r="AO1531"/>
      <c r="AZ1531" s="12"/>
      <c r="BA1531" s="6"/>
      <c r="EM1531" t="s">
        <v>1276</v>
      </c>
      <c r="EN1531" s="16">
        <v>1</v>
      </c>
    </row>
    <row r="1532" spans="1:145" x14ac:dyDescent="0.3">
      <c r="A1532" s="12" t="s">
        <v>53</v>
      </c>
      <c r="B1532" s="6" t="s">
        <v>2821</v>
      </c>
      <c r="AL1532"/>
      <c r="AN1532"/>
      <c r="AO1532"/>
      <c r="AZ1532" s="12"/>
      <c r="BA1532" s="6"/>
      <c r="EM1532" t="s">
        <v>1276</v>
      </c>
      <c r="EN1532" s="16">
        <v>1</v>
      </c>
      <c r="EO1532" t="s">
        <v>602</v>
      </c>
    </row>
    <row r="1533" spans="1:145" x14ac:dyDescent="0.3">
      <c r="A1533" s="12" t="s">
        <v>53</v>
      </c>
      <c r="B1533" s="6" t="s">
        <v>2822</v>
      </c>
      <c r="E1533">
        <v>960</v>
      </c>
      <c r="F1533" s="6">
        <v>1370</v>
      </c>
      <c r="AL1533"/>
      <c r="AN1533"/>
      <c r="AO1533"/>
      <c r="AZ1533" s="12"/>
      <c r="BA1533" s="6"/>
      <c r="EM1533" t="s">
        <v>1276</v>
      </c>
      <c r="EN1533" s="16">
        <v>1</v>
      </c>
      <c r="EO1533" t="s">
        <v>602</v>
      </c>
    </row>
    <row r="1534" spans="1:145" x14ac:dyDescent="0.3">
      <c r="A1534" s="12" t="s">
        <v>53</v>
      </c>
      <c r="B1534" s="6" t="s">
        <v>2823</v>
      </c>
      <c r="C1534">
        <v>2</v>
      </c>
      <c r="AL1534"/>
      <c r="AN1534">
        <v>8</v>
      </c>
      <c r="AO1534">
        <v>13</v>
      </c>
      <c r="AZ1534" s="12"/>
      <c r="BA1534" s="6"/>
      <c r="EM1534" t="s">
        <v>1276</v>
      </c>
      <c r="EN1534" s="16">
        <v>1</v>
      </c>
      <c r="EO1534" t="s">
        <v>602</v>
      </c>
    </row>
    <row r="1535" spans="1:145" x14ac:dyDescent="0.3">
      <c r="A1535" s="12" t="s">
        <v>53</v>
      </c>
      <c r="B1535" s="6" t="s">
        <v>2824</v>
      </c>
      <c r="E1535" s="12">
        <v>400</v>
      </c>
      <c r="AH1535">
        <v>17.2</v>
      </c>
      <c r="AI1535">
        <v>0.6</v>
      </c>
      <c r="AL1535"/>
      <c r="AN1535"/>
      <c r="AO1535"/>
      <c r="AZ1535" s="12"/>
      <c r="BA1535" s="6"/>
      <c r="EM1535" t="s">
        <v>1276</v>
      </c>
      <c r="EN1535" s="16">
        <v>1</v>
      </c>
    </row>
    <row r="1536" spans="1:145" x14ac:dyDescent="0.3">
      <c r="A1536" s="12" t="s">
        <v>53</v>
      </c>
      <c r="B1536" s="6" t="s">
        <v>2825</v>
      </c>
      <c r="E1536">
        <v>1540</v>
      </c>
      <c r="F1536" s="6">
        <v>1680</v>
      </c>
      <c r="AH1536">
        <v>14.6</v>
      </c>
      <c r="AI1536">
        <v>1.4</v>
      </c>
      <c r="AJ1536">
        <v>16.899999999999999</v>
      </c>
      <c r="AK1536">
        <v>0.3</v>
      </c>
      <c r="AL1536"/>
      <c r="AN1536"/>
      <c r="AO1536"/>
      <c r="AZ1536" s="12"/>
      <c r="BA1536" s="6"/>
      <c r="EM1536" t="s">
        <v>1276</v>
      </c>
      <c r="EN1536" s="16">
        <v>1</v>
      </c>
    </row>
    <row r="1537" spans="1:145" x14ac:dyDescent="0.3">
      <c r="A1537" s="12" t="s">
        <v>53</v>
      </c>
      <c r="B1537" s="6" t="s">
        <v>2826</v>
      </c>
      <c r="E1537" s="12">
        <v>2300</v>
      </c>
      <c r="AH1537">
        <v>27.7</v>
      </c>
      <c r="AJ1537">
        <v>27</v>
      </c>
      <c r="AL1537"/>
      <c r="AN1537" s="12"/>
      <c r="AO1537"/>
      <c r="AZ1537" s="12"/>
      <c r="BA1537" s="6"/>
      <c r="EM1537" t="s">
        <v>1276</v>
      </c>
      <c r="EN1537" s="16">
        <v>1</v>
      </c>
    </row>
    <row r="1538" spans="1:145" x14ac:dyDescent="0.3">
      <c r="A1538" s="12" t="s">
        <v>53</v>
      </c>
      <c r="B1538" s="6" t="s">
        <v>2827</v>
      </c>
      <c r="E1538">
        <v>0</v>
      </c>
      <c r="F1538" s="6">
        <v>750</v>
      </c>
      <c r="AH1538">
        <v>12.95</v>
      </c>
      <c r="AI1538">
        <v>0.55000000000000004</v>
      </c>
      <c r="AJ1538">
        <v>14.1</v>
      </c>
      <c r="AK1538">
        <v>0.9</v>
      </c>
      <c r="AL1538"/>
      <c r="AN1538" s="12"/>
      <c r="AO1538"/>
      <c r="AZ1538" s="12"/>
      <c r="BA1538" s="6"/>
      <c r="EM1538" t="s">
        <v>1276</v>
      </c>
      <c r="EN1538" s="16">
        <v>1</v>
      </c>
    </row>
    <row r="1539" spans="1:145" x14ac:dyDescent="0.3">
      <c r="A1539" s="12" t="s">
        <v>53</v>
      </c>
      <c r="B1539" s="6" t="s">
        <v>2828</v>
      </c>
      <c r="E1539">
        <v>500</v>
      </c>
      <c r="F1539" s="6">
        <v>600</v>
      </c>
      <c r="AG1539" s="6">
        <v>3</v>
      </c>
      <c r="AH1539">
        <v>14.05</v>
      </c>
      <c r="AI1539">
        <v>0.65</v>
      </c>
      <c r="AJ1539">
        <v>15.1</v>
      </c>
      <c r="AK1539">
        <v>0.2</v>
      </c>
      <c r="AL1539"/>
      <c r="AN1539" s="12"/>
      <c r="AO1539"/>
      <c r="AZ1539" s="12"/>
      <c r="BA1539" s="6"/>
      <c r="EM1539" t="s">
        <v>1276</v>
      </c>
      <c r="EN1539" s="16">
        <v>1</v>
      </c>
    </row>
    <row r="1540" spans="1:145" x14ac:dyDescent="0.3">
      <c r="A1540" s="12" t="s">
        <v>53</v>
      </c>
      <c r="B1540" s="6" t="s">
        <v>2829</v>
      </c>
      <c r="E1540">
        <v>900</v>
      </c>
      <c r="F1540" s="6">
        <v>1000</v>
      </c>
      <c r="AL1540"/>
      <c r="AN1540" s="12"/>
      <c r="AO1540"/>
      <c r="AZ1540" s="12"/>
      <c r="BA1540" s="6"/>
      <c r="EM1540" t="s">
        <v>1276</v>
      </c>
      <c r="EN1540" s="16">
        <v>1</v>
      </c>
      <c r="EO1540" t="s">
        <v>602</v>
      </c>
    </row>
    <row r="1541" spans="1:145" x14ac:dyDescent="0.3">
      <c r="A1541" s="12" t="s">
        <v>53</v>
      </c>
      <c r="B1541" s="6" t="s">
        <v>2830</v>
      </c>
      <c r="E1541">
        <v>440</v>
      </c>
      <c r="F1541" s="6">
        <v>800</v>
      </c>
      <c r="AG1541" s="6">
        <v>0</v>
      </c>
      <c r="AH1541">
        <v>17.649999999999999</v>
      </c>
      <c r="AI1541">
        <v>1.25</v>
      </c>
      <c r="AJ1541">
        <v>21.8</v>
      </c>
      <c r="AL1541"/>
      <c r="AN1541" s="12"/>
      <c r="AO1541"/>
      <c r="AZ1541" s="12"/>
      <c r="BA1541" s="6"/>
      <c r="EM1541" t="s">
        <v>1276</v>
      </c>
      <c r="EN1541" s="16">
        <v>1</v>
      </c>
    </row>
    <row r="1542" spans="1:145" x14ac:dyDescent="0.3">
      <c r="A1542" s="12" t="s">
        <v>53</v>
      </c>
      <c r="B1542" s="6" t="s">
        <v>2831</v>
      </c>
      <c r="E1542">
        <v>1100</v>
      </c>
      <c r="AL1542"/>
      <c r="AN1542" s="12"/>
      <c r="AO1542"/>
      <c r="AZ1542" s="12"/>
      <c r="BA1542" s="6"/>
      <c r="EM1542" t="s">
        <v>1276</v>
      </c>
      <c r="EN1542" s="16">
        <v>1</v>
      </c>
      <c r="EO1542" t="s">
        <v>602</v>
      </c>
    </row>
    <row r="1543" spans="1:145" x14ac:dyDescent="0.3">
      <c r="A1543" s="12" t="s">
        <v>53</v>
      </c>
      <c r="B1543" s="6" t="s">
        <v>2832</v>
      </c>
      <c r="E1543">
        <v>900</v>
      </c>
      <c r="F1543" s="6">
        <v>1500</v>
      </c>
      <c r="AL1543"/>
      <c r="AN1543" s="12">
        <v>14</v>
      </c>
      <c r="AO1543">
        <v>32</v>
      </c>
      <c r="AZ1543" s="12"/>
      <c r="BA1543" s="6"/>
      <c r="EM1543" t="s">
        <v>1276</v>
      </c>
      <c r="EN1543" s="16">
        <v>1</v>
      </c>
      <c r="EO1543" t="s">
        <v>602</v>
      </c>
    </row>
    <row r="1544" spans="1:145" x14ac:dyDescent="0.3">
      <c r="A1544" s="12" t="s">
        <v>53</v>
      </c>
      <c r="B1544" s="6" t="s">
        <v>2833</v>
      </c>
      <c r="E1544">
        <v>0</v>
      </c>
      <c r="F1544" s="6">
        <v>1500</v>
      </c>
      <c r="AL1544"/>
      <c r="AN1544" s="12">
        <v>11</v>
      </c>
      <c r="AO1544">
        <v>22</v>
      </c>
      <c r="AZ1544" s="12"/>
      <c r="BA1544" s="6"/>
      <c r="EM1544" t="s">
        <v>1276</v>
      </c>
      <c r="EN1544" s="16">
        <v>1</v>
      </c>
      <c r="EO1544" t="s">
        <v>602</v>
      </c>
    </row>
    <row r="1545" spans="1:145" x14ac:dyDescent="0.3">
      <c r="A1545" s="12" t="s">
        <v>53</v>
      </c>
      <c r="B1545" s="6" t="s">
        <v>2834</v>
      </c>
      <c r="AL1545"/>
      <c r="AN1545" s="12"/>
      <c r="AO1545"/>
      <c r="AZ1545" s="12"/>
      <c r="BA1545" s="6"/>
      <c r="EM1545" t="s">
        <v>1276</v>
      </c>
      <c r="EN1545" s="16">
        <v>1</v>
      </c>
      <c r="EO1545" t="s">
        <v>602</v>
      </c>
    </row>
    <row r="1546" spans="1:145" x14ac:dyDescent="0.3">
      <c r="A1546" s="12" t="s">
        <v>53</v>
      </c>
      <c r="B1546" s="6" t="s">
        <v>2835</v>
      </c>
      <c r="E1546">
        <v>1520</v>
      </c>
      <c r="AH1546">
        <v>15.3</v>
      </c>
      <c r="AJ1546">
        <v>19.2</v>
      </c>
      <c r="AL1546"/>
      <c r="AN1546" s="12"/>
      <c r="AO1546"/>
      <c r="AZ1546" s="12"/>
      <c r="BA1546" s="6"/>
      <c r="EM1546" t="s">
        <v>1276</v>
      </c>
      <c r="EN1546" s="16">
        <v>1</v>
      </c>
    </row>
    <row r="1547" spans="1:145" x14ac:dyDescent="0.3">
      <c r="A1547" s="12" t="s">
        <v>53</v>
      </c>
      <c r="B1547" s="6" t="s">
        <v>2836</v>
      </c>
      <c r="E1547">
        <v>0</v>
      </c>
      <c r="F1547" s="6">
        <v>50</v>
      </c>
      <c r="AL1547">
        <v>20.399999999999999</v>
      </c>
      <c r="AM1547" s="6">
        <v>1.9</v>
      </c>
      <c r="AN1547" s="12"/>
      <c r="AO1547"/>
      <c r="AZ1547" s="12"/>
      <c r="BA1547" s="6"/>
      <c r="EM1547" t="s">
        <v>1276</v>
      </c>
      <c r="EN1547" s="16">
        <v>1</v>
      </c>
    </row>
    <row r="1548" spans="1:145" x14ac:dyDescent="0.3">
      <c r="A1548" s="12" t="s">
        <v>53</v>
      </c>
      <c r="B1548" s="6" t="s">
        <v>2837</v>
      </c>
      <c r="AL1548">
        <v>32</v>
      </c>
      <c r="AN1548" s="12"/>
      <c r="AO1548"/>
      <c r="AZ1548" s="12"/>
      <c r="BA1548" s="6"/>
      <c r="EM1548" t="s">
        <v>1276</v>
      </c>
      <c r="EN1548" s="16">
        <v>1</v>
      </c>
    </row>
    <row r="1549" spans="1:145" x14ac:dyDescent="0.3">
      <c r="A1549" s="12" t="s">
        <v>53</v>
      </c>
      <c r="B1549" s="6" t="s">
        <v>2838</v>
      </c>
      <c r="E1549">
        <v>900</v>
      </c>
      <c r="F1549" s="6">
        <v>2200</v>
      </c>
      <c r="AH1549">
        <v>14.65</v>
      </c>
      <c r="AI1549">
        <v>1.45</v>
      </c>
      <c r="AJ1549">
        <v>15.4</v>
      </c>
      <c r="AK1549">
        <v>1.2</v>
      </c>
      <c r="AL1549"/>
      <c r="AN1549" s="12"/>
      <c r="AO1549"/>
      <c r="AZ1549" s="12"/>
      <c r="BA1549" s="6"/>
      <c r="EM1549" t="s">
        <v>1276</v>
      </c>
      <c r="EN1549" s="16">
        <v>1</v>
      </c>
    </row>
    <row r="1550" spans="1:145" x14ac:dyDescent="0.3">
      <c r="A1550" s="12" t="s">
        <v>53</v>
      </c>
      <c r="B1550" s="6" t="s">
        <v>2839</v>
      </c>
      <c r="AJ1550">
        <v>42.75</v>
      </c>
      <c r="AK1550">
        <v>2.65</v>
      </c>
      <c r="AL1550"/>
      <c r="AN1550" s="12"/>
      <c r="AO1550"/>
      <c r="AZ1550" s="12"/>
      <c r="BA1550" s="6"/>
      <c r="EM1550" t="s">
        <v>1276</v>
      </c>
      <c r="EN1550" s="16">
        <v>1</v>
      </c>
    </row>
    <row r="1551" spans="1:145" x14ac:dyDescent="0.3">
      <c r="A1551" s="12" t="s">
        <v>53</v>
      </c>
      <c r="B1551" s="6" t="s">
        <v>2840</v>
      </c>
      <c r="E1551">
        <v>500</v>
      </c>
      <c r="F1551" s="6">
        <v>750</v>
      </c>
      <c r="AG1551" s="6">
        <v>0</v>
      </c>
      <c r="AH1551">
        <v>20.399999999999999</v>
      </c>
      <c r="AI1551">
        <v>1.3</v>
      </c>
      <c r="AJ1551">
        <v>23.05</v>
      </c>
      <c r="AK1551">
        <v>1.45</v>
      </c>
      <c r="AL1551"/>
      <c r="AN1551" s="12"/>
      <c r="AO1551"/>
      <c r="AZ1551" s="12"/>
      <c r="BA1551" s="6"/>
      <c r="EM1551" t="s">
        <v>591</v>
      </c>
      <c r="EN1551" s="16">
        <v>1</v>
      </c>
    </row>
    <row r="1552" spans="1:145" x14ac:dyDescent="0.3">
      <c r="A1552" s="12" t="s">
        <v>53</v>
      </c>
      <c r="B1552" s="6" t="s">
        <v>2841</v>
      </c>
      <c r="AH1552">
        <v>35.6</v>
      </c>
      <c r="AI1552">
        <v>0.6</v>
      </c>
      <c r="AL1552"/>
      <c r="AN1552" s="12"/>
      <c r="AO1552"/>
      <c r="AZ1552" s="12"/>
      <c r="BA1552" s="6"/>
      <c r="EM1552" t="s">
        <v>1276</v>
      </c>
      <c r="EN1552" s="16">
        <v>1</v>
      </c>
    </row>
    <row r="1553" spans="1:145" x14ac:dyDescent="0.3">
      <c r="A1553" s="12" t="s">
        <v>53</v>
      </c>
      <c r="B1553" s="6" t="s">
        <v>2842</v>
      </c>
      <c r="E1553">
        <v>820</v>
      </c>
      <c r="F1553" s="6">
        <v>1430</v>
      </c>
      <c r="AH1553">
        <v>17.5</v>
      </c>
      <c r="AI1553">
        <v>1.5</v>
      </c>
      <c r="AJ1553">
        <v>18.2</v>
      </c>
      <c r="AL1553"/>
      <c r="AN1553" s="12"/>
      <c r="AO1553"/>
      <c r="AZ1553" s="12"/>
      <c r="BA1553" s="6"/>
      <c r="EM1553" t="s">
        <v>1276</v>
      </c>
      <c r="EN1553" s="16">
        <v>1</v>
      </c>
    </row>
    <row r="1554" spans="1:145" x14ac:dyDescent="0.3">
      <c r="A1554" s="12" t="s">
        <v>53</v>
      </c>
      <c r="B1554" s="6" t="s">
        <v>2843</v>
      </c>
      <c r="E1554">
        <v>550</v>
      </c>
      <c r="F1554" s="6">
        <v>1920</v>
      </c>
      <c r="AL1554"/>
      <c r="AN1554" s="12"/>
      <c r="AO1554"/>
      <c r="AZ1554" s="12"/>
      <c r="BA1554" s="6"/>
      <c r="EM1554" t="s">
        <v>1276</v>
      </c>
      <c r="EN1554" s="16">
        <v>1</v>
      </c>
      <c r="EO1554" t="s">
        <v>602</v>
      </c>
    </row>
    <row r="1555" spans="1:145" x14ac:dyDescent="0.3">
      <c r="A1555" s="12" t="s">
        <v>53</v>
      </c>
      <c r="B1555" s="6" t="s">
        <v>2844</v>
      </c>
      <c r="AH1555">
        <v>7.5</v>
      </c>
      <c r="AI1555">
        <v>0.5</v>
      </c>
      <c r="AL1555"/>
      <c r="AN1555" s="12"/>
      <c r="AO1555"/>
      <c r="AZ1555" s="12"/>
      <c r="BA1555" s="6"/>
      <c r="EM1555" t="s">
        <v>1276</v>
      </c>
      <c r="EN1555" s="16">
        <v>1</v>
      </c>
    </row>
    <row r="1556" spans="1:145" x14ac:dyDescent="0.3">
      <c r="A1556" s="12" t="s">
        <v>53</v>
      </c>
      <c r="B1556" s="6" t="s">
        <v>2845</v>
      </c>
      <c r="AH1556">
        <v>22</v>
      </c>
      <c r="AI1556">
        <v>2.9</v>
      </c>
      <c r="AJ1556">
        <v>26.4</v>
      </c>
      <c r="AK1556">
        <v>1.4</v>
      </c>
      <c r="AL1556"/>
      <c r="AN1556" s="12"/>
      <c r="AO1556"/>
      <c r="AZ1556" s="12"/>
      <c r="BA1556" s="6"/>
      <c r="EM1556" t="s">
        <v>591</v>
      </c>
      <c r="EN1556" s="16">
        <v>1</v>
      </c>
    </row>
    <row r="1557" spans="1:145" x14ac:dyDescent="0.3">
      <c r="A1557" s="12" t="s">
        <v>53</v>
      </c>
      <c r="B1557" s="6" t="s">
        <v>2846</v>
      </c>
      <c r="E1557">
        <v>830</v>
      </c>
      <c r="F1557" s="6">
        <v>1045</v>
      </c>
      <c r="AH1557">
        <v>38.1</v>
      </c>
      <c r="AI1557">
        <v>5.5</v>
      </c>
      <c r="AJ1557">
        <v>44.45</v>
      </c>
      <c r="AK1557">
        <v>1.45</v>
      </c>
      <c r="AL1557"/>
      <c r="AN1557" s="12"/>
      <c r="AO1557"/>
      <c r="AZ1557" s="12"/>
      <c r="BA1557" s="6"/>
      <c r="EM1557" t="s">
        <v>1276</v>
      </c>
      <c r="EN1557" s="16">
        <v>1</v>
      </c>
    </row>
    <row r="1558" spans="1:145" x14ac:dyDescent="0.3">
      <c r="A1558" s="12" t="s">
        <v>53</v>
      </c>
      <c r="B1558" s="6" t="s">
        <v>2847</v>
      </c>
      <c r="E1558">
        <v>75</v>
      </c>
      <c r="F1558" s="6">
        <v>1800</v>
      </c>
      <c r="AL1558"/>
      <c r="AN1558" s="12"/>
      <c r="AO1558"/>
      <c r="AZ1558" s="12"/>
      <c r="BA1558" s="6"/>
      <c r="EM1558" t="s">
        <v>1276</v>
      </c>
      <c r="EN1558" s="16">
        <v>1</v>
      </c>
      <c r="EO1558" t="s">
        <v>602</v>
      </c>
    </row>
    <row r="1559" spans="1:145" x14ac:dyDescent="0.3">
      <c r="A1559" s="12" t="s">
        <v>53</v>
      </c>
      <c r="B1559" s="6" t="s">
        <v>2848</v>
      </c>
      <c r="E1559">
        <v>975</v>
      </c>
      <c r="F1559" s="6">
        <v>1106</v>
      </c>
      <c r="AJ1559">
        <v>17.5</v>
      </c>
      <c r="AK1559">
        <v>0.6</v>
      </c>
      <c r="AL1559"/>
      <c r="AN1559" s="12"/>
      <c r="AO1559"/>
      <c r="AZ1559" s="12"/>
      <c r="BA1559" s="6"/>
      <c r="EM1559" t="s">
        <v>591</v>
      </c>
      <c r="EN1559" s="16">
        <v>1</v>
      </c>
    </row>
    <row r="1560" spans="1:145" x14ac:dyDescent="0.3">
      <c r="A1560" s="12" t="s">
        <v>53</v>
      </c>
      <c r="B1560" s="6" t="s">
        <v>2849</v>
      </c>
      <c r="E1560">
        <v>1000</v>
      </c>
      <c r="F1560" s="6">
        <v>1050</v>
      </c>
      <c r="AH1560">
        <v>20.5</v>
      </c>
      <c r="AL1560"/>
      <c r="AN1560" s="12"/>
      <c r="AO1560"/>
      <c r="AZ1560" s="12"/>
      <c r="BA1560" s="6"/>
      <c r="EM1560" t="s">
        <v>591</v>
      </c>
      <c r="EN1560" s="16">
        <v>1</v>
      </c>
    </row>
    <row r="1561" spans="1:145" x14ac:dyDescent="0.3">
      <c r="A1561" s="12" t="s">
        <v>53</v>
      </c>
      <c r="B1561" s="6" t="s">
        <v>2850</v>
      </c>
      <c r="E1561">
        <v>900</v>
      </c>
      <c r="F1561" s="6">
        <v>1900</v>
      </c>
      <c r="AL1561">
        <v>35.6</v>
      </c>
      <c r="AM1561" s="6">
        <v>2.4</v>
      </c>
      <c r="AN1561" s="12"/>
      <c r="AO1561"/>
      <c r="AZ1561" s="12"/>
      <c r="BA1561" s="6"/>
      <c r="EM1561" t="s">
        <v>1276</v>
      </c>
      <c r="EN1561" s="16">
        <v>1</v>
      </c>
    </row>
    <row r="1562" spans="1:145" x14ac:dyDescent="0.3">
      <c r="A1562" s="12" t="s">
        <v>53</v>
      </c>
      <c r="B1562" s="6" t="s">
        <v>2851</v>
      </c>
      <c r="E1562" s="246">
        <v>1500</v>
      </c>
      <c r="F1562" s="248"/>
      <c r="AG1562" s="6">
        <v>0</v>
      </c>
      <c r="AH1562">
        <v>14</v>
      </c>
      <c r="AJ1562">
        <v>15</v>
      </c>
      <c r="AL1562"/>
      <c r="AN1562" s="12"/>
      <c r="AO1562"/>
      <c r="AZ1562" s="12"/>
      <c r="BA1562" s="6"/>
      <c r="EM1562" t="s">
        <v>539</v>
      </c>
      <c r="EN1562" s="16">
        <v>1</v>
      </c>
    </row>
    <row r="1563" spans="1:145" x14ac:dyDescent="0.3">
      <c r="A1563" s="12" t="s">
        <v>53</v>
      </c>
      <c r="B1563" s="6" t="s">
        <v>2852</v>
      </c>
      <c r="C1563">
        <v>1</v>
      </c>
      <c r="E1563">
        <v>0</v>
      </c>
      <c r="F1563" s="6">
        <v>1300</v>
      </c>
      <c r="AH1563">
        <v>19.5</v>
      </c>
      <c r="AI1563">
        <v>2.5</v>
      </c>
      <c r="AJ1563">
        <v>19.5</v>
      </c>
      <c r="AK1563">
        <v>1.5</v>
      </c>
      <c r="AL1563"/>
      <c r="AN1563" s="12"/>
      <c r="AO1563"/>
      <c r="AZ1563" s="12"/>
      <c r="BA1563" s="6"/>
      <c r="EM1563" t="s">
        <v>539</v>
      </c>
      <c r="EN1563" s="16">
        <v>1</v>
      </c>
    </row>
    <row r="1564" spans="1:145" x14ac:dyDescent="0.3">
      <c r="A1564" s="12" t="s">
        <v>53</v>
      </c>
      <c r="B1564" s="6" t="s">
        <v>2853</v>
      </c>
      <c r="AH1564">
        <v>11.3</v>
      </c>
      <c r="AL1564"/>
      <c r="AN1564" s="12"/>
      <c r="AO1564"/>
      <c r="AZ1564" s="12"/>
      <c r="BA1564" s="6"/>
      <c r="EM1564" t="s">
        <v>539</v>
      </c>
      <c r="EN1564" s="16">
        <v>1</v>
      </c>
    </row>
    <row r="1565" spans="1:145" x14ac:dyDescent="0.3">
      <c r="A1565" s="12" t="s">
        <v>53</v>
      </c>
      <c r="B1565" s="6" t="s">
        <v>2854</v>
      </c>
      <c r="E1565">
        <v>2000</v>
      </c>
      <c r="F1565" s="6">
        <v>2658</v>
      </c>
      <c r="AL1565">
        <v>33</v>
      </c>
      <c r="AM1565" s="6">
        <v>1</v>
      </c>
      <c r="AN1565" s="12"/>
      <c r="AO1565"/>
      <c r="AZ1565" s="12"/>
      <c r="BA1565" s="6"/>
      <c r="EM1565" t="s">
        <v>539</v>
      </c>
      <c r="EN1565" s="16">
        <v>1</v>
      </c>
    </row>
    <row r="1566" spans="1:145" x14ac:dyDescent="0.3">
      <c r="A1566" s="12" t="s">
        <v>53</v>
      </c>
      <c r="B1566" s="6" t="s">
        <v>2855</v>
      </c>
      <c r="E1566">
        <v>550</v>
      </c>
      <c r="F1566" s="6">
        <v>1000</v>
      </c>
      <c r="AH1566">
        <v>16</v>
      </c>
      <c r="AI1566">
        <v>1</v>
      </c>
      <c r="AJ1566">
        <v>15</v>
      </c>
      <c r="AL1566"/>
      <c r="AN1566" s="12"/>
      <c r="AO1566"/>
      <c r="AZ1566" s="12"/>
      <c r="BA1566" s="6"/>
      <c r="EM1566" t="s">
        <v>539</v>
      </c>
      <c r="EN1566" s="16">
        <v>1</v>
      </c>
    </row>
    <row r="1567" spans="1:145" x14ac:dyDescent="0.3">
      <c r="A1567" s="12" t="s">
        <v>53</v>
      </c>
      <c r="B1567" s="6" t="s">
        <v>2856</v>
      </c>
      <c r="E1567">
        <v>0</v>
      </c>
      <c r="F1567" s="6">
        <v>1500</v>
      </c>
      <c r="AH1567">
        <v>22.5</v>
      </c>
      <c r="AI1567">
        <v>1.5</v>
      </c>
      <c r="AL1567"/>
      <c r="AN1567" s="12"/>
      <c r="AO1567"/>
      <c r="AZ1567" s="12"/>
      <c r="BA1567" s="6"/>
      <c r="EM1567" t="s">
        <v>539</v>
      </c>
      <c r="EN1567" s="16">
        <v>1</v>
      </c>
    </row>
    <row r="1568" spans="1:145" x14ac:dyDescent="0.3">
      <c r="A1568" s="12" t="s">
        <v>53</v>
      </c>
      <c r="B1568" s="6" t="s">
        <v>2857</v>
      </c>
      <c r="C1568">
        <v>1</v>
      </c>
      <c r="E1568">
        <v>1900</v>
      </c>
      <c r="F1568" s="6">
        <v>1959</v>
      </c>
      <c r="AH1568">
        <v>26.5</v>
      </c>
      <c r="AI1568">
        <v>2.5</v>
      </c>
      <c r="AJ1568">
        <v>26</v>
      </c>
      <c r="AK1568">
        <v>2</v>
      </c>
      <c r="AL1568"/>
      <c r="AN1568" s="12">
        <v>13</v>
      </c>
      <c r="AO1568">
        <v>50</v>
      </c>
      <c r="AP1568">
        <v>2.5</v>
      </c>
      <c r="AQ1568">
        <v>0.05</v>
      </c>
      <c r="AZ1568" s="12"/>
      <c r="BA1568" s="6"/>
      <c r="EM1568" t="s">
        <v>539</v>
      </c>
      <c r="EN1568" s="16">
        <v>1</v>
      </c>
    </row>
    <row r="1569" spans="1:144" x14ac:dyDescent="0.3">
      <c r="A1569" s="12" t="s">
        <v>53</v>
      </c>
      <c r="B1569" s="6" t="s">
        <v>2858</v>
      </c>
      <c r="E1569" s="12">
        <v>170</v>
      </c>
      <c r="AH1569">
        <v>24.5</v>
      </c>
      <c r="AI1569">
        <v>1.5</v>
      </c>
      <c r="AL1569"/>
      <c r="AN1569" s="12"/>
      <c r="AO1569"/>
      <c r="AZ1569" s="12"/>
      <c r="BA1569" s="6"/>
      <c r="EM1569" t="s">
        <v>539</v>
      </c>
      <c r="EN1569" s="16">
        <v>1</v>
      </c>
    </row>
    <row r="1570" spans="1:144" x14ac:dyDescent="0.3">
      <c r="A1570" s="12" t="s">
        <v>53</v>
      </c>
      <c r="B1570" s="6" t="s">
        <v>2859</v>
      </c>
      <c r="E1570">
        <v>0</v>
      </c>
      <c r="F1570" s="6">
        <v>1200</v>
      </c>
      <c r="AH1570">
        <v>20</v>
      </c>
      <c r="AI1570">
        <v>1</v>
      </c>
      <c r="AL1570"/>
      <c r="AN1570" s="12"/>
      <c r="AO1570"/>
      <c r="AZ1570" s="12"/>
      <c r="BA1570" s="6"/>
      <c r="EM1570" t="s">
        <v>539</v>
      </c>
      <c r="EN1570" s="16">
        <v>1</v>
      </c>
    </row>
    <row r="1571" spans="1:144" x14ac:dyDescent="0.3">
      <c r="A1571" s="12" t="s">
        <v>53</v>
      </c>
      <c r="B1571" s="6" t="s">
        <v>2860</v>
      </c>
      <c r="E1571">
        <v>0</v>
      </c>
      <c r="F1571" s="6">
        <v>1100</v>
      </c>
      <c r="AH1571">
        <v>28</v>
      </c>
      <c r="AI1571">
        <v>1</v>
      </c>
      <c r="AL1571"/>
      <c r="AN1571" s="12"/>
      <c r="AO1571"/>
      <c r="AZ1571" s="12"/>
      <c r="BA1571" s="6"/>
      <c r="EM1571" t="s">
        <v>539</v>
      </c>
      <c r="EN1571" s="16">
        <v>1</v>
      </c>
    </row>
    <row r="1572" spans="1:144" x14ac:dyDescent="0.3">
      <c r="A1572" s="12" t="s">
        <v>53</v>
      </c>
      <c r="B1572" s="6" t="s">
        <v>2861</v>
      </c>
      <c r="AL1572">
        <v>21.5</v>
      </c>
      <c r="AM1572" s="6">
        <v>1.5</v>
      </c>
      <c r="AN1572" s="12"/>
      <c r="AO1572"/>
      <c r="AP1572">
        <v>4</v>
      </c>
      <c r="AQ1572">
        <v>0.05</v>
      </c>
      <c r="AZ1572" s="12"/>
      <c r="BA1572" s="6"/>
      <c r="EM1572" t="s">
        <v>539</v>
      </c>
      <c r="EN1572" s="16">
        <v>1</v>
      </c>
    </row>
    <row r="1573" spans="1:144" x14ac:dyDescent="0.3">
      <c r="A1573" s="12" t="s">
        <v>53</v>
      </c>
      <c r="B1573" s="6" t="s">
        <v>2862</v>
      </c>
      <c r="AL1573">
        <v>14.9</v>
      </c>
      <c r="AN1573" s="12"/>
      <c r="AO1573"/>
      <c r="AZ1573" s="12"/>
      <c r="BA1573" s="6"/>
      <c r="EM1573" t="s">
        <v>539</v>
      </c>
      <c r="EN1573" s="16">
        <v>1</v>
      </c>
    </row>
    <row r="1574" spans="1:144" x14ac:dyDescent="0.3">
      <c r="A1574" s="12" t="s">
        <v>53</v>
      </c>
      <c r="B1574" s="6" t="s">
        <v>2863</v>
      </c>
      <c r="E1574">
        <v>0</v>
      </c>
      <c r="F1574" s="6">
        <v>100</v>
      </c>
      <c r="AH1574">
        <v>8.9499999999999993</v>
      </c>
      <c r="AI1574">
        <v>0.75</v>
      </c>
      <c r="AJ1574">
        <v>11.3</v>
      </c>
      <c r="AL1574"/>
      <c r="AN1574" s="12"/>
      <c r="AO1574"/>
      <c r="AZ1574" s="12"/>
      <c r="BA1574" s="6"/>
      <c r="EM1574" t="s">
        <v>539</v>
      </c>
      <c r="EN1574" s="16">
        <v>1</v>
      </c>
    </row>
    <row r="1575" spans="1:144" x14ac:dyDescent="0.3">
      <c r="A1575" s="12" t="s">
        <v>53</v>
      </c>
      <c r="B1575" s="6" t="s">
        <v>2864</v>
      </c>
      <c r="AH1575">
        <v>9.6</v>
      </c>
      <c r="AI1575">
        <v>1.2</v>
      </c>
      <c r="AL1575"/>
      <c r="AN1575" s="12"/>
      <c r="AO1575"/>
      <c r="AZ1575" s="12"/>
      <c r="BA1575" s="6"/>
      <c r="EM1575" t="s">
        <v>539</v>
      </c>
      <c r="EN1575" s="16">
        <v>1</v>
      </c>
    </row>
    <row r="1576" spans="1:144" x14ac:dyDescent="0.3">
      <c r="A1576" s="12" t="s">
        <v>53</v>
      </c>
      <c r="B1576" s="6" t="s">
        <v>2865</v>
      </c>
      <c r="AL1576">
        <v>38</v>
      </c>
      <c r="AN1576" s="12"/>
      <c r="AO1576"/>
      <c r="AZ1576" s="12"/>
      <c r="BA1576" s="6"/>
      <c r="EM1576" t="s">
        <v>539</v>
      </c>
      <c r="EN1576" s="16">
        <v>1</v>
      </c>
    </row>
    <row r="1577" spans="1:144" x14ac:dyDescent="0.3">
      <c r="A1577" s="12" t="s">
        <v>53</v>
      </c>
      <c r="B1577" s="6" t="s">
        <v>2866</v>
      </c>
      <c r="E1577" s="12">
        <v>100</v>
      </c>
      <c r="AH1577">
        <v>17.8</v>
      </c>
      <c r="AI1577">
        <v>0.9</v>
      </c>
      <c r="AL1577"/>
      <c r="AN1577" s="12"/>
      <c r="AO1577"/>
      <c r="AZ1577" s="12"/>
      <c r="BA1577" s="6"/>
      <c r="EM1577" t="s">
        <v>539</v>
      </c>
      <c r="EN1577" s="16">
        <v>1</v>
      </c>
    </row>
    <row r="1578" spans="1:144" x14ac:dyDescent="0.3">
      <c r="A1578" s="12" t="s">
        <v>53</v>
      </c>
      <c r="B1578" s="6" t="s">
        <v>2867</v>
      </c>
      <c r="E1578">
        <v>0</v>
      </c>
      <c r="F1578" s="6">
        <v>1100</v>
      </c>
      <c r="AH1578">
        <v>21</v>
      </c>
      <c r="AI1578">
        <v>2</v>
      </c>
      <c r="AL1578"/>
      <c r="AN1578" s="12"/>
      <c r="AO1578"/>
      <c r="AZ1578" s="12"/>
      <c r="BA1578" s="6"/>
      <c r="EM1578" t="s">
        <v>539</v>
      </c>
      <c r="EN1578" s="16">
        <v>1</v>
      </c>
    </row>
    <row r="1579" spans="1:144" x14ac:dyDescent="0.3">
      <c r="A1579" s="12" t="s">
        <v>53</v>
      </c>
      <c r="B1579" s="6" t="s">
        <v>2868</v>
      </c>
      <c r="AJ1579">
        <v>30</v>
      </c>
      <c r="AL1579"/>
      <c r="AN1579" s="12"/>
      <c r="AO1579"/>
      <c r="AZ1579" s="12"/>
      <c r="BA1579" s="6"/>
      <c r="EM1579" t="s">
        <v>539</v>
      </c>
      <c r="EN1579" s="16">
        <v>1</v>
      </c>
    </row>
    <row r="1580" spans="1:144" x14ac:dyDescent="0.3">
      <c r="A1580" s="12" t="s">
        <v>53</v>
      </c>
      <c r="B1580" s="6" t="s">
        <v>4375</v>
      </c>
      <c r="D1580" s="6">
        <v>1</v>
      </c>
      <c r="AH1580">
        <v>66.5</v>
      </c>
      <c r="AI1580">
        <v>21.5</v>
      </c>
      <c r="AJ1580">
        <v>52</v>
      </c>
      <c r="AK1580">
        <v>9</v>
      </c>
      <c r="AL1580"/>
      <c r="AN1580" s="12">
        <v>90</v>
      </c>
      <c r="AO1580">
        <v>100</v>
      </c>
      <c r="AP1580">
        <v>4</v>
      </c>
      <c r="AQ1580">
        <v>0.05</v>
      </c>
      <c r="AX1580">
        <v>5</v>
      </c>
      <c r="AZ1580" s="12"/>
      <c r="BA1580" s="6"/>
      <c r="EM1580" t="s">
        <v>539</v>
      </c>
      <c r="EN1580" s="16">
        <v>1</v>
      </c>
    </row>
    <row r="1581" spans="1:144" x14ac:dyDescent="0.3">
      <c r="A1581" s="12" t="s">
        <v>53</v>
      </c>
      <c r="B1581" s="6" t="s">
        <v>2869</v>
      </c>
      <c r="E1581">
        <v>250</v>
      </c>
      <c r="F1581" s="6">
        <v>550</v>
      </c>
      <c r="AH1581">
        <v>16.75</v>
      </c>
      <c r="AI1581">
        <v>0.65</v>
      </c>
      <c r="AJ1581">
        <v>17.5</v>
      </c>
      <c r="AK1581">
        <v>0.8</v>
      </c>
      <c r="AL1581"/>
      <c r="AN1581" s="12"/>
      <c r="AO1581"/>
      <c r="AZ1581" s="12"/>
      <c r="BA1581" s="6"/>
      <c r="EM1581" t="s">
        <v>539</v>
      </c>
      <c r="EN1581" s="16">
        <v>1</v>
      </c>
    </row>
    <row r="1582" spans="1:144" x14ac:dyDescent="0.3">
      <c r="A1582" s="12" t="s">
        <v>53</v>
      </c>
      <c r="B1582" s="6" t="s">
        <v>2870</v>
      </c>
      <c r="E1582">
        <v>875</v>
      </c>
      <c r="F1582" s="6">
        <v>975</v>
      </c>
      <c r="AG1582" s="6">
        <v>1</v>
      </c>
      <c r="AH1582">
        <v>35</v>
      </c>
      <c r="AL1582"/>
      <c r="AN1582" s="12"/>
      <c r="AO1582"/>
      <c r="AZ1582" s="12"/>
      <c r="BA1582" s="6"/>
      <c r="EM1582" t="s">
        <v>539</v>
      </c>
      <c r="EN1582" s="16">
        <v>1</v>
      </c>
    </row>
    <row r="1583" spans="1:144" x14ac:dyDescent="0.3">
      <c r="A1583" s="12" t="s">
        <v>53</v>
      </c>
      <c r="B1583" s="6" t="s">
        <v>2871</v>
      </c>
      <c r="E1583">
        <v>0</v>
      </c>
      <c r="F1583" s="6">
        <v>600</v>
      </c>
      <c r="AL1583">
        <v>27.5</v>
      </c>
      <c r="AM1583" s="6">
        <v>2.5</v>
      </c>
      <c r="AN1583" s="12"/>
      <c r="AO1583"/>
      <c r="AZ1583" s="12"/>
      <c r="BA1583" s="6"/>
      <c r="EM1583" t="s">
        <v>539</v>
      </c>
      <c r="EN1583" s="16">
        <v>1</v>
      </c>
    </row>
    <row r="1584" spans="1:144" x14ac:dyDescent="0.3">
      <c r="A1584" s="12" t="s">
        <v>53</v>
      </c>
      <c r="B1584" s="6" t="s">
        <v>2872</v>
      </c>
      <c r="E1584">
        <v>2294</v>
      </c>
      <c r="F1584" s="6">
        <v>2500</v>
      </c>
      <c r="AG1584" s="6">
        <v>1</v>
      </c>
      <c r="AL1584">
        <v>21</v>
      </c>
      <c r="AM1584" s="6">
        <v>1</v>
      </c>
      <c r="AN1584" s="12"/>
      <c r="AO1584"/>
      <c r="AZ1584" s="12"/>
      <c r="BA1584" s="6"/>
      <c r="EM1584" t="s">
        <v>539</v>
      </c>
      <c r="EN1584" s="16">
        <v>1</v>
      </c>
    </row>
    <row r="1585" spans="1:145" x14ac:dyDescent="0.3">
      <c r="A1585" s="12" t="s">
        <v>53</v>
      </c>
      <c r="B1585" s="6" t="s">
        <v>2873</v>
      </c>
      <c r="E1585">
        <v>300</v>
      </c>
      <c r="F1585" s="6">
        <v>1500</v>
      </c>
      <c r="AH1585">
        <v>27</v>
      </c>
      <c r="AI1585">
        <v>1</v>
      </c>
      <c r="AL1585"/>
      <c r="AN1585" s="12"/>
      <c r="AO1585"/>
      <c r="AZ1585" s="12"/>
      <c r="BA1585" s="6"/>
      <c r="EM1585" t="s">
        <v>539</v>
      </c>
      <c r="EN1585" s="16">
        <v>1</v>
      </c>
    </row>
    <row r="1586" spans="1:145" x14ac:dyDescent="0.3">
      <c r="A1586" s="12" t="s">
        <v>53</v>
      </c>
      <c r="B1586" s="6" t="s">
        <v>2874</v>
      </c>
      <c r="E1586">
        <v>600</v>
      </c>
      <c r="F1586" s="6">
        <v>1250</v>
      </c>
      <c r="AH1586">
        <v>17</v>
      </c>
      <c r="AI1586">
        <v>1</v>
      </c>
      <c r="AL1586"/>
      <c r="AN1586" s="12"/>
      <c r="AO1586"/>
      <c r="AZ1586" s="12"/>
      <c r="BA1586" s="6"/>
      <c r="EM1586" t="s">
        <v>539</v>
      </c>
      <c r="EN1586" s="16">
        <v>1</v>
      </c>
    </row>
    <row r="1587" spans="1:145" x14ac:dyDescent="0.3">
      <c r="A1587" s="12" t="s">
        <v>53</v>
      </c>
      <c r="B1587" s="6" t="s">
        <v>2875</v>
      </c>
      <c r="E1587" s="12">
        <v>2600</v>
      </c>
      <c r="AL1587">
        <v>27</v>
      </c>
      <c r="AM1587" s="6">
        <v>1</v>
      </c>
      <c r="AN1587" s="12"/>
      <c r="AO1587"/>
      <c r="AZ1587" s="12"/>
      <c r="BA1587" s="6"/>
      <c r="EM1587" t="s">
        <v>539</v>
      </c>
      <c r="EN1587" s="16">
        <v>1</v>
      </c>
    </row>
    <row r="1588" spans="1:145" x14ac:dyDescent="0.3">
      <c r="A1588" s="12" t="s">
        <v>53</v>
      </c>
      <c r="B1588" s="6" t="s">
        <v>2876</v>
      </c>
      <c r="AL1588">
        <v>35</v>
      </c>
      <c r="AM1588" s="6">
        <v>5</v>
      </c>
      <c r="AN1588" s="12"/>
      <c r="AO1588"/>
      <c r="AZ1588" s="12"/>
      <c r="BA1588" s="6"/>
      <c r="EM1588" t="s">
        <v>539</v>
      </c>
      <c r="EN1588" s="16">
        <v>1</v>
      </c>
    </row>
    <row r="1589" spans="1:145" x14ac:dyDescent="0.3">
      <c r="A1589" s="12" t="s">
        <v>53</v>
      </c>
      <c r="B1589" s="6" t="s">
        <v>2877</v>
      </c>
      <c r="E1589">
        <v>100</v>
      </c>
      <c r="F1589" s="6">
        <v>1500</v>
      </c>
      <c r="AL1589">
        <v>50</v>
      </c>
      <c r="AM1589" s="6">
        <v>10</v>
      </c>
      <c r="AN1589" s="12"/>
      <c r="AO1589"/>
      <c r="AZ1589" s="12"/>
      <c r="BA1589" s="6"/>
      <c r="EM1589" t="s">
        <v>539</v>
      </c>
      <c r="EN1589" s="16">
        <v>1</v>
      </c>
    </row>
    <row r="1590" spans="1:145" x14ac:dyDescent="0.3">
      <c r="A1590" s="12" t="s">
        <v>53</v>
      </c>
      <c r="B1590" s="6" t="s">
        <v>2878</v>
      </c>
      <c r="E1590">
        <v>0</v>
      </c>
      <c r="F1590" s="6">
        <v>800</v>
      </c>
      <c r="AL1590">
        <v>28.5</v>
      </c>
      <c r="AM1590" s="6">
        <v>3.5</v>
      </c>
      <c r="AN1590" s="12"/>
      <c r="AO1590"/>
      <c r="AZ1590" s="12"/>
      <c r="BA1590" s="6"/>
      <c r="EM1590" t="s">
        <v>539</v>
      </c>
      <c r="EN1590" s="16">
        <v>1</v>
      </c>
    </row>
    <row r="1591" spans="1:145" x14ac:dyDescent="0.3">
      <c r="A1591" s="12" t="s">
        <v>53</v>
      </c>
      <c r="B1591" s="6" t="s">
        <v>2879</v>
      </c>
      <c r="E1591">
        <v>900</v>
      </c>
      <c r="F1591" s="6">
        <v>1100</v>
      </c>
      <c r="AJ1591">
        <v>36</v>
      </c>
      <c r="AL1591"/>
      <c r="AN1591" s="12"/>
      <c r="AO1591"/>
      <c r="AZ1591" s="12"/>
      <c r="BA1591" s="6"/>
      <c r="EM1591" t="s">
        <v>539</v>
      </c>
      <c r="EN1591" s="16">
        <v>1</v>
      </c>
    </row>
    <row r="1592" spans="1:145" x14ac:dyDescent="0.3">
      <c r="A1592" s="12" t="s">
        <v>53</v>
      </c>
      <c r="B1592" s="6" t="s">
        <v>2880</v>
      </c>
      <c r="AL1592"/>
      <c r="AN1592" s="12"/>
      <c r="AO1592"/>
      <c r="AZ1592" s="12"/>
      <c r="BA1592" s="6"/>
      <c r="EM1592" t="s">
        <v>539</v>
      </c>
      <c r="EN1592" s="16">
        <v>1</v>
      </c>
      <c r="EO1592" t="s">
        <v>602</v>
      </c>
    </row>
    <row r="1593" spans="1:145" x14ac:dyDescent="0.3">
      <c r="A1593" s="12" t="s">
        <v>53</v>
      </c>
      <c r="B1593" s="6" t="s">
        <v>2881</v>
      </c>
      <c r="E1593">
        <v>400</v>
      </c>
      <c r="F1593" s="6">
        <v>1100</v>
      </c>
      <c r="AJ1593">
        <v>59</v>
      </c>
      <c r="AK1593">
        <v>4</v>
      </c>
      <c r="AL1593"/>
      <c r="AN1593" s="12"/>
      <c r="AO1593"/>
      <c r="AZ1593" s="12"/>
      <c r="BA1593" s="6"/>
      <c r="EM1593" t="s">
        <v>539</v>
      </c>
      <c r="EN1593" s="16">
        <v>1</v>
      </c>
    </row>
    <row r="1594" spans="1:145" x14ac:dyDescent="0.3">
      <c r="A1594" s="12" t="s">
        <v>53</v>
      </c>
      <c r="B1594" s="6" t="s">
        <v>2882</v>
      </c>
      <c r="D1594" s="6">
        <v>1</v>
      </c>
      <c r="E1594">
        <v>500</v>
      </c>
      <c r="F1594" s="6">
        <v>1500</v>
      </c>
      <c r="AH1594">
        <v>28</v>
      </c>
      <c r="AI1594">
        <v>2</v>
      </c>
      <c r="AJ1594">
        <v>30</v>
      </c>
      <c r="AK1594">
        <v>1</v>
      </c>
      <c r="AL1594"/>
      <c r="AN1594" s="12"/>
      <c r="AO1594"/>
      <c r="AZ1594" s="12"/>
      <c r="BA1594" s="6"/>
      <c r="EM1594" t="s">
        <v>539</v>
      </c>
      <c r="EN1594" s="16">
        <v>1</v>
      </c>
    </row>
    <row r="1595" spans="1:145" x14ac:dyDescent="0.3">
      <c r="A1595" s="12" t="s">
        <v>53</v>
      </c>
      <c r="B1595" s="6" t="s">
        <v>2883</v>
      </c>
      <c r="E1595">
        <v>0</v>
      </c>
      <c r="F1595" s="6">
        <v>1200</v>
      </c>
      <c r="AL1595">
        <v>38.5</v>
      </c>
      <c r="AM1595" s="6">
        <v>3.5</v>
      </c>
      <c r="AN1595" s="12"/>
      <c r="AO1595"/>
      <c r="AP1595">
        <v>3.1</v>
      </c>
      <c r="AQ1595">
        <v>0.1</v>
      </c>
      <c r="AZ1595" s="12"/>
      <c r="BA1595" s="6"/>
      <c r="EM1595" t="s">
        <v>539</v>
      </c>
      <c r="EN1595" s="16">
        <v>1</v>
      </c>
    </row>
    <row r="1596" spans="1:145" x14ac:dyDescent="0.3">
      <c r="A1596" s="12" t="s">
        <v>53</v>
      </c>
      <c r="B1596" s="6" t="s">
        <v>2884</v>
      </c>
      <c r="E1596">
        <v>0</v>
      </c>
      <c r="F1596" s="6">
        <v>900</v>
      </c>
      <c r="AL1596">
        <v>55</v>
      </c>
      <c r="AM1596" s="6">
        <v>10</v>
      </c>
      <c r="AN1596" s="12"/>
      <c r="AO1596"/>
      <c r="AZ1596" s="12"/>
      <c r="BA1596" s="6"/>
      <c r="EM1596" t="s">
        <v>539</v>
      </c>
      <c r="EN1596" s="16">
        <v>1</v>
      </c>
    </row>
    <row r="1597" spans="1:145" x14ac:dyDescent="0.3">
      <c r="A1597" s="12" t="s">
        <v>53</v>
      </c>
      <c r="B1597" s="6" t="s">
        <v>2885</v>
      </c>
      <c r="F1597" s="6">
        <v>2000</v>
      </c>
      <c r="AL1597">
        <v>40</v>
      </c>
      <c r="AM1597" s="6">
        <v>5</v>
      </c>
      <c r="AN1597" s="12"/>
      <c r="AO1597"/>
      <c r="AZ1597" s="12"/>
      <c r="BA1597" s="6"/>
      <c r="EM1597" t="s">
        <v>539</v>
      </c>
      <c r="EN1597" s="16">
        <v>1</v>
      </c>
    </row>
    <row r="1598" spans="1:145" x14ac:dyDescent="0.3">
      <c r="A1598" s="12" t="s">
        <v>53</v>
      </c>
      <c r="B1598" s="6" t="s">
        <v>2886</v>
      </c>
      <c r="E1598">
        <v>860</v>
      </c>
      <c r="F1598" s="6">
        <v>1326</v>
      </c>
      <c r="AH1598">
        <v>30.55</v>
      </c>
      <c r="AI1598">
        <v>0.35</v>
      </c>
      <c r="AJ1598">
        <v>30.4</v>
      </c>
      <c r="AK1598">
        <v>1.8</v>
      </c>
      <c r="AL1598"/>
      <c r="AN1598" s="12"/>
      <c r="AO1598"/>
      <c r="AZ1598" s="12"/>
      <c r="BA1598" s="6"/>
      <c r="EM1598" t="s">
        <v>539</v>
      </c>
      <c r="EN1598" s="16">
        <v>1</v>
      </c>
    </row>
    <row r="1599" spans="1:145" x14ac:dyDescent="0.3">
      <c r="A1599" s="12" t="s">
        <v>53</v>
      </c>
      <c r="B1599" s="6" t="s">
        <v>2887</v>
      </c>
      <c r="E1599">
        <v>900</v>
      </c>
      <c r="F1599" s="6">
        <v>1400</v>
      </c>
      <c r="AH1599">
        <v>22</v>
      </c>
      <c r="AI1599">
        <v>1</v>
      </c>
      <c r="AL1599"/>
      <c r="AN1599" s="12"/>
      <c r="AO1599"/>
      <c r="AZ1599" s="12"/>
      <c r="BA1599" s="6"/>
      <c r="EM1599" t="s">
        <v>539</v>
      </c>
      <c r="EN1599" s="16">
        <v>1</v>
      </c>
    </row>
    <row r="1600" spans="1:145" x14ac:dyDescent="0.3">
      <c r="A1600" s="12" t="s">
        <v>53</v>
      </c>
      <c r="B1600" s="6" t="s">
        <v>2888</v>
      </c>
      <c r="E1600">
        <v>200</v>
      </c>
      <c r="F1600" s="6">
        <v>1000</v>
      </c>
      <c r="AJ1600">
        <v>28</v>
      </c>
      <c r="AL1600"/>
      <c r="AN1600" s="12"/>
      <c r="AO1600"/>
      <c r="AZ1600" s="12"/>
      <c r="BA1600" s="6"/>
      <c r="EM1600" t="s">
        <v>539</v>
      </c>
      <c r="EN1600" s="16">
        <v>1</v>
      </c>
    </row>
    <row r="1601" spans="1:145" x14ac:dyDescent="0.3">
      <c r="A1601" s="12" t="s">
        <v>53</v>
      </c>
      <c r="B1601" s="6" t="s">
        <v>2889</v>
      </c>
      <c r="AJ1601">
        <v>24.9</v>
      </c>
      <c r="AL1601"/>
      <c r="AN1601" s="12"/>
      <c r="AO1601"/>
      <c r="AZ1601" s="12"/>
      <c r="BA1601" s="6"/>
      <c r="EM1601" t="s">
        <v>539</v>
      </c>
      <c r="EN1601" s="16">
        <v>1</v>
      </c>
    </row>
    <row r="1602" spans="1:145" x14ac:dyDescent="0.3">
      <c r="A1602" s="12" t="s">
        <v>53</v>
      </c>
      <c r="B1602" s="6" t="s">
        <v>2890</v>
      </c>
      <c r="E1602" s="12">
        <v>2600</v>
      </c>
      <c r="AL1602">
        <v>33.5</v>
      </c>
      <c r="AM1602" s="6">
        <v>1.5</v>
      </c>
      <c r="AN1602" s="12"/>
      <c r="AO1602"/>
      <c r="AZ1602" s="12"/>
      <c r="BA1602" s="6"/>
      <c r="EM1602" t="s">
        <v>539</v>
      </c>
      <c r="EN1602" s="16">
        <v>1</v>
      </c>
    </row>
    <row r="1603" spans="1:145" x14ac:dyDescent="0.3">
      <c r="A1603" s="12" t="s">
        <v>53</v>
      </c>
      <c r="B1603" s="6" t="s">
        <v>2891</v>
      </c>
      <c r="E1603">
        <v>300</v>
      </c>
      <c r="F1603" s="6">
        <v>1000</v>
      </c>
      <c r="AH1603">
        <v>45</v>
      </c>
      <c r="AJ1603">
        <v>47</v>
      </c>
      <c r="AL1603"/>
      <c r="AN1603" s="12"/>
      <c r="AO1603"/>
      <c r="AZ1603" s="12"/>
      <c r="BA1603" s="6"/>
      <c r="EM1603" t="s">
        <v>539</v>
      </c>
      <c r="EN1603" s="16">
        <v>1</v>
      </c>
    </row>
    <row r="1604" spans="1:145" x14ac:dyDescent="0.3">
      <c r="A1604" s="12" t="s">
        <v>53</v>
      </c>
      <c r="B1604" s="6" t="s">
        <v>2892</v>
      </c>
      <c r="AH1604">
        <v>44</v>
      </c>
      <c r="AI1604">
        <v>5</v>
      </c>
      <c r="AL1604"/>
      <c r="AN1604" s="12"/>
      <c r="AO1604"/>
      <c r="AZ1604" s="12"/>
      <c r="BA1604" s="6"/>
      <c r="EM1604" t="s">
        <v>539</v>
      </c>
      <c r="EN1604" s="16">
        <v>1</v>
      </c>
    </row>
    <row r="1605" spans="1:145" x14ac:dyDescent="0.3">
      <c r="A1605" s="12" t="s">
        <v>53</v>
      </c>
      <c r="B1605" s="6" t="s">
        <v>2893</v>
      </c>
      <c r="AH1605">
        <v>16.5</v>
      </c>
      <c r="AI1605">
        <v>0.5</v>
      </c>
      <c r="AJ1605">
        <v>22</v>
      </c>
      <c r="AL1605"/>
      <c r="AN1605" s="12"/>
      <c r="AO1605"/>
      <c r="AZ1605" s="12"/>
      <c r="BA1605" s="6"/>
      <c r="EM1605" t="s">
        <v>539</v>
      </c>
      <c r="EN1605" s="16">
        <v>1</v>
      </c>
    </row>
    <row r="1606" spans="1:145" x14ac:dyDescent="0.3">
      <c r="A1606" s="12" t="s">
        <v>53</v>
      </c>
      <c r="B1606" s="6" t="s">
        <v>2894</v>
      </c>
      <c r="AH1606">
        <v>11.65</v>
      </c>
      <c r="AI1606">
        <v>0.65</v>
      </c>
      <c r="AL1606"/>
      <c r="AN1606" s="12"/>
      <c r="AO1606"/>
      <c r="AZ1606" s="12"/>
      <c r="BA1606" s="6"/>
      <c r="EM1606" t="s">
        <v>539</v>
      </c>
      <c r="EN1606" s="16">
        <v>1</v>
      </c>
    </row>
    <row r="1607" spans="1:145" x14ac:dyDescent="0.3">
      <c r="A1607" s="12" t="s">
        <v>53</v>
      </c>
      <c r="B1607" s="6" t="s">
        <v>2895</v>
      </c>
      <c r="E1607">
        <v>900</v>
      </c>
      <c r="F1607" s="6">
        <v>2100</v>
      </c>
      <c r="AL1607"/>
      <c r="AN1607" s="12"/>
      <c r="AO1607"/>
      <c r="AZ1607" s="12"/>
      <c r="BA1607" s="6"/>
      <c r="EM1607" t="s">
        <v>539</v>
      </c>
      <c r="EN1607" s="16">
        <v>1</v>
      </c>
      <c r="EO1607" t="s">
        <v>602</v>
      </c>
    </row>
    <row r="1608" spans="1:145" x14ac:dyDescent="0.3">
      <c r="A1608" s="12" t="s">
        <v>53</v>
      </c>
      <c r="B1608" s="6" t="s">
        <v>2896</v>
      </c>
      <c r="E1608">
        <v>0</v>
      </c>
      <c r="F1608" s="6">
        <v>300</v>
      </c>
      <c r="AH1608">
        <v>36</v>
      </c>
      <c r="AI1608">
        <v>3</v>
      </c>
      <c r="AL1608"/>
      <c r="AN1608" s="12"/>
      <c r="AO1608"/>
      <c r="AZ1608" s="12"/>
      <c r="BA1608" s="6"/>
      <c r="EM1608" t="s">
        <v>539</v>
      </c>
      <c r="EN1608" s="16">
        <v>1</v>
      </c>
    </row>
    <row r="1609" spans="1:145" x14ac:dyDescent="0.3">
      <c r="A1609" s="12" t="s">
        <v>53</v>
      </c>
      <c r="B1609" s="6" t="s">
        <v>2897</v>
      </c>
      <c r="E1609" s="12">
        <v>140</v>
      </c>
      <c r="AG1609" s="6">
        <v>1</v>
      </c>
      <c r="AL1609">
        <v>11.7</v>
      </c>
      <c r="AM1609" s="6">
        <v>1.7</v>
      </c>
      <c r="AN1609" s="12"/>
      <c r="AO1609"/>
      <c r="AZ1609" s="12"/>
      <c r="BA1609" s="6"/>
      <c r="EM1609" t="s">
        <v>539</v>
      </c>
      <c r="EN1609" s="16">
        <v>1</v>
      </c>
    </row>
    <row r="1610" spans="1:145" x14ac:dyDescent="0.3">
      <c r="A1610" s="12" t="s">
        <v>53</v>
      </c>
      <c r="B1610" s="6" t="s">
        <v>2898</v>
      </c>
      <c r="E1610" s="12">
        <v>90</v>
      </c>
      <c r="AG1610" s="6">
        <v>1</v>
      </c>
      <c r="AJ1610">
        <v>25.2</v>
      </c>
      <c r="AL1610"/>
      <c r="AN1610" s="12"/>
      <c r="AO1610"/>
      <c r="AZ1610" s="12"/>
      <c r="BA1610" s="6"/>
      <c r="EM1610" t="s">
        <v>539</v>
      </c>
      <c r="EN1610" s="16">
        <v>1</v>
      </c>
    </row>
    <row r="1611" spans="1:145" x14ac:dyDescent="0.3">
      <c r="A1611" s="12" t="s">
        <v>53</v>
      </c>
      <c r="B1611" s="6" t="s">
        <v>2899</v>
      </c>
      <c r="E1611">
        <v>1330</v>
      </c>
      <c r="F1611" s="6">
        <v>1480</v>
      </c>
      <c r="AL1611">
        <v>15.4</v>
      </c>
      <c r="AM1611" s="6">
        <v>1.2</v>
      </c>
      <c r="AN1611" s="12"/>
      <c r="AO1611"/>
      <c r="AZ1611" s="12"/>
      <c r="BA1611" s="6"/>
      <c r="EM1611" t="s">
        <v>539</v>
      </c>
      <c r="EN1611" s="16">
        <v>1</v>
      </c>
    </row>
    <row r="1612" spans="1:145" x14ac:dyDescent="0.3">
      <c r="A1612" s="12" t="s">
        <v>53</v>
      </c>
      <c r="B1612" s="6" t="s">
        <v>2900</v>
      </c>
      <c r="AL1612">
        <v>11.72</v>
      </c>
      <c r="AN1612" s="12"/>
      <c r="AO1612"/>
      <c r="AZ1612" s="12"/>
      <c r="BA1612" s="6"/>
      <c r="EM1612" t="s">
        <v>539</v>
      </c>
      <c r="EN1612" s="16">
        <v>1</v>
      </c>
    </row>
    <row r="1613" spans="1:145" x14ac:dyDescent="0.3">
      <c r="A1613" s="12" t="s">
        <v>53</v>
      </c>
      <c r="B1613" s="6" t="s">
        <v>2901</v>
      </c>
      <c r="E1613">
        <v>0</v>
      </c>
      <c r="F1613" s="6">
        <v>900</v>
      </c>
      <c r="AL1613"/>
      <c r="AN1613" s="12"/>
      <c r="AO1613"/>
      <c r="AZ1613" s="12"/>
      <c r="BA1613" s="6"/>
      <c r="EM1613" t="s">
        <v>539</v>
      </c>
      <c r="EN1613" s="16">
        <v>1</v>
      </c>
      <c r="EO1613" t="s">
        <v>602</v>
      </c>
    </row>
    <row r="1614" spans="1:145" x14ac:dyDescent="0.3">
      <c r="A1614" s="12" t="s">
        <v>53</v>
      </c>
      <c r="B1614" s="6" t="s">
        <v>2902</v>
      </c>
      <c r="E1614">
        <v>0</v>
      </c>
      <c r="F1614" s="6">
        <v>1300</v>
      </c>
      <c r="AL1614">
        <v>20.5</v>
      </c>
      <c r="AM1614" s="6">
        <v>1.5</v>
      </c>
      <c r="AN1614" s="12"/>
      <c r="AO1614"/>
      <c r="AZ1614" s="12"/>
      <c r="BA1614" s="6"/>
      <c r="EM1614" t="s">
        <v>539</v>
      </c>
      <c r="EN1614" s="16">
        <v>1</v>
      </c>
    </row>
    <row r="1615" spans="1:145" x14ac:dyDescent="0.3">
      <c r="A1615" s="12" t="s">
        <v>53</v>
      </c>
      <c r="B1615" s="6" t="s">
        <v>2903</v>
      </c>
      <c r="E1615">
        <v>850</v>
      </c>
      <c r="F1615" s="6">
        <v>950</v>
      </c>
      <c r="AL1615">
        <v>19.149999999999999</v>
      </c>
      <c r="AM1615" s="6">
        <v>2.0499999999999998</v>
      </c>
      <c r="AN1615" s="12"/>
      <c r="AO1615"/>
      <c r="AZ1615" s="12"/>
      <c r="BA1615" s="6"/>
      <c r="EM1615" t="s">
        <v>539</v>
      </c>
      <c r="EN1615" s="16">
        <v>1</v>
      </c>
    </row>
    <row r="1616" spans="1:145" x14ac:dyDescent="0.3">
      <c r="A1616" s="12" t="s">
        <v>53</v>
      </c>
      <c r="B1616" s="6" t="s">
        <v>2904</v>
      </c>
      <c r="E1616">
        <v>0</v>
      </c>
      <c r="F1616" s="6">
        <v>700</v>
      </c>
      <c r="AH1616">
        <v>15</v>
      </c>
      <c r="AI1616">
        <v>1</v>
      </c>
      <c r="AL1616"/>
      <c r="AN1616" s="12"/>
      <c r="AO1616"/>
      <c r="AZ1616" s="12"/>
      <c r="BA1616" s="6"/>
      <c r="EM1616" t="s">
        <v>539</v>
      </c>
      <c r="EN1616" s="16">
        <v>1</v>
      </c>
    </row>
    <row r="1617" spans="1:145" x14ac:dyDescent="0.3">
      <c r="A1617" s="12" t="s">
        <v>53</v>
      </c>
      <c r="B1617" s="6" t="s">
        <v>2905</v>
      </c>
      <c r="E1617">
        <v>0</v>
      </c>
      <c r="F1617" s="6">
        <v>300</v>
      </c>
      <c r="AH1617">
        <v>11</v>
      </c>
      <c r="AI1617">
        <v>1</v>
      </c>
      <c r="AJ1617">
        <v>11</v>
      </c>
      <c r="AL1617"/>
      <c r="AN1617" s="12"/>
      <c r="AO1617"/>
      <c r="AZ1617" s="12"/>
      <c r="BA1617" s="6"/>
      <c r="EM1617" t="s">
        <v>539</v>
      </c>
      <c r="EN1617" s="16">
        <v>1</v>
      </c>
    </row>
    <row r="1618" spans="1:145" x14ac:dyDescent="0.3">
      <c r="A1618" s="12" t="s">
        <v>53</v>
      </c>
      <c r="B1618" s="6" t="s">
        <v>2906</v>
      </c>
      <c r="E1618">
        <v>100</v>
      </c>
      <c r="F1618" s="6">
        <v>1300</v>
      </c>
      <c r="AL1618"/>
      <c r="AN1618" s="12"/>
      <c r="AO1618"/>
      <c r="AZ1618" s="12"/>
      <c r="BA1618" s="6"/>
      <c r="EM1618" t="s">
        <v>539</v>
      </c>
      <c r="EN1618" s="16">
        <v>1</v>
      </c>
      <c r="EO1618" t="s">
        <v>602</v>
      </c>
    </row>
    <row r="1619" spans="1:145" x14ac:dyDescent="0.3">
      <c r="A1619" s="12" t="s">
        <v>53</v>
      </c>
      <c r="B1619" s="6" t="s">
        <v>2907</v>
      </c>
      <c r="F1619" s="6">
        <v>260</v>
      </c>
      <c r="AH1619">
        <v>27.45</v>
      </c>
      <c r="AI1619">
        <v>0.45</v>
      </c>
      <c r="AL1619"/>
      <c r="AN1619" s="12"/>
      <c r="AO1619"/>
      <c r="AZ1619" s="12"/>
      <c r="BA1619" s="6"/>
      <c r="EM1619" t="s">
        <v>539</v>
      </c>
      <c r="EN1619" s="16">
        <v>1</v>
      </c>
    </row>
    <row r="1620" spans="1:145" x14ac:dyDescent="0.3">
      <c r="A1620" s="12" t="s">
        <v>53</v>
      </c>
      <c r="B1620" s="6" t="s">
        <v>2908</v>
      </c>
      <c r="E1620">
        <v>0</v>
      </c>
      <c r="F1620" s="6">
        <v>300</v>
      </c>
      <c r="AH1620">
        <v>14</v>
      </c>
      <c r="AI1620">
        <v>1</v>
      </c>
      <c r="AL1620"/>
      <c r="AN1620" s="12"/>
      <c r="AO1620"/>
      <c r="AZ1620" s="12"/>
      <c r="BA1620" s="6"/>
      <c r="EM1620" t="s">
        <v>539</v>
      </c>
      <c r="EN1620" s="16">
        <v>1</v>
      </c>
    </row>
    <row r="1621" spans="1:145" x14ac:dyDescent="0.3">
      <c r="A1621" s="12" t="s">
        <v>53</v>
      </c>
      <c r="B1621" s="6" t="s">
        <v>2909</v>
      </c>
      <c r="E1621">
        <v>0</v>
      </c>
      <c r="F1621" s="6">
        <v>1300</v>
      </c>
      <c r="AH1621">
        <v>10.5</v>
      </c>
      <c r="AI1621">
        <v>0.5</v>
      </c>
      <c r="AL1621"/>
      <c r="AN1621" s="12"/>
      <c r="AO1621"/>
      <c r="AZ1621" s="12"/>
      <c r="BA1621" s="6"/>
      <c r="EM1621" t="s">
        <v>539</v>
      </c>
      <c r="EN1621" s="16">
        <v>1</v>
      </c>
    </row>
    <row r="1622" spans="1:145" x14ac:dyDescent="0.3">
      <c r="A1622" s="12" t="s">
        <v>53</v>
      </c>
      <c r="B1622" s="6" t="s">
        <v>2910</v>
      </c>
      <c r="E1622">
        <v>0</v>
      </c>
      <c r="F1622" s="6">
        <v>600</v>
      </c>
      <c r="AH1622">
        <v>62.5</v>
      </c>
      <c r="AI1622">
        <v>2.5</v>
      </c>
      <c r="AJ1622">
        <v>95</v>
      </c>
      <c r="AK1622">
        <v>10</v>
      </c>
      <c r="AL1622"/>
      <c r="AN1622" s="12">
        <v>1000</v>
      </c>
      <c r="AO1622">
        <v>1500</v>
      </c>
      <c r="AR1622">
        <v>0.2</v>
      </c>
      <c r="AS1622" s="6">
        <v>0.1</v>
      </c>
      <c r="AZ1622" s="12"/>
      <c r="BA1622" s="6"/>
      <c r="EM1622" t="s">
        <v>539</v>
      </c>
      <c r="EN1622" s="16">
        <v>1</v>
      </c>
    </row>
    <row r="1623" spans="1:145" x14ac:dyDescent="0.3">
      <c r="A1623" s="12" t="s">
        <v>53</v>
      </c>
      <c r="B1623" s="6" t="s">
        <v>2911</v>
      </c>
      <c r="C1623">
        <v>1</v>
      </c>
      <c r="E1623">
        <v>150</v>
      </c>
      <c r="F1623" s="6">
        <v>900</v>
      </c>
      <c r="AH1623">
        <v>62.5</v>
      </c>
      <c r="AI1623">
        <v>2.5</v>
      </c>
      <c r="AJ1623">
        <v>92.5</v>
      </c>
      <c r="AK1623">
        <v>2.5</v>
      </c>
      <c r="AL1623"/>
      <c r="AN1623" s="12"/>
      <c r="AO1623"/>
      <c r="AZ1623" s="12"/>
      <c r="BA1623" s="6"/>
      <c r="EM1623" t="s">
        <v>539</v>
      </c>
      <c r="EN1623" s="16">
        <v>1</v>
      </c>
    </row>
    <row r="1624" spans="1:145" x14ac:dyDescent="0.3">
      <c r="A1624" s="12" t="s">
        <v>53</v>
      </c>
      <c r="B1624" s="6" t="s">
        <v>2912</v>
      </c>
      <c r="E1624">
        <v>0</v>
      </c>
      <c r="F1624" s="6">
        <v>400</v>
      </c>
      <c r="AL1624">
        <v>45</v>
      </c>
      <c r="AM1624" s="6">
        <v>5</v>
      </c>
      <c r="AN1624" s="12"/>
      <c r="AO1624"/>
      <c r="AZ1624" s="12"/>
      <c r="BA1624" s="6"/>
      <c r="EM1624" t="s">
        <v>539</v>
      </c>
      <c r="EN1624" s="16">
        <v>1</v>
      </c>
    </row>
    <row r="1625" spans="1:145" x14ac:dyDescent="0.3">
      <c r="A1625" s="12" t="s">
        <v>53</v>
      </c>
      <c r="B1625" s="6" t="s">
        <v>2913</v>
      </c>
      <c r="AL1625"/>
      <c r="AN1625" s="12"/>
      <c r="AO1625"/>
      <c r="AZ1625" s="12"/>
      <c r="BA1625" s="6"/>
      <c r="EM1625" t="s">
        <v>537</v>
      </c>
      <c r="EN1625" s="16">
        <v>1</v>
      </c>
      <c r="EO1625" t="s">
        <v>602</v>
      </c>
    </row>
    <row r="1626" spans="1:145" x14ac:dyDescent="0.3">
      <c r="A1626" s="12" t="s">
        <v>53</v>
      </c>
      <c r="B1626" s="6" t="s">
        <v>2914</v>
      </c>
      <c r="AH1626">
        <v>26.8</v>
      </c>
      <c r="AJ1626">
        <v>37.799999999999997</v>
      </c>
      <c r="AL1626"/>
      <c r="AN1626" s="12"/>
      <c r="AO1626"/>
      <c r="AZ1626" s="12"/>
      <c r="BA1626" s="6"/>
      <c r="EM1626" t="s">
        <v>537</v>
      </c>
      <c r="EN1626" s="16">
        <v>1</v>
      </c>
    </row>
    <row r="1627" spans="1:145" x14ac:dyDescent="0.3">
      <c r="A1627" s="12" t="s">
        <v>53</v>
      </c>
      <c r="B1627" s="6" t="s">
        <v>2915</v>
      </c>
      <c r="E1627" s="12">
        <v>102</v>
      </c>
      <c r="AJ1627">
        <v>42.2</v>
      </c>
      <c r="AL1627"/>
      <c r="AN1627" s="12"/>
      <c r="AO1627"/>
      <c r="AZ1627" s="12"/>
      <c r="BA1627" s="6"/>
      <c r="EM1627" t="s">
        <v>537</v>
      </c>
      <c r="EN1627" s="16">
        <v>1</v>
      </c>
    </row>
    <row r="1628" spans="1:145" x14ac:dyDescent="0.3">
      <c r="A1628" s="12" t="s">
        <v>53</v>
      </c>
      <c r="B1628" s="6" t="s">
        <v>2916</v>
      </c>
      <c r="E1628">
        <v>1224</v>
      </c>
      <c r="F1628" s="6">
        <v>1630</v>
      </c>
      <c r="AG1628" s="6">
        <v>2</v>
      </c>
      <c r="AH1628">
        <v>15.37</v>
      </c>
      <c r="AI1628">
        <v>1.1399999999999999</v>
      </c>
      <c r="AJ1628">
        <v>16.18</v>
      </c>
      <c r="AK1628">
        <v>0.89</v>
      </c>
      <c r="AL1628"/>
      <c r="AN1628" s="12"/>
      <c r="AO1628"/>
      <c r="AZ1628" s="12"/>
      <c r="BA1628" s="6"/>
      <c r="EM1628" t="s">
        <v>537</v>
      </c>
      <c r="EN1628" s="16">
        <v>1</v>
      </c>
    </row>
    <row r="1629" spans="1:145" x14ac:dyDescent="0.3">
      <c r="A1629" s="12" t="s">
        <v>53</v>
      </c>
      <c r="B1629" s="6" t="s">
        <v>2917</v>
      </c>
      <c r="D1629" s="6">
        <v>1</v>
      </c>
      <c r="F1629" s="6">
        <v>1600</v>
      </c>
      <c r="AH1629">
        <v>50</v>
      </c>
      <c r="AI1629">
        <v>10</v>
      </c>
      <c r="AJ1629">
        <v>60</v>
      </c>
      <c r="AK1629">
        <v>10</v>
      </c>
      <c r="AL1629"/>
      <c r="AN1629" s="12"/>
      <c r="AO1629"/>
      <c r="AP1629">
        <v>1.5</v>
      </c>
      <c r="AQ1629">
        <v>0.05</v>
      </c>
      <c r="AZ1629" s="12"/>
      <c r="BA1629" s="6"/>
      <c r="EM1629" t="s">
        <v>1180</v>
      </c>
      <c r="EN1629" s="16">
        <v>1</v>
      </c>
    </row>
    <row r="1630" spans="1:145" s="195" customFormat="1" x14ac:dyDescent="0.3">
      <c r="A1630" s="193" t="s">
        <v>53</v>
      </c>
      <c r="B1630" s="196" t="s">
        <v>2918</v>
      </c>
      <c r="C1630" s="195">
        <v>1</v>
      </c>
      <c r="D1630" s="196">
        <v>1</v>
      </c>
      <c r="E1630" s="195">
        <v>0</v>
      </c>
      <c r="F1630" s="196">
        <v>1500</v>
      </c>
      <c r="G1630" s="197">
        <v>19.96</v>
      </c>
      <c r="H1630" s="197">
        <v>27.36</v>
      </c>
      <c r="I1630" s="197">
        <v>24.532105263157895</v>
      </c>
      <c r="J1630" s="198">
        <v>2.0455251402549917</v>
      </c>
      <c r="K1630" s="199">
        <v>592</v>
      </c>
      <c r="L1630" s="199">
        <v>1918</v>
      </c>
      <c r="M1630" s="199">
        <v>1053.2105263157894</v>
      </c>
      <c r="N1630" s="200">
        <v>417.49099510546586</v>
      </c>
      <c r="O1630" s="208">
        <v>-25.845459999999999</v>
      </c>
      <c r="P1630" s="196">
        <v>-3.2781400000000001</v>
      </c>
      <c r="Q1630" s="208">
        <v>-63.394399999999997</v>
      </c>
      <c r="R1630" s="196">
        <v>-34.927779999999998</v>
      </c>
      <c r="S1630" s="202">
        <v>1</v>
      </c>
      <c r="T1630" s="202">
        <v>1</v>
      </c>
      <c r="U1630" s="202">
        <v>1</v>
      </c>
      <c r="V1630" s="202">
        <v>1</v>
      </c>
      <c r="W1630" s="202">
        <v>1</v>
      </c>
      <c r="X1630" s="202">
        <v>0</v>
      </c>
      <c r="Y1630" s="202">
        <v>0</v>
      </c>
      <c r="Z1630" s="202">
        <v>0</v>
      </c>
      <c r="AA1630" s="202">
        <v>0</v>
      </c>
      <c r="AB1630" s="202">
        <v>0</v>
      </c>
      <c r="AC1630" s="202">
        <v>0</v>
      </c>
      <c r="AD1630" s="202">
        <v>1</v>
      </c>
      <c r="AE1630" s="203">
        <v>0</v>
      </c>
      <c r="AF1630" s="204">
        <v>1</v>
      </c>
      <c r="AG1630" s="196"/>
      <c r="AL1630" s="195">
        <v>45</v>
      </c>
      <c r="AM1630" s="196">
        <v>5</v>
      </c>
      <c r="AN1630" s="193"/>
      <c r="AS1630" s="196"/>
      <c r="AY1630" s="196"/>
      <c r="AZ1630" s="193"/>
      <c r="BA1630" s="196"/>
      <c r="BF1630" s="195">
        <v>1</v>
      </c>
      <c r="BJ1630" s="196"/>
      <c r="BL1630" s="196">
        <v>1</v>
      </c>
      <c r="BR1630" s="195">
        <v>1</v>
      </c>
      <c r="BT1630" s="196"/>
      <c r="BZ1630" s="195">
        <v>1</v>
      </c>
      <c r="CA1630" s="196"/>
      <c r="CB1630" s="195">
        <v>1</v>
      </c>
      <c r="CE1630" s="195">
        <v>1</v>
      </c>
      <c r="CI1630" s="195">
        <v>1</v>
      </c>
      <c r="CS1630" s="196"/>
      <c r="CU1630" s="196"/>
      <c r="CX1630" s="196"/>
      <c r="DN1630" s="196"/>
      <c r="DS1630" s="196"/>
      <c r="DY1630" s="196"/>
      <c r="EA1630" s="195">
        <v>1</v>
      </c>
      <c r="EL1630" s="196"/>
      <c r="EM1630" s="195" t="s">
        <v>537</v>
      </c>
      <c r="EN1630" s="206" t="s">
        <v>3713</v>
      </c>
    </row>
    <row r="1631" spans="1:145" x14ac:dyDescent="0.3">
      <c r="A1631" s="12" t="s">
        <v>53</v>
      </c>
      <c r="B1631" s="6" t="s">
        <v>2919</v>
      </c>
      <c r="AH1631">
        <v>30.5</v>
      </c>
      <c r="AI1631">
        <v>1.5</v>
      </c>
      <c r="AJ1631">
        <v>35.5</v>
      </c>
      <c r="AK1631">
        <v>1.5</v>
      </c>
      <c r="AL1631"/>
      <c r="AN1631" s="12"/>
      <c r="AO1631"/>
      <c r="AP1631">
        <v>2.5</v>
      </c>
      <c r="AQ1631">
        <v>0.05</v>
      </c>
      <c r="AZ1631" s="12"/>
      <c r="BA1631" s="6"/>
      <c r="EM1631" t="s">
        <v>537</v>
      </c>
      <c r="EN1631" s="16">
        <v>1</v>
      </c>
    </row>
    <row r="1632" spans="1:145" s="195" customFormat="1" x14ac:dyDescent="0.3">
      <c r="A1632" s="193" t="s">
        <v>53</v>
      </c>
      <c r="B1632" s="196" t="s">
        <v>2920</v>
      </c>
      <c r="C1632" s="195">
        <v>1</v>
      </c>
      <c r="D1632" s="196">
        <v>1</v>
      </c>
      <c r="E1632" s="195">
        <v>0</v>
      </c>
      <c r="F1632" s="196">
        <v>732</v>
      </c>
      <c r="G1632" s="195">
        <v>13.06</v>
      </c>
      <c r="H1632" s="195">
        <v>25.25</v>
      </c>
      <c r="I1632" s="195">
        <v>18.547323943661969</v>
      </c>
      <c r="J1632" s="198">
        <v>2.9307385503835923</v>
      </c>
      <c r="K1632" s="195">
        <v>806.2</v>
      </c>
      <c r="L1632" s="195">
        <v>1735.07</v>
      </c>
      <c r="M1632" s="195">
        <v>1339.5063380281686</v>
      </c>
      <c r="N1632" s="200">
        <v>185.10561716598289</v>
      </c>
      <c r="O1632" s="193">
        <v>24.556419999999999</v>
      </c>
      <c r="P1632" s="201">
        <v>38.3596</v>
      </c>
      <c r="Q1632" s="195">
        <v>-98.131609999999995</v>
      </c>
      <c r="R1632" s="201">
        <v>-75.768500000000003</v>
      </c>
      <c r="S1632" s="202">
        <v>1</v>
      </c>
      <c r="T1632" s="202">
        <v>0</v>
      </c>
      <c r="U1632" s="202">
        <v>1</v>
      </c>
      <c r="V1632" s="202">
        <v>0</v>
      </c>
      <c r="W1632" s="202">
        <v>1</v>
      </c>
      <c r="X1632" s="202">
        <v>0</v>
      </c>
      <c r="Y1632" s="202">
        <v>0</v>
      </c>
      <c r="Z1632" s="202">
        <v>0</v>
      </c>
      <c r="AA1632" s="202">
        <v>0</v>
      </c>
      <c r="AB1632" s="202">
        <v>0</v>
      </c>
      <c r="AC1632" s="202">
        <v>1</v>
      </c>
      <c r="AD1632" s="202">
        <v>1</v>
      </c>
      <c r="AE1632" s="203">
        <v>0</v>
      </c>
      <c r="AF1632" s="204">
        <v>1</v>
      </c>
      <c r="AG1632" s="196"/>
      <c r="AL1632" s="195">
        <v>28</v>
      </c>
      <c r="AM1632" s="196">
        <v>6</v>
      </c>
      <c r="AN1632" s="193">
        <v>850</v>
      </c>
      <c r="AO1632" s="195">
        <v>1600</v>
      </c>
      <c r="AR1632" s="195">
        <v>0.2</v>
      </c>
      <c r="AS1632" s="196">
        <v>0.05</v>
      </c>
      <c r="AX1632" s="195">
        <v>6.4</v>
      </c>
      <c r="AY1632" s="196">
        <v>3.6</v>
      </c>
      <c r="AZ1632" s="193"/>
      <c r="BA1632" s="196"/>
      <c r="BE1632" s="195">
        <v>1</v>
      </c>
      <c r="BJ1632" s="196"/>
      <c r="BL1632" s="196"/>
      <c r="BP1632" s="195">
        <v>1</v>
      </c>
      <c r="BT1632" s="196"/>
      <c r="CA1632" s="196"/>
      <c r="CB1632" s="195">
        <v>1</v>
      </c>
      <c r="CE1632" s="195">
        <v>1</v>
      </c>
      <c r="CF1632" s="195">
        <v>1</v>
      </c>
      <c r="CG1632" s="195">
        <v>1</v>
      </c>
      <c r="CH1632" s="195">
        <v>1</v>
      </c>
      <c r="CI1632" s="195">
        <v>1</v>
      </c>
      <c r="CS1632" s="196"/>
      <c r="CU1632" s="196"/>
      <c r="CX1632" s="196"/>
      <c r="DN1632" s="196"/>
      <c r="DS1632" s="196"/>
      <c r="DX1632" s="195">
        <v>1</v>
      </c>
      <c r="DY1632" s="196"/>
      <c r="EA1632" s="195">
        <v>1</v>
      </c>
      <c r="ED1632" s="195">
        <v>1</v>
      </c>
      <c r="EL1632" s="196"/>
      <c r="EM1632" s="195" t="s">
        <v>538</v>
      </c>
      <c r="EN1632" s="206" t="s">
        <v>1033</v>
      </c>
    </row>
    <row r="1633" spans="1:145" x14ac:dyDescent="0.3">
      <c r="A1633" s="12" t="s">
        <v>53</v>
      </c>
      <c r="B1633" s="6" t="s">
        <v>2921</v>
      </c>
      <c r="AH1633">
        <v>23.55</v>
      </c>
      <c r="AI1633">
        <v>2.25</v>
      </c>
      <c r="AJ1633">
        <v>27.55</v>
      </c>
      <c r="AK1633">
        <v>1.35</v>
      </c>
      <c r="AL1633"/>
      <c r="AN1633" s="12"/>
      <c r="AO1633"/>
      <c r="AZ1633" s="12"/>
      <c r="BA1633" s="6"/>
      <c r="EM1633" t="s">
        <v>538</v>
      </c>
      <c r="EN1633" s="16">
        <v>1</v>
      </c>
    </row>
    <row r="1634" spans="1:145" x14ac:dyDescent="0.3">
      <c r="A1634" s="12" t="s">
        <v>53</v>
      </c>
      <c r="B1634" s="6" t="s">
        <v>2922</v>
      </c>
      <c r="F1634" s="6">
        <v>1250</v>
      </c>
      <c r="AL1634"/>
      <c r="AN1634" s="12"/>
      <c r="AO1634"/>
      <c r="AZ1634" s="12"/>
      <c r="BA1634" s="6"/>
      <c r="EM1634" t="s">
        <v>538</v>
      </c>
      <c r="EN1634" s="16">
        <v>1</v>
      </c>
      <c r="EO1634" t="s">
        <v>602</v>
      </c>
    </row>
    <row r="1635" spans="1:145" x14ac:dyDescent="0.3">
      <c r="A1635" s="12" t="s">
        <v>53</v>
      </c>
      <c r="B1635" s="6" t="s">
        <v>2923</v>
      </c>
      <c r="AH1635">
        <v>27.95</v>
      </c>
      <c r="AI1635">
        <v>2.85</v>
      </c>
      <c r="AJ1635">
        <v>32.25</v>
      </c>
      <c r="AK1635">
        <v>4.95</v>
      </c>
      <c r="AL1635"/>
      <c r="AN1635" s="12"/>
      <c r="AO1635"/>
      <c r="AZ1635" s="12"/>
      <c r="BA1635" s="6"/>
      <c r="EM1635" t="s">
        <v>538</v>
      </c>
      <c r="EN1635" s="16">
        <v>1</v>
      </c>
    </row>
    <row r="1636" spans="1:145" x14ac:dyDescent="0.3">
      <c r="A1636" s="12" t="s">
        <v>53</v>
      </c>
      <c r="B1636" s="6" t="s">
        <v>2924</v>
      </c>
      <c r="AL1636"/>
      <c r="AN1636" s="12"/>
      <c r="AO1636"/>
      <c r="AZ1636" s="12"/>
      <c r="BA1636" s="6"/>
      <c r="EM1636" t="s">
        <v>538</v>
      </c>
      <c r="EN1636" s="16">
        <v>1</v>
      </c>
      <c r="EO1636" t="s">
        <v>602</v>
      </c>
    </row>
    <row r="1637" spans="1:145" x14ac:dyDescent="0.3">
      <c r="A1637" s="12" t="s">
        <v>53</v>
      </c>
      <c r="B1637" s="6" t="s">
        <v>2925</v>
      </c>
      <c r="AL1637"/>
      <c r="AN1637" s="12"/>
      <c r="AO1637"/>
      <c r="AZ1637" s="12"/>
      <c r="BA1637" s="6"/>
      <c r="EM1637" t="s">
        <v>538</v>
      </c>
      <c r="EN1637" s="16">
        <v>1</v>
      </c>
      <c r="EO1637" t="s">
        <v>602</v>
      </c>
    </row>
    <row r="1638" spans="1:145" s="195" customFormat="1" x14ac:dyDescent="0.3">
      <c r="A1638" s="193" t="s">
        <v>53</v>
      </c>
      <c r="B1638" s="196" t="s">
        <v>2926</v>
      </c>
      <c r="C1638" s="195">
        <v>2</v>
      </c>
      <c r="D1638" s="196">
        <v>0</v>
      </c>
      <c r="E1638" s="195">
        <v>0</v>
      </c>
      <c r="F1638" s="196">
        <v>1100</v>
      </c>
      <c r="G1638" s="197">
        <v>22.15</v>
      </c>
      <c r="H1638" s="197">
        <v>22.25</v>
      </c>
      <c r="I1638" s="197">
        <v>22.2</v>
      </c>
      <c r="J1638" s="198">
        <v>7.0710678118655765E-2</v>
      </c>
      <c r="K1638" s="199">
        <v>1359</v>
      </c>
      <c r="L1638" s="199">
        <v>1362</v>
      </c>
      <c r="M1638" s="199">
        <v>1360.5</v>
      </c>
      <c r="N1638" s="200">
        <v>2.1213203435596424</v>
      </c>
      <c r="O1638" s="195">
        <v>-23.805689999999998</v>
      </c>
      <c r="P1638" s="201">
        <v>-22.805199999999999</v>
      </c>
      <c r="Q1638" s="195">
        <v>-47.124830000000003</v>
      </c>
      <c r="R1638" s="196">
        <v>-44.372529999999998</v>
      </c>
      <c r="S1638" s="202">
        <v>1</v>
      </c>
      <c r="T1638" s="202">
        <v>0</v>
      </c>
      <c r="U1638" s="202">
        <v>0</v>
      </c>
      <c r="V1638" s="202">
        <v>0</v>
      </c>
      <c r="W1638" s="202">
        <v>0</v>
      </c>
      <c r="X1638" s="202">
        <v>0</v>
      </c>
      <c r="Y1638" s="202">
        <v>0</v>
      </c>
      <c r="Z1638" s="202">
        <v>0</v>
      </c>
      <c r="AA1638" s="202">
        <v>0</v>
      </c>
      <c r="AB1638" s="202">
        <v>0</v>
      </c>
      <c r="AC1638" s="202">
        <v>0</v>
      </c>
      <c r="AD1638" s="202">
        <v>0</v>
      </c>
      <c r="AE1638" s="203">
        <v>0</v>
      </c>
      <c r="AF1638" s="204">
        <v>1</v>
      </c>
      <c r="AG1638" s="196"/>
      <c r="AL1638" s="195">
        <v>30</v>
      </c>
      <c r="AM1638" s="196">
        <v>10</v>
      </c>
      <c r="AN1638" s="193">
        <v>14</v>
      </c>
      <c r="AO1638" s="195">
        <v>14</v>
      </c>
      <c r="AP1638" s="195">
        <v>7</v>
      </c>
      <c r="AQ1638" s="195">
        <v>0.05</v>
      </c>
      <c r="AS1638" s="196"/>
      <c r="AY1638" s="196"/>
      <c r="AZ1638" s="193"/>
      <c r="BA1638" s="196"/>
      <c r="BG1638" s="195">
        <v>1</v>
      </c>
      <c r="BJ1638" s="196">
        <v>1</v>
      </c>
      <c r="BL1638" s="196"/>
      <c r="BT1638" s="196"/>
      <c r="CA1638" s="196"/>
      <c r="CS1638" s="196"/>
      <c r="CU1638" s="196"/>
      <c r="CX1638" s="196"/>
      <c r="DN1638" s="196"/>
      <c r="DS1638" s="196"/>
      <c r="DY1638" s="196"/>
      <c r="EL1638" s="196"/>
      <c r="EM1638" s="195" t="s">
        <v>537</v>
      </c>
      <c r="EN1638" s="206" t="s">
        <v>210</v>
      </c>
    </row>
    <row r="1639" spans="1:145" x14ac:dyDescent="0.3">
      <c r="A1639" s="12" t="s">
        <v>53</v>
      </c>
      <c r="B1639" s="6" t="s">
        <v>2927</v>
      </c>
      <c r="E1639">
        <v>219</v>
      </c>
      <c r="F1639" s="6">
        <v>408</v>
      </c>
      <c r="AH1639">
        <v>46.1</v>
      </c>
      <c r="AI1639">
        <v>2.4</v>
      </c>
      <c r="AJ1639">
        <v>52.55</v>
      </c>
      <c r="AK1639">
        <v>4.1500000000000004</v>
      </c>
      <c r="AL1639"/>
      <c r="AN1639" s="12"/>
      <c r="AO1639"/>
      <c r="AZ1639" s="12"/>
      <c r="BA1639" s="6"/>
      <c r="EM1639" t="s">
        <v>537</v>
      </c>
      <c r="EN1639" s="16">
        <v>1</v>
      </c>
    </row>
    <row r="1640" spans="1:145" x14ac:dyDescent="0.3">
      <c r="A1640" s="12" t="s">
        <v>53</v>
      </c>
      <c r="B1640" s="6" t="s">
        <v>2928</v>
      </c>
      <c r="AL1640"/>
      <c r="AN1640" s="12">
        <v>30</v>
      </c>
      <c r="AO1640">
        <v>50</v>
      </c>
      <c r="AZ1640" s="12"/>
      <c r="BA1640" s="6"/>
      <c r="EM1640" t="s">
        <v>591</v>
      </c>
      <c r="EN1640" s="16">
        <v>1</v>
      </c>
      <c r="EO1640" t="s">
        <v>602</v>
      </c>
    </row>
    <row r="1641" spans="1:145" x14ac:dyDescent="0.3">
      <c r="A1641" s="12" t="s">
        <v>53</v>
      </c>
      <c r="B1641" s="6" t="s">
        <v>2929</v>
      </c>
      <c r="AL1641">
        <v>38</v>
      </c>
      <c r="AN1641" s="12"/>
      <c r="AO1641"/>
      <c r="AZ1641" s="12"/>
      <c r="BA1641" s="6"/>
      <c r="EM1641" t="s">
        <v>591</v>
      </c>
      <c r="EN1641" s="16">
        <v>1</v>
      </c>
    </row>
    <row r="1642" spans="1:145" x14ac:dyDescent="0.3">
      <c r="A1642" s="12" t="s">
        <v>53</v>
      </c>
      <c r="B1642" s="6" t="s">
        <v>2930</v>
      </c>
      <c r="AH1642">
        <v>42.5</v>
      </c>
      <c r="AI1642">
        <v>12.5</v>
      </c>
      <c r="AJ1642">
        <v>50</v>
      </c>
      <c r="AK1642">
        <v>10</v>
      </c>
      <c r="AL1642"/>
      <c r="AN1642" s="12"/>
      <c r="AO1642"/>
      <c r="AZ1642" s="12"/>
      <c r="BA1642" s="6"/>
      <c r="EM1642" t="s">
        <v>591</v>
      </c>
      <c r="EN1642" s="16">
        <v>1</v>
      </c>
    </row>
    <row r="1643" spans="1:145" x14ac:dyDescent="0.3">
      <c r="A1643" s="12" t="s">
        <v>53</v>
      </c>
      <c r="B1643" s="6" t="s">
        <v>2931</v>
      </c>
      <c r="E1643">
        <v>900</v>
      </c>
      <c r="F1643" s="6">
        <v>1200</v>
      </c>
      <c r="AL1643">
        <v>28.7</v>
      </c>
      <c r="AN1643" s="12"/>
      <c r="AO1643"/>
      <c r="AZ1643" s="12"/>
      <c r="BA1643" s="6"/>
      <c r="EM1643" t="s">
        <v>591</v>
      </c>
      <c r="EN1643" s="16">
        <v>1</v>
      </c>
    </row>
    <row r="1644" spans="1:145" x14ac:dyDescent="0.3">
      <c r="A1644" s="12" t="s">
        <v>53</v>
      </c>
      <c r="B1644" s="6" t="s">
        <v>2932</v>
      </c>
      <c r="AL1644"/>
      <c r="AN1644" s="12"/>
      <c r="AO1644"/>
      <c r="AX1644">
        <v>2</v>
      </c>
      <c r="AZ1644" s="12"/>
      <c r="BA1644" s="6"/>
      <c r="EM1644" t="s">
        <v>591</v>
      </c>
      <c r="EN1644" s="16">
        <v>1</v>
      </c>
      <c r="EO1644" t="s">
        <v>602</v>
      </c>
    </row>
    <row r="1645" spans="1:145" x14ac:dyDescent="0.3">
      <c r="A1645" s="12" t="s">
        <v>53</v>
      </c>
      <c r="B1645" s="6" t="s">
        <v>2933</v>
      </c>
      <c r="E1645">
        <v>10</v>
      </c>
      <c r="F1645" s="6">
        <v>900</v>
      </c>
      <c r="AG1645" s="6">
        <v>1</v>
      </c>
      <c r="AL1645"/>
      <c r="AN1645" s="12"/>
      <c r="AO1645"/>
      <c r="AZ1645" s="12"/>
      <c r="BA1645" s="6"/>
      <c r="EM1645" t="s">
        <v>591</v>
      </c>
      <c r="EN1645" s="16">
        <v>1</v>
      </c>
      <c r="EO1645" t="s">
        <v>602</v>
      </c>
    </row>
    <row r="1646" spans="1:145" x14ac:dyDescent="0.3">
      <c r="A1646" s="12" t="s">
        <v>53</v>
      </c>
      <c r="B1646" s="6" t="s">
        <v>2934</v>
      </c>
      <c r="E1646">
        <v>100</v>
      </c>
      <c r="F1646" s="6">
        <v>1000</v>
      </c>
      <c r="AH1646">
        <v>48.9</v>
      </c>
      <c r="AI1646">
        <v>4.8</v>
      </c>
      <c r="AJ1646">
        <v>46.4</v>
      </c>
      <c r="AK1646">
        <v>7</v>
      </c>
      <c r="AL1646"/>
      <c r="AN1646" s="12"/>
      <c r="AO1646"/>
      <c r="AZ1646" s="12"/>
      <c r="BA1646" s="6"/>
      <c r="EM1646" t="s">
        <v>591</v>
      </c>
      <c r="EN1646" s="16">
        <v>1</v>
      </c>
    </row>
    <row r="1647" spans="1:145" x14ac:dyDescent="0.3">
      <c r="A1647" s="12" t="s">
        <v>53</v>
      </c>
      <c r="B1647" s="6" t="s">
        <v>2935</v>
      </c>
      <c r="AL1647">
        <v>36.5</v>
      </c>
      <c r="AN1647" s="12"/>
      <c r="AO1647"/>
      <c r="AZ1647" s="12"/>
      <c r="BA1647" s="6"/>
      <c r="EM1647" t="s">
        <v>591</v>
      </c>
      <c r="EN1647" s="16">
        <v>1</v>
      </c>
    </row>
    <row r="1648" spans="1:145" x14ac:dyDescent="0.3">
      <c r="A1648" s="12" t="s">
        <v>53</v>
      </c>
      <c r="B1648" s="6" t="s">
        <v>2936</v>
      </c>
      <c r="E1648">
        <v>0</v>
      </c>
      <c r="F1648" s="6">
        <v>150</v>
      </c>
      <c r="AH1648">
        <v>41.9</v>
      </c>
      <c r="AI1648">
        <v>9.1</v>
      </c>
      <c r="AJ1648">
        <v>45.75</v>
      </c>
      <c r="AK1648">
        <v>10.75</v>
      </c>
      <c r="AL1648"/>
      <c r="AN1648" s="12">
        <v>812</v>
      </c>
      <c r="AO1648">
        <v>4029</v>
      </c>
      <c r="AZ1648" s="12"/>
      <c r="BA1648" s="6"/>
      <c r="EM1648" t="s">
        <v>591</v>
      </c>
      <c r="EN1648" s="16">
        <v>1</v>
      </c>
    </row>
    <row r="1649" spans="1:145" x14ac:dyDescent="0.3">
      <c r="A1649" s="12" t="s">
        <v>53</v>
      </c>
      <c r="B1649" s="6" t="s">
        <v>2937</v>
      </c>
      <c r="F1649" s="6">
        <v>750</v>
      </c>
      <c r="AG1649" s="6">
        <v>1</v>
      </c>
      <c r="AH1649">
        <v>62</v>
      </c>
      <c r="AI1649">
        <v>8</v>
      </c>
      <c r="AJ1649">
        <v>66</v>
      </c>
      <c r="AK1649">
        <v>9</v>
      </c>
      <c r="AL1649"/>
      <c r="AN1649" s="12"/>
      <c r="AO1649"/>
      <c r="AZ1649" s="12"/>
      <c r="BA1649" s="6"/>
      <c r="EM1649" t="s">
        <v>591</v>
      </c>
      <c r="EN1649" s="16">
        <v>1</v>
      </c>
    </row>
    <row r="1650" spans="1:145" x14ac:dyDescent="0.3">
      <c r="A1650" s="12" t="s">
        <v>53</v>
      </c>
      <c r="B1650" s="6" t="s">
        <v>2938</v>
      </c>
      <c r="E1650" s="12">
        <v>200</v>
      </c>
      <c r="AL1650">
        <v>20.75</v>
      </c>
      <c r="AM1650" s="6">
        <v>1.75</v>
      </c>
      <c r="AN1650" s="12"/>
      <c r="AO1650"/>
      <c r="AP1650">
        <v>1</v>
      </c>
      <c r="AQ1650">
        <v>0.05</v>
      </c>
      <c r="AZ1650" s="12"/>
      <c r="BA1650" s="6"/>
      <c r="EM1650" t="s">
        <v>591</v>
      </c>
      <c r="EN1650" s="16">
        <v>1</v>
      </c>
    </row>
    <row r="1651" spans="1:145" x14ac:dyDescent="0.3">
      <c r="A1651" s="12" t="s">
        <v>53</v>
      </c>
      <c r="B1651" s="6" t="s">
        <v>2939</v>
      </c>
      <c r="AH1651">
        <v>20</v>
      </c>
      <c r="AL1651"/>
      <c r="AN1651" s="246">
        <v>20</v>
      </c>
      <c r="AO1651" s="247"/>
      <c r="AZ1651" s="12"/>
      <c r="BA1651" s="6"/>
      <c r="EM1651" t="s">
        <v>591</v>
      </c>
      <c r="EN1651" s="16">
        <v>1</v>
      </c>
    </row>
    <row r="1652" spans="1:145" s="195" customFormat="1" x14ac:dyDescent="0.3">
      <c r="A1652" s="193" t="s">
        <v>53</v>
      </c>
      <c r="B1652" s="196" t="s">
        <v>2940</v>
      </c>
      <c r="C1652" s="195">
        <v>2</v>
      </c>
      <c r="D1652" s="196">
        <v>1</v>
      </c>
      <c r="E1652" s="195">
        <v>1000</v>
      </c>
      <c r="F1652" s="196">
        <v>1500</v>
      </c>
      <c r="G1652" s="195">
        <v>24.34</v>
      </c>
      <c r="H1652" s="195">
        <v>24.34</v>
      </c>
      <c r="I1652" s="195">
        <v>24.34</v>
      </c>
      <c r="J1652" s="196">
        <v>0</v>
      </c>
      <c r="K1652" s="195">
        <v>1681.42</v>
      </c>
      <c r="L1652" s="195">
        <v>1681.42</v>
      </c>
      <c r="M1652" s="195">
        <v>1681.42</v>
      </c>
      <c r="N1652" s="196">
        <v>0</v>
      </c>
      <c r="O1652" s="208">
        <v>12.395020000000001</v>
      </c>
      <c r="P1652" s="196">
        <v>12.395020000000001</v>
      </c>
      <c r="Q1652" s="208">
        <v>108.3503</v>
      </c>
      <c r="R1652" s="196">
        <v>108.3503</v>
      </c>
      <c r="S1652" s="202">
        <v>1</v>
      </c>
      <c r="T1652" s="202">
        <v>0</v>
      </c>
      <c r="U1652" s="202">
        <v>0</v>
      </c>
      <c r="V1652" s="202">
        <v>0</v>
      </c>
      <c r="W1652" s="202">
        <v>0</v>
      </c>
      <c r="X1652" s="202">
        <v>0</v>
      </c>
      <c r="Y1652" s="202">
        <v>0</v>
      </c>
      <c r="Z1652" s="202">
        <v>0</v>
      </c>
      <c r="AA1652" s="202">
        <v>0</v>
      </c>
      <c r="AB1652" s="202">
        <v>0</v>
      </c>
      <c r="AC1652" s="202">
        <v>0</v>
      </c>
      <c r="AD1652" s="202">
        <v>0</v>
      </c>
      <c r="AE1652" s="203">
        <v>0</v>
      </c>
      <c r="AF1652" s="204">
        <v>3</v>
      </c>
      <c r="AG1652" s="196"/>
      <c r="AH1652" s="195">
        <v>14.1</v>
      </c>
      <c r="AI1652" s="195">
        <v>0.9</v>
      </c>
      <c r="AJ1652" s="195">
        <v>16.45</v>
      </c>
      <c r="AK1652" s="195">
        <v>0.55000000000000004</v>
      </c>
      <c r="AM1652" s="196"/>
      <c r="AN1652" s="193"/>
      <c r="AS1652" s="196"/>
      <c r="AY1652" s="196"/>
      <c r="AZ1652" s="193"/>
      <c r="BA1652" s="196"/>
      <c r="BJ1652" s="196">
        <v>1</v>
      </c>
      <c r="BL1652" s="196"/>
      <c r="BT1652" s="196"/>
      <c r="CA1652" s="196"/>
      <c r="CS1652" s="196"/>
      <c r="CU1652" s="196"/>
      <c r="CX1652" s="196"/>
      <c r="DN1652" s="196"/>
      <c r="DS1652" s="196"/>
      <c r="DY1652" s="196"/>
      <c r="EL1652" s="196"/>
      <c r="EM1652" s="195" t="s">
        <v>591</v>
      </c>
      <c r="EN1652" s="206" t="s">
        <v>210</v>
      </c>
    </row>
    <row r="1653" spans="1:145" x14ac:dyDescent="0.3">
      <c r="A1653" s="12" t="s">
        <v>53</v>
      </c>
      <c r="B1653" s="6" t="s">
        <v>2941</v>
      </c>
      <c r="E1653" s="12">
        <v>300</v>
      </c>
      <c r="AH1653">
        <v>11.7</v>
      </c>
      <c r="AI1653">
        <v>1.1000000000000001</v>
      </c>
      <c r="AJ1653">
        <v>18.350000000000001</v>
      </c>
      <c r="AK1653">
        <v>0.45</v>
      </c>
      <c r="AL1653"/>
      <c r="AN1653" s="12"/>
      <c r="AO1653"/>
      <c r="AZ1653" s="12"/>
      <c r="BA1653" s="6"/>
      <c r="EM1653" t="s">
        <v>591</v>
      </c>
      <c r="EN1653" s="16">
        <v>1</v>
      </c>
    </row>
    <row r="1654" spans="1:145" s="195" customFormat="1" x14ac:dyDescent="0.3">
      <c r="A1654" s="193" t="s">
        <v>53</v>
      </c>
      <c r="B1654" s="196" t="s">
        <v>2942</v>
      </c>
      <c r="C1654" s="195">
        <v>1</v>
      </c>
      <c r="D1654" s="196">
        <v>1</v>
      </c>
      <c r="E1654" s="195">
        <v>0</v>
      </c>
      <c r="F1654" s="196">
        <v>2000</v>
      </c>
      <c r="G1654" s="197">
        <v>8.5</v>
      </c>
      <c r="H1654" s="195">
        <v>27.79</v>
      </c>
      <c r="I1654" s="195">
        <v>19.020999999999997</v>
      </c>
      <c r="J1654" s="198">
        <v>5.3382320211012866</v>
      </c>
      <c r="K1654" s="195">
        <v>879.6</v>
      </c>
      <c r="L1654" s="195">
        <v>2692.65</v>
      </c>
      <c r="M1654" s="195">
        <v>1605.62</v>
      </c>
      <c r="N1654" s="200">
        <v>550.70327769740652</v>
      </c>
      <c r="O1654" s="208">
        <v>-1.6157999999999999</v>
      </c>
      <c r="P1654" s="196">
        <v>33.80827</v>
      </c>
      <c r="Q1654" s="208">
        <v>103.51588</v>
      </c>
      <c r="R1654" s="196">
        <v>122.02622</v>
      </c>
      <c r="S1654" s="202">
        <v>1</v>
      </c>
      <c r="T1654" s="202">
        <v>0</v>
      </c>
      <c r="U1654" s="202">
        <v>1</v>
      </c>
      <c r="V1654" s="202">
        <v>1</v>
      </c>
      <c r="W1654" s="202">
        <v>1</v>
      </c>
      <c r="X1654" s="202">
        <v>0</v>
      </c>
      <c r="Y1654" s="202">
        <v>0</v>
      </c>
      <c r="Z1654" s="202">
        <v>0</v>
      </c>
      <c r="AA1654" s="202">
        <v>0</v>
      </c>
      <c r="AB1654" s="202">
        <v>0</v>
      </c>
      <c r="AC1654" s="202">
        <v>1</v>
      </c>
      <c r="AD1654" s="202">
        <v>1</v>
      </c>
      <c r="AE1654" s="203">
        <v>0</v>
      </c>
      <c r="AF1654" s="204">
        <v>1</v>
      </c>
      <c r="AG1654" s="196">
        <v>1</v>
      </c>
      <c r="AH1654" s="195">
        <v>22.5</v>
      </c>
      <c r="AJ1654" s="195">
        <v>25</v>
      </c>
      <c r="AM1654" s="196"/>
      <c r="AN1654" s="193">
        <v>209</v>
      </c>
      <c r="AO1654" s="195">
        <v>564</v>
      </c>
      <c r="AP1654" s="195">
        <v>0.95</v>
      </c>
      <c r="AQ1654" s="195">
        <v>0.05</v>
      </c>
      <c r="AR1654" s="195">
        <v>0.3</v>
      </c>
      <c r="AS1654" s="196">
        <v>0.1</v>
      </c>
      <c r="AT1654" s="195">
        <v>4.2990000000000004</v>
      </c>
      <c r="AU1654" s="195">
        <v>0.26300000000000001</v>
      </c>
      <c r="AV1654" s="195">
        <v>22.266999999999999</v>
      </c>
      <c r="AW1654" s="195">
        <v>0.85799999999999998</v>
      </c>
      <c r="AY1654" s="196"/>
      <c r="AZ1654" s="193"/>
      <c r="BA1654" s="196"/>
      <c r="BE1654" s="195">
        <v>1</v>
      </c>
      <c r="BG1654" s="195">
        <v>1</v>
      </c>
      <c r="BI1654" s="195">
        <v>1</v>
      </c>
      <c r="BJ1654" s="196">
        <v>1</v>
      </c>
      <c r="BL1654" s="196"/>
      <c r="BR1654" s="195">
        <v>1</v>
      </c>
      <c r="BT1654" s="196"/>
      <c r="BX1654" s="195">
        <v>1</v>
      </c>
      <c r="BY1654" s="195">
        <v>1</v>
      </c>
      <c r="BZ1654" s="195">
        <v>1</v>
      </c>
      <c r="CA1654" s="196"/>
      <c r="CC1654" s="195">
        <v>1</v>
      </c>
      <c r="CE1654" s="195">
        <v>1</v>
      </c>
      <c r="CF1654" s="195">
        <v>1</v>
      </c>
      <c r="CH1654" s="195">
        <v>1</v>
      </c>
      <c r="CI1654" s="195">
        <v>1</v>
      </c>
      <c r="CS1654" s="196"/>
      <c r="CU1654" s="196"/>
      <c r="CX1654" s="196"/>
      <c r="DN1654" s="196"/>
      <c r="DS1654" s="196"/>
      <c r="DT1654" s="195">
        <v>1</v>
      </c>
      <c r="DU1654" s="195">
        <v>1</v>
      </c>
      <c r="DW1654" s="195">
        <v>1</v>
      </c>
      <c r="DX1654" s="195">
        <v>1</v>
      </c>
      <c r="DY1654" s="196">
        <v>1</v>
      </c>
      <c r="EA1654" s="195">
        <v>1</v>
      </c>
      <c r="ED1654" s="195">
        <v>1</v>
      </c>
      <c r="EF1654" s="195">
        <v>1</v>
      </c>
      <c r="EG1654" s="195">
        <v>1</v>
      </c>
      <c r="EL1654" s="196"/>
      <c r="EM1654" s="195" t="s">
        <v>591</v>
      </c>
      <c r="EN1654" s="206" t="s">
        <v>210</v>
      </c>
    </row>
    <row r="1655" spans="1:145" x14ac:dyDescent="0.3">
      <c r="A1655" s="12" t="s">
        <v>53</v>
      </c>
      <c r="B1655" s="6" t="s">
        <v>2943</v>
      </c>
      <c r="E1655" s="12">
        <v>1100</v>
      </c>
      <c r="AH1655">
        <v>17.45</v>
      </c>
      <c r="AI1655">
        <v>1.65</v>
      </c>
      <c r="AJ1655">
        <v>19.100000000000001</v>
      </c>
      <c r="AL1655"/>
      <c r="AN1655" s="12"/>
      <c r="AO1655"/>
      <c r="AZ1655" s="12"/>
      <c r="BA1655" s="6"/>
      <c r="EM1655" t="s">
        <v>591</v>
      </c>
      <c r="EN1655" s="16">
        <v>1</v>
      </c>
    </row>
    <row r="1656" spans="1:145" s="195" customFormat="1" x14ac:dyDescent="0.3">
      <c r="A1656" s="193" t="s">
        <v>53</v>
      </c>
      <c r="B1656" s="196" t="s">
        <v>2944</v>
      </c>
      <c r="C1656" s="195">
        <v>1</v>
      </c>
      <c r="D1656" s="196">
        <v>1</v>
      </c>
      <c r="E1656" s="195">
        <v>0</v>
      </c>
      <c r="F1656" s="196">
        <v>500</v>
      </c>
      <c r="G1656" s="197">
        <v>26.15</v>
      </c>
      <c r="H1656" s="197">
        <v>28.53</v>
      </c>
      <c r="I1656" s="197">
        <v>27.513333333333332</v>
      </c>
      <c r="J1656" s="198">
        <v>1.2272869808375448</v>
      </c>
      <c r="K1656" s="199">
        <v>1238</v>
      </c>
      <c r="L1656" s="199">
        <v>1759</v>
      </c>
      <c r="M1656" s="199">
        <v>1549.3333333333333</v>
      </c>
      <c r="N1656" s="200">
        <v>274.97696873253494</v>
      </c>
      <c r="O1656" s="208">
        <v>7.15334</v>
      </c>
      <c r="P1656" s="196">
        <v>8.9900900000000004</v>
      </c>
      <c r="Q1656" s="208">
        <v>80.109909999999999</v>
      </c>
      <c r="R1656" s="201">
        <v>81.289500000000004</v>
      </c>
      <c r="S1656" s="202">
        <v>1</v>
      </c>
      <c r="T1656" s="202">
        <v>0</v>
      </c>
      <c r="U1656" s="202">
        <v>0</v>
      </c>
      <c r="V1656" s="202">
        <v>0</v>
      </c>
      <c r="W1656" s="202">
        <v>1</v>
      </c>
      <c r="X1656" s="202">
        <v>0</v>
      </c>
      <c r="Y1656" s="202">
        <v>0</v>
      </c>
      <c r="Z1656" s="202">
        <v>0</v>
      </c>
      <c r="AA1656" s="202">
        <v>0</v>
      </c>
      <c r="AB1656" s="202">
        <v>0</v>
      </c>
      <c r="AC1656" s="202">
        <v>0</v>
      </c>
      <c r="AD1656" s="202">
        <v>0</v>
      </c>
      <c r="AE1656" s="203">
        <v>0</v>
      </c>
      <c r="AF1656" s="204">
        <v>1</v>
      </c>
      <c r="AG1656" s="196"/>
      <c r="AH1656" s="195">
        <v>24.5</v>
      </c>
      <c r="AI1656" s="195">
        <v>2.8</v>
      </c>
      <c r="AJ1656" s="195">
        <v>24.4</v>
      </c>
      <c r="AM1656" s="196"/>
      <c r="AN1656" s="193"/>
      <c r="AS1656" s="196"/>
      <c r="AY1656" s="196"/>
      <c r="AZ1656" s="193"/>
      <c r="BA1656" s="196"/>
      <c r="BF1656" s="195">
        <v>1</v>
      </c>
      <c r="BJ1656" s="196"/>
      <c r="BL1656" s="196"/>
      <c r="BT1656" s="196"/>
      <c r="CA1656" s="196"/>
      <c r="CI1656" s="195">
        <v>1</v>
      </c>
      <c r="CS1656" s="196"/>
      <c r="CU1656" s="196"/>
      <c r="CX1656" s="196"/>
      <c r="DN1656" s="196"/>
      <c r="DS1656" s="196"/>
      <c r="DY1656" s="196"/>
      <c r="EL1656" s="196"/>
      <c r="EM1656" s="195" t="s">
        <v>591</v>
      </c>
      <c r="EN1656" s="206" t="s">
        <v>210</v>
      </c>
    </row>
    <row r="1657" spans="1:145" x14ac:dyDescent="0.3">
      <c r="A1657" s="12" t="s">
        <v>53</v>
      </c>
      <c r="B1657" s="6" t="s">
        <v>2945</v>
      </c>
      <c r="F1657" s="6">
        <v>2000</v>
      </c>
      <c r="AH1657">
        <v>18.75</v>
      </c>
      <c r="AI1657">
        <v>2.25</v>
      </c>
      <c r="AJ1657">
        <v>17.850000000000001</v>
      </c>
      <c r="AK1657">
        <v>0.55000000000000004</v>
      </c>
      <c r="AL1657"/>
      <c r="AN1657" s="12">
        <v>209</v>
      </c>
      <c r="AO1657">
        <v>910</v>
      </c>
      <c r="AZ1657" s="12"/>
      <c r="BA1657" s="6"/>
      <c r="EM1657" t="s">
        <v>591</v>
      </c>
      <c r="EN1657" s="16">
        <v>1</v>
      </c>
    </row>
    <row r="1658" spans="1:145" x14ac:dyDescent="0.3">
      <c r="A1658" s="12" t="s">
        <v>53</v>
      </c>
      <c r="B1658" s="6" t="s">
        <v>2946</v>
      </c>
      <c r="AH1658">
        <v>17.36</v>
      </c>
      <c r="AJ1658">
        <v>17.84</v>
      </c>
      <c r="AL1658"/>
      <c r="AN1658" s="12"/>
      <c r="AO1658"/>
      <c r="AZ1658" s="12"/>
      <c r="BA1658" s="6"/>
      <c r="EM1658" t="s">
        <v>591</v>
      </c>
      <c r="EN1658" s="16">
        <v>1</v>
      </c>
    </row>
    <row r="1659" spans="1:145" x14ac:dyDescent="0.3">
      <c r="A1659" s="12" t="s">
        <v>53</v>
      </c>
      <c r="B1659" s="6" t="s">
        <v>2947</v>
      </c>
      <c r="AL1659"/>
      <c r="AN1659" s="12">
        <v>24</v>
      </c>
      <c r="AO1659">
        <v>2</v>
      </c>
      <c r="AP1659">
        <v>28</v>
      </c>
      <c r="AQ1659">
        <v>4</v>
      </c>
      <c r="AZ1659" s="12"/>
      <c r="BA1659" s="6"/>
      <c r="EM1659" t="s">
        <v>591</v>
      </c>
      <c r="EN1659" s="16">
        <v>1</v>
      </c>
      <c r="EO1659" t="s">
        <v>602</v>
      </c>
    </row>
    <row r="1660" spans="1:145" x14ac:dyDescent="0.3">
      <c r="A1660" s="12" t="s">
        <v>53</v>
      </c>
      <c r="B1660" s="6" t="s">
        <v>2948</v>
      </c>
      <c r="F1660" s="6">
        <v>1500</v>
      </c>
      <c r="AL1660">
        <v>18</v>
      </c>
      <c r="AN1660" s="12"/>
      <c r="AO1660"/>
      <c r="AZ1660" s="12"/>
      <c r="BA1660" s="6"/>
      <c r="EM1660" t="s">
        <v>591</v>
      </c>
      <c r="EN1660" s="16">
        <v>1</v>
      </c>
    </row>
    <row r="1661" spans="1:145" x14ac:dyDescent="0.3">
      <c r="A1661" s="12" t="s">
        <v>53</v>
      </c>
      <c r="B1661" s="6" t="s">
        <v>2949</v>
      </c>
      <c r="E1661">
        <v>860</v>
      </c>
      <c r="F1661" s="6">
        <v>1850</v>
      </c>
      <c r="AG1661" s="6">
        <v>2</v>
      </c>
      <c r="AH1661">
        <v>18.350000000000001</v>
      </c>
      <c r="AI1661">
        <v>1.1499999999999999</v>
      </c>
      <c r="AJ1661">
        <v>20.5</v>
      </c>
      <c r="AK1661">
        <v>2.5</v>
      </c>
      <c r="AL1661"/>
      <c r="AN1661" s="12"/>
      <c r="AO1661"/>
      <c r="AP1661">
        <v>0.99</v>
      </c>
      <c r="AQ1661">
        <v>0.21</v>
      </c>
      <c r="AR1661">
        <v>0.3</v>
      </c>
      <c r="AS1661" s="6">
        <v>0.1</v>
      </c>
      <c r="AZ1661" s="12"/>
      <c r="BA1661" s="6"/>
      <c r="EM1661" t="s">
        <v>591</v>
      </c>
      <c r="EN1661" s="16">
        <v>1</v>
      </c>
    </row>
    <row r="1662" spans="1:145" x14ac:dyDescent="0.3">
      <c r="A1662" s="12" t="s">
        <v>53</v>
      </c>
      <c r="B1662" s="6" t="s">
        <v>2950</v>
      </c>
      <c r="D1662" s="6">
        <v>1</v>
      </c>
      <c r="AH1662">
        <v>25.25</v>
      </c>
      <c r="AI1662">
        <v>2.25</v>
      </c>
      <c r="AJ1662">
        <v>27.95</v>
      </c>
      <c r="AK1662">
        <v>0.95</v>
      </c>
      <c r="AL1662"/>
      <c r="AN1662" s="12"/>
      <c r="AO1662"/>
      <c r="AP1662">
        <v>1.1000000000000001</v>
      </c>
      <c r="AQ1662">
        <v>0.05</v>
      </c>
      <c r="AZ1662" s="12"/>
      <c r="BA1662" s="6"/>
      <c r="EM1662" t="s">
        <v>591</v>
      </c>
      <c r="EN1662" s="16">
        <v>1</v>
      </c>
    </row>
    <row r="1663" spans="1:145" x14ac:dyDescent="0.3">
      <c r="A1663" s="12" t="s">
        <v>53</v>
      </c>
      <c r="B1663" s="6" t="s">
        <v>2951</v>
      </c>
      <c r="D1663" s="6">
        <v>1</v>
      </c>
      <c r="F1663" s="6">
        <v>600</v>
      </c>
      <c r="AH1663">
        <v>65</v>
      </c>
      <c r="AJ1663">
        <v>84</v>
      </c>
      <c r="AL1663"/>
      <c r="AN1663" s="12"/>
      <c r="AO1663"/>
      <c r="AZ1663" s="12"/>
      <c r="BA1663" s="6"/>
      <c r="EM1663" t="s">
        <v>591</v>
      </c>
      <c r="EN1663" s="16">
        <v>1</v>
      </c>
    </row>
    <row r="1664" spans="1:145" x14ac:dyDescent="0.3">
      <c r="A1664" s="12" t="s">
        <v>53</v>
      </c>
      <c r="B1664" s="6" t="s">
        <v>2952</v>
      </c>
      <c r="AH1664">
        <v>27.6</v>
      </c>
      <c r="AI1664">
        <v>1.2</v>
      </c>
      <c r="AJ1664">
        <v>29.45</v>
      </c>
      <c r="AK1664">
        <v>2.0499999999999998</v>
      </c>
      <c r="AL1664"/>
      <c r="AN1664" s="12"/>
      <c r="AO1664"/>
      <c r="AZ1664" s="12"/>
      <c r="BA1664" s="6"/>
      <c r="EM1664" t="s">
        <v>591</v>
      </c>
      <c r="EN1664" s="16">
        <v>1</v>
      </c>
    </row>
    <row r="1665" spans="1:145" x14ac:dyDescent="0.3">
      <c r="A1665" s="12" t="s">
        <v>53</v>
      </c>
      <c r="B1665" s="6" t="s">
        <v>2953</v>
      </c>
      <c r="AH1665">
        <v>30</v>
      </c>
      <c r="AI1665">
        <v>4</v>
      </c>
      <c r="AJ1665">
        <v>31.5</v>
      </c>
      <c r="AK1665">
        <v>3.5</v>
      </c>
      <c r="AL1665"/>
      <c r="AN1665" s="12"/>
      <c r="AO1665"/>
      <c r="AZ1665" s="12"/>
      <c r="BA1665" s="6"/>
      <c r="EM1665" t="s">
        <v>591</v>
      </c>
      <c r="EN1665" s="16">
        <v>1</v>
      </c>
    </row>
    <row r="1666" spans="1:145" x14ac:dyDescent="0.3">
      <c r="A1666" s="12" t="s">
        <v>53</v>
      </c>
      <c r="B1666" s="6" t="s">
        <v>2954</v>
      </c>
      <c r="C1666">
        <v>1</v>
      </c>
      <c r="AL1666"/>
      <c r="AN1666" s="12"/>
      <c r="AO1666"/>
      <c r="AZ1666" s="12"/>
      <c r="BA1666" s="6"/>
      <c r="EM1666" t="s">
        <v>591</v>
      </c>
      <c r="EN1666" s="16">
        <v>1</v>
      </c>
      <c r="EO1666" t="s">
        <v>602</v>
      </c>
    </row>
    <row r="1667" spans="1:145" x14ac:dyDescent="0.3">
      <c r="A1667" s="12" t="s">
        <v>53</v>
      </c>
      <c r="B1667" s="6" t="s">
        <v>2955</v>
      </c>
      <c r="C1667">
        <v>1</v>
      </c>
      <c r="F1667" s="6">
        <v>500</v>
      </c>
      <c r="AG1667" s="6">
        <v>1</v>
      </c>
      <c r="AJ1667">
        <v>75</v>
      </c>
      <c r="AL1667"/>
      <c r="AN1667" s="12"/>
      <c r="AO1667"/>
      <c r="AZ1667" s="12"/>
      <c r="BA1667" s="6"/>
      <c r="EM1667" t="s">
        <v>591</v>
      </c>
      <c r="EN1667" s="16">
        <v>1</v>
      </c>
    </row>
    <row r="1668" spans="1:145" x14ac:dyDescent="0.3">
      <c r="A1668" s="12" t="s">
        <v>53</v>
      </c>
      <c r="B1668" s="6" t="s">
        <v>2956</v>
      </c>
      <c r="AG1668" s="6">
        <v>1</v>
      </c>
      <c r="AL1668"/>
      <c r="AN1668" s="12"/>
      <c r="AO1668"/>
      <c r="AZ1668" s="12"/>
      <c r="BA1668" s="6"/>
      <c r="EM1668" t="s">
        <v>591</v>
      </c>
      <c r="EN1668" s="16">
        <v>1</v>
      </c>
      <c r="EO1668" t="s">
        <v>602</v>
      </c>
    </row>
    <row r="1669" spans="1:145" x14ac:dyDescent="0.3">
      <c r="A1669" s="12" t="s">
        <v>53</v>
      </c>
      <c r="B1669" s="6" t="s">
        <v>2957</v>
      </c>
      <c r="E1669">
        <v>200</v>
      </c>
      <c r="F1669" s="6">
        <v>1100</v>
      </c>
      <c r="AG1669" s="6">
        <v>0</v>
      </c>
      <c r="AL1669"/>
      <c r="AN1669" s="12"/>
      <c r="AO1669"/>
      <c r="AP1669">
        <v>4.5999999999999996</v>
      </c>
      <c r="AQ1669">
        <v>0.05</v>
      </c>
      <c r="AZ1669" s="12"/>
      <c r="BA1669" s="6"/>
      <c r="EM1669" t="s">
        <v>537</v>
      </c>
      <c r="EN1669" s="16">
        <v>1</v>
      </c>
      <c r="EO1669" t="s">
        <v>602</v>
      </c>
    </row>
    <row r="1670" spans="1:145" x14ac:dyDescent="0.3">
      <c r="A1670" s="12" t="s">
        <v>53</v>
      </c>
      <c r="B1670" s="6" t="s">
        <v>2958</v>
      </c>
      <c r="E1670" s="12">
        <v>107</v>
      </c>
      <c r="AG1670" s="6">
        <v>1</v>
      </c>
      <c r="AH1670">
        <v>17.75</v>
      </c>
      <c r="AI1670">
        <v>0.15</v>
      </c>
      <c r="AL1670"/>
      <c r="AN1670" s="12"/>
      <c r="AO1670"/>
      <c r="AZ1670" s="12"/>
      <c r="BA1670" s="6"/>
      <c r="EM1670" t="s">
        <v>537</v>
      </c>
      <c r="EN1670" s="16">
        <v>1</v>
      </c>
    </row>
    <row r="1671" spans="1:145" x14ac:dyDescent="0.3">
      <c r="A1671" s="12" t="s">
        <v>53</v>
      </c>
      <c r="B1671" s="6" t="s">
        <v>2959</v>
      </c>
      <c r="AL1671">
        <v>28</v>
      </c>
      <c r="AN1671" s="12"/>
      <c r="AO1671"/>
      <c r="AZ1671" s="12"/>
      <c r="BA1671" s="6"/>
      <c r="EM1671" t="s">
        <v>537</v>
      </c>
      <c r="EN1671" s="16">
        <v>1</v>
      </c>
    </row>
    <row r="1672" spans="1:145" x14ac:dyDescent="0.3">
      <c r="A1672" s="12" t="s">
        <v>53</v>
      </c>
      <c r="B1672" s="6" t="s">
        <v>2960</v>
      </c>
      <c r="C1672">
        <v>1</v>
      </c>
      <c r="D1672" s="6">
        <v>1</v>
      </c>
      <c r="F1672" s="6">
        <v>1450</v>
      </c>
      <c r="AG1672" s="6">
        <v>1</v>
      </c>
      <c r="AL1672"/>
      <c r="AN1672" s="12">
        <v>600</v>
      </c>
      <c r="AO1672">
        <v>1500</v>
      </c>
      <c r="AP1672">
        <v>1.3</v>
      </c>
      <c r="AQ1672">
        <v>0.05</v>
      </c>
      <c r="AR1672">
        <v>0.6</v>
      </c>
      <c r="AS1672" s="6">
        <v>0.1</v>
      </c>
      <c r="AZ1672" s="12"/>
      <c r="BA1672" s="6"/>
      <c r="EM1672" t="s">
        <v>539</v>
      </c>
      <c r="EN1672" s="16">
        <v>1</v>
      </c>
      <c r="EO1672" t="s">
        <v>602</v>
      </c>
    </row>
    <row r="1673" spans="1:145" s="195" customFormat="1" x14ac:dyDescent="0.3">
      <c r="A1673" s="193" t="s">
        <v>53</v>
      </c>
      <c r="B1673" s="196" t="s">
        <v>2961</v>
      </c>
      <c r="C1673" s="195">
        <v>1</v>
      </c>
      <c r="D1673" s="196">
        <v>1</v>
      </c>
      <c r="F1673" s="196"/>
      <c r="G1673" s="197">
        <v>23.79</v>
      </c>
      <c r="H1673" s="197">
        <v>28.49</v>
      </c>
      <c r="I1673" s="197">
        <v>26.974999999999998</v>
      </c>
      <c r="J1673" s="198">
        <v>1.7133096626121036</v>
      </c>
      <c r="K1673" s="199">
        <v>809</v>
      </c>
      <c r="L1673" s="199">
        <v>1270</v>
      </c>
      <c r="M1673" s="199">
        <v>1064.8333333333333</v>
      </c>
      <c r="N1673" s="200">
        <v>174.14409742126378</v>
      </c>
      <c r="O1673" s="208">
        <v>1.44936</v>
      </c>
      <c r="P1673" s="196">
        <v>10.889340000000001</v>
      </c>
      <c r="Q1673" s="208">
        <v>-3.8137099999999999</v>
      </c>
      <c r="R1673" s="201">
        <v>32.078299999999999</v>
      </c>
      <c r="S1673" s="202">
        <v>0</v>
      </c>
      <c r="T1673" s="202">
        <v>1</v>
      </c>
      <c r="U1673" s="202">
        <v>1</v>
      </c>
      <c r="V1673" s="202">
        <v>1</v>
      </c>
      <c r="W1673" s="202">
        <v>1</v>
      </c>
      <c r="X1673" s="202">
        <v>0</v>
      </c>
      <c r="Y1673" s="202">
        <v>0</v>
      </c>
      <c r="Z1673" s="202">
        <v>0</v>
      </c>
      <c r="AA1673" s="202">
        <v>0</v>
      </c>
      <c r="AB1673" s="202">
        <v>0</v>
      </c>
      <c r="AC1673" s="202">
        <v>1</v>
      </c>
      <c r="AD1673" s="202">
        <v>0</v>
      </c>
      <c r="AE1673" s="203">
        <v>0</v>
      </c>
      <c r="AF1673" s="204">
        <v>1</v>
      </c>
      <c r="AG1673" s="196"/>
      <c r="AH1673" s="195">
        <v>42.15</v>
      </c>
      <c r="AI1673" s="195">
        <v>5.15</v>
      </c>
      <c r="AJ1673" s="195">
        <v>51.7</v>
      </c>
      <c r="AK1673" s="195">
        <v>10.7</v>
      </c>
      <c r="AM1673" s="196"/>
      <c r="AN1673" s="193">
        <v>80</v>
      </c>
      <c r="AO1673" s="195">
        <v>180</v>
      </c>
      <c r="AS1673" s="196"/>
      <c r="AY1673" s="196"/>
      <c r="AZ1673" s="193"/>
      <c r="BA1673" s="196"/>
      <c r="BJ1673" s="196"/>
      <c r="BK1673" s="195">
        <v>1</v>
      </c>
      <c r="BL1673" s="196">
        <v>1</v>
      </c>
      <c r="BQ1673" s="195">
        <v>1</v>
      </c>
      <c r="BR1673" s="195">
        <v>1</v>
      </c>
      <c r="BT1673" s="196"/>
      <c r="BY1673" s="195">
        <v>1</v>
      </c>
      <c r="BZ1673" s="195">
        <v>1</v>
      </c>
      <c r="CA1673" s="196"/>
      <c r="CG1673" s="195">
        <v>1</v>
      </c>
      <c r="CI1673" s="195">
        <v>1</v>
      </c>
      <c r="CS1673" s="196"/>
      <c r="CU1673" s="196"/>
      <c r="CX1673" s="196"/>
      <c r="DN1673" s="196"/>
      <c r="DS1673" s="196"/>
      <c r="DT1673" s="195">
        <v>1</v>
      </c>
      <c r="DU1673" s="195">
        <v>1</v>
      </c>
      <c r="DY1673" s="196"/>
      <c r="EL1673" s="196"/>
      <c r="EM1673" s="195" t="s">
        <v>539</v>
      </c>
      <c r="EN1673" s="206" t="s">
        <v>210</v>
      </c>
    </row>
    <row r="1674" spans="1:145" x14ac:dyDescent="0.3">
      <c r="A1674" s="12" t="s">
        <v>53</v>
      </c>
      <c r="B1674" s="6" t="s">
        <v>2962</v>
      </c>
      <c r="C1674">
        <v>1</v>
      </c>
      <c r="E1674">
        <v>0</v>
      </c>
      <c r="F1674" s="6">
        <v>950</v>
      </c>
      <c r="AH1674">
        <v>20.65</v>
      </c>
      <c r="AI1674">
        <v>1.45</v>
      </c>
      <c r="AJ1674">
        <v>23.85</v>
      </c>
      <c r="AK1674">
        <v>1.75</v>
      </c>
      <c r="AL1674"/>
      <c r="AN1674" s="12">
        <v>107</v>
      </c>
      <c r="AO1674">
        <v>408</v>
      </c>
      <c r="AP1674">
        <v>1</v>
      </c>
      <c r="AQ1674">
        <v>0.05</v>
      </c>
      <c r="AZ1674" s="12"/>
      <c r="BA1674" s="6"/>
      <c r="EM1674" t="s">
        <v>539</v>
      </c>
      <c r="EN1674" s="16">
        <v>1</v>
      </c>
    </row>
    <row r="1675" spans="1:145" x14ac:dyDescent="0.3">
      <c r="A1675" s="12" t="s">
        <v>53</v>
      </c>
      <c r="B1675" s="6" t="s">
        <v>2963</v>
      </c>
      <c r="D1675" s="6">
        <v>1</v>
      </c>
      <c r="E1675" s="12">
        <v>780</v>
      </c>
      <c r="AH1675">
        <v>17.5</v>
      </c>
      <c r="AJ1675">
        <v>29.4</v>
      </c>
      <c r="AK1675">
        <v>1.3</v>
      </c>
      <c r="AL1675"/>
      <c r="AN1675" s="12"/>
      <c r="AO1675"/>
      <c r="AZ1675" s="12"/>
      <c r="BA1675" s="6"/>
      <c r="EM1675" t="s">
        <v>539</v>
      </c>
      <c r="EN1675" s="16">
        <v>1</v>
      </c>
    </row>
    <row r="1676" spans="1:145" x14ac:dyDescent="0.3">
      <c r="A1676" s="12" t="s">
        <v>53</v>
      </c>
      <c r="B1676" s="6" t="s">
        <v>2964</v>
      </c>
      <c r="E1676" s="12">
        <v>950</v>
      </c>
      <c r="AH1676">
        <v>54.5</v>
      </c>
      <c r="AI1676">
        <v>5.5</v>
      </c>
      <c r="AJ1676">
        <v>56</v>
      </c>
      <c r="AK1676">
        <v>3</v>
      </c>
      <c r="AL1676"/>
      <c r="AN1676" s="12"/>
      <c r="AO1676"/>
      <c r="AZ1676" s="12"/>
      <c r="BA1676" s="6"/>
      <c r="EM1676" t="s">
        <v>539</v>
      </c>
      <c r="EN1676" s="16">
        <v>1</v>
      </c>
    </row>
    <row r="1677" spans="1:145" s="195" customFormat="1" x14ac:dyDescent="0.3">
      <c r="A1677" s="193" t="s">
        <v>53</v>
      </c>
      <c r="B1677" s="196" t="s">
        <v>2965</v>
      </c>
      <c r="C1677" s="195">
        <v>1</v>
      </c>
      <c r="D1677" s="196">
        <v>1</v>
      </c>
      <c r="E1677" s="195">
        <v>0</v>
      </c>
      <c r="F1677" s="196">
        <v>800</v>
      </c>
      <c r="G1677" s="197">
        <v>23.15</v>
      </c>
      <c r="H1677" s="197">
        <v>24.35</v>
      </c>
      <c r="I1677" s="197">
        <v>23.75</v>
      </c>
      <c r="J1677" s="198">
        <v>0.84852813742385902</v>
      </c>
      <c r="K1677" s="199">
        <v>723</v>
      </c>
      <c r="L1677" s="199">
        <v>913</v>
      </c>
      <c r="M1677" s="199">
        <v>818</v>
      </c>
      <c r="N1677" s="200">
        <v>134.35028842544403</v>
      </c>
      <c r="O1677" s="208">
        <v>-24.076250000000002</v>
      </c>
      <c r="P1677" s="201">
        <v>-20.062000000000001</v>
      </c>
      <c r="Q1677" s="208">
        <v>43.714779999999998</v>
      </c>
      <c r="R1677" s="201">
        <v>44.656320000000001</v>
      </c>
      <c r="S1677" s="202">
        <v>1</v>
      </c>
      <c r="T1677" s="202">
        <v>1</v>
      </c>
      <c r="U1677" s="202">
        <v>1</v>
      </c>
      <c r="V1677" s="202">
        <v>1</v>
      </c>
      <c r="W1677" s="202">
        <v>1</v>
      </c>
      <c r="X1677" s="202">
        <v>0</v>
      </c>
      <c r="Y1677" s="202">
        <v>0</v>
      </c>
      <c r="Z1677" s="202">
        <v>0</v>
      </c>
      <c r="AA1677" s="202">
        <v>0</v>
      </c>
      <c r="AB1677" s="202">
        <v>0</v>
      </c>
      <c r="AC1677" s="202">
        <v>1</v>
      </c>
      <c r="AD1677" s="202">
        <v>1</v>
      </c>
      <c r="AE1677" s="203">
        <v>0</v>
      </c>
      <c r="AF1677" s="204">
        <v>1</v>
      </c>
      <c r="AG1677" s="196"/>
      <c r="AH1677" s="195">
        <v>35.5</v>
      </c>
      <c r="AI1677" s="195">
        <v>4.5</v>
      </c>
      <c r="AJ1677" s="195">
        <v>39</v>
      </c>
      <c r="AK1677" s="195">
        <v>3</v>
      </c>
      <c r="AM1677" s="196"/>
      <c r="AN1677" s="193"/>
      <c r="AS1677" s="196"/>
      <c r="AY1677" s="196"/>
      <c r="AZ1677" s="193"/>
      <c r="BA1677" s="196"/>
      <c r="BF1677" s="195">
        <v>1</v>
      </c>
      <c r="BJ1677" s="196"/>
      <c r="BK1677" s="195">
        <v>1</v>
      </c>
      <c r="BL1677" s="196">
        <v>1</v>
      </c>
      <c r="BQ1677" s="195">
        <v>1</v>
      </c>
      <c r="BT1677" s="196"/>
      <c r="BY1677" s="195">
        <v>1</v>
      </c>
      <c r="CA1677" s="196"/>
      <c r="CI1677" s="195">
        <v>1</v>
      </c>
      <c r="CS1677" s="196"/>
      <c r="CU1677" s="196"/>
      <c r="CX1677" s="196"/>
      <c r="DN1677" s="196"/>
      <c r="DS1677" s="196"/>
      <c r="DT1677" s="195">
        <v>1</v>
      </c>
      <c r="DY1677" s="196"/>
      <c r="EG1677" s="195">
        <v>1</v>
      </c>
      <c r="EL1677" s="196"/>
      <c r="EM1677" s="195" t="s">
        <v>539</v>
      </c>
      <c r="EN1677" s="206" t="s">
        <v>210</v>
      </c>
    </row>
    <row r="1678" spans="1:145" x14ac:dyDescent="0.3">
      <c r="A1678" s="12" t="s">
        <v>53</v>
      </c>
      <c r="B1678" s="6" t="s">
        <v>2966</v>
      </c>
      <c r="E1678">
        <v>0</v>
      </c>
      <c r="F1678" s="6">
        <v>300</v>
      </c>
      <c r="AH1678">
        <v>23.5</v>
      </c>
      <c r="AI1678">
        <v>3.5</v>
      </c>
      <c r="AJ1678">
        <v>30.5</v>
      </c>
      <c r="AK1678">
        <v>2.5</v>
      </c>
      <c r="AL1678"/>
      <c r="AN1678" s="12"/>
      <c r="AO1678"/>
      <c r="AZ1678" s="12"/>
      <c r="BA1678" s="6"/>
      <c r="EM1678" t="s">
        <v>539</v>
      </c>
      <c r="EN1678" s="16">
        <v>1</v>
      </c>
    </row>
    <row r="1679" spans="1:145" x14ac:dyDescent="0.3">
      <c r="A1679" s="12" t="s">
        <v>53</v>
      </c>
      <c r="B1679" s="6" t="s">
        <v>2967</v>
      </c>
      <c r="D1679" s="6">
        <v>1</v>
      </c>
      <c r="AJ1679">
        <v>35</v>
      </c>
      <c r="AK1679">
        <v>5</v>
      </c>
      <c r="AL1679"/>
      <c r="AN1679" s="12"/>
      <c r="AO1679"/>
      <c r="AZ1679" s="12"/>
      <c r="BA1679" s="6"/>
      <c r="EM1679" t="s">
        <v>539</v>
      </c>
      <c r="EN1679" s="16">
        <v>1</v>
      </c>
    </row>
    <row r="1680" spans="1:145" x14ac:dyDescent="0.3">
      <c r="A1680" s="12" t="s">
        <v>53</v>
      </c>
      <c r="B1680" s="6" t="s">
        <v>2968</v>
      </c>
      <c r="C1680">
        <v>1</v>
      </c>
      <c r="E1680">
        <v>1300</v>
      </c>
      <c r="F1680" s="6">
        <v>2000</v>
      </c>
      <c r="AL1680">
        <v>48.5</v>
      </c>
      <c r="AM1680" s="6">
        <v>7.5</v>
      </c>
      <c r="AN1680" s="12"/>
      <c r="AO1680"/>
      <c r="AZ1680" s="12"/>
      <c r="BA1680" s="6"/>
      <c r="EM1680" t="s">
        <v>539</v>
      </c>
      <c r="EN1680" s="16">
        <v>1</v>
      </c>
    </row>
    <row r="1681" spans="1:145" x14ac:dyDescent="0.3">
      <c r="A1681" s="12" t="s">
        <v>53</v>
      </c>
      <c r="B1681" s="6" t="s">
        <v>2969</v>
      </c>
      <c r="D1681" s="6">
        <v>1</v>
      </c>
      <c r="E1681">
        <v>100</v>
      </c>
      <c r="F1681" s="6">
        <v>1000</v>
      </c>
      <c r="AH1681">
        <v>34</v>
      </c>
      <c r="AI1681">
        <v>2</v>
      </c>
      <c r="AJ1681">
        <v>39.5</v>
      </c>
      <c r="AK1681">
        <v>4.5</v>
      </c>
      <c r="AL1681"/>
      <c r="AN1681" s="12"/>
      <c r="AO1681"/>
      <c r="AZ1681" s="12"/>
      <c r="BA1681" s="6"/>
      <c r="EM1681" t="s">
        <v>539</v>
      </c>
      <c r="EN1681" s="16">
        <v>1</v>
      </c>
    </row>
    <row r="1682" spans="1:145" x14ac:dyDescent="0.3">
      <c r="A1682" s="12" t="s">
        <v>53</v>
      </c>
      <c r="B1682" s="6" t="s">
        <v>2970</v>
      </c>
      <c r="E1682">
        <v>70</v>
      </c>
      <c r="F1682" s="6">
        <v>850</v>
      </c>
      <c r="AH1682">
        <v>35.5</v>
      </c>
      <c r="AI1682">
        <v>0.9</v>
      </c>
      <c r="AL1682"/>
      <c r="AN1682" s="12"/>
      <c r="AO1682"/>
      <c r="AZ1682" s="12"/>
      <c r="BA1682" s="6"/>
      <c r="EM1682" t="s">
        <v>539</v>
      </c>
      <c r="EN1682" s="16">
        <v>1</v>
      </c>
    </row>
    <row r="1683" spans="1:145" x14ac:dyDescent="0.3">
      <c r="A1683" s="12" t="s">
        <v>53</v>
      </c>
      <c r="B1683" s="6" t="s">
        <v>2971</v>
      </c>
      <c r="E1683">
        <v>0</v>
      </c>
      <c r="F1683" s="6">
        <v>600</v>
      </c>
      <c r="AH1683">
        <v>41.5</v>
      </c>
      <c r="AI1683">
        <v>1.5</v>
      </c>
      <c r="AJ1683">
        <v>44</v>
      </c>
      <c r="AK1683">
        <v>1</v>
      </c>
      <c r="AL1683"/>
      <c r="AN1683" s="12">
        <v>450</v>
      </c>
      <c r="AO1683">
        <v>670</v>
      </c>
      <c r="AZ1683" s="12"/>
      <c r="BA1683" s="6"/>
      <c r="EM1683" t="s">
        <v>539</v>
      </c>
      <c r="EN1683" s="16">
        <v>1</v>
      </c>
    </row>
    <row r="1684" spans="1:145" s="51" customFormat="1" x14ac:dyDescent="0.3">
      <c r="A1684" s="45" t="s">
        <v>53</v>
      </c>
      <c r="B1684" s="52" t="s">
        <v>2972</v>
      </c>
      <c r="D1684" s="52"/>
      <c r="E1684" s="51">
        <v>100</v>
      </c>
      <c r="F1684" s="52">
        <v>1100</v>
      </c>
      <c r="J1684" s="52"/>
      <c r="N1684" s="52"/>
      <c r="P1684" s="52"/>
      <c r="R1684" s="52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100"/>
      <c r="AF1684" s="115"/>
      <c r="AG1684" s="52"/>
      <c r="AH1684" s="51">
        <v>44</v>
      </c>
      <c r="AI1684" s="51">
        <v>4</v>
      </c>
      <c r="AJ1684" s="51">
        <v>45.5</v>
      </c>
      <c r="AK1684" s="51">
        <v>2.5</v>
      </c>
      <c r="AM1684" s="52"/>
      <c r="AN1684" s="45"/>
      <c r="AS1684" s="52"/>
      <c r="AY1684" s="52"/>
      <c r="AZ1684" s="45"/>
      <c r="BA1684" s="52"/>
      <c r="BJ1684" s="52"/>
      <c r="BL1684" s="52"/>
      <c r="BT1684" s="52"/>
      <c r="CA1684" s="52"/>
      <c r="CS1684" s="52"/>
      <c r="CU1684" s="52"/>
      <c r="CX1684" s="52"/>
      <c r="DN1684" s="52"/>
      <c r="DS1684" s="52"/>
      <c r="DY1684" s="52"/>
      <c r="EL1684" s="52"/>
      <c r="EM1684" s="51" t="s">
        <v>539</v>
      </c>
      <c r="EN1684" s="53">
        <v>1</v>
      </c>
    </row>
    <row r="1685" spans="1:145" s="70" customFormat="1" x14ac:dyDescent="0.3">
      <c r="A1685" s="69" t="s">
        <v>74</v>
      </c>
      <c r="B1685" s="136" t="s">
        <v>2973</v>
      </c>
      <c r="D1685" s="136"/>
      <c r="F1685" s="136"/>
      <c r="J1685" s="136"/>
      <c r="N1685" s="136"/>
      <c r="P1685" s="136"/>
      <c r="R1685" s="136"/>
      <c r="S1685" s="73"/>
      <c r="T1685" s="73"/>
      <c r="U1685" s="73"/>
      <c r="V1685" s="73"/>
      <c r="W1685" s="73"/>
      <c r="X1685" s="73"/>
      <c r="Y1685" s="73"/>
      <c r="Z1685" s="73"/>
      <c r="AA1685" s="73"/>
      <c r="AB1685" s="73"/>
      <c r="AC1685" s="73"/>
      <c r="AD1685" s="73"/>
      <c r="AE1685" s="135"/>
      <c r="AF1685" s="137"/>
      <c r="AG1685" s="136"/>
      <c r="AM1685" s="136"/>
      <c r="AN1685" s="69">
        <v>500</v>
      </c>
      <c r="AO1685" s="70">
        <v>550</v>
      </c>
      <c r="AS1685" s="136"/>
      <c r="AY1685" s="136"/>
      <c r="AZ1685" s="69"/>
      <c r="BA1685" s="136"/>
      <c r="BJ1685" s="136"/>
      <c r="BL1685" s="136"/>
      <c r="BT1685" s="136"/>
      <c r="CA1685" s="136"/>
      <c r="CS1685" s="136"/>
      <c r="CU1685" s="136"/>
      <c r="CX1685" s="136"/>
      <c r="DN1685" s="136"/>
      <c r="DS1685" s="136"/>
      <c r="DY1685" s="136"/>
      <c r="EL1685" s="136"/>
      <c r="EM1685" s="70" t="s">
        <v>1276</v>
      </c>
      <c r="EN1685" s="138">
        <v>1</v>
      </c>
      <c r="EO1685" s="70" t="s">
        <v>602</v>
      </c>
    </row>
    <row r="1686" spans="1:145" x14ac:dyDescent="0.3">
      <c r="A1686" s="12" t="s">
        <v>74</v>
      </c>
      <c r="B1686" s="6" t="s">
        <v>2974</v>
      </c>
      <c r="E1686">
        <v>700</v>
      </c>
      <c r="F1686" s="6">
        <v>1300</v>
      </c>
      <c r="AH1686">
        <v>65.5</v>
      </c>
      <c r="AI1686">
        <v>6.5</v>
      </c>
      <c r="AJ1686">
        <v>72.5</v>
      </c>
      <c r="AK1686">
        <v>5.5</v>
      </c>
      <c r="AL1686"/>
      <c r="AN1686" s="12"/>
      <c r="AO1686"/>
      <c r="AZ1686" s="12"/>
      <c r="BA1686" s="6"/>
      <c r="EM1686" t="s">
        <v>1276</v>
      </c>
      <c r="EN1686" s="16">
        <v>1</v>
      </c>
    </row>
    <row r="1687" spans="1:145" x14ac:dyDescent="0.3">
      <c r="A1687" s="12" t="s">
        <v>74</v>
      </c>
      <c r="B1687" s="6" t="s">
        <v>2975</v>
      </c>
      <c r="E1687">
        <v>100</v>
      </c>
      <c r="F1687" s="6">
        <v>1500</v>
      </c>
      <c r="AH1687">
        <v>86.75</v>
      </c>
      <c r="AI1687">
        <v>5.75</v>
      </c>
      <c r="AJ1687">
        <v>89</v>
      </c>
      <c r="AK1687">
        <v>15</v>
      </c>
      <c r="AL1687"/>
      <c r="AN1687" s="12"/>
      <c r="AO1687"/>
      <c r="AZ1687" s="12"/>
      <c r="BA1687" s="6"/>
      <c r="EM1687" t="s">
        <v>1276</v>
      </c>
      <c r="EN1687" s="16">
        <v>1</v>
      </c>
    </row>
    <row r="1688" spans="1:145" x14ac:dyDescent="0.3">
      <c r="A1688" s="12" t="s">
        <v>74</v>
      </c>
      <c r="B1688" s="6" t="s">
        <v>2976</v>
      </c>
      <c r="AL1688"/>
      <c r="AN1688" s="12"/>
      <c r="AO1688"/>
      <c r="AZ1688" s="12"/>
      <c r="BA1688" s="6"/>
      <c r="EM1688" t="s">
        <v>1276</v>
      </c>
      <c r="EN1688" s="16">
        <v>1</v>
      </c>
      <c r="EO1688" t="s">
        <v>602</v>
      </c>
    </row>
    <row r="1689" spans="1:145" s="195" customFormat="1" x14ac:dyDescent="0.3">
      <c r="A1689" s="193" t="s">
        <v>74</v>
      </c>
      <c r="B1689" s="196" t="s">
        <v>2977</v>
      </c>
      <c r="C1689" s="195">
        <v>1</v>
      </c>
      <c r="D1689" s="196">
        <v>1</v>
      </c>
      <c r="E1689" s="195">
        <v>90</v>
      </c>
      <c r="F1689" s="93"/>
      <c r="G1689" s="195">
        <v>17.75</v>
      </c>
      <c r="H1689" s="195">
        <v>21.55</v>
      </c>
      <c r="I1689" s="195">
        <v>20.241666666666671</v>
      </c>
      <c r="J1689" s="198">
        <v>1.2924460014509955</v>
      </c>
      <c r="K1689" s="195">
        <v>581.5</v>
      </c>
      <c r="L1689" s="195">
        <v>1523.8</v>
      </c>
      <c r="M1689" s="195">
        <v>1198.5666666666668</v>
      </c>
      <c r="N1689" s="200">
        <v>356.56551525163843</v>
      </c>
      <c r="O1689" s="193">
        <v>-28.6</v>
      </c>
      <c r="P1689" s="196">
        <v>-27.1</v>
      </c>
      <c r="Q1689" s="195">
        <v>152.37291999999999</v>
      </c>
      <c r="R1689" s="196">
        <v>153.4</v>
      </c>
      <c r="S1689" s="202">
        <v>1</v>
      </c>
      <c r="T1689" s="202">
        <v>0</v>
      </c>
      <c r="U1689" s="202">
        <v>0</v>
      </c>
      <c r="V1689" s="202">
        <v>0</v>
      </c>
      <c r="W1689" s="202">
        <v>1</v>
      </c>
      <c r="X1689" s="202">
        <v>0</v>
      </c>
      <c r="Y1689" s="202">
        <v>0</v>
      </c>
      <c r="Z1689" s="202">
        <v>0</v>
      </c>
      <c r="AA1689" s="202">
        <v>0</v>
      </c>
      <c r="AB1689" s="202">
        <v>0</v>
      </c>
      <c r="AC1689" s="202">
        <v>0</v>
      </c>
      <c r="AD1689" s="202">
        <v>0</v>
      </c>
      <c r="AE1689" s="203">
        <v>0</v>
      </c>
      <c r="AF1689" s="204">
        <v>4</v>
      </c>
      <c r="AG1689" s="196"/>
      <c r="AL1689" s="195">
        <v>75</v>
      </c>
      <c r="AM1689" s="196">
        <v>15</v>
      </c>
      <c r="AN1689" s="193"/>
      <c r="AS1689" s="196"/>
      <c r="AY1689" s="196"/>
      <c r="AZ1689" s="193"/>
      <c r="BA1689" s="196"/>
      <c r="BG1689" s="195">
        <v>1</v>
      </c>
      <c r="BJ1689" s="196">
        <v>1</v>
      </c>
      <c r="BL1689" s="196"/>
      <c r="BT1689" s="196"/>
      <c r="CA1689" s="196"/>
      <c r="CB1689" s="195">
        <v>1</v>
      </c>
      <c r="CC1689" s="195">
        <v>1</v>
      </c>
      <c r="CS1689" s="196"/>
      <c r="CU1689" s="196"/>
      <c r="CX1689" s="196"/>
      <c r="DN1689" s="196"/>
      <c r="DS1689" s="196"/>
      <c r="DY1689" s="196"/>
      <c r="EL1689" s="196"/>
      <c r="EM1689" s="195" t="s">
        <v>1276</v>
      </c>
      <c r="EN1689" s="206" t="s">
        <v>4869</v>
      </c>
      <c r="EO1689" s="195" t="s">
        <v>602</v>
      </c>
    </row>
    <row r="1690" spans="1:145" x14ac:dyDescent="0.3">
      <c r="A1690" s="12" t="s">
        <v>74</v>
      </c>
      <c r="B1690" s="6" t="s">
        <v>2978</v>
      </c>
      <c r="AL1690"/>
      <c r="AN1690" s="12"/>
      <c r="AO1690"/>
      <c r="AZ1690" s="12"/>
      <c r="BA1690" s="6"/>
      <c r="EM1690" t="s">
        <v>1276</v>
      </c>
      <c r="EN1690" s="16">
        <v>1</v>
      </c>
      <c r="EO1690" t="s">
        <v>602</v>
      </c>
    </row>
    <row r="1691" spans="1:145" x14ac:dyDescent="0.3">
      <c r="A1691" s="12" t="s">
        <v>74</v>
      </c>
      <c r="B1691" s="6" t="s">
        <v>2979</v>
      </c>
      <c r="C1691">
        <v>1</v>
      </c>
      <c r="E1691">
        <v>100</v>
      </c>
      <c r="F1691" s="6">
        <v>1500</v>
      </c>
      <c r="AH1691">
        <v>66.5</v>
      </c>
      <c r="AI1691">
        <v>8.5</v>
      </c>
      <c r="AJ1691">
        <v>80</v>
      </c>
      <c r="AK1691">
        <v>12</v>
      </c>
      <c r="AL1691"/>
      <c r="AN1691" s="12"/>
      <c r="AO1691"/>
      <c r="AZ1691" s="12"/>
      <c r="BA1691" s="6"/>
      <c r="EM1691" t="s">
        <v>1276</v>
      </c>
      <c r="EN1691" s="16">
        <v>1</v>
      </c>
    </row>
    <row r="1692" spans="1:145" s="195" customFormat="1" x14ac:dyDescent="0.3">
      <c r="A1692" s="193" t="s">
        <v>74</v>
      </c>
      <c r="B1692" s="196" t="s">
        <v>2980</v>
      </c>
      <c r="C1692" s="195">
        <v>2</v>
      </c>
      <c r="D1692" s="196">
        <v>1</v>
      </c>
      <c r="E1692" s="195">
        <v>0</v>
      </c>
      <c r="F1692" s="196">
        <v>940</v>
      </c>
      <c r="G1692" s="195">
        <v>18.05</v>
      </c>
      <c r="H1692" s="195">
        <v>23.3</v>
      </c>
      <c r="I1692" s="195">
        <v>20.704545454545453</v>
      </c>
      <c r="J1692" s="198">
        <v>1.78317897944297</v>
      </c>
      <c r="K1692" s="195">
        <v>177.5</v>
      </c>
      <c r="L1692" s="195">
        <v>1684.7</v>
      </c>
      <c r="M1692" s="195">
        <v>1166.3090909090909</v>
      </c>
      <c r="N1692" s="200">
        <v>461.992016066394</v>
      </c>
      <c r="O1692" s="208">
        <v>-34.579410000000003</v>
      </c>
      <c r="P1692" s="196">
        <v>-21.283000000000001</v>
      </c>
      <c r="Q1692" s="208">
        <v>134.1</v>
      </c>
      <c r="R1692" s="196">
        <v>153.4</v>
      </c>
      <c r="S1692" s="202">
        <v>1</v>
      </c>
      <c r="T1692" s="202">
        <v>0</v>
      </c>
      <c r="U1692" s="202">
        <v>0</v>
      </c>
      <c r="V1692" s="202">
        <v>0</v>
      </c>
      <c r="W1692" s="202">
        <v>1</v>
      </c>
      <c r="X1692" s="202">
        <v>0</v>
      </c>
      <c r="Y1692" s="202">
        <v>0</v>
      </c>
      <c r="Z1692" s="202">
        <v>0</v>
      </c>
      <c r="AA1692" s="202">
        <v>0</v>
      </c>
      <c r="AB1692" s="202">
        <v>0</v>
      </c>
      <c r="AC1692" s="202">
        <v>1</v>
      </c>
      <c r="AD1692" s="202">
        <v>1</v>
      </c>
      <c r="AE1692" s="203">
        <v>0</v>
      </c>
      <c r="AF1692" s="204">
        <v>1</v>
      </c>
      <c r="AG1692" s="196"/>
      <c r="AH1692" s="195">
        <v>50</v>
      </c>
      <c r="AJ1692" s="195">
        <v>40</v>
      </c>
      <c r="AM1692" s="196"/>
      <c r="AN1692" s="193"/>
      <c r="AS1692" s="196"/>
      <c r="AX1692" s="195">
        <v>10</v>
      </c>
      <c r="AY1692" s="196">
        <v>2</v>
      </c>
      <c r="AZ1692" s="193"/>
      <c r="BA1692" s="196"/>
      <c r="BF1692" s="195">
        <v>1</v>
      </c>
      <c r="BG1692" s="195">
        <v>1</v>
      </c>
      <c r="BJ1692" s="196"/>
      <c r="BL1692" s="196"/>
      <c r="BT1692" s="196"/>
      <c r="CA1692" s="196"/>
      <c r="CB1692" s="195">
        <v>1</v>
      </c>
      <c r="CC1692" s="195">
        <v>1</v>
      </c>
      <c r="CE1692" s="195">
        <v>1</v>
      </c>
      <c r="CH1692" s="195">
        <v>1</v>
      </c>
      <c r="CI1692" s="195">
        <v>1</v>
      </c>
      <c r="CS1692" s="196"/>
      <c r="CU1692" s="196"/>
      <c r="CX1692" s="196"/>
      <c r="DN1692" s="196"/>
      <c r="DS1692" s="196"/>
      <c r="DU1692" s="195">
        <v>1</v>
      </c>
      <c r="DY1692" s="196"/>
      <c r="EA1692" s="195">
        <v>1</v>
      </c>
      <c r="EL1692" s="196"/>
      <c r="EM1692" s="195" t="s">
        <v>1276</v>
      </c>
      <c r="EN1692" s="206" t="s">
        <v>4320</v>
      </c>
    </row>
    <row r="1693" spans="1:145" x14ac:dyDescent="0.3">
      <c r="A1693" s="12" t="s">
        <v>74</v>
      </c>
      <c r="B1693" s="6" t="s">
        <v>2981</v>
      </c>
      <c r="AL1693"/>
      <c r="AN1693" s="12">
        <v>250</v>
      </c>
      <c r="AO1693">
        <v>700</v>
      </c>
      <c r="AR1693">
        <v>2.75</v>
      </c>
      <c r="AS1693" s="6">
        <v>1.25</v>
      </c>
      <c r="AZ1693" s="12"/>
      <c r="BA1693" s="6"/>
      <c r="EM1693" t="s">
        <v>1276</v>
      </c>
      <c r="EN1693" s="16">
        <v>1</v>
      </c>
      <c r="EO1693" t="s">
        <v>2699</v>
      </c>
    </row>
    <row r="1694" spans="1:145" x14ac:dyDescent="0.3">
      <c r="A1694" s="12" t="s">
        <v>74</v>
      </c>
      <c r="B1694" s="6" t="s">
        <v>2982</v>
      </c>
      <c r="C1694">
        <v>1</v>
      </c>
      <c r="D1694" s="6">
        <v>1</v>
      </c>
      <c r="AL1694"/>
      <c r="AN1694" s="12"/>
      <c r="AO1694"/>
      <c r="AZ1694" s="12"/>
      <c r="BA1694" s="6"/>
      <c r="EM1694" t="s">
        <v>1276</v>
      </c>
      <c r="EN1694" s="16">
        <v>1</v>
      </c>
      <c r="EO1694" t="s">
        <v>602</v>
      </c>
    </row>
    <row r="1695" spans="1:145" x14ac:dyDescent="0.3">
      <c r="A1695" s="12" t="s">
        <v>74</v>
      </c>
      <c r="B1695" s="6" t="s">
        <v>2983</v>
      </c>
      <c r="C1695">
        <v>2</v>
      </c>
      <c r="D1695" s="6">
        <v>1</v>
      </c>
      <c r="AL1695"/>
      <c r="AN1695" s="12"/>
      <c r="AO1695"/>
      <c r="AZ1695" s="12"/>
      <c r="BA1695" s="6"/>
      <c r="EM1695" t="s">
        <v>1276</v>
      </c>
      <c r="EN1695" s="16">
        <v>1</v>
      </c>
      <c r="EO1695" t="s">
        <v>602</v>
      </c>
    </row>
    <row r="1696" spans="1:145" x14ac:dyDescent="0.3">
      <c r="A1696" s="12" t="s">
        <v>74</v>
      </c>
      <c r="B1696" s="6" t="s">
        <v>2984</v>
      </c>
      <c r="AL1696"/>
      <c r="AN1696" s="12">
        <v>80</v>
      </c>
      <c r="AO1696">
        <v>500</v>
      </c>
      <c r="AZ1696" s="12"/>
      <c r="BA1696" s="6"/>
      <c r="EM1696" t="s">
        <v>1276</v>
      </c>
      <c r="EN1696" s="16">
        <v>1</v>
      </c>
      <c r="EO1696" t="s">
        <v>602</v>
      </c>
    </row>
    <row r="1697" spans="1:145" x14ac:dyDescent="0.3">
      <c r="A1697" s="12" t="s">
        <v>74</v>
      </c>
      <c r="B1697" s="6" t="s">
        <v>2985</v>
      </c>
      <c r="AL1697"/>
      <c r="AN1697" s="12">
        <v>100</v>
      </c>
      <c r="AO1697">
        <v>250</v>
      </c>
      <c r="AZ1697" s="12"/>
      <c r="BA1697" s="6"/>
      <c r="EM1697" t="s">
        <v>1276</v>
      </c>
      <c r="EN1697" s="16">
        <v>1</v>
      </c>
      <c r="EO1697" t="s">
        <v>602</v>
      </c>
    </row>
    <row r="1698" spans="1:145" x14ac:dyDescent="0.3">
      <c r="A1698" s="12" t="s">
        <v>74</v>
      </c>
      <c r="B1698" s="6" t="s">
        <v>2986</v>
      </c>
      <c r="AL1698"/>
      <c r="AN1698" s="12"/>
      <c r="AO1698"/>
      <c r="AZ1698" s="12"/>
      <c r="BA1698" s="6"/>
      <c r="EM1698" t="s">
        <v>1276</v>
      </c>
      <c r="EN1698" s="16">
        <v>1</v>
      </c>
      <c r="EO1698" t="s">
        <v>602</v>
      </c>
    </row>
    <row r="1699" spans="1:145" x14ac:dyDescent="0.3">
      <c r="A1699" s="12" t="s">
        <v>74</v>
      </c>
      <c r="B1699" s="6" t="s">
        <v>2987</v>
      </c>
      <c r="E1699">
        <v>1110</v>
      </c>
      <c r="F1699" s="6">
        <v>1950</v>
      </c>
      <c r="AL1699"/>
      <c r="AN1699" s="12"/>
      <c r="AO1699"/>
      <c r="AZ1699" s="12"/>
      <c r="BA1699" s="6"/>
      <c r="EM1699" t="s">
        <v>2151</v>
      </c>
      <c r="EN1699" s="16">
        <v>1</v>
      </c>
      <c r="EO1699" t="s">
        <v>602</v>
      </c>
    </row>
    <row r="1700" spans="1:145" x14ac:dyDescent="0.3">
      <c r="A1700" s="12" t="s">
        <v>74</v>
      </c>
      <c r="B1700" s="6" t="s">
        <v>2988</v>
      </c>
      <c r="AL1700"/>
      <c r="AN1700" s="12"/>
      <c r="AO1700"/>
      <c r="AZ1700" s="12"/>
      <c r="BA1700" s="6"/>
      <c r="EM1700" t="s">
        <v>1276</v>
      </c>
      <c r="EN1700" s="16">
        <v>1</v>
      </c>
      <c r="EO1700" t="s">
        <v>602</v>
      </c>
    </row>
    <row r="1701" spans="1:145" x14ac:dyDescent="0.3">
      <c r="A1701" s="12" t="s">
        <v>74</v>
      </c>
      <c r="B1701" s="6" t="s">
        <v>2989</v>
      </c>
      <c r="C1701">
        <v>1</v>
      </c>
      <c r="AL1701"/>
      <c r="AN1701" s="12"/>
      <c r="AO1701"/>
      <c r="AZ1701" s="12"/>
      <c r="BA1701" s="6"/>
      <c r="EM1701" t="s">
        <v>1276</v>
      </c>
      <c r="EN1701" s="16">
        <v>1</v>
      </c>
      <c r="EO1701" t="s">
        <v>602</v>
      </c>
    </row>
    <row r="1702" spans="1:145" x14ac:dyDescent="0.3">
      <c r="A1702" s="12" t="s">
        <v>74</v>
      </c>
      <c r="B1702" s="6" t="s">
        <v>2990</v>
      </c>
      <c r="AL1702"/>
      <c r="AN1702" s="12"/>
      <c r="AO1702"/>
      <c r="AZ1702" s="12"/>
      <c r="BA1702" s="6"/>
      <c r="EM1702" t="s">
        <v>1276</v>
      </c>
      <c r="EN1702" s="16">
        <v>1</v>
      </c>
      <c r="EO1702" t="s">
        <v>602</v>
      </c>
    </row>
    <row r="1703" spans="1:145" x14ac:dyDescent="0.3">
      <c r="A1703" s="12" t="s">
        <v>74</v>
      </c>
      <c r="B1703" s="6" t="s">
        <v>2991</v>
      </c>
      <c r="AL1703"/>
      <c r="AN1703" s="12"/>
      <c r="AO1703"/>
      <c r="AZ1703" s="12"/>
      <c r="BA1703" s="6"/>
      <c r="EM1703" t="s">
        <v>1276</v>
      </c>
      <c r="EN1703" s="16">
        <v>1</v>
      </c>
      <c r="EO1703" t="s">
        <v>602</v>
      </c>
    </row>
    <row r="1704" spans="1:145" s="195" customFormat="1" x14ac:dyDescent="0.3">
      <c r="A1704" s="193" t="s">
        <v>74</v>
      </c>
      <c r="B1704" s="196" t="s">
        <v>2992</v>
      </c>
      <c r="C1704" s="195">
        <v>1</v>
      </c>
      <c r="D1704" s="196">
        <v>1</v>
      </c>
      <c r="E1704" s="30"/>
      <c r="F1704" s="93"/>
      <c r="G1704" s="195">
        <v>12.7</v>
      </c>
      <c r="H1704" s="195">
        <v>21.55</v>
      </c>
      <c r="I1704" s="195">
        <v>16.776562500000001</v>
      </c>
      <c r="J1704" s="198">
        <v>2.6576535507536168</v>
      </c>
      <c r="K1704" s="195">
        <v>270.10000000000002</v>
      </c>
      <c r="L1704" s="195">
        <v>1642.3</v>
      </c>
      <c r="M1704" s="195">
        <v>827.64375000000007</v>
      </c>
      <c r="N1704" s="200">
        <v>364.19800469662079</v>
      </c>
      <c r="O1704" s="193">
        <v>-43.017000000000003</v>
      </c>
      <c r="P1704" s="196">
        <v>-27.490079999999999</v>
      </c>
      <c r="Q1704" s="195">
        <v>136.86255</v>
      </c>
      <c r="R1704" s="196">
        <v>153.54855000000001</v>
      </c>
      <c r="S1704" s="202">
        <v>1</v>
      </c>
      <c r="T1704" s="202">
        <v>1</v>
      </c>
      <c r="U1704" s="202">
        <v>1</v>
      </c>
      <c r="V1704" s="202">
        <v>1</v>
      </c>
      <c r="W1704" s="202">
        <v>1</v>
      </c>
      <c r="X1704" s="202">
        <v>0</v>
      </c>
      <c r="Y1704" s="202">
        <v>0</v>
      </c>
      <c r="Z1704" s="202">
        <v>0</v>
      </c>
      <c r="AA1704" s="202">
        <v>0</v>
      </c>
      <c r="AB1704" s="202">
        <v>0</v>
      </c>
      <c r="AC1704" s="202">
        <v>1</v>
      </c>
      <c r="AD1704" s="202">
        <v>1</v>
      </c>
      <c r="AE1704" s="203">
        <v>0</v>
      </c>
      <c r="AF1704" s="204">
        <v>1</v>
      </c>
      <c r="AG1704" s="196"/>
      <c r="AH1704" s="195">
        <v>52.2</v>
      </c>
      <c r="AI1704" s="195">
        <v>9.6</v>
      </c>
      <c r="AJ1704" s="195">
        <v>62.8</v>
      </c>
      <c r="AK1704" s="195">
        <v>11.6</v>
      </c>
      <c r="AM1704" s="196"/>
      <c r="AN1704" s="193"/>
      <c r="AS1704" s="196"/>
      <c r="AY1704" s="196"/>
      <c r="AZ1704" s="193"/>
      <c r="BA1704" s="196"/>
      <c r="BF1704" s="195">
        <v>1</v>
      </c>
      <c r="BI1704" s="195">
        <v>1</v>
      </c>
      <c r="BJ1704" s="196"/>
      <c r="BK1704" s="195">
        <v>1</v>
      </c>
      <c r="BL1704" s="196">
        <v>1</v>
      </c>
      <c r="BQ1704" s="195">
        <v>1</v>
      </c>
      <c r="BT1704" s="196"/>
      <c r="BY1704" s="195">
        <v>1</v>
      </c>
      <c r="CA1704" s="196"/>
      <c r="CB1704" s="195">
        <v>1</v>
      </c>
      <c r="CE1704" s="195">
        <v>1</v>
      </c>
      <c r="CH1704" s="195">
        <v>1</v>
      </c>
      <c r="CS1704" s="196"/>
      <c r="CU1704" s="196"/>
      <c r="CX1704" s="196"/>
      <c r="DN1704" s="196"/>
      <c r="DS1704" s="196"/>
      <c r="DX1704" s="195">
        <v>1</v>
      </c>
      <c r="DY1704" s="196"/>
      <c r="DZ1704" s="195">
        <v>1</v>
      </c>
      <c r="EA1704" s="195">
        <v>1</v>
      </c>
      <c r="EL1704" s="196"/>
      <c r="EM1704" s="195" t="s">
        <v>1276</v>
      </c>
      <c r="EN1704" s="206" t="s">
        <v>4884</v>
      </c>
    </row>
    <row r="1705" spans="1:145" x14ac:dyDescent="0.3">
      <c r="A1705" s="12" t="s">
        <v>74</v>
      </c>
      <c r="B1705" s="6" t="s">
        <v>2993</v>
      </c>
      <c r="C1705">
        <v>1</v>
      </c>
      <c r="AL1705"/>
      <c r="AN1705" s="12"/>
      <c r="AO1705"/>
      <c r="AZ1705" s="12"/>
      <c r="BA1705" s="6"/>
      <c r="EM1705" t="s">
        <v>1276</v>
      </c>
      <c r="EN1705" s="16">
        <v>1</v>
      </c>
      <c r="EO1705" t="s">
        <v>602</v>
      </c>
    </row>
    <row r="1706" spans="1:145" x14ac:dyDescent="0.3">
      <c r="A1706" s="12" t="s">
        <v>74</v>
      </c>
      <c r="B1706" s="6" t="s">
        <v>2994</v>
      </c>
      <c r="D1706" s="6">
        <v>1</v>
      </c>
      <c r="AL1706"/>
      <c r="AN1706" s="12"/>
      <c r="AO1706"/>
      <c r="AZ1706" s="12"/>
      <c r="BA1706" s="6"/>
      <c r="EM1706" t="s">
        <v>1276</v>
      </c>
      <c r="EN1706" s="16">
        <v>1</v>
      </c>
      <c r="EO1706" t="s">
        <v>602</v>
      </c>
    </row>
    <row r="1707" spans="1:145" x14ac:dyDescent="0.3">
      <c r="A1707" s="12" t="s">
        <v>74</v>
      </c>
      <c r="B1707" s="6" t="s">
        <v>2995</v>
      </c>
      <c r="D1707" s="6">
        <v>1</v>
      </c>
      <c r="AL1707"/>
      <c r="AN1707" s="12">
        <v>350</v>
      </c>
      <c r="AO1707">
        <v>400</v>
      </c>
      <c r="AZ1707" s="12"/>
      <c r="BA1707" s="6"/>
      <c r="EM1707" t="s">
        <v>1276</v>
      </c>
      <c r="EN1707" s="16">
        <v>1</v>
      </c>
      <c r="EO1707" t="s">
        <v>602</v>
      </c>
    </row>
    <row r="1708" spans="1:145" x14ac:dyDescent="0.3">
      <c r="A1708" s="12" t="s">
        <v>74</v>
      </c>
      <c r="B1708" s="6" t="s">
        <v>2996</v>
      </c>
      <c r="AL1708"/>
      <c r="AN1708" s="12"/>
      <c r="AO1708"/>
      <c r="AZ1708" s="12"/>
      <c r="BA1708" s="6"/>
      <c r="EM1708" t="s">
        <v>1276</v>
      </c>
      <c r="EN1708" s="16">
        <v>1</v>
      </c>
      <c r="EO1708" t="s">
        <v>602</v>
      </c>
    </row>
    <row r="1709" spans="1:145" x14ac:dyDescent="0.3">
      <c r="A1709" s="12" t="s">
        <v>74</v>
      </c>
      <c r="B1709" s="6" t="s">
        <v>2997</v>
      </c>
      <c r="AL1709"/>
      <c r="AN1709" s="12">
        <v>1500</v>
      </c>
      <c r="AO1709">
        <v>2500</v>
      </c>
      <c r="AZ1709" s="12"/>
      <c r="BA1709" s="6"/>
      <c r="EM1709" t="s">
        <v>1276</v>
      </c>
      <c r="EN1709" s="16">
        <v>1</v>
      </c>
      <c r="EO1709" t="s">
        <v>602</v>
      </c>
    </row>
    <row r="1710" spans="1:145" x14ac:dyDescent="0.3">
      <c r="A1710" s="12" t="s">
        <v>74</v>
      </c>
      <c r="B1710" s="6" t="s">
        <v>2998</v>
      </c>
      <c r="AL1710"/>
      <c r="AN1710" s="12">
        <v>90</v>
      </c>
      <c r="AO1710">
        <v>1350</v>
      </c>
      <c r="AZ1710" s="12"/>
      <c r="BA1710" s="6"/>
      <c r="EM1710" t="s">
        <v>1276</v>
      </c>
      <c r="EN1710" s="16">
        <v>1</v>
      </c>
      <c r="EO1710" t="s">
        <v>602</v>
      </c>
    </row>
    <row r="1711" spans="1:145" x14ac:dyDescent="0.3">
      <c r="A1711" s="12" t="s">
        <v>74</v>
      </c>
      <c r="B1711" s="6" t="s">
        <v>2999</v>
      </c>
      <c r="AL1711"/>
      <c r="AN1711" s="12"/>
      <c r="AO1711"/>
      <c r="AZ1711" s="12"/>
      <c r="BA1711" s="6"/>
      <c r="EM1711" t="s">
        <v>1276</v>
      </c>
      <c r="EN1711" s="16">
        <v>1</v>
      </c>
      <c r="EO1711" t="s">
        <v>602</v>
      </c>
    </row>
    <row r="1712" spans="1:145" x14ac:dyDescent="0.3">
      <c r="A1712" s="12" t="s">
        <v>74</v>
      </c>
      <c r="B1712" s="6" t="s">
        <v>3000</v>
      </c>
      <c r="E1712">
        <v>0</v>
      </c>
      <c r="F1712" s="6">
        <v>800</v>
      </c>
      <c r="AH1712">
        <v>39.299999999999997</v>
      </c>
      <c r="AI1712">
        <v>6.1</v>
      </c>
      <c r="AJ1712">
        <v>35.299999999999997</v>
      </c>
      <c r="AL1712"/>
      <c r="AN1712" s="12"/>
      <c r="AO1712"/>
      <c r="AZ1712" s="12"/>
      <c r="BA1712" s="6"/>
      <c r="EM1712" t="s">
        <v>1276</v>
      </c>
      <c r="EN1712" s="16">
        <v>1</v>
      </c>
    </row>
    <row r="1713" spans="1:145" x14ac:dyDescent="0.3">
      <c r="A1713" s="12" t="s">
        <v>74</v>
      </c>
      <c r="B1713" s="6" t="s">
        <v>3001</v>
      </c>
      <c r="AL1713"/>
      <c r="AN1713" s="12"/>
      <c r="AO1713"/>
      <c r="AZ1713" s="12"/>
      <c r="BA1713" s="6"/>
      <c r="EM1713" t="s">
        <v>1276</v>
      </c>
      <c r="EN1713" s="16">
        <v>1</v>
      </c>
      <c r="EO1713" t="s">
        <v>602</v>
      </c>
    </row>
    <row r="1714" spans="1:145" x14ac:dyDescent="0.3">
      <c r="A1714" s="12" t="s">
        <v>74</v>
      </c>
      <c r="B1714" s="6" t="s">
        <v>3002</v>
      </c>
      <c r="AL1714"/>
      <c r="AN1714" s="12"/>
      <c r="AO1714"/>
      <c r="AZ1714" s="12"/>
      <c r="BA1714" s="6"/>
      <c r="EM1714" t="s">
        <v>1276</v>
      </c>
      <c r="EN1714" s="16">
        <v>1</v>
      </c>
      <c r="EO1714" t="s">
        <v>602</v>
      </c>
    </row>
    <row r="1715" spans="1:145" x14ac:dyDescent="0.3">
      <c r="A1715" s="12" t="s">
        <v>74</v>
      </c>
      <c r="B1715" s="6" t="s">
        <v>3003</v>
      </c>
      <c r="C1715">
        <v>1</v>
      </c>
      <c r="AL1715"/>
      <c r="AN1715" s="12"/>
      <c r="AO1715"/>
      <c r="AZ1715" s="12"/>
      <c r="BA1715" s="6"/>
      <c r="EM1715" t="s">
        <v>1276</v>
      </c>
      <c r="EN1715" s="16">
        <v>1</v>
      </c>
      <c r="EO1715" t="s">
        <v>602</v>
      </c>
    </row>
    <row r="1716" spans="1:145" x14ac:dyDescent="0.3">
      <c r="A1716" s="12" t="s">
        <v>74</v>
      </c>
      <c r="B1716" s="6" t="s">
        <v>3004</v>
      </c>
      <c r="AL1716"/>
      <c r="AN1716" s="12"/>
      <c r="AO1716"/>
      <c r="AZ1716" s="12"/>
      <c r="BA1716" s="6"/>
      <c r="EM1716" t="s">
        <v>1276</v>
      </c>
      <c r="EN1716" s="16">
        <v>1</v>
      </c>
      <c r="EO1716" t="s">
        <v>602</v>
      </c>
    </row>
    <row r="1717" spans="1:145" x14ac:dyDescent="0.3">
      <c r="A1717" s="12" t="s">
        <v>74</v>
      </c>
      <c r="B1717" s="6" t="s">
        <v>3005</v>
      </c>
      <c r="AL1717"/>
      <c r="AN1717" s="12"/>
      <c r="AO1717"/>
      <c r="AZ1717" s="12"/>
      <c r="BA1717" s="6"/>
      <c r="EM1717" t="s">
        <v>1276</v>
      </c>
      <c r="EN1717" s="16">
        <v>1</v>
      </c>
      <c r="EO1717" t="s">
        <v>602</v>
      </c>
    </row>
    <row r="1718" spans="1:145" x14ac:dyDescent="0.3">
      <c r="A1718" s="12" t="s">
        <v>74</v>
      </c>
      <c r="B1718" s="6" t="s">
        <v>3006</v>
      </c>
      <c r="C1718">
        <v>1</v>
      </c>
      <c r="D1718" s="6">
        <v>1</v>
      </c>
      <c r="AL1718"/>
      <c r="AN1718" s="12"/>
      <c r="AO1718"/>
      <c r="AZ1718" s="12"/>
      <c r="BA1718" s="6"/>
      <c r="EM1718" t="s">
        <v>1276</v>
      </c>
      <c r="EN1718" s="16">
        <v>1</v>
      </c>
      <c r="EO1718" t="s">
        <v>602</v>
      </c>
    </row>
    <row r="1719" spans="1:145" x14ac:dyDescent="0.3">
      <c r="A1719" s="12" t="s">
        <v>74</v>
      </c>
      <c r="B1719" s="6" t="s">
        <v>3007</v>
      </c>
      <c r="C1719">
        <v>1</v>
      </c>
      <c r="AL1719"/>
      <c r="AN1719" s="12"/>
      <c r="AO1719"/>
      <c r="AZ1719" s="12"/>
      <c r="BA1719" s="6"/>
      <c r="EM1719" t="s">
        <v>1276</v>
      </c>
      <c r="EN1719" s="16">
        <v>1</v>
      </c>
      <c r="EO1719" t="s">
        <v>602</v>
      </c>
    </row>
    <row r="1720" spans="1:145" x14ac:dyDescent="0.3">
      <c r="A1720" s="12" t="s">
        <v>74</v>
      </c>
      <c r="B1720" s="6" t="s">
        <v>3008</v>
      </c>
      <c r="AL1720"/>
      <c r="AN1720" s="12"/>
      <c r="AO1720"/>
      <c r="AZ1720" s="12"/>
      <c r="BA1720" s="6"/>
      <c r="EM1720" t="s">
        <v>1276</v>
      </c>
      <c r="EN1720" s="16">
        <v>1</v>
      </c>
      <c r="EO1720" t="s">
        <v>602</v>
      </c>
    </row>
    <row r="1721" spans="1:145" x14ac:dyDescent="0.3">
      <c r="A1721" s="12" t="s">
        <v>74</v>
      </c>
      <c r="B1721" s="6" t="s">
        <v>3009</v>
      </c>
      <c r="C1721">
        <v>1</v>
      </c>
      <c r="D1721" s="6">
        <v>1</v>
      </c>
      <c r="AL1721"/>
      <c r="AN1721" s="12"/>
      <c r="AO1721"/>
      <c r="AZ1721" s="12"/>
      <c r="BA1721" s="6"/>
      <c r="EM1721" t="s">
        <v>1276</v>
      </c>
      <c r="EN1721" s="16">
        <v>1</v>
      </c>
      <c r="EO1721" t="s">
        <v>602</v>
      </c>
    </row>
    <row r="1722" spans="1:145" x14ac:dyDescent="0.3">
      <c r="A1722" s="12" t="s">
        <v>74</v>
      </c>
      <c r="B1722" s="6" t="s">
        <v>3010</v>
      </c>
      <c r="AL1722"/>
      <c r="AN1722" s="12">
        <v>500</v>
      </c>
      <c r="AO1722">
        <v>1400</v>
      </c>
      <c r="AZ1722" s="12"/>
      <c r="BA1722" s="6"/>
      <c r="EM1722" t="s">
        <v>1276</v>
      </c>
      <c r="EN1722" s="16">
        <v>1</v>
      </c>
      <c r="EO1722" t="s">
        <v>602</v>
      </c>
    </row>
    <row r="1723" spans="1:145" x14ac:dyDescent="0.3">
      <c r="A1723" s="12" t="s">
        <v>74</v>
      </c>
      <c r="B1723" s="6" t="s">
        <v>3011</v>
      </c>
      <c r="AL1723"/>
      <c r="AN1723" s="12"/>
      <c r="AO1723"/>
      <c r="AZ1723" s="12"/>
      <c r="BA1723" s="6"/>
      <c r="EM1723" t="s">
        <v>1276</v>
      </c>
      <c r="EN1723" s="16">
        <v>1</v>
      </c>
      <c r="EO1723" t="s">
        <v>602</v>
      </c>
    </row>
    <row r="1724" spans="1:145" x14ac:dyDescent="0.3">
      <c r="A1724" s="12" t="s">
        <v>74</v>
      </c>
      <c r="B1724" s="6" t="s">
        <v>3012</v>
      </c>
      <c r="AL1724"/>
      <c r="AN1724" s="12"/>
      <c r="AO1724"/>
      <c r="AZ1724" s="12"/>
      <c r="BA1724" s="6"/>
      <c r="EM1724" t="s">
        <v>1276</v>
      </c>
      <c r="EN1724" s="16">
        <v>1</v>
      </c>
      <c r="EO1724" t="s">
        <v>602</v>
      </c>
    </row>
    <row r="1725" spans="1:145" x14ac:dyDescent="0.3">
      <c r="A1725" s="12" t="s">
        <v>74</v>
      </c>
      <c r="B1725" s="6" t="s">
        <v>3013</v>
      </c>
      <c r="AL1725"/>
      <c r="AN1725" s="12"/>
      <c r="AO1725"/>
      <c r="AZ1725" s="12"/>
      <c r="BA1725" s="6"/>
      <c r="EM1725" t="s">
        <v>1276</v>
      </c>
      <c r="EN1725" s="16">
        <v>1</v>
      </c>
      <c r="EO1725" t="s">
        <v>602</v>
      </c>
    </row>
    <row r="1726" spans="1:145" x14ac:dyDescent="0.3">
      <c r="A1726" s="12" t="s">
        <v>74</v>
      </c>
      <c r="B1726" s="6" t="s">
        <v>3014</v>
      </c>
      <c r="AL1726"/>
      <c r="AN1726" s="12"/>
      <c r="AO1726"/>
      <c r="AZ1726" s="12"/>
      <c r="BA1726" s="6"/>
      <c r="EM1726" t="s">
        <v>1276</v>
      </c>
      <c r="EN1726" s="16">
        <v>1</v>
      </c>
      <c r="EO1726" t="s">
        <v>602</v>
      </c>
    </row>
    <row r="1727" spans="1:145" x14ac:dyDescent="0.3">
      <c r="A1727" s="12" t="s">
        <v>74</v>
      </c>
      <c r="B1727" s="6" t="s">
        <v>3015</v>
      </c>
      <c r="AL1727"/>
      <c r="AN1727" s="12">
        <v>20</v>
      </c>
      <c r="AO1727">
        <v>30</v>
      </c>
      <c r="AZ1727" s="12"/>
      <c r="BA1727" s="6"/>
      <c r="EM1727" t="s">
        <v>1276</v>
      </c>
      <c r="EN1727" s="16">
        <v>1</v>
      </c>
      <c r="EO1727" t="s">
        <v>602</v>
      </c>
    </row>
    <row r="1728" spans="1:145" x14ac:dyDescent="0.3">
      <c r="A1728" s="12" t="s">
        <v>74</v>
      </c>
      <c r="B1728" s="6" t="s">
        <v>3016</v>
      </c>
      <c r="AL1728">
        <v>30</v>
      </c>
      <c r="AN1728" s="12"/>
      <c r="AO1728"/>
      <c r="AZ1728" s="12"/>
      <c r="BA1728" s="6"/>
      <c r="EM1728" t="s">
        <v>1276</v>
      </c>
      <c r="EN1728" s="16">
        <v>1</v>
      </c>
    </row>
    <row r="1729" spans="1:145" x14ac:dyDescent="0.3">
      <c r="A1729" s="12" t="s">
        <v>74</v>
      </c>
      <c r="B1729" s="6" t="s">
        <v>3017</v>
      </c>
      <c r="C1729">
        <v>2</v>
      </c>
      <c r="AL1729">
        <v>28</v>
      </c>
      <c r="AN1729" s="12">
        <v>36</v>
      </c>
      <c r="AO1729">
        <v>50</v>
      </c>
      <c r="AZ1729" s="12"/>
      <c r="BA1729" s="6"/>
      <c r="EM1729" t="s">
        <v>1276</v>
      </c>
      <c r="EN1729" s="16">
        <v>1</v>
      </c>
    </row>
    <row r="1730" spans="1:145" x14ac:dyDescent="0.3">
      <c r="A1730" s="12" t="s">
        <v>74</v>
      </c>
      <c r="B1730" s="6" t="s">
        <v>3018</v>
      </c>
      <c r="AL1730"/>
      <c r="AN1730" s="12">
        <v>40</v>
      </c>
      <c r="AO1730">
        <v>60</v>
      </c>
      <c r="AZ1730" s="12"/>
      <c r="BA1730" s="6"/>
      <c r="EM1730" t="s">
        <v>1276</v>
      </c>
      <c r="EN1730" s="16">
        <v>1</v>
      </c>
      <c r="EO1730" t="s">
        <v>602</v>
      </c>
    </row>
    <row r="1731" spans="1:145" s="195" customFormat="1" x14ac:dyDescent="0.3">
      <c r="A1731" s="193" t="s">
        <v>74</v>
      </c>
      <c r="B1731" s="196" t="s">
        <v>3019</v>
      </c>
      <c r="C1731" s="195">
        <v>1</v>
      </c>
      <c r="D1731" s="196">
        <v>1</v>
      </c>
      <c r="E1731" s="30"/>
      <c r="F1731" s="93"/>
      <c r="G1731" s="197">
        <v>17.5</v>
      </c>
      <c r="H1731" s="195">
        <v>28.55</v>
      </c>
      <c r="I1731" s="197">
        <v>23.402777777777779</v>
      </c>
      <c r="J1731" s="198">
        <v>3.6145324415810394</v>
      </c>
      <c r="K1731" s="195">
        <v>290.3</v>
      </c>
      <c r="L1731" s="195">
        <v>1805.9</v>
      </c>
      <c r="M1731" s="195">
        <v>1026.0055555555557</v>
      </c>
      <c r="N1731" s="200">
        <v>467.17391455207388</v>
      </c>
      <c r="O1731" s="193">
        <v>-34.071179999999998</v>
      </c>
      <c r="P1731" s="196">
        <v>-10.20556</v>
      </c>
      <c r="Q1731" s="195">
        <v>128.67943</v>
      </c>
      <c r="R1731" s="196">
        <v>153.32943</v>
      </c>
      <c r="S1731" s="202">
        <v>0</v>
      </c>
      <c r="T1731" s="202">
        <v>1</v>
      </c>
      <c r="U1731" s="202">
        <v>1</v>
      </c>
      <c r="V1731" s="202">
        <v>1</v>
      </c>
      <c r="W1731" s="202">
        <v>1</v>
      </c>
      <c r="X1731" s="202">
        <v>0</v>
      </c>
      <c r="Y1731" s="202">
        <v>0</v>
      </c>
      <c r="Z1731" s="202">
        <v>0</v>
      </c>
      <c r="AA1731" s="202">
        <v>0</v>
      </c>
      <c r="AB1731" s="202">
        <v>0</v>
      </c>
      <c r="AC1731" s="202">
        <v>1</v>
      </c>
      <c r="AD1731" s="202">
        <v>0</v>
      </c>
      <c r="AE1731" s="203">
        <v>0</v>
      </c>
      <c r="AF1731" s="204">
        <v>1</v>
      </c>
      <c r="AG1731" s="196"/>
      <c r="AL1731" s="195">
        <v>47.5</v>
      </c>
      <c r="AM1731" s="196">
        <v>2.5</v>
      </c>
      <c r="AN1731" s="193"/>
      <c r="AS1731" s="196"/>
      <c r="AY1731" s="196"/>
      <c r="AZ1731" s="193"/>
      <c r="BA1731" s="196"/>
      <c r="BJ1731" s="196"/>
      <c r="BK1731" s="195">
        <v>1</v>
      </c>
      <c r="BL1731" s="196"/>
      <c r="BQ1731" s="195">
        <v>1</v>
      </c>
      <c r="BT1731" s="196"/>
      <c r="BY1731" s="195">
        <v>1</v>
      </c>
      <c r="CA1731" s="196"/>
      <c r="CI1731" s="195">
        <v>1</v>
      </c>
      <c r="CS1731" s="196"/>
      <c r="CU1731" s="196"/>
      <c r="CX1731" s="196"/>
      <c r="DN1731" s="196"/>
      <c r="DS1731" s="196"/>
      <c r="DT1731" s="195">
        <v>1</v>
      </c>
      <c r="DU1731" s="195">
        <v>1</v>
      </c>
      <c r="DY1731" s="196"/>
      <c r="EL1731" s="196"/>
      <c r="EM1731" s="195" t="s">
        <v>1276</v>
      </c>
      <c r="EN1731" s="206" t="s">
        <v>4890</v>
      </c>
    </row>
    <row r="1732" spans="1:145" x14ac:dyDescent="0.3">
      <c r="A1732" s="12" t="s">
        <v>74</v>
      </c>
      <c r="B1732" s="6" t="s">
        <v>3020</v>
      </c>
      <c r="AL1732"/>
      <c r="AN1732" s="12"/>
      <c r="AO1732"/>
      <c r="AZ1732" s="12"/>
      <c r="BA1732" s="6"/>
      <c r="EM1732" t="s">
        <v>1276</v>
      </c>
      <c r="EN1732" s="16">
        <v>1</v>
      </c>
      <c r="EO1732" t="s">
        <v>602</v>
      </c>
    </row>
    <row r="1733" spans="1:145" x14ac:dyDescent="0.3">
      <c r="A1733" s="12" t="s">
        <v>74</v>
      </c>
      <c r="B1733" s="6" t="s">
        <v>3021</v>
      </c>
      <c r="AL1733"/>
      <c r="AN1733" s="12"/>
      <c r="AO1733"/>
      <c r="AZ1733" s="12"/>
      <c r="BA1733" s="6"/>
      <c r="EM1733" t="s">
        <v>1276</v>
      </c>
      <c r="EN1733" s="16">
        <v>1</v>
      </c>
      <c r="EO1733" t="s">
        <v>602</v>
      </c>
    </row>
    <row r="1734" spans="1:145" x14ac:dyDescent="0.3">
      <c r="A1734" s="12" t="s">
        <v>74</v>
      </c>
      <c r="B1734" s="6" t="s">
        <v>3022</v>
      </c>
      <c r="AL1734"/>
      <c r="AN1734" s="12"/>
      <c r="AO1734"/>
      <c r="AZ1734" s="12"/>
      <c r="BA1734" s="6"/>
      <c r="EM1734" t="s">
        <v>1276</v>
      </c>
      <c r="EN1734" s="16">
        <v>1</v>
      </c>
      <c r="EO1734" t="s">
        <v>602</v>
      </c>
    </row>
    <row r="1735" spans="1:145" x14ac:dyDescent="0.3">
      <c r="A1735" s="12" t="s">
        <v>74</v>
      </c>
      <c r="B1735" s="6" t="s">
        <v>3023</v>
      </c>
      <c r="AL1735"/>
      <c r="AN1735" s="12"/>
      <c r="AO1735"/>
      <c r="AZ1735" s="12"/>
      <c r="BA1735" s="6"/>
      <c r="EM1735" t="s">
        <v>1276</v>
      </c>
      <c r="EN1735" s="16">
        <v>1</v>
      </c>
      <c r="EO1735" t="s">
        <v>602</v>
      </c>
    </row>
    <row r="1736" spans="1:145" s="195" customFormat="1" x14ac:dyDescent="0.3">
      <c r="A1736" s="193" t="s">
        <v>74</v>
      </c>
      <c r="B1736" s="196" t="s">
        <v>3024</v>
      </c>
      <c r="C1736" s="195">
        <v>2</v>
      </c>
      <c r="D1736" s="196">
        <v>1</v>
      </c>
      <c r="E1736" s="195">
        <v>1300</v>
      </c>
      <c r="F1736" s="196">
        <v>1760</v>
      </c>
      <c r="G1736" s="195">
        <v>11.75</v>
      </c>
      <c r="H1736" s="195">
        <v>18.95</v>
      </c>
      <c r="I1736" s="195">
        <v>14.866666666666667</v>
      </c>
      <c r="J1736" s="198">
        <v>3.6960564570002581</v>
      </c>
      <c r="K1736" s="195">
        <v>539.6</v>
      </c>
      <c r="L1736" s="195">
        <v>1228.9000000000001</v>
      </c>
      <c r="M1736" s="195">
        <v>805.23333333333346</v>
      </c>
      <c r="N1736" s="200">
        <v>370.82950709636538</v>
      </c>
      <c r="O1736" s="193">
        <v>-36.4</v>
      </c>
      <c r="P1736" s="196">
        <v>-34.1</v>
      </c>
      <c r="Q1736" s="195">
        <v>148.19999999999999</v>
      </c>
      <c r="R1736" s="196">
        <v>150.80000000000001</v>
      </c>
      <c r="S1736" s="202">
        <v>1</v>
      </c>
      <c r="T1736" s="202">
        <v>0</v>
      </c>
      <c r="U1736" s="202">
        <v>1</v>
      </c>
      <c r="V1736" s="202">
        <v>1</v>
      </c>
      <c r="W1736" s="202">
        <v>1</v>
      </c>
      <c r="X1736" s="202">
        <v>0</v>
      </c>
      <c r="Y1736" s="202">
        <v>0</v>
      </c>
      <c r="Z1736" s="202">
        <v>0</v>
      </c>
      <c r="AA1736" s="202">
        <v>0</v>
      </c>
      <c r="AB1736" s="202">
        <v>0</v>
      </c>
      <c r="AC1736" s="202">
        <v>0</v>
      </c>
      <c r="AD1736" s="202">
        <v>0</v>
      </c>
      <c r="AE1736" s="203">
        <v>0</v>
      </c>
      <c r="AF1736" s="204">
        <v>5</v>
      </c>
      <c r="AG1736" s="196"/>
      <c r="AH1736" s="195">
        <v>25</v>
      </c>
      <c r="AI1736" s="195">
        <v>3</v>
      </c>
      <c r="AJ1736" s="195">
        <v>27</v>
      </c>
      <c r="AK1736" s="195">
        <v>3</v>
      </c>
      <c r="AM1736" s="196"/>
      <c r="AN1736" s="193">
        <v>16</v>
      </c>
      <c r="AO1736" s="195">
        <v>38</v>
      </c>
      <c r="AS1736" s="196"/>
      <c r="AY1736" s="196"/>
      <c r="AZ1736" s="193"/>
      <c r="BA1736" s="196"/>
      <c r="BE1736" s="195">
        <v>1</v>
      </c>
      <c r="BJ1736" s="196"/>
      <c r="BL1736" s="196"/>
      <c r="BP1736" s="195">
        <v>1</v>
      </c>
      <c r="BT1736" s="196"/>
      <c r="BX1736" s="195">
        <v>1</v>
      </c>
      <c r="CA1736" s="196"/>
      <c r="CE1736" s="195">
        <v>1</v>
      </c>
      <c r="CL1736" s="195">
        <v>1</v>
      </c>
      <c r="CS1736" s="196"/>
      <c r="CU1736" s="196"/>
      <c r="CX1736" s="196"/>
      <c r="DN1736" s="196"/>
      <c r="DS1736" s="196"/>
      <c r="DY1736" s="196"/>
      <c r="EL1736" s="196"/>
      <c r="EM1736" s="195" t="s">
        <v>1276</v>
      </c>
      <c r="EN1736" s="206" t="s">
        <v>4892</v>
      </c>
    </row>
    <row r="1737" spans="1:145" x14ac:dyDescent="0.3">
      <c r="A1737" s="12" t="s">
        <v>74</v>
      </c>
      <c r="B1737" s="6" t="s">
        <v>3025</v>
      </c>
      <c r="AL1737"/>
      <c r="AN1737" s="12"/>
      <c r="AO1737"/>
      <c r="AZ1737" s="12"/>
      <c r="BA1737" s="6"/>
      <c r="EM1737" t="s">
        <v>1276</v>
      </c>
      <c r="EN1737" s="16">
        <v>1</v>
      </c>
      <c r="EO1737" t="s">
        <v>602</v>
      </c>
    </row>
    <row r="1738" spans="1:145" x14ac:dyDescent="0.3">
      <c r="A1738" s="12" t="s">
        <v>74</v>
      </c>
      <c r="B1738" s="6" t="s">
        <v>3026</v>
      </c>
      <c r="AL1738"/>
      <c r="AN1738" s="12"/>
      <c r="AO1738"/>
      <c r="AZ1738" s="12"/>
      <c r="BA1738" s="6"/>
      <c r="EM1738" t="s">
        <v>1276</v>
      </c>
      <c r="EN1738" s="16">
        <v>1</v>
      </c>
      <c r="EO1738" t="s">
        <v>602</v>
      </c>
    </row>
    <row r="1739" spans="1:145" x14ac:dyDescent="0.3">
      <c r="A1739" s="12" t="s">
        <v>74</v>
      </c>
      <c r="B1739" s="6" t="s">
        <v>3027</v>
      </c>
      <c r="AL1739"/>
      <c r="AN1739" s="12"/>
      <c r="AO1739"/>
      <c r="AZ1739" s="12"/>
      <c r="BA1739" s="6"/>
      <c r="EM1739" t="s">
        <v>1276</v>
      </c>
      <c r="EN1739" s="16">
        <v>1</v>
      </c>
      <c r="EO1739" t="s">
        <v>602</v>
      </c>
    </row>
    <row r="1740" spans="1:145" x14ac:dyDescent="0.3">
      <c r="A1740" s="12" t="s">
        <v>74</v>
      </c>
      <c r="B1740" s="6" t="s">
        <v>3028</v>
      </c>
      <c r="C1740">
        <v>2</v>
      </c>
      <c r="D1740" s="6">
        <v>1</v>
      </c>
      <c r="AL1740"/>
      <c r="AN1740" s="12"/>
      <c r="AO1740"/>
      <c r="AZ1740" s="12"/>
      <c r="BA1740" s="6"/>
      <c r="EM1740" t="s">
        <v>1276</v>
      </c>
      <c r="EN1740" s="16">
        <v>1</v>
      </c>
      <c r="EO1740" t="s">
        <v>602</v>
      </c>
    </row>
    <row r="1741" spans="1:145" x14ac:dyDescent="0.3">
      <c r="A1741" s="12" t="s">
        <v>74</v>
      </c>
      <c r="B1741" s="6" t="s">
        <v>3029</v>
      </c>
      <c r="AL1741"/>
      <c r="AN1741" s="12"/>
      <c r="AO1741"/>
      <c r="AZ1741" s="12"/>
      <c r="BA1741" s="6"/>
      <c r="EM1741" t="s">
        <v>1276</v>
      </c>
      <c r="EN1741" s="16">
        <v>1</v>
      </c>
      <c r="EO1741" t="s">
        <v>602</v>
      </c>
    </row>
    <row r="1742" spans="1:145" x14ac:dyDescent="0.3">
      <c r="A1742" s="12" t="s">
        <v>74</v>
      </c>
      <c r="B1742" s="6" t="s">
        <v>3030</v>
      </c>
      <c r="C1742">
        <v>2</v>
      </c>
      <c r="AL1742"/>
      <c r="AN1742" s="12"/>
      <c r="AO1742"/>
      <c r="AZ1742" s="12"/>
      <c r="BA1742" s="6"/>
      <c r="EM1742" t="s">
        <v>1276</v>
      </c>
      <c r="EN1742" s="16">
        <v>1</v>
      </c>
      <c r="EO1742" t="s">
        <v>602</v>
      </c>
    </row>
    <row r="1743" spans="1:145" x14ac:dyDescent="0.3">
      <c r="A1743" s="12" t="s">
        <v>74</v>
      </c>
      <c r="B1743" s="6" t="s">
        <v>3031</v>
      </c>
      <c r="AL1743"/>
      <c r="AN1743" s="12"/>
      <c r="AO1743"/>
      <c r="AZ1743" s="12"/>
      <c r="BA1743" s="6"/>
      <c r="EM1743" t="s">
        <v>1276</v>
      </c>
      <c r="EN1743" s="16">
        <v>1</v>
      </c>
      <c r="EO1743" t="s">
        <v>602</v>
      </c>
    </row>
    <row r="1744" spans="1:145" x14ac:dyDescent="0.3">
      <c r="A1744" s="12" t="s">
        <v>74</v>
      </c>
      <c r="B1744" s="6" t="s">
        <v>3032</v>
      </c>
      <c r="AL1744"/>
      <c r="AN1744" s="12"/>
      <c r="AO1744"/>
      <c r="AZ1744" s="12"/>
      <c r="BA1744" s="6"/>
      <c r="EM1744" t="s">
        <v>1276</v>
      </c>
      <c r="EN1744" s="16">
        <v>1</v>
      </c>
      <c r="EO1744" t="s">
        <v>602</v>
      </c>
    </row>
    <row r="1745" spans="1:145" x14ac:dyDescent="0.3">
      <c r="A1745" s="12" t="s">
        <v>74</v>
      </c>
      <c r="B1745" s="6" t="s">
        <v>3033</v>
      </c>
      <c r="AL1745"/>
      <c r="AN1745" s="12">
        <v>70</v>
      </c>
      <c r="AO1745">
        <v>170</v>
      </c>
      <c r="AZ1745" s="12"/>
      <c r="BA1745" s="6"/>
      <c r="EM1745" t="s">
        <v>1276</v>
      </c>
      <c r="EN1745" s="16">
        <v>1</v>
      </c>
      <c r="EO1745" t="s">
        <v>602</v>
      </c>
    </row>
    <row r="1746" spans="1:145" x14ac:dyDescent="0.3">
      <c r="A1746" s="12" t="s">
        <v>74</v>
      </c>
      <c r="B1746" s="6" t="s">
        <v>3034</v>
      </c>
      <c r="AL1746"/>
      <c r="AN1746" s="12"/>
      <c r="AO1746"/>
      <c r="AZ1746" s="12"/>
      <c r="BA1746" s="6"/>
      <c r="EM1746" t="s">
        <v>1276</v>
      </c>
      <c r="EN1746" s="16">
        <v>1</v>
      </c>
      <c r="EO1746" t="s">
        <v>602</v>
      </c>
    </row>
    <row r="1747" spans="1:145" x14ac:dyDescent="0.3">
      <c r="A1747" s="12" t="s">
        <v>74</v>
      </c>
      <c r="B1747" s="6" t="s">
        <v>3035</v>
      </c>
      <c r="AL1747"/>
      <c r="AN1747" s="12">
        <v>25</v>
      </c>
      <c r="AO1747">
        <v>30</v>
      </c>
      <c r="AZ1747" s="12"/>
      <c r="BA1747" s="6"/>
      <c r="EM1747" t="s">
        <v>1276</v>
      </c>
      <c r="EN1747" s="16">
        <v>1</v>
      </c>
      <c r="EO1747" t="s">
        <v>602</v>
      </c>
    </row>
    <row r="1748" spans="1:145" x14ac:dyDescent="0.3">
      <c r="A1748" s="12" t="s">
        <v>74</v>
      </c>
      <c r="B1748" s="6" t="s">
        <v>3036</v>
      </c>
      <c r="C1748">
        <v>2</v>
      </c>
      <c r="D1748" s="6">
        <v>0</v>
      </c>
      <c r="AL1748"/>
      <c r="AN1748" s="12">
        <v>26</v>
      </c>
      <c r="AO1748">
        <v>32</v>
      </c>
      <c r="AZ1748" s="12"/>
      <c r="BA1748" s="6"/>
      <c r="EM1748" t="s">
        <v>1276</v>
      </c>
      <c r="EN1748" s="16">
        <v>1</v>
      </c>
      <c r="EO1748" t="s">
        <v>602</v>
      </c>
    </row>
    <row r="1749" spans="1:145" x14ac:dyDescent="0.3">
      <c r="A1749" s="12" t="s">
        <v>74</v>
      </c>
      <c r="B1749" s="6" t="s">
        <v>3037</v>
      </c>
      <c r="AL1749"/>
      <c r="AN1749" s="12"/>
      <c r="AO1749"/>
      <c r="AZ1749" s="12"/>
      <c r="BA1749" s="6"/>
      <c r="EM1749" t="s">
        <v>1276</v>
      </c>
      <c r="EN1749" s="16">
        <v>1</v>
      </c>
      <c r="EO1749" t="s">
        <v>602</v>
      </c>
    </row>
    <row r="1750" spans="1:145" s="195" customFormat="1" x14ac:dyDescent="0.3">
      <c r="A1750" s="193" t="s">
        <v>74</v>
      </c>
      <c r="B1750" s="196" t="s">
        <v>3038</v>
      </c>
      <c r="C1750" s="195">
        <v>2</v>
      </c>
      <c r="D1750" s="196">
        <v>0</v>
      </c>
      <c r="E1750" s="195">
        <v>0</v>
      </c>
      <c r="F1750" s="196">
        <v>150</v>
      </c>
      <c r="G1750" s="197">
        <v>27.1</v>
      </c>
      <c r="H1750" s="197">
        <v>27.8</v>
      </c>
      <c r="I1750" s="197">
        <v>27.450000000000003</v>
      </c>
      <c r="J1750" s="198">
        <v>0.49497474683058273</v>
      </c>
      <c r="K1750" s="199">
        <v>229</v>
      </c>
      <c r="L1750" s="199">
        <v>338</v>
      </c>
      <c r="M1750" s="199">
        <v>283.5</v>
      </c>
      <c r="N1750" s="200">
        <v>77.074639149333677</v>
      </c>
      <c r="O1750" s="208">
        <v>-26.383330000000001</v>
      </c>
      <c r="P1750" s="196">
        <v>-25.41667</v>
      </c>
      <c r="Q1750" s="208">
        <v>113.08333</v>
      </c>
      <c r="R1750" s="196">
        <v>113.38333</v>
      </c>
      <c r="S1750" s="202">
        <v>0</v>
      </c>
      <c r="T1750" s="202">
        <v>0</v>
      </c>
      <c r="U1750" s="202">
        <v>0</v>
      </c>
      <c r="V1750" s="202">
        <v>0</v>
      </c>
      <c r="W1750" s="202">
        <v>0</v>
      </c>
      <c r="X1750" s="202">
        <v>0</v>
      </c>
      <c r="Y1750" s="202">
        <v>0</v>
      </c>
      <c r="Z1750" s="202">
        <v>0</v>
      </c>
      <c r="AA1750" s="202">
        <v>0</v>
      </c>
      <c r="AB1750" s="202">
        <v>1</v>
      </c>
      <c r="AC1750" s="202">
        <v>0</v>
      </c>
      <c r="AD1750" s="202">
        <v>0</v>
      </c>
      <c r="AE1750" s="203">
        <v>0</v>
      </c>
      <c r="AF1750" s="204">
        <v>1</v>
      </c>
      <c r="AG1750" s="196"/>
      <c r="AH1750" s="195">
        <v>28</v>
      </c>
      <c r="AI1750" s="195">
        <v>2</v>
      </c>
      <c r="AJ1750" s="195">
        <v>30.5</v>
      </c>
      <c r="AK1750" s="195">
        <v>2.5</v>
      </c>
      <c r="AM1750" s="196"/>
      <c r="AN1750" s="193"/>
      <c r="AP1750" s="195">
        <v>5</v>
      </c>
      <c r="AQ1750" s="195">
        <v>0.05</v>
      </c>
      <c r="AS1750" s="196"/>
      <c r="AY1750" s="196"/>
      <c r="AZ1750" s="193"/>
      <c r="BA1750" s="196"/>
      <c r="BJ1750" s="196"/>
      <c r="BL1750" s="196"/>
      <c r="BT1750" s="196"/>
      <c r="CA1750" s="196"/>
      <c r="CS1750" s="196"/>
      <c r="CU1750" s="196"/>
      <c r="CX1750" s="196"/>
      <c r="DN1750" s="196"/>
      <c r="DQ1750" s="195">
        <v>1</v>
      </c>
      <c r="DS1750" s="196"/>
      <c r="DY1750" s="196"/>
      <c r="EL1750" s="196"/>
      <c r="EM1750" s="195" t="s">
        <v>1276</v>
      </c>
      <c r="EN1750" s="206" t="s">
        <v>210</v>
      </c>
    </row>
    <row r="1751" spans="1:145" x14ac:dyDescent="0.3">
      <c r="A1751" s="12" t="s">
        <v>74</v>
      </c>
      <c r="B1751" s="6" t="s">
        <v>3039</v>
      </c>
      <c r="AL1751"/>
      <c r="AN1751" s="12"/>
      <c r="AO1751"/>
      <c r="AZ1751" s="12"/>
      <c r="BA1751" s="6"/>
      <c r="EM1751" t="s">
        <v>1276</v>
      </c>
      <c r="EN1751" s="16">
        <v>1</v>
      </c>
      <c r="EO1751" t="s">
        <v>602</v>
      </c>
    </row>
    <row r="1752" spans="1:145" s="195" customFormat="1" x14ac:dyDescent="0.3">
      <c r="A1752" s="193" t="s">
        <v>74</v>
      </c>
      <c r="B1752" s="196" t="s">
        <v>3040</v>
      </c>
      <c r="C1752" s="195">
        <v>2</v>
      </c>
      <c r="D1752" s="196">
        <v>2</v>
      </c>
      <c r="E1752" s="195">
        <v>420</v>
      </c>
      <c r="F1752" s="196">
        <v>1000</v>
      </c>
      <c r="G1752" s="197">
        <v>25.8</v>
      </c>
      <c r="H1752" s="197">
        <v>25.8</v>
      </c>
      <c r="I1752" s="197">
        <v>25.8</v>
      </c>
      <c r="J1752" s="198">
        <v>0</v>
      </c>
      <c r="K1752" s="199">
        <v>1579</v>
      </c>
      <c r="L1752" s="199">
        <v>1579</v>
      </c>
      <c r="M1752" s="199">
        <v>1579</v>
      </c>
      <c r="N1752" s="200">
        <v>0</v>
      </c>
      <c r="O1752" s="208">
        <v>-28.398610000000001</v>
      </c>
      <c r="P1752" s="196">
        <v>-28.398610000000001</v>
      </c>
      <c r="Q1752" s="208">
        <v>153.28360000000001</v>
      </c>
      <c r="R1752" s="201">
        <v>153.28360000000001</v>
      </c>
      <c r="S1752" s="202">
        <v>1</v>
      </c>
      <c r="T1752" s="202">
        <v>0</v>
      </c>
      <c r="U1752" s="202">
        <v>0</v>
      </c>
      <c r="V1752" s="202">
        <v>0</v>
      </c>
      <c r="W1752" s="202">
        <v>0</v>
      </c>
      <c r="X1752" s="202">
        <v>0</v>
      </c>
      <c r="Y1752" s="202">
        <v>0</v>
      </c>
      <c r="Z1752" s="202">
        <v>0</v>
      </c>
      <c r="AA1752" s="202">
        <v>0</v>
      </c>
      <c r="AB1752" s="202">
        <v>0</v>
      </c>
      <c r="AC1752" s="202">
        <v>0</v>
      </c>
      <c r="AD1752" s="202">
        <v>0</v>
      </c>
      <c r="AE1752" s="203">
        <v>0</v>
      </c>
      <c r="AF1752" s="204">
        <v>5</v>
      </c>
      <c r="AG1752" s="196"/>
      <c r="AH1752" s="195">
        <v>16.2</v>
      </c>
      <c r="AI1752" s="195">
        <v>3.1</v>
      </c>
      <c r="AJ1752" s="195">
        <v>17.600000000000001</v>
      </c>
      <c r="AK1752" s="195">
        <v>2.9</v>
      </c>
      <c r="AM1752" s="196"/>
      <c r="AN1752" s="193"/>
      <c r="AS1752" s="196"/>
      <c r="AY1752" s="196"/>
      <c r="AZ1752" s="193"/>
      <c r="BA1752" s="196"/>
      <c r="BG1752" s="195">
        <v>1</v>
      </c>
      <c r="BJ1752" s="196"/>
      <c r="BL1752" s="196"/>
      <c r="BT1752" s="196"/>
      <c r="CA1752" s="196"/>
      <c r="CS1752" s="196"/>
      <c r="CU1752" s="196"/>
      <c r="CX1752" s="196"/>
      <c r="DN1752" s="196"/>
      <c r="DS1752" s="196"/>
      <c r="DY1752" s="196"/>
      <c r="EL1752" s="196"/>
      <c r="EM1752" s="195" t="s">
        <v>1276</v>
      </c>
      <c r="EN1752" s="206" t="s">
        <v>4320</v>
      </c>
    </row>
    <row r="1753" spans="1:145" x14ac:dyDescent="0.3">
      <c r="A1753" s="12" t="s">
        <v>74</v>
      </c>
      <c r="B1753" s="6" t="s">
        <v>3041</v>
      </c>
      <c r="AL1753"/>
      <c r="AN1753" s="12"/>
      <c r="AO1753"/>
      <c r="AZ1753" s="12"/>
      <c r="BA1753" s="6"/>
      <c r="EM1753" t="s">
        <v>1276</v>
      </c>
      <c r="EN1753" s="16">
        <v>1</v>
      </c>
      <c r="EO1753" t="s">
        <v>602</v>
      </c>
    </row>
    <row r="1754" spans="1:145" x14ac:dyDescent="0.3">
      <c r="A1754" s="12" t="s">
        <v>74</v>
      </c>
      <c r="B1754" s="6" t="s">
        <v>3042</v>
      </c>
      <c r="AL1754"/>
      <c r="AN1754" s="12"/>
      <c r="AO1754"/>
      <c r="AZ1754" s="12"/>
      <c r="BA1754" s="6"/>
      <c r="EM1754" t="s">
        <v>1276</v>
      </c>
      <c r="EN1754" s="16">
        <v>1</v>
      </c>
      <c r="EO1754" t="s">
        <v>602</v>
      </c>
    </row>
    <row r="1755" spans="1:145" s="195" customFormat="1" x14ac:dyDescent="0.3">
      <c r="A1755" s="193" t="s">
        <v>74</v>
      </c>
      <c r="B1755" s="196" t="s">
        <v>3043</v>
      </c>
      <c r="C1755" s="195">
        <v>1</v>
      </c>
      <c r="D1755" s="196">
        <v>1</v>
      </c>
      <c r="F1755" s="196"/>
      <c r="G1755" s="197">
        <v>24.3</v>
      </c>
      <c r="H1755" s="197">
        <v>25.8</v>
      </c>
      <c r="I1755" s="197">
        <v>25.133333333333336</v>
      </c>
      <c r="J1755" s="198">
        <v>0.76376261582597338</v>
      </c>
      <c r="K1755" s="199">
        <v>229</v>
      </c>
      <c r="L1755" s="199">
        <v>304</v>
      </c>
      <c r="M1755" s="199">
        <v>262.66666666666669</v>
      </c>
      <c r="N1755" s="200">
        <v>38.08324215889882</v>
      </c>
      <c r="O1755" s="208">
        <v>-32.085050000000003</v>
      </c>
      <c r="P1755" s="196">
        <v>-29.907910000000001</v>
      </c>
      <c r="Q1755" s="208">
        <v>138.04567</v>
      </c>
      <c r="R1755" s="196">
        <v>139.59759</v>
      </c>
      <c r="S1755" s="202">
        <v>0</v>
      </c>
      <c r="T1755" s="202">
        <v>0</v>
      </c>
      <c r="U1755" s="202">
        <v>0</v>
      </c>
      <c r="V1755" s="202">
        <v>0</v>
      </c>
      <c r="W1755" s="202">
        <v>1</v>
      </c>
      <c r="X1755" s="202">
        <v>0</v>
      </c>
      <c r="Y1755" s="202">
        <v>0</v>
      </c>
      <c r="Z1755" s="202">
        <v>0</v>
      </c>
      <c r="AA1755" s="202">
        <v>0</v>
      </c>
      <c r="AB1755" s="202">
        <v>0</v>
      </c>
      <c r="AC1755" s="202">
        <v>0</v>
      </c>
      <c r="AD1755" s="202">
        <v>0</v>
      </c>
      <c r="AE1755" s="203">
        <v>0</v>
      </c>
      <c r="AF1755" s="204">
        <v>2</v>
      </c>
      <c r="AG1755" s="196"/>
      <c r="AH1755" s="195">
        <v>17.95</v>
      </c>
      <c r="AI1755" s="195">
        <v>3.35</v>
      </c>
      <c r="AJ1755" s="195">
        <v>20.95</v>
      </c>
      <c r="AK1755" s="195">
        <v>4.95</v>
      </c>
      <c r="AM1755" s="196"/>
      <c r="AN1755" s="193"/>
      <c r="AS1755" s="196"/>
      <c r="AY1755" s="196"/>
      <c r="AZ1755" s="193"/>
      <c r="BA1755" s="196"/>
      <c r="BJ1755" s="196"/>
      <c r="BL1755" s="196"/>
      <c r="BT1755" s="196"/>
      <c r="CA1755" s="196"/>
      <c r="CB1755" s="195">
        <v>1</v>
      </c>
      <c r="CC1755" s="195">
        <v>1</v>
      </c>
      <c r="CJ1755" s="195">
        <v>1</v>
      </c>
      <c r="CS1755" s="196"/>
      <c r="CU1755" s="196"/>
      <c r="CX1755" s="196"/>
      <c r="DN1755" s="196"/>
      <c r="DS1755" s="196"/>
      <c r="DY1755" s="196"/>
      <c r="EL1755" s="196"/>
      <c r="EM1755" s="195" t="s">
        <v>1276</v>
      </c>
      <c r="EN1755" s="206" t="s">
        <v>4320</v>
      </c>
    </row>
    <row r="1756" spans="1:145" x14ac:dyDescent="0.3">
      <c r="A1756" s="12" t="s">
        <v>74</v>
      </c>
      <c r="B1756" s="6" t="s">
        <v>3044</v>
      </c>
      <c r="AL1756"/>
      <c r="AN1756" s="12"/>
      <c r="AO1756"/>
      <c r="AZ1756" s="12"/>
      <c r="BA1756" s="6"/>
      <c r="EM1756" t="s">
        <v>1276</v>
      </c>
      <c r="EN1756" s="16">
        <v>1</v>
      </c>
      <c r="EO1756" t="s">
        <v>602</v>
      </c>
    </row>
    <row r="1757" spans="1:145" x14ac:dyDescent="0.3">
      <c r="A1757" s="12" t="s">
        <v>74</v>
      </c>
      <c r="B1757" s="6" t="s">
        <v>3045</v>
      </c>
      <c r="AL1757"/>
      <c r="AN1757" s="12"/>
      <c r="AO1757"/>
      <c r="AZ1757" s="12"/>
      <c r="BA1757" s="6"/>
      <c r="EM1757" t="s">
        <v>1276</v>
      </c>
      <c r="EN1757" s="16">
        <v>1</v>
      </c>
      <c r="EO1757" t="s">
        <v>602</v>
      </c>
    </row>
    <row r="1758" spans="1:145" x14ac:dyDescent="0.3">
      <c r="A1758" s="12" t="s">
        <v>74</v>
      </c>
      <c r="B1758" s="6" t="s">
        <v>3046</v>
      </c>
      <c r="C1758">
        <v>1</v>
      </c>
      <c r="AL1758"/>
      <c r="AN1758" s="12">
        <v>66</v>
      </c>
      <c r="AO1758">
        <v>268</v>
      </c>
      <c r="AX1758">
        <v>16</v>
      </c>
      <c r="AY1758" s="6">
        <v>4</v>
      </c>
      <c r="AZ1758" s="12"/>
      <c r="BA1758" s="6"/>
      <c r="EM1758" t="s">
        <v>1276</v>
      </c>
      <c r="EN1758" s="16">
        <v>1</v>
      </c>
      <c r="EO1758" t="s">
        <v>602</v>
      </c>
    </row>
    <row r="1759" spans="1:145" x14ac:dyDescent="0.3">
      <c r="A1759" s="12" t="s">
        <v>74</v>
      </c>
      <c r="B1759" s="6" t="s">
        <v>3047</v>
      </c>
      <c r="AL1759"/>
      <c r="AN1759" s="12"/>
      <c r="AO1759"/>
      <c r="AZ1759" s="12"/>
      <c r="BA1759" s="6"/>
      <c r="EM1759" t="s">
        <v>1276</v>
      </c>
      <c r="EN1759" s="16">
        <v>1</v>
      </c>
      <c r="EO1759" t="s">
        <v>602</v>
      </c>
    </row>
    <row r="1760" spans="1:145" x14ac:dyDescent="0.3">
      <c r="A1760" s="12" t="s">
        <v>74</v>
      </c>
      <c r="B1760" s="6" t="s">
        <v>3048</v>
      </c>
      <c r="AL1760"/>
      <c r="AN1760" s="12"/>
      <c r="AO1760"/>
      <c r="AZ1760" s="12"/>
      <c r="BA1760" s="6"/>
      <c r="EM1760" t="s">
        <v>1276</v>
      </c>
      <c r="EN1760" s="16">
        <v>1</v>
      </c>
      <c r="EO1760" t="s">
        <v>602</v>
      </c>
    </row>
    <row r="1761" spans="1:145" x14ac:dyDescent="0.3">
      <c r="A1761" s="12" t="s">
        <v>74</v>
      </c>
      <c r="B1761" s="6" t="s">
        <v>3049</v>
      </c>
      <c r="C1761">
        <v>1</v>
      </c>
      <c r="AL1761"/>
      <c r="AN1761" s="12">
        <v>77</v>
      </c>
      <c r="AO1761">
        <v>207</v>
      </c>
      <c r="AZ1761" s="12"/>
      <c r="BA1761" s="6"/>
      <c r="EM1761" t="s">
        <v>1276</v>
      </c>
      <c r="EN1761" s="16">
        <v>1</v>
      </c>
      <c r="EO1761" t="s">
        <v>602</v>
      </c>
    </row>
    <row r="1762" spans="1:145" x14ac:dyDescent="0.3">
      <c r="A1762" s="12" t="s">
        <v>74</v>
      </c>
      <c r="B1762" s="6" t="s">
        <v>3050</v>
      </c>
      <c r="AL1762"/>
      <c r="AN1762" s="12"/>
      <c r="AO1762"/>
      <c r="AZ1762" s="12"/>
      <c r="BA1762" s="6"/>
      <c r="EM1762" t="s">
        <v>1276</v>
      </c>
      <c r="EN1762" s="16">
        <v>1</v>
      </c>
      <c r="EO1762" t="s">
        <v>602</v>
      </c>
    </row>
    <row r="1763" spans="1:145" s="195" customFormat="1" x14ac:dyDescent="0.3">
      <c r="A1763" s="193" t="s">
        <v>74</v>
      </c>
      <c r="B1763" s="196" t="s">
        <v>3051</v>
      </c>
      <c r="C1763" s="195">
        <v>1</v>
      </c>
      <c r="D1763" s="196">
        <v>1</v>
      </c>
      <c r="F1763" s="196"/>
      <c r="G1763" s="197">
        <v>24.7</v>
      </c>
      <c r="H1763" s="197">
        <v>27</v>
      </c>
      <c r="I1763" s="197">
        <v>25.85</v>
      </c>
      <c r="J1763" s="198">
        <v>1.6263455967290597</v>
      </c>
      <c r="K1763" s="199">
        <v>266</v>
      </c>
      <c r="L1763" s="199">
        <v>520</v>
      </c>
      <c r="M1763" s="199">
        <v>393</v>
      </c>
      <c r="N1763" s="200">
        <v>179.60512242138307</v>
      </c>
      <c r="O1763" s="208">
        <v>-33.229990000000001</v>
      </c>
      <c r="P1763" s="196">
        <v>-32.460680000000004</v>
      </c>
      <c r="Q1763" s="208">
        <v>138.00891999999999</v>
      </c>
      <c r="R1763" s="196">
        <v>138.23203000000001</v>
      </c>
      <c r="S1763" s="202">
        <v>0</v>
      </c>
      <c r="T1763" s="202">
        <v>0</v>
      </c>
      <c r="U1763" s="202">
        <v>0</v>
      </c>
      <c r="V1763" s="202">
        <v>0</v>
      </c>
      <c r="W1763" s="202">
        <v>1</v>
      </c>
      <c r="X1763" s="202">
        <v>0</v>
      </c>
      <c r="Y1763" s="202">
        <v>0</v>
      </c>
      <c r="Z1763" s="202">
        <v>0</v>
      </c>
      <c r="AA1763" s="202">
        <v>0</v>
      </c>
      <c r="AB1763" s="202">
        <v>0</v>
      </c>
      <c r="AC1763" s="202">
        <v>0</v>
      </c>
      <c r="AD1763" s="202">
        <v>0</v>
      </c>
      <c r="AE1763" s="203">
        <v>0</v>
      </c>
      <c r="AF1763" s="204">
        <v>4</v>
      </c>
      <c r="AG1763" s="196"/>
      <c r="AL1763" s="195">
        <v>22.35</v>
      </c>
      <c r="AM1763" s="196">
        <v>2.85</v>
      </c>
      <c r="AN1763" s="193"/>
      <c r="AS1763" s="196"/>
      <c r="AY1763" s="196"/>
      <c r="AZ1763" s="193"/>
      <c r="BA1763" s="196"/>
      <c r="BJ1763" s="196"/>
      <c r="BL1763" s="196"/>
      <c r="BT1763" s="196"/>
      <c r="CA1763" s="196"/>
      <c r="CB1763" s="195">
        <v>1</v>
      </c>
      <c r="CC1763" s="195">
        <v>1</v>
      </c>
      <c r="CS1763" s="196"/>
      <c r="CU1763" s="196"/>
      <c r="CX1763" s="196"/>
      <c r="DN1763" s="196"/>
      <c r="DS1763" s="196"/>
      <c r="DY1763" s="196"/>
      <c r="EL1763" s="196"/>
      <c r="EM1763" s="195" t="s">
        <v>1276</v>
      </c>
      <c r="EN1763" s="206" t="s">
        <v>210</v>
      </c>
    </row>
    <row r="1764" spans="1:145" x14ac:dyDescent="0.3">
      <c r="A1764" s="12" t="s">
        <v>74</v>
      </c>
      <c r="B1764" s="6" t="s">
        <v>3052</v>
      </c>
      <c r="AL1764"/>
      <c r="AN1764" s="12"/>
      <c r="AO1764"/>
      <c r="AZ1764" s="12"/>
      <c r="BA1764" s="6"/>
      <c r="EM1764" t="s">
        <v>1276</v>
      </c>
      <c r="EN1764" s="16">
        <v>1</v>
      </c>
      <c r="EO1764" t="s">
        <v>602</v>
      </c>
    </row>
    <row r="1765" spans="1:145" x14ac:dyDescent="0.3">
      <c r="A1765" s="12" t="s">
        <v>74</v>
      </c>
      <c r="B1765" s="6" t="s">
        <v>3053</v>
      </c>
      <c r="AL1765"/>
      <c r="AN1765" s="12"/>
      <c r="AO1765"/>
      <c r="AZ1765" s="12"/>
      <c r="BA1765" s="6"/>
      <c r="EM1765" t="s">
        <v>1276</v>
      </c>
      <c r="EN1765" s="16">
        <v>1</v>
      </c>
      <c r="EO1765" t="s">
        <v>602</v>
      </c>
    </row>
    <row r="1766" spans="1:145" x14ac:dyDescent="0.3">
      <c r="A1766" s="12" t="s">
        <v>74</v>
      </c>
      <c r="B1766" s="6" t="s">
        <v>3054</v>
      </c>
      <c r="AL1766"/>
      <c r="AN1766" s="12"/>
      <c r="AO1766"/>
      <c r="AZ1766" s="12"/>
      <c r="BA1766" s="6"/>
      <c r="EM1766" t="s">
        <v>1276</v>
      </c>
      <c r="EN1766" s="16">
        <v>1</v>
      </c>
      <c r="EO1766" t="s">
        <v>602</v>
      </c>
    </row>
    <row r="1767" spans="1:145" x14ac:dyDescent="0.3">
      <c r="A1767" s="12" t="s">
        <v>74</v>
      </c>
      <c r="B1767" s="6" t="s">
        <v>3055</v>
      </c>
      <c r="AL1767"/>
      <c r="AN1767" s="12"/>
      <c r="AO1767"/>
      <c r="AZ1767" s="12"/>
      <c r="BA1767" s="6"/>
      <c r="EM1767" t="s">
        <v>1276</v>
      </c>
      <c r="EN1767" s="16">
        <v>1</v>
      </c>
      <c r="EO1767" t="s">
        <v>602</v>
      </c>
    </row>
    <row r="1768" spans="1:145" x14ac:dyDescent="0.3">
      <c r="A1768" s="12" t="s">
        <v>74</v>
      </c>
      <c r="B1768" s="6" t="s">
        <v>3056</v>
      </c>
      <c r="C1768">
        <v>1</v>
      </c>
      <c r="AL1768"/>
      <c r="AN1768" s="12"/>
      <c r="AO1768"/>
      <c r="AZ1768" s="12"/>
      <c r="BA1768" s="6"/>
      <c r="EM1768" t="s">
        <v>1276</v>
      </c>
      <c r="EN1768" s="16">
        <v>1</v>
      </c>
      <c r="EO1768" t="s">
        <v>602</v>
      </c>
    </row>
    <row r="1769" spans="1:145" x14ac:dyDescent="0.3">
      <c r="A1769" s="12" t="s">
        <v>74</v>
      </c>
      <c r="B1769" s="6" t="s">
        <v>3057</v>
      </c>
      <c r="C1769">
        <v>1</v>
      </c>
      <c r="D1769" s="6">
        <v>1</v>
      </c>
      <c r="AL1769"/>
      <c r="AN1769" s="12">
        <v>70</v>
      </c>
      <c r="AO1769">
        <v>150</v>
      </c>
      <c r="AZ1769" s="12"/>
      <c r="BA1769" s="6"/>
      <c r="EM1769" t="s">
        <v>1276</v>
      </c>
      <c r="EN1769" s="16">
        <v>1</v>
      </c>
      <c r="EO1769" t="s">
        <v>602</v>
      </c>
    </row>
    <row r="1770" spans="1:145" x14ac:dyDescent="0.3">
      <c r="A1770" s="12" t="s">
        <v>74</v>
      </c>
      <c r="B1770" s="6" t="s">
        <v>3058</v>
      </c>
      <c r="AL1770"/>
      <c r="AN1770" s="12"/>
      <c r="AO1770"/>
      <c r="AZ1770" s="12"/>
      <c r="BA1770" s="6"/>
      <c r="EM1770" t="s">
        <v>1276</v>
      </c>
      <c r="EN1770" s="16">
        <v>1</v>
      </c>
      <c r="EO1770" t="s">
        <v>602</v>
      </c>
    </row>
    <row r="1771" spans="1:145" x14ac:dyDescent="0.3">
      <c r="A1771" s="12" t="s">
        <v>74</v>
      </c>
      <c r="B1771" s="6" t="s">
        <v>3059</v>
      </c>
      <c r="AL1771"/>
      <c r="AN1771" s="12">
        <v>90</v>
      </c>
      <c r="AO1771">
        <v>162</v>
      </c>
      <c r="AZ1771" s="12"/>
      <c r="BA1771" s="6"/>
      <c r="EM1771" t="s">
        <v>1276</v>
      </c>
      <c r="EN1771" s="16">
        <v>1</v>
      </c>
      <c r="EO1771" t="s">
        <v>3060</v>
      </c>
    </row>
    <row r="1772" spans="1:145" x14ac:dyDescent="0.3">
      <c r="A1772" s="12" t="s">
        <v>74</v>
      </c>
      <c r="B1772" s="6" t="s">
        <v>3061</v>
      </c>
      <c r="AL1772"/>
      <c r="AN1772" s="12"/>
      <c r="AO1772"/>
      <c r="AZ1772" s="12"/>
      <c r="BA1772" s="6"/>
      <c r="EM1772" t="s">
        <v>1276</v>
      </c>
      <c r="EN1772" s="16">
        <v>1</v>
      </c>
      <c r="EO1772" t="s">
        <v>602</v>
      </c>
    </row>
    <row r="1773" spans="1:145" x14ac:dyDescent="0.3">
      <c r="A1773" s="12" t="s">
        <v>74</v>
      </c>
      <c r="B1773" s="6" t="s">
        <v>3062</v>
      </c>
      <c r="D1773" s="6">
        <v>0</v>
      </c>
      <c r="AL1773"/>
      <c r="AN1773" s="12"/>
      <c r="AO1773"/>
      <c r="AZ1773" s="12"/>
      <c r="BA1773" s="6"/>
      <c r="EM1773" t="s">
        <v>1276</v>
      </c>
      <c r="EN1773" s="16">
        <v>1</v>
      </c>
      <c r="EO1773" t="s">
        <v>602</v>
      </c>
    </row>
    <row r="1774" spans="1:145" x14ac:dyDescent="0.3">
      <c r="A1774" s="12" t="s">
        <v>74</v>
      </c>
      <c r="B1774" s="6" t="s">
        <v>3063</v>
      </c>
      <c r="C1774">
        <v>1</v>
      </c>
      <c r="AL1774"/>
      <c r="AN1774" s="12"/>
      <c r="AO1774"/>
      <c r="AZ1774" s="12"/>
      <c r="BA1774" s="6"/>
      <c r="EM1774" t="s">
        <v>1276</v>
      </c>
      <c r="EN1774" s="16">
        <v>1</v>
      </c>
      <c r="EO1774" t="s">
        <v>602</v>
      </c>
    </row>
    <row r="1775" spans="1:145" s="195" customFormat="1" x14ac:dyDescent="0.3">
      <c r="A1775" s="193" t="s">
        <v>74</v>
      </c>
      <c r="B1775" s="196" t="s">
        <v>3064</v>
      </c>
      <c r="C1775" s="195">
        <v>2</v>
      </c>
      <c r="D1775" s="196">
        <v>2</v>
      </c>
      <c r="E1775" s="195">
        <v>350</v>
      </c>
      <c r="F1775" s="196">
        <v>800</v>
      </c>
      <c r="G1775" s="197">
        <v>21</v>
      </c>
      <c r="H1775" s="197">
        <v>21</v>
      </c>
      <c r="I1775" s="197">
        <v>21</v>
      </c>
      <c r="J1775" s="198">
        <v>0</v>
      </c>
      <c r="K1775" s="199">
        <v>1198</v>
      </c>
      <c r="L1775" s="199">
        <v>1198</v>
      </c>
      <c r="M1775" s="199">
        <v>1198</v>
      </c>
      <c r="N1775" s="200">
        <v>0</v>
      </c>
      <c r="O1775" s="195">
        <v>-26.815429999999999</v>
      </c>
      <c r="P1775" s="196">
        <v>-26.66507</v>
      </c>
      <c r="Q1775" s="208">
        <v>152.54689999999999</v>
      </c>
      <c r="R1775" s="196">
        <v>152.91773000000001</v>
      </c>
      <c r="S1775" s="202">
        <v>1</v>
      </c>
      <c r="T1775" s="202">
        <v>0</v>
      </c>
      <c r="U1775" s="202">
        <v>0</v>
      </c>
      <c r="V1775" s="202">
        <v>0</v>
      </c>
      <c r="W1775" s="202">
        <v>1</v>
      </c>
      <c r="X1775" s="202">
        <v>0</v>
      </c>
      <c r="Y1775" s="202">
        <v>0</v>
      </c>
      <c r="Z1775" s="202">
        <v>0</v>
      </c>
      <c r="AA1775" s="202">
        <v>0</v>
      </c>
      <c r="AB1775" s="202">
        <v>0</v>
      </c>
      <c r="AC1775" s="202">
        <v>0</v>
      </c>
      <c r="AD1775" s="202">
        <v>0</v>
      </c>
      <c r="AE1775" s="203">
        <v>0</v>
      </c>
      <c r="AF1775" s="204">
        <v>7</v>
      </c>
      <c r="AG1775" s="196"/>
      <c r="AH1775" s="195">
        <v>37</v>
      </c>
      <c r="AI1775" s="195">
        <v>4</v>
      </c>
      <c r="AJ1775" s="195">
        <v>49</v>
      </c>
      <c r="AK1775" s="195">
        <v>5</v>
      </c>
      <c r="AM1775" s="196"/>
      <c r="AN1775" s="193"/>
      <c r="AO1775" s="195">
        <v>25</v>
      </c>
      <c r="AP1775" s="195">
        <v>5.0999999999999996</v>
      </c>
      <c r="AQ1775" s="195">
        <v>0.05</v>
      </c>
      <c r="AR1775" s="195">
        <v>5.5</v>
      </c>
      <c r="AS1775" s="196">
        <v>0.5</v>
      </c>
      <c r="AY1775" s="196"/>
      <c r="AZ1775" s="193"/>
      <c r="BA1775" s="196"/>
      <c r="BG1775" s="195">
        <v>1</v>
      </c>
      <c r="BJ1775" s="196"/>
      <c r="BL1775" s="196"/>
      <c r="BT1775" s="196"/>
      <c r="CA1775" s="196"/>
      <c r="CB1775" s="195">
        <v>1</v>
      </c>
      <c r="CH1775" s="195">
        <v>1</v>
      </c>
      <c r="CS1775" s="196"/>
      <c r="CU1775" s="196"/>
      <c r="CX1775" s="196"/>
      <c r="DN1775" s="196"/>
      <c r="DS1775" s="196"/>
      <c r="DY1775" s="196"/>
      <c r="EL1775" s="196"/>
      <c r="EM1775" s="195" t="s">
        <v>1276</v>
      </c>
      <c r="EN1775" s="206" t="s">
        <v>4320</v>
      </c>
    </row>
    <row r="1776" spans="1:145" x14ac:dyDescent="0.3">
      <c r="A1776" s="12" t="s">
        <v>74</v>
      </c>
      <c r="B1776" s="6" t="s">
        <v>3065</v>
      </c>
      <c r="C1776">
        <v>2</v>
      </c>
      <c r="AG1776" s="6">
        <v>1</v>
      </c>
      <c r="AH1776">
        <v>56.85</v>
      </c>
      <c r="AI1776">
        <v>1.1499999999999999</v>
      </c>
      <c r="AJ1776">
        <v>72.599999999999994</v>
      </c>
      <c r="AK1776">
        <v>10.4</v>
      </c>
      <c r="AL1776"/>
      <c r="AN1776" s="12"/>
      <c r="AO1776"/>
      <c r="AZ1776" s="12"/>
      <c r="BA1776" s="6"/>
      <c r="EM1776" t="s">
        <v>1276</v>
      </c>
      <c r="EN1776" s="16">
        <v>1</v>
      </c>
    </row>
    <row r="1777" spans="1:145" x14ac:dyDescent="0.3">
      <c r="A1777" s="12" t="s">
        <v>74</v>
      </c>
      <c r="B1777" s="6" t="s">
        <v>3066</v>
      </c>
      <c r="AL1777"/>
      <c r="AN1777" s="12"/>
      <c r="AO1777"/>
      <c r="AZ1777" s="12"/>
      <c r="BA1777" s="6"/>
      <c r="EM1777" t="s">
        <v>1276</v>
      </c>
      <c r="EN1777" s="16">
        <v>1</v>
      </c>
      <c r="EO1777" t="s">
        <v>602</v>
      </c>
    </row>
    <row r="1778" spans="1:145" x14ac:dyDescent="0.3">
      <c r="A1778" s="12" t="s">
        <v>74</v>
      </c>
      <c r="B1778" s="6" t="s">
        <v>3067</v>
      </c>
      <c r="E1778">
        <v>300</v>
      </c>
      <c r="F1778" s="6">
        <v>1300</v>
      </c>
      <c r="AL1778"/>
      <c r="AN1778" s="12"/>
      <c r="AO1778"/>
      <c r="AZ1778" s="12"/>
      <c r="BA1778" s="6"/>
      <c r="EM1778" t="s">
        <v>1276</v>
      </c>
      <c r="EN1778" s="16">
        <v>1</v>
      </c>
      <c r="EO1778" t="s">
        <v>602</v>
      </c>
    </row>
    <row r="1779" spans="1:145" x14ac:dyDescent="0.3">
      <c r="A1779" s="12" t="s">
        <v>74</v>
      </c>
      <c r="B1779" s="6" t="s">
        <v>3068</v>
      </c>
      <c r="AL1779"/>
      <c r="AN1779" s="12"/>
      <c r="AO1779"/>
      <c r="AZ1779" s="12"/>
      <c r="BA1779" s="6"/>
      <c r="EM1779" t="s">
        <v>1276</v>
      </c>
      <c r="EN1779" s="16">
        <v>1</v>
      </c>
      <c r="EO1779" t="s">
        <v>602</v>
      </c>
    </row>
    <row r="1780" spans="1:145" x14ac:dyDescent="0.3">
      <c r="A1780" s="12" t="s">
        <v>74</v>
      </c>
      <c r="B1780" s="6" t="s">
        <v>3069</v>
      </c>
      <c r="AL1780"/>
      <c r="AN1780" s="12"/>
      <c r="AO1780"/>
      <c r="AZ1780" s="12"/>
      <c r="BA1780" s="6"/>
      <c r="EM1780" t="s">
        <v>1276</v>
      </c>
      <c r="EN1780" s="16">
        <v>1</v>
      </c>
      <c r="EO1780" t="s">
        <v>602</v>
      </c>
    </row>
    <row r="1781" spans="1:145" x14ac:dyDescent="0.3">
      <c r="A1781" s="12" t="s">
        <v>74</v>
      </c>
      <c r="B1781" s="6" t="s">
        <v>3070</v>
      </c>
      <c r="AL1781"/>
      <c r="AN1781" s="12"/>
      <c r="AO1781"/>
      <c r="AZ1781" s="12"/>
      <c r="BA1781" s="6"/>
      <c r="EM1781" t="s">
        <v>1276</v>
      </c>
      <c r="EN1781" s="16">
        <v>1</v>
      </c>
      <c r="EO1781" t="s">
        <v>602</v>
      </c>
    </row>
    <row r="1782" spans="1:145" x14ac:dyDescent="0.3">
      <c r="A1782" s="12" t="s">
        <v>74</v>
      </c>
      <c r="B1782" s="6" t="s">
        <v>3071</v>
      </c>
      <c r="E1782">
        <v>400</v>
      </c>
      <c r="F1782" s="6">
        <v>800</v>
      </c>
      <c r="G1782">
        <v>22.4</v>
      </c>
      <c r="H1782">
        <v>22.4</v>
      </c>
      <c r="I1782">
        <v>22.4</v>
      </c>
      <c r="J1782" s="6">
        <v>0</v>
      </c>
      <c r="K1782">
        <v>1161</v>
      </c>
      <c r="L1782">
        <v>1161</v>
      </c>
      <c r="M1782">
        <v>1161</v>
      </c>
      <c r="N1782" s="6">
        <v>0</v>
      </c>
      <c r="O1782">
        <v>-24.4</v>
      </c>
      <c r="P1782" s="6">
        <v>-24.4</v>
      </c>
      <c r="Q1782">
        <v>151</v>
      </c>
      <c r="R1782" s="6">
        <v>151</v>
      </c>
      <c r="S1782" s="7">
        <v>1</v>
      </c>
      <c r="T1782" s="7">
        <v>0</v>
      </c>
      <c r="U1782" s="7">
        <v>0</v>
      </c>
      <c r="V1782" s="7">
        <v>0</v>
      </c>
      <c r="W1782" s="7">
        <v>1</v>
      </c>
      <c r="X1782" s="7">
        <v>1</v>
      </c>
      <c r="Y1782" s="7">
        <v>0</v>
      </c>
      <c r="Z1782" s="7">
        <v>0</v>
      </c>
      <c r="AA1782" s="7">
        <v>0</v>
      </c>
      <c r="AB1782" s="7">
        <v>0</v>
      </c>
      <c r="AC1782" s="7">
        <v>0</v>
      </c>
      <c r="AD1782" s="7">
        <v>0</v>
      </c>
      <c r="AE1782" s="8">
        <v>0</v>
      </c>
      <c r="AF1782" s="44">
        <v>5</v>
      </c>
      <c r="AL1782">
        <v>28</v>
      </c>
      <c r="AM1782" s="6">
        <v>31</v>
      </c>
      <c r="AN1782" s="12"/>
      <c r="AO1782"/>
      <c r="AZ1782" s="12"/>
      <c r="BA1782" s="6"/>
      <c r="BG1782">
        <v>1</v>
      </c>
      <c r="CC1782">
        <v>1</v>
      </c>
      <c r="EM1782" t="s">
        <v>1276</v>
      </c>
      <c r="EN1782" s="16" t="s">
        <v>4320</v>
      </c>
      <c r="EO1782" t="s">
        <v>602</v>
      </c>
    </row>
    <row r="1783" spans="1:145" x14ac:dyDescent="0.3">
      <c r="A1783" s="12" t="s">
        <v>74</v>
      </c>
      <c r="B1783" s="6" t="s">
        <v>3072</v>
      </c>
      <c r="E1783">
        <v>940</v>
      </c>
      <c r="F1783" s="6">
        <v>1400</v>
      </c>
      <c r="AL1783"/>
      <c r="AN1783" s="12"/>
      <c r="AO1783"/>
      <c r="AZ1783" s="12"/>
      <c r="BA1783" s="6"/>
      <c r="EM1783" t="s">
        <v>1276</v>
      </c>
      <c r="EN1783" s="16">
        <v>1</v>
      </c>
      <c r="EO1783" t="s">
        <v>602</v>
      </c>
    </row>
    <row r="1784" spans="1:145" x14ac:dyDescent="0.3">
      <c r="A1784" s="12" t="s">
        <v>74</v>
      </c>
      <c r="B1784" s="6" t="s">
        <v>3073</v>
      </c>
      <c r="AL1784"/>
      <c r="AN1784" s="12"/>
      <c r="AO1784"/>
      <c r="AZ1784" s="12"/>
      <c r="BA1784" s="6"/>
      <c r="EM1784" t="s">
        <v>1276</v>
      </c>
      <c r="EN1784" s="16">
        <v>1</v>
      </c>
      <c r="EO1784" t="s">
        <v>602</v>
      </c>
    </row>
    <row r="1785" spans="1:145" x14ac:dyDescent="0.3">
      <c r="A1785" s="12" t="s">
        <v>74</v>
      </c>
      <c r="B1785" s="6" t="s">
        <v>3074</v>
      </c>
      <c r="AL1785"/>
      <c r="AN1785" s="12"/>
      <c r="AO1785"/>
      <c r="AZ1785" s="12"/>
      <c r="BA1785" s="6"/>
      <c r="EM1785" t="s">
        <v>1276</v>
      </c>
      <c r="EN1785" s="16">
        <v>1</v>
      </c>
      <c r="EO1785" t="s">
        <v>602</v>
      </c>
    </row>
    <row r="1786" spans="1:145" x14ac:dyDescent="0.3">
      <c r="A1786" s="12" t="s">
        <v>74</v>
      </c>
      <c r="B1786" s="6" t="s">
        <v>3075</v>
      </c>
      <c r="AL1786"/>
      <c r="AN1786" s="12"/>
      <c r="AO1786"/>
      <c r="AZ1786" s="12"/>
      <c r="BA1786" s="6"/>
      <c r="EM1786" t="s">
        <v>1276</v>
      </c>
      <c r="EN1786" s="16">
        <v>1</v>
      </c>
      <c r="EO1786" t="s">
        <v>602</v>
      </c>
    </row>
    <row r="1787" spans="1:145" x14ac:dyDescent="0.3">
      <c r="A1787" s="12" t="s">
        <v>74</v>
      </c>
      <c r="B1787" s="6" t="s">
        <v>3076</v>
      </c>
      <c r="AL1787"/>
      <c r="AN1787" s="12"/>
      <c r="AO1787"/>
      <c r="AZ1787" s="12"/>
      <c r="BA1787" s="6"/>
      <c r="EM1787" t="s">
        <v>1276</v>
      </c>
      <c r="EN1787" s="16">
        <v>1</v>
      </c>
      <c r="EO1787" t="s">
        <v>602</v>
      </c>
    </row>
    <row r="1788" spans="1:145" x14ac:dyDescent="0.3">
      <c r="A1788" s="12" t="s">
        <v>74</v>
      </c>
      <c r="B1788" s="6" t="s">
        <v>3077</v>
      </c>
      <c r="AL1788"/>
      <c r="AN1788" s="12"/>
      <c r="AO1788"/>
      <c r="AZ1788" s="12"/>
      <c r="BA1788" s="6"/>
      <c r="EM1788" t="s">
        <v>1276</v>
      </c>
      <c r="EN1788" s="16">
        <v>1</v>
      </c>
      <c r="EO1788" t="s">
        <v>602</v>
      </c>
    </row>
    <row r="1789" spans="1:145" x14ac:dyDescent="0.3">
      <c r="A1789" s="12" t="s">
        <v>74</v>
      </c>
      <c r="B1789" s="6" t="s">
        <v>3078</v>
      </c>
      <c r="AL1789"/>
      <c r="AN1789" s="12"/>
      <c r="AO1789"/>
      <c r="AZ1789" s="12"/>
      <c r="BA1789" s="6"/>
      <c r="EM1789" t="s">
        <v>1276</v>
      </c>
      <c r="EN1789" s="16">
        <v>1</v>
      </c>
      <c r="EO1789" t="s">
        <v>602</v>
      </c>
    </row>
    <row r="1790" spans="1:145" x14ac:dyDescent="0.3">
      <c r="A1790" s="12" t="s">
        <v>74</v>
      </c>
      <c r="B1790" s="6" t="s">
        <v>3079</v>
      </c>
      <c r="AL1790"/>
      <c r="AN1790" s="12"/>
      <c r="AO1790"/>
      <c r="AZ1790" s="12"/>
      <c r="BA1790" s="6"/>
      <c r="EM1790" t="s">
        <v>1276</v>
      </c>
      <c r="EN1790" s="16">
        <v>1</v>
      </c>
      <c r="EO1790" t="s">
        <v>602</v>
      </c>
    </row>
    <row r="1791" spans="1:145" x14ac:dyDescent="0.3">
      <c r="A1791" s="12" t="s">
        <v>74</v>
      </c>
      <c r="B1791" s="6" t="s">
        <v>3080</v>
      </c>
      <c r="AL1791"/>
      <c r="AN1791" s="12"/>
      <c r="AO1791"/>
      <c r="AZ1791" s="12"/>
      <c r="BA1791" s="6"/>
      <c r="EM1791" t="s">
        <v>1276</v>
      </c>
      <c r="EN1791" s="16">
        <v>1</v>
      </c>
      <c r="EO1791" t="s">
        <v>602</v>
      </c>
    </row>
    <row r="1792" spans="1:145" x14ac:dyDescent="0.3">
      <c r="A1792" s="12" t="s">
        <v>74</v>
      </c>
      <c r="B1792" s="6" t="s">
        <v>3081</v>
      </c>
      <c r="AL1792"/>
      <c r="AN1792" s="12"/>
      <c r="AO1792"/>
      <c r="AZ1792" s="12"/>
      <c r="BA1792" s="6"/>
      <c r="EM1792" t="s">
        <v>1276</v>
      </c>
      <c r="EN1792" s="16">
        <v>1</v>
      </c>
      <c r="EO1792" t="s">
        <v>602</v>
      </c>
    </row>
    <row r="1793" spans="1:145" x14ac:dyDescent="0.3">
      <c r="A1793" s="12" t="s">
        <v>74</v>
      </c>
      <c r="B1793" s="6" t="s">
        <v>3082</v>
      </c>
      <c r="AL1793"/>
      <c r="AN1793" s="12"/>
      <c r="AO1793"/>
      <c r="AZ1793" s="12"/>
      <c r="BA1793" s="6"/>
      <c r="EM1793" t="s">
        <v>1276</v>
      </c>
      <c r="EN1793" s="16">
        <v>1</v>
      </c>
      <c r="EO1793" t="s">
        <v>602</v>
      </c>
    </row>
    <row r="1794" spans="1:145" x14ac:dyDescent="0.3">
      <c r="A1794" s="12" t="s">
        <v>74</v>
      </c>
      <c r="B1794" s="6" t="s">
        <v>3083</v>
      </c>
      <c r="AL1794"/>
      <c r="AN1794" s="12"/>
      <c r="AO1794"/>
      <c r="AZ1794" s="12"/>
      <c r="BA1794" s="6"/>
      <c r="EM1794" t="s">
        <v>1276</v>
      </c>
      <c r="EN1794" s="16">
        <v>1</v>
      </c>
      <c r="EO1794" t="s">
        <v>602</v>
      </c>
    </row>
    <row r="1795" spans="1:145" x14ac:dyDescent="0.3">
      <c r="A1795" s="12" t="s">
        <v>74</v>
      </c>
      <c r="B1795" s="6" t="s">
        <v>3084</v>
      </c>
      <c r="AL1795"/>
      <c r="AN1795" s="12"/>
      <c r="AO1795"/>
      <c r="AZ1795" s="12"/>
      <c r="BA1795" s="6"/>
      <c r="EM1795" t="s">
        <v>1276</v>
      </c>
      <c r="EN1795" s="16">
        <v>1</v>
      </c>
      <c r="EO1795" t="s">
        <v>602</v>
      </c>
    </row>
    <row r="1796" spans="1:145" x14ac:dyDescent="0.3">
      <c r="A1796" s="12" t="s">
        <v>74</v>
      </c>
      <c r="B1796" s="6" t="s">
        <v>3085</v>
      </c>
      <c r="AL1796"/>
      <c r="AN1796" s="12"/>
      <c r="AO1796"/>
      <c r="AZ1796" s="12"/>
      <c r="BA1796" s="6"/>
      <c r="EM1796" t="s">
        <v>1276</v>
      </c>
      <c r="EN1796" s="16">
        <v>1</v>
      </c>
      <c r="EO1796" t="s">
        <v>602</v>
      </c>
    </row>
    <row r="1797" spans="1:145" x14ac:dyDescent="0.3">
      <c r="A1797" s="12" t="s">
        <v>74</v>
      </c>
      <c r="B1797" s="6" t="s">
        <v>3086</v>
      </c>
      <c r="D1797" s="6">
        <v>1</v>
      </c>
      <c r="AH1797">
        <v>19.75</v>
      </c>
      <c r="AI1797">
        <v>1.75</v>
      </c>
      <c r="AJ1797">
        <v>20.5</v>
      </c>
      <c r="AL1797"/>
      <c r="AN1797" s="12"/>
      <c r="AO1797"/>
      <c r="AZ1797" s="12"/>
      <c r="BA1797" s="6"/>
      <c r="EM1797" t="s">
        <v>1276</v>
      </c>
      <c r="EN1797" s="16">
        <v>1</v>
      </c>
    </row>
    <row r="1798" spans="1:145" x14ac:dyDescent="0.3">
      <c r="A1798" s="12" t="s">
        <v>74</v>
      </c>
      <c r="B1798" s="6" t="s">
        <v>3087</v>
      </c>
      <c r="AL1798"/>
      <c r="AN1798" s="12"/>
      <c r="AO1798"/>
      <c r="AZ1798" s="12"/>
      <c r="BA1798" s="6"/>
      <c r="EM1798" t="s">
        <v>1276</v>
      </c>
      <c r="EN1798" s="16">
        <v>1</v>
      </c>
      <c r="EO1798" t="s">
        <v>602</v>
      </c>
    </row>
    <row r="1799" spans="1:145" x14ac:dyDescent="0.3">
      <c r="A1799" s="12" t="s">
        <v>74</v>
      </c>
      <c r="B1799" s="6" t="s">
        <v>3088</v>
      </c>
      <c r="AL1799"/>
      <c r="AN1799" s="12"/>
      <c r="AO1799"/>
      <c r="AZ1799" s="12"/>
      <c r="BA1799" s="6"/>
      <c r="EM1799" t="s">
        <v>1276</v>
      </c>
      <c r="EN1799" s="16">
        <v>1</v>
      </c>
      <c r="EO1799" t="s">
        <v>602</v>
      </c>
    </row>
    <row r="1800" spans="1:145" x14ac:dyDescent="0.3">
      <c r="A1800" s="12" t="s">
        <v>74</v>
      </c>
      <c r="B1800" s="6" t="s">
        <v>3089</v>
      </c>
      <c r="AL1800"/>
      <c r="AN1800" s="12"/>
      <c r="AO1800"/>
      <c r="AZ1800" s="12"/>
      <c r="BA1800" s="6"/>
      <c r="EM1800" t="s">
        <v>1276</v>
      </c>
      <c r="EN1800" s="16">
        <v>1</v>
      </c>
      <c r="EO1800" t="s">
        <v>602</v>
      </c>
    </row>
    <row r="1801" spans="1:145" x14ac:dyDescent="0.3">
      <c r="A1801" s="12" t="s">
        <v>74</v>
      </c>
      <c r="B1801" s="6" t="s">
        <v>3090</v>
      </c>
      <c r="AL1801"/>
      <c r="AN1801" s="12"/>
      <c r="AO1801"/>
      <c r="AZ1801" s="12"/>
      <c r="BA1801" s="6"/>
      <c r="EM1801" t="s">
        <v>1276</v>
      </c>
      <c r="EN1801" s="16">
        <v>1</v>
      </c>
      <c r="EO1801" t="s">
        <v>602</v>
      </c>
    </row>
    <row r="1802" spans="1:145" x14ac:dyDescent="0.3">
      <c r="A1802" s="12" t="s">
        <v>74</v>
      </c>
      <c r="B1802" s="6" t="s">
        <v>3091</v>
      </c>
      <c r="AL1802"/>
      <c r="AN1802" s="12"/>
      <c r="AO1802"/>
      <c r="AZ1802" s="12"/>
      <c r="BA1802" s="6"/>
      <c r="EM1802" t="s">
        <v>1276</v>
      </c>
      <c r="EN1802" s="16">
        <v>1</v>
      </c>
      <c r="EO1802" t="s">
        <v>602</v>
      </c>
    </row>
    <row r="1803" spans="1:145" x14ac:dyDescent="0.3">
      <c r="A1803" s="12" t="s">
        <v>74</v>
      </c>
      <c r="B1803" s="6" t="s">
        <v>3092</v>
      </c>
      <c r="AL1803"/>
      <c r="AN1803" s="12"/>
      <c r="AO1803"/>
      <c r="AZ1803" s="12"/>
      <c r="BA1803" s="6"/>
      <c r="EM1803" t="s">
        <v>1276</v>
      </c>
      <c r="EN1803" s="16">
        <v>1</v>
      </c>
      <c r="EO1803" t="s">
        <v>602</v>
      </c>
    </row>
    <row r="1804" spans="1:145" x14ac:dyDescent="0.3">
      <c r="A1804" s="12" t="s">
        <v>74</v>
      </c>
      <c r="B1804" s="6" t="s">
        <v>3093</v>
      </c>
      <c r="AL1804"/>
      <c r="AN1804" s="12"/>
      <c r="AO1804"/>
      <c r="AZ1804" s="12"/>
      <c r="BA1804" s="6"/>
      <c r="EM1804" t="s">
        <v>1276</v>
      </c>
      <c r="EN1804" s="16">
        <v>1</v>
      </c>
      <c r="EO1804" t="s">
        <v>602</v>
      </c>
    </row>
    <row r="1805" spans="1:145" x14ac:dyDescent="0.3">
      <c r="A1805" s="12" t="s">
        <v>74</v>
      </c>
      <c r="B1805" s="6" t="s">
        <v>3094</v>
      </c>
      <c r="AL1805"/>
      <c r="AN1805" s="12"/>
      <c r="AO1805"/>
      <c r="AZ1805" s="12"/>
      <c r="BA1805" s="6"/>
      <c r="EM1805" t="s">
        <v>1276</v>
      </c>
      <c r="EN1805" s="16">
        <v>1</v>
      </c>
      <c r="EO1805" t="s">
        <v>602</v>
      </c>
    </row>
    <row r="1806" spans="1:145" x14ac:dyDescent="0.3">
      <c r="A1806" s="12" t="s">
        <v>74</v>
      </c>
      <c r="B1806" s="6" t="s">
        <v>3095</v>
      </c>
      <c r="AL1806"/>
      <c r="AN1806" s="12"/>
      <c r="AO1806"/>
      <c r="AZ1806" s="12"/>
      <c r="BA1806" s="6"/>
      <c r="EM1806" t="s">
        <v>1276</v>
      </c>
      <c r="EN1806" s="16">
        <v>1</v>
      </c>
      <c r="EO1806" t="s">
        <v>602</v>
      </c>
    </row>
    <row r="1807" spans="1:145" s="51" customFormat="1" x14ac:dyDescent="0.3">
      <c r="A1807" s="45" t="s">
        <v>74</v>
      </c>
      <c r="B1807" s="52" t="s">
        <v>3096</v>
      </c>
      <c r="D1807" s="52">
        <v>1</v>
      </c>
      <c r="F1807" s="52"/>
      <c r="J1807" s="52"/>
      <c r="N1807" s="52"/>
      <c r="P1807" s="52"/>
      <c r="R1807" s="52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100"/>
      <c r="AF1807" s="115"/>
      <c r="AG1807" s="52"/>
      <c r="AM1807" s="52"/>
      <c r="AN1807" s="45"/>
      <c r="AS1807" s="52"/>
      <c r="AY1807" s="52"/>
      <c r="AZ1807" s="45"/>
      <c r="BA1807" s="52"/>
      <c r="BJ1807" s="52"/>
      <c r="BL1807" s="52"/>
      <c r="BT1807" s="52"/>
      <c r="CA1807" s="52"/>
      <c r="CS1807" s="52"/>
      <c r="CU1807" s="52"/>
      <c r="CX1807" s="52"/>
      <c r="DN1807" s="52"/>
      <c r="DS1807" s="52"/>
      <c r="DY1807" s="52"/>
      <c r="EL1807" s="52"/>
      <c r="EM1807" s="51" t="s">
        <v>1276</v>
      </c>
      <c r="EN1807" s="53">
        <v>1</v>
      </c>
      <c r="EO1807" s="51" t="s">
        <v>602</v>
      </c>
    </row>
    <row r="1808" spans="1:145" s="70" customFormat="1" x14ac:dyDescent="0.3">
      <c r="A1808" s="70" t="s">
        <v>43</v>
      </c>
      <c r="B1808" s="136" t="s">
        <v>3097</v>
      </c>
      <c r="D1808" s="136"/>
      <c r="F1808" s="136"/>
      <c r="J1808" s="136"/>
      <c r="N1808" s="136"/>
      <c r="P1808" s="136"/>
      <c r="R1808" s="136"/>
      <c r="S1808" s="73"/>
      <c r="T1808" s="73"/>
      <c r="U1808" s="73"/>
      <c r="V1808" s="73"/>
      <c r="W1808" s="73"/>
      <c r="X1808" s="73"/>
      <c r="Y1808" s="73"/>
      <c r="Z1808" s="73"/>
      <c r="AA1808" s="73"/>
      <c r="AB1808" s="73"/>
      <c r="AC1808" s="73"/>
      <c r="AD1808" s="73"/>
      <c r="AE1808" s="135"/>
      <c r="AF1808" s="137"/>
      <c r="AG1808" s="136"/>
      <c r="AH1808" s="70">
        <v>47.2</v>
      </c>
      <c r="AI1808" s="70">
        <v>1.3</v>
      </c>
      <c r="AM1808" s="136"/>
      <c r="AN1808" s="69"/>
      <c r="AS1808" s="136"/>
      <c r="AY1808" s="136"/>
      <c r="AZ1808" s="69"/>
      <c r="BA1808" s="136"/>
      <c r="BJ1808" s="136"/>
      <c r="BL1808" s="136"/>
      <c r="BT1808" s="136"/>
      <c r="CA1808" s="136"/>
      <c r="CS1808" s="136"/>
      <c r="CU1808" s="136"/>
      <c r="CX1808" s="136"/>
      <c r="DN1808" s="136"/>
      <c r="DS1808" s="136"/>
      <c r="DY1808" s="136"/>
      <c r="EL1808" s="136"/>
      <c r="EM1808" s="70" t="s">
        <v>591</v>
      </c>
      <c r="EN1808" s="138">
        <v>1</v>
      </c>
    </row>
    <row r="1809" spans="1:173" s="211" customFormat="1" x14ac:dyDescent="0.3">
      <c r="A1809" s="195" t="s">
        <v>43</v>
      </c>
      <c r="B1809" s="196" t="s">
        <v>3098</v>
      </c>
      <c r="C1809" s="195">
        <v>1</v>
      </c>
      <c r="D1809" s="196">
        <v>1</v>
      </c>
      <c r="E1809" s="193">
        <v>60</v>
      </c>
      <c r="F1809" s="196">
        <v>1400</v>
      </c>
      <c r="G1809" s="197">
        <v>27.41</v>
      </c>
      <c r="H1809" s="197">
        <v>28.81</v>
      </c>
      <c r="I1809" s="197">
        <v>28.203333333333333</v>
      </c>
      <c r="J1809" s="198">
        <v>0.71842420152256325</v>
      </c>
      <c r="K1809" s="199">
        <v>1735</v>
      </c>
      <c r="L1809" s="199">
        <v>4642</v>
      </c>
      <c r="M1809" s="199">
        <v>3008.6666666666665</v>
      </c>
      <c r="N1809" s="200">
        <v>1486.500028030048</v>
      </c>
      <c r="O1809" s="208">
        <v>9.7024399999999993</v>
      </c>
      <c r="P1809" s="196">
        <v>10.512639999999999</v>
      </c>
      <c r="Q1809" s="208">
        <v>76.256979999999999</v>
      </c>
      <c r="R1809" s="196">
        <v>77.029539999999997</v>
      </c>
      <c r="S1809" s="202">
        <v>1</v>
      </c>
      <c r="T1809" s="202">
        <v>0</v>
      </c>
      <c r="U1809" s="202">
        <v>0</v>
      </c>
      <c r="V1809" s="202">
        <v>0</v>
      </c>
      <c r="W1809" s="202">
        <v>1</v>
      </c>
      <c r="X1809" s="202">
        <v>0</v>
      </c>
      <c r="Y1809" s="202">
        <v>0</v>
      </c>
      <c r="Z1809" s="202">
        <v>0</v>
      </c>
      <c r="AA1809" s="202">
        <v>0</v>
      </c>
      <c r="AB1809" s="202">
        <v>0</v>
      </c>
      <c r="AC1809" s="202">
        <v>1</v>
      </c>
      <c r="AD1809" s="202">
        <v>1</v>
      </c>
      <c r="AE1809" s="203">
        <v>0</v>
      </c>
      <c r="AF1809" s="204">
        <v>2</v>
      </c>
      <c r="AG1809" s="196"/>
      <c r="AH1809" s="195"/>
      <c r="AI1809" s="195"/>
      <c r="AJ1809" s="195"/>
      <c r="AK1809" s="195"/>
      <c r="AL1809" s="195">
        <v>71.349999999999994</v>
      </c>
      <c r="AM1809" s="196">
        <v>18.55</v>
      </c>
      <c r="AN1809" s="193"/>
      <c r="AO1809" s="195"/>
      <c r="AP1809" s="195"/>
      <c r="AQ1809" s="195"/>
      <c r="AR1809" s="195"/>
      <c r="AS1809" s="196"/>
      <c r="AT1809" s="195"/>
      <c r="AU1809" s="195"/>
      <c r="AV1809" s="195"/>
      <c r="AW1809" s="195"/>
      <c r="AX1809" s="195">
        <v>14</v>
      </c>
      <c r="AY1809" s="196">
        <v>0.3</v>
      </c>
      <c r="AZ1809" s="193"/>
      <c r="BA1809" s="196"/>
      <c r="BB1809" s="195"/>
      <c r="BC1809" s="195"/>
      <c r="BD1809" s="195"/>
      <c r="BE1809" s="195"/>
      <c r="BF1809" s="195"/>
      <c r="BG1809" s="195">
        <v>1</v>
      </c>
      <c r="BH1809" s="195"/>
      <c r="BI1809" s="195"/>
      <c r="BJ1809" s="196">
        <v>1</v>
      </c>
      <c r="BK1809" s="195"/>
      <c r="BL1809" s="196"/>
      <c r="BM1809" s="195"/>
      <c r="BN1809" s="195"/>
      <c r="BO1809" s="195"/>
      <c r="BP1809" s="195"/>
      <c r="BQ1809" s="195"/>
      <c r="BR1809" s="195"/>
      <c r="BS1809" s="195"/>
      <c r="BT1809" s="196"/>
      <c r="BU1809" s="195"/>
      <c r="BV1809" s="195"/>
      <c r="BW1809" s="195"/>
      <c r="BX1809" s="195"/>
      <c r="BY1809" s="195"/>
      <c r="BZ1809" s="195"/>
      <c r="CA1809" s="196"/>
      <c r="CB1809" s="195"/>
      <c r="CC1809" s="195"/>
      <c r="CD1809" s="195"/>
      <c r="CE1809" s="195"/>
      <c r="CF1809" s="195"/>
      <c r="CG1809" s="195"/>
      <c r="CH1809" s="195">
        <v>1</v>
      </c>
      <c r="CI1809" s="195">
        <v>1</v>
      </c>
      <c r="CJ1809" s="195"/>
      <c r="CK1809" s="195"/>
      <c r="CL1809" s="195"/>
      <c r="CM1809" s="195"/>
      <c r="CN1809" s="195"/>
      <c r="CO1809" s="195"/>
      <c r="CP1809" s="195"/>
      <c r="CQ1809" s="195"/>
      <c r="CR1809" s="195"/>
      <c r="CS1809" s="196"/>
      <c r="CT1809" s="195"/>
      <c r="CU1809" s="196"/>
      <c r="CV1809" s="195"/>
      <c r="CW1809" s="195"/>
      <c r="CX1809" s="196"/>
      <c r="CY1809" s="195"/>
      <c r="CZ1809" s="195"/>
      <c r="DA1809" s="195"/>
      <c r="DB1809" s="195"/>
      <c r="DC1809" s="195"/>
      <c r="DD1809" s="195"/>
      <c r="DE1809" s="195"/>
      <c r="DF1809" s="195"/>
      <c r="DG1809" s="195"/>
      <c r="DH1809" s="195"/>
      <c r="DI1809" s="195"/>
      <c r="DJ1809" s="195"/>
      <c r="DK1809" s="195"/>
      <c r="DL1809" s="195"/>
      <c r="DM1809" s="195"/>
      <c r="DN1809" s="196"/>
      <c r="DO1809" s="195"/>
      <c r="DP1809" s="195"/>
      <c r="DQ1809" s="195"/>
      <c r="DR1809" s="195"/>
      <c r="DS1809" s="196"/>
      <c r="DT1809" s="195"/>
      <c r="DU1809" s="195"/>
      <c r="DV1809" s="195"/>
      <c r="DW1809" s="195"/>
      <c r="DX1809" s="195"/>
      <c r="DY1809" s="196">
        <v>1</v>
      </c>
      <c r="DZ1809" s="195"/>
      <c r="EA1809" s="195"/>
      <c r="EB1809" s="195"/>
      <c r="EC1809" s="195"/>
      <c r="ED1809" s="195"/>
      <c r="EE1809" s="195"/>
      <c r="EF1809" s="195"/>
      <c r="EG1809" s="195"/>
      <c r="EH1809" s="195">
        <v>1</v>
      </c>
      <c r="EI1809" s="195"/>
      <c r="EJ1809" s="195"/>
      <c r="EK1809" s="195"/>
      <c r="EL1809" s="196"/>
      <c r="EM1809" s="195" t="s">
        <v>591</v>
      </c>
      <c r="EN1809" s="206" t="s">
        <v>210</v>
      </c>
      <c r="EO1809" s="195"/>
      <c r="EP1809" s="195"/>
      <c r="EQ1809" s="195"/>
      <c r="ER1809" s="195"/>
      <c r="ES1809" s="195"/>
      <c r="ET1809" s="195"/>
      <c r="EU1809" s="195"/>
      <c r="EV1809" s="195"/>
      <c r="EW1809" s="195"/>
      <c r="EX1809" s="195"/>
      <c r="EY1809" s="195"/>
      <c r="EZ1809" s="195"/>
      <c r="FA1809" s="195"/>
      <c r="FB1809" s="195"/>
      <c r="FC1809" s="195"/>
      <c r="FD1809" s="195"/>
      <c r="FE1809" s="195"/>
      <c r="FF1809" s="195"/>
      <c r="FG1809" s="195"/>
      <c r="FH1809" s="195"/>
      <c r="FI1809" s="195"/>
      <c r="FJ1809" s="195"/>
      <c r="FK1809" s="195"/>
      <c r="FL1809" s="195"/>
      <c r="FM1809" s="195"/>
      <c r="FN1809" s="195"/>
      <c r="FO1809" s="195"/>
      <c r="FP1809" s="195"/>
      <c r="FQ1809" s="195"/>
    </row>
    <row r="1810" spans="1:173" s="70" customFormat="1" x14ac:dyDescent="0.3">
      <c r="A1810" s="70" t="s">
        <v>65</v>
      </c>
      <c r="B1810" s="136" t="s">
        <v>3099</v>
      </c>
      <c r="D1810" s="136"/>
      <c r="E1810" s="70">
        <v>1300</v>
      </c>
      <c r="F1810" s="136">
        <v>1400</v>
      </c>
      <c r="J1810" s="136"/>
      <c r="N1810" s="136"/>
      <c r="P1810" s="136"/>
      <c r="R1810" s="136"/>
      <c r="S1810" s="73"/>
      <c r="T1810" s="73"/>
      <c r="U1810" s="73"/>
      <c r="V1810" s="73"/>
      <c r="W1810" s="73"/>
      <c r="X1810" s="73"/>
      <c r="Y1810" s="73"/>
      <c r="Z1810" s="73"/>
      <c r="AA1810" s="73"/>
      <c r="AB1810" s="73"/>
      <c r="AC1810" s="73"/>
      <c r="AD1810" s="73"/>
      <c r="AE1810" s="135"/>
      <c r="AF1810" s="137"/>
      <c r="AG1810" s="136">
        <v>1</v>
      </c>
      <c r="AH1810" s="70">
        <v>23.5</v>
      </c>
      <c r="AI1810" s="70">
        <v>3.5</v>
      </c>
      <c r="AJ1810" s="70">
        <v>26.5</v>
      </c>
      <c r="AK1810" s="70">
        <v>2.5</v>
      </c>
      <c r="AM1810" s="136"/>
      <c r="AN1810" s="69"/>
      <c r="AS1810" s="136"/>
      <c r="AY1810" s="136"/>
      <c r="AZ1810" s="69"/>
      <c r="BA1810" s="136"/>
      <c r="BJ1810" s="136"/>
      <c r="BL1810" s="136"/>
      <c r="BT1810" s="136"/>
      <c r="CA1810" s="136"/>
      <c r="CS1810" s="136"/>
      <c r="CU1810" s="136"/>
      <c r="CX1810" s="136"/>
      <c r="DN1810" s="136"/>
      <c r="DS1810" s="136"/>
      <c r="DY1810" s="136"/>
      <c r="EL1810" s="136"/>
      <c r="EM1810" s="70" t="s">
        <v>591</v>
      </c>
      <c r="EN1810" s="138">
        <v>1</v>
      </c>
    </row>
    <row r="1811" spans="1:173" x14ac:dyDescent="0.3">
      <c r="A1811" t="s">
        <v>65</v>
      </c>
      <c r="B1811" s="6" t="s">
        <v>3100</v>
      </c>
      <c r="E1811">
        <v>60</v>
      </c>
      <c r="F1811" s="6">
        <v>1525</v>
      </c>
      <c r="AH1811">
        <v>35</v>
      </c>
      <c r="AL1811"/>
      <c r="AN1811" s="12"/>
      <c r="AO1811"/>
      <c r="AZ1811" s="12"/>
      <c r="BA1811" s="6"/>
      <c r="EM1811" t="s">
        <v>591</v>
      </c>
      <c r="EN1811" s="16">
        <v>1</v>
      </c>
    </row>
    <row r="1812" spans="1:173" x14ac:dyDescent="0.3">
      <c r="A1812" t="s">
        <v>65</v>
      </c>
      <c r="B1812" s="6" t="s">
        <v>3101</v>
      </c>
      <c r="D1812" s="6">
        <v>1</v>
      </c>
      <c r="E1812" s="12">
        <v>1100</v>
      </c>
      <c r="AH1812">
        <v>67.349999999999994</v>
      </c>
      <c r="AI1812">
        <v>1.35</v>
      </c>
      <c r="AJ1812">
        <v>49.1</v>
      </c>
      <c r="AK1812">
        <v>6.7</v>
      </c>
      <c r="AL1812"/>
      <c r="AN1812" s="12"/>
      <c r="AO1812"/>
      <c r="AZ1812" s="12"/>
      <c r="BA1812" s="6"/>
      <c r="EM1812" t="s">
        <v>591</v>
      </c>
      <c r="EN1812" s="16">
        <v>1</v>
      </c>
    </row>
    <row r="1813" spans="1:173" x14ac:dyDescent="0.3">
      <c r="A1813" t="s">
        <v>65</v>
      </c>
      <c r="B1813" s="6" t="s">
        <v>3102</v>
      </c>
      <c r="E1813" s="12">
        <v>1515</v>
      </c>
      <c r="AG1813" s="6">
        <v>1</v>
      </c>
      <c r="AH1813">
        <v>38.6</v>
      </c>
      <c r="AI1813">
        <v>2.4</v>
      </c>
      <c r="AJ1813">
        <v>37.6</v>
      </c>
      <c r="AK1813">
        <v>0.4</v>
      </c>
      <c r="AL1813"/>
      <c r="AN1813" s="12"/>
      <c r="AO1813"/>
      <c r="AZ1813" s="12"/>
      <c r="BA1813" s="6"/>
      <c r="EM1813" t="s">
        <v>591</v>
      </c>
      <c r="EN1813" s="16">
        <v>1</v>
      </c>
    </row>
    <row r="1814" spans="1:173" x14ac:dyDescent="0.3">
      <c r="A1814" t="s">
        <v>65</v>
      </c>
      <c r="B1814" s="6" t="s">
        <v>3103</v>
      </c>
      <c r="E1814">
        <v>500</v>
      </c>
      <c r="F1814" s="6">
        <v>2000</v>
      </c>
      <c r="AL1814">
        <v>22.1</v>
      </c>
      <c r="AN1814" s="12"/>
      <c r="AO1814"/>
      <c r="AZ1814" s="12"/>
      <c r="BA1814" s="6"/>
      <c r="EM1814" t="s">
        <v>591</v>
      </c>
      <c r="EN1814" s="16">
        <v>1</v>
      </c>
    </row>
    <row r="1815" spans="1:173" x14ac:dyDescent="0.3">
      <c r="A1815" t="s">
        <v>65</v>
      </c>
      <c r="B1815" s="6" t="s">
        <v>3104</v>
      </c>
      <c r="F1815" s="6">
        <v>1000</v>
      </c>
      <c r="AH1815">
        <v>53.5</v>
      </c>
      <c r="AI1815">
        <v>4</v>
      </c>
      <c r="AJ1815">
        <v>59.15</v>
      </c>
      <c r="AK1815">
        <v>0.95</v>
      </c>
      <c r="AL1815"/>
      <c r="AN1815" s="12"/>
      <c r="AO1815"/>
      <c r="AV1815">
        <v>2.8</v>
      </c>
      <c r="AW1815">
        <v>0.05</v>
      </c>
      <c r="AZ1815" s="12"/>
      <c r="BA1815" s="6"/>
      <c r="EM1815" t="s">
        <v>591</v>
      </c>
      <c r="EN1815" s="16">
        <v>1</v>
      </c>
    </row>
    <row r="1816" spans="1:173" s="195" customFormat="1" x14ac:dyDescent="0.3">
      <c r="A1816" s="195" t="s">
        <v>65</v>
      </c>
      <c r="B1816" s="196" t="s">
        <v>150</v>
      </c>
      <c r="C1816" s="195">
        <v>2</v>
      </c>
      <c r="D1816" s="196">
        <v>1</v>
      </c>
      <c r="E1816" s="195">
        <v>200</v>
      </c>
      <c r="F1816" s="196">
        <v>1200</v>
      </c>
      <c r="G1816" s="197">
        <v>26.49</v>
      </c>
      <c r="H1816" s="197">
        <v>29.81</v>
      </c>
      <c r="I1816" s="197">
        <v>28.204999999999998</v>
      </c>
      <c r="J1816" s="198">
        <v>1.3918931951362747</v>
      </c>
      <c r="K1816" s="199">
        <v>1071</v>
      </c>
      <c r="L1816" s="199">
        <v>3132</v>
      </c>
      <c r="M1816" s="199">
        <v>1775.5</v>
      </c>
      <c r="N1816" s="200">
        <v>922.38983081991967</v>
      </c>
      <c r="O1816" s="208">
        <v>15.86786</v>
      </c>
      <c r="P1816" s="196">
        <v>19.021409999999999</v>
      </c>
      <c r="Q1816" s="208">
        <v>73.352459999999994</v>
      </c>
      <c r="R1816" s="196">
        <v>74.163589999999999</v>
      </c>
      <c r="S1816" s="202">
        <v>1</v>
      </c>
      <c r="T1816" s="202">
        <v>0</v>
      </c>
      <c r="U1816" s="202">
        <v>0</v>
      </c>
      <c r="V1816" s="202">
        <v>0</v>
      </c>
      <c r="W1816" s="202">
        <v>1</v>
      </c>
      <c r="X1816" s="202">
        <v>0</v>
      </c>
      <c r="Y1816" s="202">
        <v>0</v>
      </c>
      <c r="Z1816" s="202">
        <v>0</v>
      </c>
      <c r="AA1816" s="202">
        <v>0</v>
      </c>
      <c r="AB1816" s="202">
        <v>0</v>
      </c>
      <c r="AC1816" s="202">
        <v>0</v>
      </c>
      <c r="AD1816" s="202">
        <v>1</v>
      </c>
      <c r="AE1816" s="203">
        <v>0</v>
      </c>
      <c r="AF1816" s="204">
        <v>1</v>
      </c>
      <c r="AG1816" s="196"/>
      <c r="AH1816" s="195">
        <v>40</v>
      </c>
      <c r="AI1816" s="195">
        <v>8</v>
      </c>
      <c r="AJ1816" s="195">
        <v>42.5</v>
      </c>
      <c r="AK1816" s="195">
        <v>5.5</v>
      </c>
      <c r="AM1816" s="196"/>
      <c r="AR1816" s="195">
        <v>2.5</v>
      </c>
      <c r="AS1816" s="196">
        <v>0</v>
      </c>
      <c r="AY1816" s="196"/>
      <c r="AZ1816" s="193"/>
      <c r="BA1816" s="196"/>
      <c r="BG1816" s="195">
        <v>1</v>
      </c>
      <c r="BJ1816" s="196">
        <v>1</v>
      </c>
      <c r="BL1816" s="196"/>
      <c r="BT1816" s="196"/>
      <c r="CA1816" s="196"/>
      <c r="CB1816" s="195">
        <v>1</v>
      </c>
      <c r="CS1816" s="196"/>
      <c r="CU1816" s="196"/>
      <c r="CX1816" s="196"/>
      <c r="DN1816" s="196"/>
      <c r="DS1816" s="196"/>
      <c r="DY1816" s="196"/>
      <c r="DZ1816" s="195">
        <v>1</v>
      </c>
      <c r="EL1816" s="196"/>
      <c r="EM1816" s="195" t="s">
        <v>591</v>
      </c>
      <c r="EN1816" s="206" t="s">
        <v>3713</v>
      </c>
    </row>
    <row r="1817" spans="1:173" x14ac:dyDescent="0.3">
      <c r="A1817" t="s">
        <v>65</v>
      </c>
      <c r="B1817" s="6" t="s">
        <v>3105</v>
      </c>
      <c r="C1817">
        <v>2</v>
      </c>
      <c r="E1817">
        <v>600</v>
      </c>
      <c r="AL1817">
        <v>36.049999999999997</v>
      </c>
      <c r="AM1817" s="6">
        <v>2.95</v>
      </c>
      <c r="AN1817" s="12"/>
      <c r="AO1817"/>
      <c r="AR1817">
        <v>1.2</v>
      </c>
      <c r="AS1817" s="6">
        <v>0.1</v>
      </c>
      <c r="AZ1817" s="12"/>
      <c r="BA1817" s="6"/>
      <c r="EM1817" t="s">
        <v>591</v>
      </c>
      <c r="EN1817" s="16">
        <v>1</v>
      </c>
    </row>
    <row r="1818" spans="1:173" x14ac:dyDescent="0.3">
      <c r="A1818" t="s">
        <v>65</v>
      </c>
      <c r="B1818" s="6" t="s">
        <v>3106</v>
      </c>
      <c r="E1818">
        <v>850</v>
      </c>
      <c r="F1818" s="6">
        <v>1110</v>
      </c>
      <c r="AL1818">
        <v>68</v>
      </c>
      <c r="AM1818" s="6">
        <v>16</v>
      </c>
      <c r="AN1818" s="12"/>
      <c r="AO1818"/>
      <c r="AZ1818" s="12"/>
      <c r="BA1818" s="6"/>
      <c r="EM1818" t="s">
        <v>591</v>
      </c>
      <c r="EN1818" s="16">
        <v>1</v>
      </c>
    </row>
    <row r="1819" spans="1:173" s="195" customFormat="1" x14ac:dyDescent="0.3">
      <c r="A1819" s="195" t="s">
        <v>65</v>
      </c>
      <c r="B1819" s="196" t="s">
        <v>151</v>
      </c>
      <c r="C1819" s="195">
        <v>2</v>
      </c>
      <c r="D1819" s="196">
        <v>1</v>
      </c>
      <c r="E1819" s="195">
        <v>550</v>
      </c>
      <c r="F1819" s="196">
        <v>900</v>
      </c>
      <c r="G1819" s="197">
        <v>29.15</v>
      </c>
      <c r="H1819" s="197">
        <v>29.15</v>
      </c>
      <c r="I1819" s="197">
        <v>29.15</v>
      </c>
      <c r="J1819" s="198">
        <v>0</v>
      </c>
      <c r="K1819" s="199">
        <v>4619</v>
      </c>
      <c r="L1819" s="199">
        <v>4619</v>
      </c>
      <c r="M1819" s="199">
        <v>4619</v>
      </c>
      <c r="N1819" s="200">
        <v>0</v>
      </c>
      <c r="O1819" s="208">
        <v>13.462730000000001</v>
      </c>
      <c r="P1819" s="196">
        <v>14.34625</v>
      </c>
      <c r="Q1819" s="208">
        <v>74.855881999999994</v>
      </c>
      <c r="R1819" s="196">
        <v>75.096170000000001</v>
      </c>
      <c r="S1819" s="202">
        <v>1</v>
      </c>
      <c r="T1819" s="202">
        <v>0</v>
      </c>
      <c r="U1819" s="202">
        <v>0</v>
      </c>
      <c r="V1819" s="202">
        <v>0</v>
      </c>
      <c r="W1819" s="202">
        <v>1</v>
      </c>
      <c r="X1819" s="202">
        <v>0</v>
      </c>
      <c r="Y1819" s="202">
        <v>0</v>
      </c>
      <c r="Z1819" s="202">
        <v>0</v>
      </c>
      <c r="AA1819" s="202">
        <v>0</v>
      </c>
      <c r="AB1819" s="202">
        <v>0</v>
      </c>
      <c r="AC1819" s="202">
        <v>0</v>
      </c>
      <c r="AD1819" s="202">
        <v>0</v>
      </c>
      <c r="AE1819" s="203">
        <v>0</v>
      </c>
      <c r="AF1819" s="204">
        <v>3</v>
      </c>
      <c r="AG1819" s="196"/>
      <c r="AL1819" s="195">
        <v>45.1</v>
      </c>
      <c r="AM1819" s="196">
        <v>2.2999999999999998</v>
      </c>
      <c r="AP1819" s="195">
        <v>3.98</v>
      </c>
      <c r="AQ1819" s="195">
        <v>0.01</v>
      </c>
      <c r="AS1819" s="196"/>
      <c r="AY1819" s="196"/>
      <c r="AZ1819" s="193"/>
      <c r="BA1819" s="196"/>
      <c r="BG1819" s="195">
        <v>1</v>
      </c>
      <c r="BJ1819" s="196"/>
      <c r="BL1819" s="196"/>
      <c r="BT1819" s="196"/>
      <c r="CA1819" s="196"/>
      <c r="CB1819" s="195">
        <v>1</v>
      </c>
      <c r="CS1819" s="196"/>
      <c r="CU1819" s="196"/>
      <c r="CX1819" s="196"/>
      <c r="DN1819" s="196"/>
      <c r="DS1819" s="196"/>
      <c r="DY1819" s="196"/>
      <c r="EL1819" s="196"/>
      <c r="EM1819" s="195" t="s">
        <v>591</v>
      </c>
      <c r="EN1819" s="206" t="s">
        <v>3713</v>
      </c>
    </row>
    <row r="1820" spans="1:173" s="195" customFormat="1" x14ac:dyDescent="0.3">
      <c r="A1820" s="195" t="s">
        <v>65</v>
      </c>
      <c r="B1820" s="196" t="s">
        <v>3107</v>
      </c>
      <c r="C1820" s="195">
        <v>2</v>
      </c>
      <c r="D1820" s="196">
        <v>1</v>
      </c>
      <c r="E1820" s="193">
        <v>75</v>
      </c>
      <c r="F1820" s="196">
        <v>720</v>
      </c>
      <c r="G1820" s="197">
        <v>28.06</v>
      </c>
      <c r="H1820" s="197">
        <v>28.86</v>
      </c>
      <c r="I1820" s="197">
        <v>28.46</v>
      </c>
      <c r="J1820" s="198">
        <v>0.56568542494923857</v>
      </c>
      <c r="K1820" s="199">
        <v>689</v>
      </c>
      <c r="L1820" s="199">
        <v>1027</v>
      </c>
      <c r="M1820" s="199">
        <v>858</v>
      </c>
      <c r="N1820" s="200">
        <v>239.00209204105306</v>
      </c>
      <c r="O1820" s="208">
        <v>15.107290000000001</v>
      </c>
      <c r="P1820" s="196">
        <v>15.966939999999999</v>
      </c>
      <c r="Q1820" s="208">
        <v>73.993449999999996</v>
      </c>
      <c r="R1820" s="196">
        <v>74.375209999999996</v>
      </c>
      <c r="S1820" s="202">
        <v>1</v>
      </c>
      <c r="T1820" s="202">
        <v>0</v>
      </c>
      <c r="U1820" s="202">
        <v>0</v>
      </c>
      <c r="V1820" s="202">
        <v>0</v>
      </c>
      <c r="W1820" s="202">
        <v>1</v>
      </c>
      <c r="X1820" s="202">
        <v>0</v>
      </c>
      <c r="Y1820" s="202">
        <v>0</v>
      </c>
      <c r="Z1820" s="202">
        <v>0</v>
      </c>
      <c r="AA1820" s="202">
        <v>0</v>
      </c>
      <c r="AB1820" s="202">
        <v>0</v>
      </c>
      <c r="AC1820" s="202">
        <v>1</v>
      </c>
      <c r="AD1820" s="202">
        <v>0</v>
      </c>
      <c r="AE1820" s="203">
        <v>0</v>
      </c>
      <c r="AF1820" s="204">
        <v>2</v>
      </c>
      <c r="AG1820" s="196"/>
      <c r="AH1820" s="195">
        <v>39.5</v>
      </c>
      <c r="AI1820" s="195">
        <v>7.5</v>
      </c>
      <c r="AJ1820" s="195">
        <v>41.25</v>
      </c>
      <c r="AK1820" s="195">
        <v>4.25</v>
      </c>
      <c r="AM1820" s="196"/>
      <c r="AN1820" s="193">
        <v>10</v>
      </c>
      <c r="AO1820" s="195">
        <v>55</v>
      </c>
      <c r="AP1820" s="195">
        <v>2.75</v>
      </c>
      <c r="AQ1820" s="195">
        <v>0.25</v>
      </c>
      <c r="AR1820" s="195">
        <v>2</v>
      </c>
      <c r="AS1820" s="196">
        <v>0.3</v>
      </c>
      <c r="AY1820" s="196"/>
      <c r="AZ1820" s="193"/>
      <c r="BA1820" s="196"/>
      <c r="BG1820" s="195">
        <v>1</v>
      </c>
      <c r="BJ1820" s="196"/>
      <c r="BL1820" s="196"/>
      <c r="BT1820" s="196"/>
      <c r="CA1820" s="196"/>
      <c r="CB1820" s="195">
        <v>1</v>
      </c>
      <c r="CE1820" s="195">
        <v>1</v>
      </c>
      <c r="CS1820" s="196"/>
      <c r="CU1820" s="196"/>
      <c r="CX1820" s="196"/>
      <c r="DN1820" s="196"/>
      <c r="DS1820" s="196"/>
      <c r="DW1820" s="195">
        <v>1</v>
      </c>
      <c r="DY1820" s="196"/>
      <c r="EL1820" s="196"/>
      <c r="EM1820" s="195" t="s">
        <v>591</v>
      </c>
      <c r="EN1820" s="206" t="s">
        <v>3713</v>
      </c>
    </row>
    <row r="1821" spans="1:173" s="51" customFormat="1" x14ac:dyDescent="0.3">
      <c r="A1821" s="51" t="s">
        <v>65</v>
      </c>
      <c r="B1821" s="52" t="s">
        <v>3108</v>
      </c>
      <c r="D1821" s="52"/>
      <c r="E1821" s="51">
        <v>326</v>
      </c>
      <c r="F1821" s="52">
        <v>2100</v>
      </c>
      <c r="J1821" s="52"/>
      <c r="N1821" s="52"/>
      <c r="P1821" s="52"/>
      <c r="R1821" s="52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100"/>
      <c r="AF1821" s="115"/>
      <c r="AG1821" s="52"/>
      <c r="AH1821" s="51">
        <v>40.9</v>
      </c>
      <c r="AI1821" s="51">
        <v>2.2000000000000002</v>
      </c>
      <c r="AJ1821" s="51">
        <v>39.950000000000003</v>
      </c>
      <c r="AK1821" s="51">
        <v>2.5499999999999998</v>
      </c>
      <c r="AM1821" s="52"/>
      <c r="AN1821" s="45"/>
      <c r="AP1821" s="51">
        <v>2.6</v>
      </c>
      <c r="AQ1821" s="51">
        <v>0.05</v>
      </c>
      <c r="AS1821" s="52"/>
      <c r="AY1821" s="52"/>
      <c r="AZ1821" s="45"/>
      <c r="BA1821" s="52"/>
      <c r="BJ1821" s="52"/>
      <c r="BL1821" s="52"/>
      <c r="BT1821" s="52"/>
      <c r="CA1821" s="52"/>
      <c r="CS1821" s="52"/>
      <c r="CU1821" s="52"/>
      <c r="CX1821" s="52"/>
      <c r="DN1821" s="52"/>
      <c r="DS1821" s="52"/>
      <c r="DY1821" s="52"/>
      <c r="EL1821" s="52"/>
      <c r="EM1821" s="51" t="s">
        <v>591</v>
      </c>
      <c r="EN1821" s="53">
        <v>1</v>
      </c>
    </row>
    <row r="1822" spans="1:173" s="70" customFormat="1" x14ac:dyDescent="0.3">
      <c r="A1822" s="70" t="s">
        <v>56</v>
      </c>
      <c r="B1822" s="136" t="s">
        <v>3109</v>
      </c>
      <c r="D1822" s="136"/>
      <c r="F1822" s="136"/>
      <c r="J1822" s="136"/>
      <c r="N1822" s="136"/>
      <c r="P1822" s="136"/>
      <c r="R1822" s="136"/>
      <c r="S1822" s="73"/>
      <c r="T1822" s="73"/>
      <c r="U1822" s="73"/>
      <c r="V1822" s="73"/>
      <c r="W1822" s="73"/>
      <c r="X1822" s="73"/>
      <c r="Y1822" s="73"/>
      <c r="Z1822" s="73"/>
      <c r="AA1822" s="73"/>
      <c r="AB1822" s="73"/>
      <c r="AC1822" s="73"/>
      <c r="AD1822" s="73"/>
      <c r="AE1822" s="135"/>
      <c r="AF1822" s="137"/>
      <c r="AG1822" s="136"/>
      <c r="AH1822" s="70">
        <v>49.1</v>
      </c>
      <c r="AI1822" s="70">
        <v>4.5</v>
      </c>
      <c r="AJ1822" s="70">
        <v>56.1</v>
      </c>
      <c r="AK1822" s="70">
        <v>7.9</v>
      </c>
      <c r="AM1822" s="136"/>
      <c r="AN1822" s="69"/>
      <c r="AS1822" s="136"/>
      <c r="AY1822" s="136"/>
      <c r="AZ1822" s="69"/>
      <c r="BA1822" s="136"/>
      <c r="BJ1822" s="136"/>
      <c r="BL1822" s="136"/>
      <c r="BT1822" s="136"/>
      <c r="CA1822" s="136"/>
      <c r="CS1822" s="136"/>
      <c r="CU1822" s="136"/>
      <c r="CX1822" s="136"/>
      <c r="DN1822" s="136"/>
      <c r="DS1822" s="136"/>
      <c r="DY1822" s="136"/>
      <c r="EL1822" s="136"/>
      <c r="EM1822" s="70" t="s">
        <v>539</v>
      </c>
      <c r="EN1822" s="138">
        <v>1</v>
      </c>
    </row>
    <row r="1823" spans="1:173" s="51" customFormat="1" x14ac:dyDescent="0.3">
      <c r="A1823" s="51" t="s">
        <v>56</v>
      </c>
      <c r="B1823" s="52" t="s">
        <v>3110</v>
      </c>
      <c r="D1823" s="52"/>
      <c r="E1823" s="51">
        <v>250</v>
      </c>
      <c r="F1823" s="52">
        <v>1400</v>
      </c>
      <c r="J1823" s="52"/>
      <c r="N1823" s="52"/>
      <c r="P1823" s="52"/>
      <c r="R1823" s="52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100"/>
      <c r="AF1823" s="115"/>
      <c r="AG1823" s="52"/>
      <c r="AH1823" s="51">
        <v>48</v>
      </c>
      <c r="AI1823" s="51">
        <v>4.5</v>
      </c>
      <c r="AJ1823" s="51">
        <v>53.6</v>
      </c>
      <c r="AK1823" s="51">
        <v>7.5</v>
      </c>
      <c r="AM1823" s="52"/>
      <c r="AN1823" s="45"/>
      <c r="AS1823" s="52"/>
      <c r="AY1823" s="52"/>
      <c r="AZ1823" s="45"/>
      <c r="BA1823" s="52"/>
      <c r="BJ1823" s="52"/>
      <c r="BL1823" s="52"/>
      <c r="BT1823" s="52"/>
      <c r="CA1823" s="52"/>
      <c r="CS1823" s="52"/>
      <c r="CU1823" s="52"/>
      <c r="CX1823" s="52"/>
      <c r="DN1823" s="52"/>
      <c r="DS1823" s="52"/>
      <c r="DY1823" s="52"/>
      <c r="EL1823" s="52"/>
      <c r="EM1823" s="51" t="s">
        <v>539</v>
      </c>
      <c r="EN1823" s="53">
        <v>1</v>
      </c>
    </row>
    <row r="1824" spans="1:173" s="70" customFormat="1" x14ac:dyDescent="0.3">
      <c r="A1824" s="70" t="s">
        <v>97</v>
      </c>
      <c r="B1824" s="136" t="s">
        <v>3111</v>
      </c>
      <c r="D1824" s="136">
        <v>1</v>
      </c>
      <c r="E1824" s="70">
        <v>0</v>
      </c>
      <c r="F1824" s="136">
        <v>900</v>
      </c>
      <c r="J1824" s="136"/>
      <c r="N1824" s="136"/>
      <c r="P1824" s="136"/>
      <c r="R1824" s="136"/>
      <c r="S1824" s="73"/>
      <c r="T1824" s="73"/>
      <c r="U1824" s="73"/>
      <c r="V1824" s="73"/>
      <c r="W1824" s="73"/>
      <c r="X1824" s="73"/>
      <c r="Y1824" s="73"/>
      <c r="Z1824" s="73"/>
      <c r="AA1824" s="73"/>
      <c r="AB1824" s="73"/>
      <c r="AC1824" s="73"/>
      <c r="AD1824" s="73"/>
      <c r="AE1824" s="135"/>
      <c r="AF1824" s="137"/>
      <c r="AG1824" s="136">
        <v>1</v>
      </c>
      <c r="AH1824" s="70">
        <v>42.2</v>
      </c>
      <c r="AJ1824" s="70">
        <v>44.6</v>
      </c>
      <c r="AM1824" s="136"/>
      <c r="AN1824" s="69"/>
      <c r="AS1824" s="136"/>
      <c r="AY1824" s="136"/>
      <c r="AZ1824" s="69"/>
      <c r="BA1824" s="136"/>
      <c r="BJ1824" s="136"/>
      <c r="BL1824" s="136"/>
      <c r="BT1824" s="136"/>
      <c r="CA1824" s="136"/>
      <c r="CS1824" s="136"/>
      <c r="CU1824" s="136"/>
      <c r="CX1824" s="136"/>
      <c r="DN1824" s="136"/>
      <c r="DS1824" s="136"/>
      <c r="DY1824" s="136"/>
      <c r="EL1824" s="136"/>
      <c r="EM1824" s="70" t="s">
        <v>537</v>
      </c>
      <c r="EN1824" s="138">
        <v>1</v>
      </c>
    </row>
    <row r="1825" spans="1:145" x14ac:dyDescent="0.3">
      <c r="A1825" t="s">
        <v>97</v>
      </c>
      <c r="B1825" s="6" t="s">
        <v>3112</v>
      </c>
      <c r="C1825">
        <v>1</v>
      </c>
      <c r="E1825">
        <v>500</v>
      </c>
      <c r="F1825" s="6">
        <v>1000</v>
      </c>
      <c r="AH1825">
        <v>60</v>
      </c>
      <c r="AI1825">
        <v>10</v>
      </c>
      <c r="AL1825"/>
      <c r="AN1825" s="12"/>
      <c r="AO1825"/>
      <c r="AZ1825" s="12"/>
      <c r="BA1825" s="6"/>
      <c r="EM1825" t="s">
        <v>537</v>
      </c>
      <c r="EN1825" s="16">
        <v>1</v>
      </c>
    </row>
    <row r="1826" spans="1:145" x14ac:dyDescent="0.3">
      <c r="A1826" t="s">
        <v>97</v>
      </c>
      <c r="B1826" s="6" t="s">
        <v>3113</v>
      </c>
      <c r="D1826" s="6">
        <v>1</v>
      </c>
      <c r="E1826">
        <v>900</v>
      </c>
      <c r="F1826" s="6">
        <v>1540</v>
      </c>
      <c r="AL1826"/>
      <c r="AN1826" s="12"/>
      <c r="AO1826"/>
      <c r="AZ1826" s="12"/>
      <c r="BA1826" s="6"/>
      <c r="EM1826" t="s">
        <v>537</v>
      </c>
      <c r="EN1826" s="16">
        <v>1</v>
      </c>
      <c r="EO1826" t="s">
        <v>602</v>
      </c>
    </row>
    <row r="1827" spans="1:145" x14ac:dyDescent="0.3">
      <c r="A1827" t="s">
        <v>97</v>
      </c>
      <c r="B1827" s="6" t="s">
        <v>3114</v>
      </c>
      <c r="E1827">
        <v>830</v>
      </c>
      <c r="AH1827">
        <v>40.299999999999997</v>
      </c>
      <c r="AI1827">
        <v>1.9</v>
      </c>
      <c r="AJ1827">
        <v>54.35</v>
      </c>
      <c r="AK1827">
        <v>2.65</v>
      </c>
      <c r="AL1827"/>
      <c r="AN1827" s="12"/>
      <c r="AO1827"/>
      <c r="AZ1827" s="12"/>
      <c r="BA1827" s="6"/>
      <c r="EM1827" t="s">
        <v>537</v>
      </c>
      <c r="EN1827" s="16">
        <v>1</v>
      </c>
    </row>
    <row r="1828" spans="1:145" s="195" customFormat="1" x14ac:dyDescent="0.3">
      <c r="A1828" s="195" t="s">
        <v>97</v>
      </c>
      <c r="B1828" s="196" t="s">
        <v>3115</v>
      </c>
      <c r="C1828" s="195">
        <v>1</v>
      </c>
      <c r="D1828" s="196">
        <v>1</v>
      </c>
      <c r="E1828" s="193">
        <v>200</v>
      </c>
      <c r="F1828" s="196">
        <v>1200</v>
      </c>
      <c r="G1828" s="197">
        <v>2.2250000000000001</v>
      </c>
      <c r="H1828" s="197">
        <v>23.62</v>
      </c>
      <c r="I1828" s="197">
        <v>18.120833333333334</v>
      </c>
      <c r="J1828" s="198">
        <v>8.0412140978005713</v>
      </c>
      <c r="K1828" s="199">
        <v>1238</v>
      </c>
      <c r="L1828" s="199">
        <v>1818</v>
      </c>
      <c r="M1828" s="199">
        <v>1445.8333333333333</v>
      </c>
      <c r="N1828" s="200">
        <v>231.40131085771054</v>
      </c>
      <c r="O1828" s="208">
        <v>-28.666699999999999</v>
      </c>
      <c r="P1828" s="196">
        <v>-19.971150000000002</v>
      </c>
      <c r="Q1828" s="208">
        <v>-49.629559999999998</v>
      </c>
      <c r="R1828" s="196">
        <v>-40.53472</v>
      </c>
      <c r="S1828" s="202">
        <v>1</v>
      </c>
      <c r="T1828" s="202">
        <v>0</v>
      </c>
      <c r="U1828" s="202">
        <v>0</v>
      </c>
      <c r="V1828" s="202">
        <v>0</v>
      </c>
      <c r="W1828" s="202">
        <v>1</v>
      </c>
      <c r="X1828" s="202">
        <v>0</v>
      </c>
      <c r="Y1828" s="202">
        <v>0</v>
      </c>
      <c r="Z1828" s="202">
        <v>0</v>
      </c>
      <c r="AA1828" s="202">
        <v>0</v>
      </c>
      <c r="AB1828" s="202">
        <v>0</v>
      </c>
      <c r="AC1828" s="202">
        <v>1</v>
      </c>
      <c r="AD1828" s="202">
        <v>0</v>
      </c>
      <c r="AE1828" s="203">
        <v>0</v>
      </c>
      <c r="AF1828" s="204">
        <v>1</v>
      </c>
      <c r="AG1828" s="196"/>
      <c r="AH1828" s="195">
        <v>51</v>
      </c>
      <c r="AI1828" s="195">
        <v>11</v>
      </c>
      <c r="AJ1828" s="195">
        <v>52</v>
      </c>
      <c r="AK1828" s="195">
        <v>12</v>
      </c>
      <c r="AM1828" s="196"/>
      <c r="AN1828" s="193"/>
      <c r="AS1828" s="196"/>
      <c r="AY1828" s="196"/>
      <c r="AZ1828" s="193"/>
      <c r="BA1828" s="196"/>
      <c r="BG1828" s="195">
        <v>1</v>
      </c>
      <c r="BJ1828" s="196">
        <v>1</v>
      </c>
      <c r="BL1828" s="196"/>
      <c r="BT1828" s="196"/>
      <c r="CA1828" s="196"/>
      <c r="CC1828" s="195">
        <v>1</v>
      </c>
      <c r="CS1828" s="196"/>
      <c r="CU1828" s="196"/>
      <c r="CX1828" s="196"/>
      <c r="DN1828" s="196"/>
      <c r="DS1828" s="196"/>
      <c r="DY1828" s="196">
        <v>1</v>
      </c>
      <c r="EL1828" s="196"/>
      <c r="EM1828" s="195" t="s">
        <v>537</v>
      </c>
      <c r="EN1828" s="206" t="s">
        <v>3713</v>
      </c>
    </row>
    <row r="1829" spans="1:145" s="195" customFormat="1" x14ac:dyDescent="0.3">
      <c r="A1829" s="195" t="s">
        <v>97</v>
      </c>
      <c r="B1829" s="196" t="s">
        <v>3116</v>
      </c>
      <c r="C1829" s="195">
        <v>1</v>
      </c>
      <c r="D1829" s="196">
        <v>1</v>
      </c>
      <c r="F1829" s="196"/>
      <c r="G1829" s="197">
        <v>24.82</v>
      </c>
      <c r="H1829" s="197">
        <v>27.21</v>
      </c>
      <c r="I1829" s="197">
        <v>26.216000000000001</v>
      </c>
      <c r="J1829" s="198">
        <v>1.0544572063388822</v>
      </c>
      <c r="K1829" s="199">
        <v>614</v>
      </c>
      <c r="L1829" s="199">
        <v>897</v>
      </c>
      <c r="M1829" s="199">
        <v>738.4</v>
      </c>
      <c r="N1829" s="200">
        <v>112.20873406290637</v>
      </c>
      <c r="O1829" s="208">
        <v>-9.8835899999999999</v>
      </c>
      <c r="P1829" s="196">
        <v>-2.9055499999999999</v>
      </c>
      <c r="Q1829" s="208">
        <v>-42.418640000000003</v>
      </c>
      <c r="R1829" s="196">
        <v>-35.700229999999998</v>
      </c>
      <c r="S1829" s="202">
        <v>1</v>
      </c>
      <c r="T1829" s="202">
        <v>1</v>
      </c>
      <c r="U1829" s="202">
        <v>0</v>
      </c>
      <c r="V1829" s="202">
        <v>0</v>
      </c>
      <c r="W1829" s="202">
        <v>1</v>
      </c>
      <c r="X1829" s="202">
        <v>0</v>
      </c>
      <c r="Y1829" s="202">
        <v>0</v>
      </c>
      <c r="Z1829" s="202">
        <v>0</v>
      </c>
      <c r="AA1829" s="202">
        <v>0</v>
      </c>
      <c r="AB1829" s="202">
        <v>0</v>
      </c>
      <c r="AC1829" s="202">
        <v>0</v>
      </c>
      <c r="AD1829" s="202">
        <v>0</v>
      </c>
      <c r="AE1829" s="203">
        <v>0</v>
      </c>
      <c r="AF1829" s="204">
        <v>1</v>
      </c>
      <c r="AG1829" s="196"/>
      <c r="AH1829" s="195">
        <v>44.4</v>
      </c>
      <c r="AI1829" s="195">
        <v>11.9</v>
      </c>
      <c r="AJ1829" s="195">
        <v>54.15</v>
      </c>
      <c r="AK1829" s="195">
        <v>10.85</v>
      </c>
      <c r="AM1829" s="196"/>
      <c r="AN1829" s="193"/>
      <c r="AS1829" s="196"/>
      <c r="AY1829" s="196"/>
      <c r="AZ1829" s="193"/>
      <c r="BA1829" s="196"/>
      <c r="BF1829" s="195">
        <v>1</v>
      </c>
      <c r="BJ1829" s="196"/>
      <c r="BK1829" s="195">
        <v>1</v>
      </c>
      <c r="BL1829" s="196">
        <v>1</v>
      </c>
      <c r="BT1829" s="196"/>
      <c r="CA1829" s="196"/>
      <c r="CC1829" s="195">
        <v>1</v>
      </c>
      <c r="CI1829" s="195">
        <v>1</v>
      </c>
      <c r="CS1829" s="196"/>
      <c r="CU1829" s="196"/>
      <c r="CX1829" s="196"/>
      <c r="DN1829" s="196"/>
      <c r="DS1829" s="196"/>
      <c r="DY1829" s="196"/>
      <c r="EL1829" s="196"/>
      <c r="EM1829" s="195" t="s">
        <v>537</v>
      </c>
      <c r="EN1829" s="206" t="s">
        <v>210</v>
      </c>
    </row>
    <row r="1830" spans="1:145" x14ac:dyDescent="0.3">
      <c r="A1830" t="s">
        <v>97</v>
      </c>
      <c r="B1830" s="6" t="s">
        <v>3117</v>
      </c>
      <c r="F1830" s="6">
        <v>500</v>
      </c>
      <c r="AL1830"/>
      <c r="AN1830" s="12"/>
      <c r="AO1830"/>
      <c r="AZ1830" s="12"/>
      <c r="BA1830" s="6"/>
      <c r="EM1830" t="s">
        <v>537</v>
      </c>
      <c r="EN1830" s="16">
        <v>1</v>
      </c>
      <c r="EO1830" t="s">
        <v>602</v>
      </c>
    </row>
    <row r="1831" spans="1:145" x14ac:dyDescent="0.3">
      <c r="A1831" t="s">
        <v>97</v>
      </c>
      <c r="B1831" s="6" t="s">
        <v>3118</v>
      </c>
      <c r="D1831" s="6">
        <v>1</v>
      </c>
      <c r="E1831">
        <v>800</v>
      </c>
      <c r="F1831" s="6">
        <v>1400</v>
      </c>
      <c r="AH1831">
        <v>42.4</v>
      </c>
      <c r="AI1831">
        <v>7.5</v>
      </c>
      <c r="AJ1831">
        <v>51.4</v>
      </c>
      <c r="AK1831">
        <v>10.7</v>
      </c>
      <c r="AL1831"/>
      <c r="AN1831" s="12"/>
      <c r="AO1831"/>
      <c r="AZ1831" s="12"/>
      <c r="BA1831" s="6"/>
      <c r="EM1831" t="s">
        <v>537</v>
      </c>
      <c r="EN1831" s="16">
        <v>1</v>
      </c>
    </row>
    <row r="1832" spans="1:145" s="51" customFormat="1" x14ac:dyDescent="0.3">
      <c r="A1832" s="51" t="s">
        <v>97</v>
      </c>
      <c r="B1832" s="52" t="s">
        <v>3119</v>
      </c>
      <c r="D1832" s="52"/>
      <c r="E1832" s="51">
        <v>550</v>
      </c>
      <c r="F1832" s="52">
        <v>900</v>
      </c>
      <c r="J1832" s="52"/>
      <c r="N1832" s="52"/>
      <c r="P1832" s="52"/>
      <c r="R1832" s="52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100"/>
      <c r="AF1832" s="115"/>
      <c r="AG1832" s="52"/>
      <c r="AL1832" s="51">
        <v>31.65</v>
      </c>
      <c r="AM1832" s="52">
        <v>4.05</v>
      </c>
      <c r="AN1832" s="45"/>
      <c r="AS1832" s="52"/>
      <c r="AY1832" s="52"/>
      <c r="AZ1832" s="45"/>
      <c r="BA1832" s="52"/>
      <c r="BJ1832" s="52"/>
      <c r="BL1832" s="52"/>
      <c r="BT1832" s="52"/>
      <c r="CA1832" s="52"/>
      <c r="CS1832" s="52"/>
      <c r="CU1832" s="52"/>
      <c r="CX1832" s="52"/>
      <c r="DN1832" s="52"/>
      <c r="DS1832" s="52"/>
      <c r="DY1832" s="52"/>
      <c r="EL1832" s="52"/>
      <c r="EM1832" s="51" t="s">
        <v>537</v>
      </c>
      <c r="EN1832" s="53">
        <v>1</v>
      </c>
    </row>
    <row r="1833" spans="1:145" s="214" customFormat="1" x14ac:dyDescent="0.3">
      <c r="A1833" s="214" t="s">
        <v>40</v>
      </c>
      <c r="B1833" s="215" t="s">
        <v>3120</v>
      </c>
      <c r="C1833" s="214">
        <v>1</v>
      </c>
      <c r="D1833" s="215">
        <v>1</v>
      </c>
      <c r="E1833" s="214">
        <v>0</v>
      </c>
      <c r="F1833" s="215">
        <v>1770</v>
      </c>
      <c r="G1833" s="214">
        <v>11.33</v>
      </c>
      <c r="H1833" s="214">
        <v>17.37</v>
      </c>
      <c r="I1833" s="214">
        <v>14.525499999999999</v>
      </c>
      <c r="J1833" s="216">
        <v>2.0421749886360301</v>
      </c>
      <c r="K1833" s="214">
        <v>488.05</v>
      </c>
      <c r="L1833" s="214">
        <v>1344.18</v>
      </c>
      <c r="M1833" s="214">
        <v>784.73149999999998</v>
      </c>
      <c r="N1833" s="217">
        <v>237.16701153573129</v>
      </c>
      <c r="O1833" s="214">
        <v>36.649000000000001</v>
      </c>
      <c r="P1833" s="215">
        <v>46.962119999999999</v>
      </c>
      <c r="Q1833" s="214">
        <v>-9.3597400000000004</v>
      </c>
      <c r="R1833" s="215">
        <v>6.6518800000000002</v>
      </c>
      <c r="S1833" s="218">
        <v>1</v>
      </c>
      <c r="T1833" s="218">
        <v>0</v>
      </c>
      <c r="U1833" s="218">
        <v>1</v>
      </c>
      <c r="V1833" s="218">
        <v>0</v>
      </c>
      <c r="W1833" s="218">
        <v>1</v>
      </c>
      <c r="X1833" s="218">
        <v>0</v>
      </c>
      <c r="Y1833" s="218">
        <v>0</v>
      </c>
      <c r="Z1833" s="218">
        <v>1</v>
      </c>
      <c r="AA1833" s="218">
        <v>0</v>
      </c>
      <c r="AB1833" s="218">
        <v>0</v>
      </c>
      <c r="AC1833" s="218">
        <v>0</v>
      </c>
      <c r="AD1833" s="218">
        <v>1</v>
      </c>
      <c r="AE1833" s="219">
        <v>0</v>
      </c>
      <c r="AF1833" s="220">
        <v>3</v>
      </c>
      <c r="AG1833" s="215">
        <v>1</v>
      </c>
      <c r="AH1833" s="214">
        <v>71.98</v>
      </c>
      <c r="AI1833" s="214">
        <v>6.01</v>
      </c>
      <c r="AJ1833" s="214">
        <v>74.63</v>
      </c>
      <c r="AK1833" s="214">
        <v>5.68</v>
      </c>
      <c r="AM1833" s="215"/>
      <c r="AN1833" s="221">
        <v>1301</v>
      </c>
      <c r="AO1833" s="214">
        <v>3360</v>
      </c>
      <c r="AS1833" s="215"/>
      <c r="AY1833" s="215"/>
      <c r="AZ1833" s="221"/>
      <c r="BA1833" s="215"/>
      <c r="BE1833" s="214">
        <v>1</v>
      </c>
      <c r="BJ1833" s="215"/>
      <c r="BL1833" s="215"/>
      <c r="BP1833" s="214">
        <v>1</v>
      </c>
      <c r="BT1833" s="215">
        <v>1</v>
      </c>
      <c r="CA1833" s="215"/>
      <c r="CI1833" s="214">
        <v>1</v>
      </c>
      <c r="CO1833" s="214">
        <v>1</v>
      </c>
      <c r="CS1833" s="215"/>
      <c r="CU1833" s="215"/>
      <c r="CW1833" s="214">
        <v>1</v>
      </c>
      <c r="CX1833" s="215"/>
      <c r="DN1833" s="215"/>
      <c r="DS1833" s="215"/>
      <c r="DY1833" s="215"/>
      <c r="EA1833" s="214">
        <v>1</v>
      </c>
      <c r="EL1833" s="215"/>
      <c r="EM1833" s="214" t="s">
        <v>536</v>
      </c>
      <c r="EN1833" s="222" t="s">
        <v>4899</v>
      </c>
    </row>
    <row r="1834" spans="1:145" s="195" customFormat="1" x14ac:dyDescent="0.3">
      <c r="A1834" s="195" t="s">
        <v>40</v>
      </c>
      <c r="B1834" s="196" t="s">
        <v>3121</v>
      </c>
      <c r="C1834" s="195">
        <v>1</v>
      </c>
      <c r="D1834" s="196">
        <v>1</v>
      </c>
      <c r="E1834" s="193">
        <v>0</v>
      </c>
      <c r="F1834" s="196">
        <v>675</v>
      </c>
      <c r="G1834" s="197">
        <v>4.9000000000000004</v>
      </c>
      <c r="H1834" s="197">
        <v>12.34</v>
      </c>
      <c r="I1834" s="197">
        <v>9.2169841269841246</v>
      </c>
      <c r="J1834" s="198">
        <v>1.7726976298401333</v>
      </c>
      <c r="K1834" s="199">
        <v>465</v>
      </c>
      <c r="L1834" s="199">
        <v>1089</v>
      </c>
      <c r="M1834" s="199">
        <v>668.44444444444446</v>
      </c>
      <c r="N1834" s="200">
        <v>112.18630498010714</v>
      </c>
      <c r="O1834" s="208">
        <v>44.54242</v>
      </c>
      <c r="P1834" s="196">
        <v>57.639330000000001</v>
      </c>
      <c r="Q1834" s="208">
        <v>46.803469999999997</v>
      </c>
      <c r="R1834" s="196">
        <v>56.572789999999998</v>
      </c>
      <c r="S1834" s="202">
        <v>1</v>
      </c>
      <c r="T1834" s="202">
        <v>0</v>
      </c>
      <c r="U1834" s="202">
        <v>1</v>
      </c>
      <c r="V1834" s="202">
        <v>1</v>
      </c>
      <c r="W1834" s="202">
        <v>1</v>
      </c>
      <c r="X1834" s="202">
        <v>0</v>
      </c>
      <c r="Y1834" s="202">
        <v>0</v>
      </c>
      <c r="Z1834" s="202">
        <v>0</v>
      </c>
      <c r="AA1834" s="202">
        <v>0</v>
      </c>
      <c r="AB1834" s="202">
        <v>0</v>
      </c>
      <c r="AC1834" s="202">
        <v>1</v>
      </c>
      <c r="AD1834" s="202">
        <v>1</v>
      </c>
      <c r="AE1834" s="203">
        <v>0</v>
      </c>
      <c r="AF1834" s="204">
        <v>1</v>
      </c>
      <c r="AG1834" s="196">
        <v>1</v>
      </c>
      <c r="AH1834" s="195">
        <v>48.91</v>
      </c>
      <c r="AJ1834" s="195">
        <v>57.13</v>
      </c>
      <c r="AM1834" s="196"/>
      <c r="AN1834" s="193">
        <v>480</v>
      </c>
      <c r="AO1834" s="195">
        <v>3000</v>
      </c>
      <c r="AR1834" s="195">
        <v>1</v>
      </c>
      <c r="AS1834" s="196">
        <v>0.5</v>
      </c>
      <c r="AX1834" s="195">
        <v>12</v>
      </c>
      <c r="AY1834" s="196">
        <v>4</v>
      </c>
      <c r="AZ1834" s="193"/>
      <c r="BA1834" s="196"/>
      <c r="BE1834" s="195">
        <v>1</v>
      </c>
      <c r="BJ1834" s="196"/>
      <c r="BL1834" s="196"/>
      <c r="BO1834" s="195">
        <v>1</v>
      </c>
      <c r="BP1834" s="195">
        <v>1</v>
      </c>
      <c r="BT1834" s="196"/>
      <c r="BX1834" s="195">
        <v>1</v>
      </c>
      <c r="CA1834" s="196"/>
      <c r="CF1834" s="195">
        <v>1</v>
      </c>
      <c r="CH1834" s="195">
        <v>1</v>
      </c>
      <c r="CI1834" s="195">
        <v>1</v>
      </c>
      <c r="CN1834" s="195">
        <v>1</v>
      </c>
      <c r="CS1834" s="196"/>
      <c r="CU1834" s="196"/>
      <c r="CX1834" s="196"/>
      <c r="DN1834" s="196"/>
      <c r="DS1834" s="196"/>
      <c r="DT1834" s="195">
        <v>1</v>
      </c>
      <c r="DU1834" s="195">
        <v>1</v>
      </c>
      <c r="DW1834" s="195">
        <v>1</v>
      </c>
      <c r="DX1834" s="195">
        <v>1</v>
      </c>
      <c r="DY1834" s="196"/>
      <c r="EA1834" s="195">
        <v>1</v>
      </c>
      <c r="ED1834" s="195">
        <v>1</v>
      </c>
      <c r="EF1834" s="195">
        <v>1</v>
      </c>
      <c r="EG1834" s="195">
        <v>1</v>
      </c>
      <c r="EH1834" s="195">
        <v>1</v>
      </c>
      <c r="EL1834" s="196"/>
      <c r="EM1834" s="195" t="s">
        <v>536</v>
      </c>
      <c r="EN1834" s="206" t="s">
        <v>224</v>
      </c>
    </row>
    <row r="1835" spans="1:145" s="195" customFormat="1" x14ac:dyDescent="0.3">
      <c r="A1835" s="195" t="s">
        <v>40</v>
      </c>
      <c r="B1835" s="196" t="s">
        <v>3122</v>
      </c>
      <c r="C1835" s="195">
        <v>1</v>
      </c>
      <c r="D1835" s="196">
        <v>1</v>
      </c>
      <c r="F1835" s="196">
        <v>2000</v>
      </c>
      <c r="G1835" s="197">
        <v>8.5</v>
      </c>
      <c r="H1835" s="197">
        <v>20.37</v>
      </c>
      <c r="I1835" s="197">
        <v>13.274117647058825</v>
      </c>
      <c r="J1835" s="198">
        <v>3.6394265668225958</v>
      </c>
      <c r="K1835" s="199">
        <v>147</v>
      </c>
      <c r="L1835" s="199">
        <v>852</v>
      </c>
      <c r="M1835" s="199">
        <v>550.64705882352939</v>
      </c>
      <c r="N1835" s="200">
        <v>162.12839864458908</v>
      </c>
      <c r="O1835" s="208">
        <v>32.120609999999999</v>
      </c>
      <c r="P1835" s="196">
        <v>45.895710000000001</v>
      </c>
      <c r="Q1835" s="208">
        <v>20.610320000000002</v>
      </c>
      <c r="R1835" s="201">
        <v>48.557299999999998</v>
      </c>
      <c r="S1835" s="202">
        <v>1</v>
      </c>
      <c r="T1835" s="202">
        <v>0</v>
      </c>
      <c r="U1835" s="202">
        <v>1</v>
      </c>
      <c r="V1835" s="202">
        <v>1</v>
      </c>
      <c r="W1835" s="202">
        <v>1</v>
      </c>
      <c r="X1835" s="202">
        <v>0</v>
      </c>
      <c r="Y1835" s="202">
        <v>0</v>
      </c>
      <c r="Z1835" s="202">
        <v>1</v>
      </c>
      <c r="AA1835" s="202">
        <v>0</v>
      </c>
      <c r="AB1835" s="202">
        <v>0</v>
      </c>
      <c r="AC1835" s="202">
        <v>1</v>
      </c>
      <c r="AD1835" s="202">
        <v>1</v>
      </c>
      <c r="AE1835" s="203">
        <v>0</v>
      </c>
      <c r="AF1835" s="204">
        <v>1</v>
      </c>
      <c r="AG1835" s="196">
        <v>2</v>
      </c>
      <c r="AL1835" s="195">
        <v>90</v>
      </c>
      <c r="AM1835" s="196"/>
      <c r="AN1835" s="193">
        <v>5500</v>
      </c>
      <c r="AO1835" s="195">
        <v>6500</v>
      </c>
      <c r="AS1835" s="196"/>
      <c r="AY1835" s="196"/>
      <c r="AZ1835" s="193"/>
      <c r="BA1835" s="196"/>
      <c r="BE1835" s="195">
        <v>1</v>
      </c>
      <c r="BJ1835" s="196"/>
      <c r="BL1835" s="196"/>
      <c r="BP1835" s="195">
        <v>1</v>
      </c>
      <c r="BQ1835" s="195">
        <v>1</v>
      </c>
      <c r="BT1835" s="196">
        <v>1</v>
      </c>
      <c r="BX1835" s="195">
        <v>1</v>
      </c>
      <c r="CA1835" s="196"/>
      <c r="CB1835" s="195">
        <v>1</v>
      </c>
      <c r="CC1835" s="195">
        <v>1</v>
      </c>
      <c r="CF1835" s="195">
        <v>1</v>
      </c>
      <c r="CH1835" s="195">
        <v>1</v>
      </c>
      <c r="CI1835" s="195">
        <v>1</v>
      </c>
      <c r="CS1835" s="196"/>
      <c r="CU1835" s="196"/>
      <c r="CW1835" s="195">
        <v>1</v>
      </c>
      <c r="CX1835" s="196"/>
      <c r="DN1835" s="196"/>
      <c r="DS1835" s="196"/>
      <c r="DT1835" s="195">
        <v>1</v>
      </c>
      <c r="DU1835" s="195">
        <v>1</v>
      </c>
      <c r="DX1835" s="195">
        <v>1</v>
      </c>
      <c r="DY1835" s="196"/>
      <c r="EA1835" s="195">
        <v>1</v>
      </c>
      <c r="EL1835" s="196"/>
      <c r="EM1835" s="195" t="s">
        <v>3123</v>
      </c>
      <c r="EN1835" s="206" t="s">
        <v>224</v>
      </c>
    </row>
    <row r="1836" spans="1:145" s="51" customFormat="1" x14ac:dyDescent="0.3">
      <c r="A1836" s="51" t="s">
        <v>40</v>
      </c>
      <c r="B1836" s="52" t="s">
        <v>3124</v>
      </c>
      <c r="D1836" s="52">
        <v>1</v>
      </c>
      <c r="F1836" s="52">
        <v>350</v>
      </c>
      <c r="J1836" s="52"/>
      <c r="N1836" s="52"/>
      <c r="P1836" s="52"/>
      <c r="R1836" s="52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100"/>
      <c r="AF1836" s="115"/>
      <c r="AG1836" s="52">
        <v>1</v>
      </c>
      <c r="AH1836" s="51">
        <v>52.25</v>
      </c>
      <c r="AI1836" s="51">
        <v>8.35</v>
      </c>
      <c r="AJ1836" s="51">
        <v>54.55</v>
      </c>
      <c r="AK1836" s="51">
        <v>9.5500000000000007</v>
      </c>
      <c r="AM1836" s="52"/>
      <c r="AN1836" s="45"/>
      <c r="AP1836" s="51">
        <v>1.575</v>
      </c>
      <c r="AQ1836" s="51">
        <v>0.42499999999999999</v>
      </c>
      <c r="AS1836" s="52"/>
      <c r="AY1836" s="52"/>
      <c r="AZ1836" s="45"/>
      <c r="BA1836" s="52"/>
      <c r="BJ1836" s="52"/>
      <c r="BL1836" s="52"/>
      <c r="BT1836" s="52"/>
      <c r="CA1836" s="52"/>
      <c r="CS1836" s="52"/>
      <c r="CU1836" s="52"/>
      <c r="CX1836" s="52"/>
      <c r="DN1836" s="52"/>
      <c r="DS1836" s="52"/>
      <c r="DY1836" s="52"/>
      <c r="EL1836" s="52"/>
      <c r="EM1836" s="51" t="s">
        <v>539</v>
      </c>
      <c r="EN1836" s="53">
        <v>1</v>
      </c>
    </row>
    <row r="1837" spans="1:145" s="70" customFormat="1" x14ac:dyDescent="0.3">
      <c r="A1837" s="70" t="s">
        <v>39</v>
      </c>
      <c r="B1837" s="136" t="s">
        <v>3125</v>
      </c>
      <c r="D1837" s="136"/>
      <c r="F1837" s="136"/>
      <c r="J1837" s="136"/>
      <c r="N1837" s="136"/>
      <c r="P1837" s="136"/>
      <c r="R1837" s="136"/>
      <c r="S1837" s="73"/>
      <c r="T1837" s="73"/>
      <c r="U1837" s="73"/>
      <c r="V1837" s="73"/>
      <c r="W1837" s="73"/>
      <c r="X1837" s="73"/>
      <c r="Y1837" s="73"/>
      <c r="Z1837" s="73"/>
      <c r="AA1837" s="73"/>
      <c r="AB1837" s="73"/>
      <c r="AC1837" s="73"/>
      <c r="AD1837" s="73"/>
      <c r="AE1837" s="135"/>
      <c r="AF1837" s="137"/>
      <c r="AG1837" s="136"/>
      <c r="AM1837" s="136"/>
      <c r="AN1837" s="69">
        <v>80</v>
      </c>
      <c r="AO1837" s="70">
        <v>750</v>
      </c>
      <c r="AS1837" s="136"/>
      <c r="AY1837" s="136"/>
      <c r="AZ1837" s="69"/>
      <c r="BA1837" s="136"/>
      <c r="BJ1837" s="136"/>
      <c r="BL1837" s="136"/>
      <c r="BT1837" s="136"/>
      <c r="CA1837" s="136"/>
      <c r="CS1837" s="136"/>
      <c r="CU1837" s="136"/>
      <c r="CX1837" s="136"/>
      <c r="DN1837" s="136"/>
      <c r="DS1837" s="136"/>
      <c r="DY1837" s="136"/>
      <c r="EL1837" s="136"/>
      <c r="EM1837" s="70" t="s">
        <v>536</v>
      </c>
      <c r="EN1837" s="138">
        <v>1</v>
      </c>
      <c r="EO1837" s="70" t="s">
        <v>602</v>
      </c>
    </row>
    <row r="1838" spans="1:145" s="195" customFormat="1" x14ac:dyDescent="0.3">
      <c r="A1838" s="193" t="s">
        <v>39</v>
      </c>
      <c r="B1838" s="196" t="s">
        <v>152</v>
      </c>
      <c r="C1838" s="195">
        <v>1</v>
      </c>
      <c r="D1838" s="196">
        <v>1</v>
      </c>
      <c r="E1838" s="195">
        <v>0</v>
      </c>
      <c r="F1838" s="196">
        <v>1450</v>
      </c>
      <c r="G1838" s="195">
        <v>13.95</v>
      </c>
      <c r="H1838" s="195">
        <v>17.59</v>
      </c>
      <c r="I1838" s="195">
        <v>16.21125</v>
      </c>
      <c r="J1838" s="196">
        <v>1.2223576945122625</v>
      </c>
      <c r="K1838" s="195">
        <v>472</v>
      </c>
      <c r="L1838" s="195">
        <v>1261</v>
      </c>
      <c r="M1838" s="195">
        <v>780.8125</v>
      </c>
      <c r="N1838" s="196">
        <v>245.903834523444</v>
      </c>
      <c r="O1838" s="195">
        <v>35.979999999999997</v>
      </c>
      <c r="P1838" s="196">
        <v>41.324129999999997</v>
      </c>
      <c r="Q1838" s="195">
        <v>-9.5189599999999999</v>
      </c>
      <c r="R1838" s="196">
        <v>-2.48</v>
      </c>
      <c r="S1838" s="202">
        <v>1</v>
      </c>
      <c r="T1838" s="202">
        <v>0</v>
      </c>
      <c r="U1838" s="202">
        <v>1</v>
      </c>
      <c r="V1838" s="202">
        <v>0</v>
      </c>
      <c r="W1838" s="202">
        <v>1</v>
      </c>
      <c r="X1838" s="202">
        <v>0</v>
      </c>
      <c r="Y1838" s="202">
        <v>0</v>
      </c>
      <c r="Z1838" s="202">
        <v>1</v>
      </c>
      <c r="AA1838" s="202">
        <v>0</v>
      </c>
      <c r="AB1838" s="202">
        <v>0</v>
      </c>
      <c r="AC1838" s="202">
        <v>1</v>
      </c>
      <c r="AD1838" s="202">
        <v>1</v>
      </c>
      <c r="AE1838" s="203">
        <v>0</v>
      </c>
      <c r="AF1838" s="204">
        <v>1</v>
      </c>
      <c r="AG1838" s="196"/>
      <c r="AH1838" s="195">
        <v>35.17</v>
      </c>
      <c r="AJ1838" s="195">
        <v>40.72</v>
      </c>
      <c r="AL1838" s="195">
        <v>37.950000000000003</v>
      </c>
      <c r="AM1838" s="196"/>
      <c r="AN1838" s="195">
        <v>105</v>
      </c>
      <c r="AO1838" s="195">
        <v>335</v>
      </c>
      <c r="AP1838" s="195">
        <v>1.25</v>
      </c>
      <c r="AQ1838" s="195">
        <v>0.25</v>
      </c>
      <c r="AR1838" s="195">
        <v>1</v>
      </c>
      <c r="AS1838" s="235">
        <v>0.25</v>
      </c>
      <c r="AT1838" s="195">
        <v>4</v>
      </c>
      <c r="AU1838" s="195">
        <v>0</v>
      </c>
      <c r="AV1838" s="195">
        <v>15.5</v>
      </c>
      <c r="AW1838" s="195">
        <v>5.5</v>
      </c>
      <c r="AX1838" s="195">
        <v>10</v>
      </c>
      <c r="AY1838" s="196">
        <v>0</v>
      </c>
      <c r="AZ1838" s="193"/>
      <c r="BA1838" s="235"/>
      <c r="BB1838" s="236"/>
      <c r="BC1838" s="236"/>
      <c r="BD1838" s="236"/>
      <c r="BE1838" s="236">
        <v>1</v>
      </c>
      <c r="BF1838" s="236"/>
      <c r="BG1838" s="236"/>
      <c r="BH1838" s="236"/>
      <c r="BI1838" s="236"/>
      <c r="BJ1838" s="235"/>
      <c r="BK1838" s="236"/>
      <c r="BL1838" s="235"/>
      <c r="BM1838" s="236"/>
      <c r="BN1838" s="236"/>
      <c r="BO1838" s="236"/>
      <c r="BP1838" s="236"/>
      <c r="BQ1838" s="236"/>
      <c r="BR1838" s="236"/>
      <c r="BS1838" s="236"/>
      <c r="BT1838" s="235">
        <v>1</v>
      </c>
      <c r="BU1838" s="236"/>
      <c r="BV1838" s="236"/>
      <c r="BW1838" s="236"/>
      <c r="BX1838" s="236"/>
      <c r="BY1838" s="236"/>
      <c r="BZ1838" s="236"/>
      <c r="CA1838" s="235"/>
      <c r="CB1838" s="236">
        <v>1</v>
      </c>
      <c r="CC1838" s="236"/>
      <c r="CD1838" s="236"/>
      <c r="CE1838" s="236"/>
      <c r="CF1838" s="236"/>
      <c r="CG1838" s="236">
        <v>1</v>
      </c>
      <c r="CH1838" s="236">
        <v>1</v>
      </c>
      <c r="CI1838" s="236"/>
      <c r="CJ1838" s="236"/>
      <c r="CK1838" s="236"/>
      <c r="CL1838" s="236"/>
      <c r="CM1838" s="236"/>
      <c r="CN1838" s="236"/>
      <c r="CO1838" s="236"/>
      <c r="CP1838" s="236"/>
      <c r="CQ1838" s="236">
        <v>1</v>
      </c>
      <c r="CR1838" s="236"/>
      <c r="CS1838" s="235"/>
      <c r="CT1838" s="236"/>
      <c r="CU1838" s="235"/>
      <c r="CV1838" s="236"/>
      <c r="CW1838" s="236"/>
      <c r="CX1838" s="235"/>
      <c r="CY1838" s="236"/>
      <c r="CZ1838" s="236"/>
      <c r="DA1838" s="236"/>
      <c r="DB1838" s="236"/>
      <c r="DC1838" s="236"/>
      <c r="DD1838" s="236"/>
      <c r="DE1838" s="236"/>
      <c r="DF1838" s="236"/>
      <c r="DG1838" s="236"/>
      <c r="DH1838" s="236"/>
      <c r="DI1838" s="236"/>
      <c r="DJ1838" s="236"/>
      <c r="DK1838" s="236"/>
      <c r="DL1838" s="236"/>
      <c r="DM1838" s="236"/>
      <c r="DN1838" s="235"/>
      <c r="DO1838" s="236"/>
      <c r="DP1838" s="236"/>
      <c r="DQ1838" s="236"/>
      <c r="DR1838" s="236"/>
      <c r="DS1838" s="235"/>
      <c r="DT1838" s="236">
        <v>1</v>
      </c>
      <c r="DU1838" s="236">
        <v>1</v>
      </c>
      <c r="DV1838" s="236"/>
      <c r="DW1838" s="236"/>
      <c r="DX1838" s="236"/>
      <c r="DY1838" s="235"/>
      <c r="DZ1838" s="236"/>
      <c r="EA1838" s="236">
        <v>1</v>
      </c>
      <c r="EB1838" s="236"/>
      <c r="EC1838" s="236"/>
      <c r="ED1838" s="236">
        <v>1</v>
      </c>
      <c r="EE1838" s="236"/>
      <c r="EF1838" s="236"/>
      <c r="EG1838" s="236"/>
      <c r="EH1838" s="236">
        <v>1</v>
      </c>
      <c r="EI1838" s="236"/>
      <c r="EJ1838" s="236"/>
      <c r="EK1838" s="236"/>
      <c r="EL1838" s="235"/>
      <c r="EM1838" s="195" t="s">
        <v>536</v>
      </c>
      <c r="EN1838" s="206" t="s">
        <v>224</v>
      </c>
    </row>
    <row r="1839" spans="1:145" s="51" customFormat="1" x14ac:dyDescent="0.3">
      <c r="A1839" s="45" t="s">
        <v>39</v>
      </c>
      <c r="B1839" s="52" t="s">
        <v>3126</v>
      </c>
      <c r="C1839" s="51">
        <v>1</v>
      </c>
      <c r="D1839" s="52"/>
      <c r="F1839" s="52"/>
      <c r="J1839" s="52"/>
      <c r="N1839" s="52"/>
      <c r="P1839" s="52"/>
      <c r="R1839" s="52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100"/>
      <c r="AF1839" s="115"/>
      <c r="AG1839" s="52">
        <v>2</v>
      </c>
      <c r="AH1839" s="51">
        <v>36.67</v>
      </c>
      <c r="AJ1839" s="51">
        <v>43.31</v>
      </c>
      <c r="AM1839" s="52"/>
      <c r="AN1839" s="45">
        <v>40</v>
      </c>
      <c r="AO1839" s="51">
        <v>300</v>
      </c>
      <c r="AS1839" s="52"/>
      <c r="AY1839" s="52"/>
      <c r="AZ1839" s="45"/>
      <c r="BA1839" s="52"/>
      <c r="BJ1839" s="52"/>
      <c r="BL1839" s="52"/>
      <c r="BT1839" s="52"/>
      <c r="CA1839" s="52"/>
      <c r="CS1839" s="52"/>
      <c r="CU1839" s="52"/>
      <c r="CX1839" s="52"/>
      <c r="DN1839" s="52"/>
      <c r="DS1839" s="52"/>
      <c r="DY1839" s="52"/>
      <c r="EL1839" s="52"/>
      <c r="EM1839" s="51" t="s">
        <v>536</v>
      </c>
      <c r="EN1839" s="53" t="s">
        <v>116</v>
      </c>
    </row>
    <row r="1840" spans="1:145" s="70" customFormat="1" x14ac:dyDescent="0.3">
      <c r="A1840" s="70" t="s">
        <v>57</v>
      </c>
      <c r="B1840" s="136" t="s">
        <v>3127</v>
      </c>
      <c r="C1840" s="70">
        <v>2</v>
      </c>
      <c r="D1840" s="136"/>
      <c r="E1840" s="70">
        <v>1450</v>
      </c>
      <c r="F1840" s="136">
        <v>1850</v>
      </c>
      <c r="J1840" s="136"/>
      <c r="N1840" s="136"/>
      <c r="P1840" s="136"/>
      <c r="R1840" s="136"/>
      <c r="S1840" s="73"/>
      <c r="T1840" s="73"/>
      <c r="U1840" s="73"/>
      <c r="V1840" s="73"/>
      <c r="W1840" s="73"/>
      <c r="X1840" s="73"/>
      <c r="Y1840" s="73"/>
      <c r="Z1840" s="73"/>
      <c r="AA1840" s="73"/>
      <c r="AB1840" s="73"/>
      <c r="AC1840" s="73"/>
      <c r="AD1840" s="73"/>
      <c r="AE1840" s="135"/>
      <c r="AF1840" s="137"/>
      <c r="AG1840" s="136">
        <v>0</v>
      </c>
      <c r="AH1840" s="70">
        <v>32.65</v>
      </c>
      <c r="AI1840" s="70">
        <v>12.65</v>
      </c>
      <c r="AJ1840" s="70">
        <v>30.35</v>
      </c>
      <c r="AK1840" s="70">
        <v>9.25</v>
      </c>
      <c r="AM1840" s="136"/>
      <c r="AN1840" s="69"/>
      <c r="AS1840" s="136"/>
      <c r="AY1840" s="136"/>
      <c r="AZ1840" s="69"/>
      <c r="BA1840" s="136"/>
      <c r="BJ1840" s="136"/>
      <c r="BL1840" s="136"/>
      <c r="BT1840" s="136"/>
      <c r="CA1840" s="136"/>
      <c r="CS1840" s="136"/>
      <c r="CU1840" s="136"/>
      <c r="CX1840" s="136"/>
      <c r="DN1840" s="136"/>
      <c r="DS1840" s="136"/>
      <c r="DY1840" s="136"/>
      <c r="EL1840" s="136"/>
      <c r="EM1840" s="70" t="s">
        <v>539</v>
      </c>
      <c r="EN1840" s="138">
        <v>1</v>
      </c>
    </row>
    <row r="1841" spans="1:145" x14ac:dyDescent="0.3">
      <c r="A1841" t="s">
        <v>57</v>
      </c>
      <c r="B1841" s="6" t="s">
        <v>3128</v>
      </c>
      <c r="E1841">
        <v>2400</v>
      </c>
      <c r="AL1841"/>
      <c r="AN1841" s="12"/>
      <c r="AO1841"/>
      <c r="AZ1841" s="12"/>
      <c r="BA1841" s="6"/>
      <c r="EM1841" t="s">
        <v>539</v>
      </c>
      <c r="EN1841" s="16">
        <v>1</v>
      </c>
      <c r="EO1841" t="s">
        <v>602</v>
      </c>
    </row>
    <row r="1842" spans="1:145" x14ac:dyDescent="0.3">
      <c r="A1842" t="s">
        <v>57</v>
      </c>
      <c r="B1842" s="6" t="s">
        <v>3129</v>
      </c>
      <c r="E1842">
        <v>800</v>
      </c>
      <c r="F1842" s="6">
        <v>1200</v>
      </c>
      <c r="AG1842" s="6">
        <v>2</v>
      </c>
      <c r="AH1842">
        <v>15</v>
      </c>
      <c r="AI1842">
        <v>4</v>
      </c>
      <c r="AJ1842">
        <v>19.5</v>
      </c>
      <c r="AK1842">
        <v>3.5</v>
      </c>
      <c r="AL1842"/>
      <c r="AN1842" s="12"/>
      <c r="AO1842"/>
      <c r="AZ1842" s="12"/>
      <c r="BA1842" s="6"/>
      <c r="EM1842" t="s">
        <v>539</v>
      </c>
      <c r="EN1842" s="16">
        <v>1</v>
      </c>
    </row>
    <row r="1843" spans="1:145" x14ac:dyDescent="0.3">
      <c r="A1843" t="s">
        <v>57</v>
      </c>
      <c r="B1843" s="6" t="s">
        <v>3130</v>
      </c>
      <c r="AL1843"/>
      <c r="AN1843" s="12"/>
      <c r="AO1843"/>
      <c r="AZ1843" s="12"/>
      <c r="BA1843" s="6"/>
      <c r="EM1843" t="s">
        <v>539</v>
      </c>
      <c r="EN1843" s="16">
        <v>1</v>
      </c>
      <c r="EO1843" t="s">
        <v>602</v>
      </c>
    </row>
    <row r="1844" spans="1:145" x14ac:dyDescent="0.3">
      <c r="A1844" t="s">
        <v>57</v>
      </c>
      <c r="B1844" s="6" t="s">
        <v>3131</v>
      </c>
      <c r="AG1844" s="6">
        <v>2</v>
      </c>
      <c r="AH1844">
        <v>15</v>
      </c>
      <c r="AI1844">
        <v>1</v>
      </c>
      <c r="AJ1844">
        <v>18</v>
      </c>
      <c r="AK1844">
        <v>1</v>
      </c>
      <c r="AL1844"/>
      <c r="AN1844" s="12"/>
      <c r="AO1844"/>
      <c r="AZ1844" s="12"/>
      <c r="BA1844" s="6"/>
      <c r="EM1844" t="s">
        <v>539</v>
      </c>
      <c r="EN1844" s="16">
        <v>1</v>
      </c>
    </row>
    <row r="1845" spans="1:145" s="195" customFormat="1" x14ac:dyDescent="0.3">
      <c r="A1845" s="195" t="s">
        <v>57</v>
      </c>
      <c r="B1845" s="196" t="s">
        <v>3132</v>
      </c>
      <c r="C1845" s="195">
        <v>1</v>
      </c>
      <c r="D1845" s="196">
        <v>1</v>
      </c>
      <c r="F1845" s="196"/>
      <c r="G1845" s="195">
        <v>26.18</v>
      </c>
      <c r="H1845" s="195">
        <v>28.6</v>
      </c>
      <c r="I1845" s="195">
        <v>27.451999999999998</v>
      </c>
      <c r="J1845" s="198">
        <v>1.020034313148338</v>
      </c>
      <c r="K1845" s="195">
        <v>725.47</v>
      </c>
      <c r="L1845" s="195">
        <v>2790.51</v>
      </c>
      <c r="M1845" s="195">
        <v>1629.5160000000001</v>
      </c>
      <c r="N1845" s="200">
        <v>897.89964850199124</v>
      </c>
      <c r="O1845" s="208">
        <v>5.1802099999999998</v>
      </c>
      <c r="P1845" s="196">
        <v>12.667339999999999</v>
      </c>
      <c r="Q1845" s="208">
        <v>-12.92479</v>
      </c>
      <c r="R1845" s="196">
        <v>1.3767</v>
      </c>
      <c r="S1845" s="202">
        <v>1</v>
      </c>
      <c r="T1845" s="202">
        <v>1</v>
      </c>
      <c r="U1845" s="202">
        <v>1</v>
      </c>
      <c r="V1845" s="202">
        <v>1</v>
      </c>
      <c r="W1845" s="202">
        <v>1</v>
      </c>
      <c r="X1845" s="202">
        <v>1</v>
      </c>
      <c r="Y1845" s="202">
        <v>0</v>
      </c>
      <c r="Z1845" s="202">
        <v>0</v>
      </c>
      <c r="AA1845" s="202">
        <v>0</v>
      </c>
      <c r="AB1845" s="202">
        <v>0</v>
      </c>
      <c r="AC1845" s="202">
        <v>1</v>
      </c>
      <c r="AD1845" s="202">
        <v>1</v>
      </c>
      <c r="AE1845" s="203">
        <v>0</v>
      </c>
      <c r="AF1845" s="204">
        <v>1</v>
      </c>
      <c r="AG1845" s="196"/>
      <c r="AH1845" s="195">
        <v>17</v>
      </c>
      <c r="AI1845" s="195">
        <v>3</v>
      </c>
      <c r="AJ1845" s="195">
        <v>19.5</v>
      </c>
      <c r="AK1845" s="195">
        <v>3.5</v>
      </c>
      <c r="AM1845" s="196"/>
      <c r="AN1845" s="193">
        <v>300</v>
      </c>
      <c r="AO1845" s="195">
        <v>1300</v>
      </c>
      <c r="AP1845" s="195">
        <v>2.25</v>
      </c>
      <c r="AS1845" s="196"/>
      <c r="AY1845" s="196"/>
      <c r="AZ1845" s="193"/>
      <c r="BA1845" s="196"/>
      <c r="BG1845" s="195">
        <v>1</v>
      </c>
      <c r="BJ1845" s="196"/>
      <c r="BK1845" s="195">
        <v>1</v>
      </c>
      <c r="BL1845" s="196">
        <v>1</v>
      </c>
      <c r="BQ1845" s="195">
        <v>1</v>
      </c>
      <c r="BR1845" s="195">
        <v>1</v>
      </c>
      <c r="BT1845" s="196"/>
      <c r="BY1845" s="195">
        <v>1</v>
      </c>
      <c r="BZ1845" s="195">
        <v>1</v>
      </c>
      <c r="CA1845" s="196"/>
      <c r="CI1845" s="195">
        <v>1</v>
      </c>
      <c r="CS1845" s="196"/>
      <c r="CU1845" s="196"/>
      <c r="CX1845" s="196"/>
      <c r="DN1845" s="196"/>
      <c r="DS1845" s="196"/>
      <c r="DT1845" s="195">
        <v>1</v>
      </c>
      <c r="DU1845" s="195">
        <v>1</v>
      </c>
      <c r="DW1845" s="195">
        <v>1</v>
      </c>
      <c r="DY1845" s="196">
        <v>1</v>
      </c>
      <c r="EA1845" s="195">
        <v>1</v>
      </c>
      <c r="EH1845" s="195">
        <v>1</v>
      </c>
      <c r="EL1845" s="196"/>
      <c r="EM1845" s="195" t="s">
        <v>539</v>
      </c>
      <c r="EN1845" s="206" t="s">
        <v>210</v>
      </c>
    </row>
    <row r="1846" spans="1:145" x14ac:dyDescent="0.3">
      <c r="A1846" t="s">
        <v>57</v>
      </c>
      <c r="B1846" s="6" t="s">
        <v>3133</v>
      </c>
      <c r="E1846">
        <v>0</v>
      </c>
      <c r="F1846" s="6">
        <v>1412</v>
      </c>
      <c r="AH1846">
        <v>15.5</v>
      </c>
      <c r="AL1846"/>
      <c r="AN1846" s="12"/>
      <c r="AO1846"/>
      <c r="AZ1846" s="12"/>
      <c r="BA1846" s="6"/>
      <c r="EM1846" t="s">
        <v>539</v>
      </c>
      <c r="EN1846" s="16">
        <v>1</v>
      </c>
    </row>
    <row r="1847" spans="1:145" s="195" customFormat="1" x14ac:dyDescent="0.3">
      <c r="A1847" s="195" t="s">
        <v>57</v>
      </c>
      <c r="B1847" s="196" t="s">
        <v>3134</v>
      </c>
      <c r="C1847" s="195">
        <v>1</v>
      </c>
      <c r="D1847" s="196">
        <v>1</v>
      </c>
      <c r="E1847" s="195">
        <v>1500</v>
      </c>
      <c r="F1847" s="196">
        <v>2200</v>
      </c>
      <c r="G1847" s="195">
        <v>16.579999999999998</v>
      </c>
      <c r="H1847" s="195">
        <v>29.25</v>
      </c>
      <c r="I1847" s="195">
        <v>22.082692307692312</v>
      </c>
      <c r="J1847" s="198">
        <v>2.8375349269283672</v>
      </c>
      <c r="K1847" s="195">
        <v>467.44</v>
      </c>
      <c r="L1847" s="195">
        <v>1551.78</v>
      </c>
      <c r="M1847" s="195">
        <v>965.19615384615361</v>
      </c>
      <c r="N1847" s="200">
        <v>325.16782431325493</v>
      </c>
      <c r="O1847" s="208">
        <v>-33.58717</v>
      </c>
      <c r="P1847" s="196">
        <v>11.30908</v>
      </c>
      <c r="Q1847" s="208">
        <v>-12.31077</v>
      </c>
      <c r="R1847" s="196">
        <v>39.209960000000002</v>
      </c>
      <c r="S1847" s="202">
        <v>1</v>
      </c>
      <c r="T1847" s="202">
        <v>1</v>
      </c>
      <c r="U1847" s="202">
        <v>1</v>
      </c>
      <c r="V1847" s="202">
        <v>1</v>
      </c>
      <c r="W1847" s="202">
        <v>1</v>
      </c>
      <c r="X1847" s="202">
        <v>0</v>
      </c>
      <c r="Y1847" s="202">
        <v>0</v>
      </c>
      <c r="Z1847" s="202">
        <v>0</v>
      </c>
      <c r="AA1847" s="202">
        <v>0</v>
      </c>
      <c r="AB1847" s="202">
        <v>0</v>
      </c>
      <c r="AC1847" s="202">
        <v>1</v>
      </c>
      <c r="AD1847" s="202">
        <v>1</v>
      </c>
      <c r="AE1847" s="203">
        <v>0</v>
      </c>
      <c r="AF1847" s="204">
        <v>1</v>
      </c>
      <c r="AG1847" s="196"/>
      <c r="AH1847" s="195">
        <v>27.5</v>
      </c>
      <c r="AI1847" s="195">
        <v>2.5</v>
      </c>
      <c r="AJ1847" s="195">
        <v>28.5</v>
      </c>
      <c r="AK1847" s="195">
        <v>2.5</v>
      </c>
      <c r="AM1847" s="196"/>
      <c r="AN1847" s="193"/>
      <c r="AP1847" s="195">
        <v>0.8</v>
      </c>
      <c r="AQ1847" s="195">
        <v>0.2</v>
      </c>
      <c r="AR1847" s="195">
        <v>4.8</v>
      </c>
      <c r="AS1847" s="196">
        <v>1</v>
      </c>
      <c r="AY1847" s="196"/>
      <c r="AZ1847" s="193"/>
      <c r="BA1847" s="196"/>
      <c r="BF1847" s="195">
        <v>1</v>
      </c>
      <c r="BG1847" s="195">
        <v>1</v>
      </c>
      <c r="BJ1847" s="196">
        <v>1</v>
      </c>
      <c r="BK1847" s="195">
        <v>1</v>
      </c>
      <c r="BL1847" s="196">
        <v>1</v>
      </c>
      <c r="BQ1847" s="195">
        <v>1</v>
      </c>
      <c r="BR1847" s="195">
        <v>1</v>
      </c>
      <c r="BT1847" s="196"/>
      <c r="BY1847" s="195">
        <v>1</v>
      </c>
      <c r="BZ1847" s="195">
        <v>1</v>
      </c>
      <c r="CA1847" s="196">
        <v>1</v>
      </c>
      <c r="CB1847" s="195">
        <v>1</v>
      </c>
      <c r="CC1847" s="195">
        <v>1</v>
      </c>
      <c r="CE1847" s="195">
        <v>1</v>
      </c>
      <c r="CF1847" s="195">
        <v>1</v>
      </c>
      <c r="CH1847" s="195">
        <v>1</v>
      </c>
      <c r="CI1847" s="195">
        <v>1</v>
      </c>
      <c r="CS1847" s="196"/>
      <c r="CU1847" s="196"/>
      <c r="CX1847" s="196"/>
      <c r="DN1847" s="196"/>
      <c r="DS1847" s="196"/>
      <c r="DT1847" s="195">
        <v>1</v>
      </c>
      <c r="DU1847" s="195">
        <v>1</v>
      </c>
      <c r="DW1847" s="195">
        <v>1</v>
      </c>
      <c r="DY1847" s="196">
        <v>1</v>
      </c>
      <c r="EA1847" s="195">
        <v>1</v>
      </c>
      <c r="EG1847" s="195">
        <v>1</v>
      </c>
      <c r="EL1847" s="196"/>
      <c r="EM1847" s="195" t="s">
        <v>539</v>
      </c>
      <c r="EN1847" s="206" t="s">
        <v>533</v>
      </c>
    </row>
    <row r="1848" spans="1:145" x14ac:dyDescent="0.3">
      <c r="A1848" t="s">
        <v>57</v>
      </c>
      <c r="B1848" s="6" t="s">
        <v>3135</v>
      </c>
      <c r="C1848">
        <v>2</v>
      </c>
      <c r="F1848" s="6">
        <v>1000</v>
      </c>
      <c r="AG1848" s="6">
        <v>0</v>
      </c>
      <c r="AH1848">
        <v>14.5</v>
      </c>
      <c r="AI1848">
        <v>2.5</v>
      </c>
      <c r="AJ1848">
        <v>19</v>
      </c>
      <c r="AK1848">
        <v>4</v>
      </c>
      <c r="AL1848"/>
      <c r="AN1848" s="12"/>
      <c r="AO1848">
        <v>34</v>
      </c>
      <c r="AR1848">
        <v>1.3</v>
      </c>
      <c r="AS1848" s="6">
        <v>0.1</v>
      </c>
      <c r="AZ1848" s="12"/>
      <c r="BA1848" s="6"/>
      <c r="EM1848" t="s">
        <v>539</v>
      </c>
      <c r="EN1848" s="16">
        <v>1</v>
      </c>
    </row>
    <row r="1849" spans="1:145" s="51" customFormat="1" x14ac:dyDescent="0.3">
      <c r="A1849" s="51" t="s">
        <v>57</v>
      </c>
      <c r="B1849" s="52" t="s">
        <v>3136</v>
      </c>
      <c r="D1849" s="52"/>
      <c r="F1849" s="52"/>
      <c r="J1849" s="52"/>
      <c r="N1849" s="52"/>
      <c r="P1849" s="52"/>
      <c r="R1849" s="52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100"/>
      <c r="AF1849" s="115"/>
      <c r="AG1849" s="52"/>
      <c r="AH1849" s="51">
        <v>17.5</v>
      </c>
      <c r="AI1849" s="51">
        <v>0.3</v>
      </c>
      <c r="AM1849" s="52"/>
      <c r="AN1849" s="45"/>
      <c r="AS1849" s="52"/>
      <c r="AY1849" s="52"/>
      <c r="AZ1849" s="45"/>
      <c r="BA1849" s="52"/>
      <c r="BJ1849" s="52"/>
      <c r="BL1849" s="52"/>
      <c r="BT1849" s="52"/>
      <c r="CA1849" s="52"/>
      <c r="CS1849" s="52"/>
      <c r="CU1849" s="52"/>
      <c r="CX1849" s="52"/>
      <c r="DN1849" s="52"/>
      <c r="DS1849" s="52"/>
      <c r="DY1849" s="52"/>
      <c r="EL1849" s="52"/>
      <c r="EM1849" s="51" t="s">
        <v>539</v>
      </c>
      <c r="EN1849" s="53">
        <v>1</v>
      </c>
    </row>
    <row r="1850" spans="1:145" s="214" customFormat="1" x14ac:dyDescent="0.3">
      <c r="A1850" s="214" t="s">
        <v>36</v>
      </c>
      <c r="B1850" s="215" t="s">
        <v>3137</v>
      </c>
      <c r="C1850" s="214">
        <v>1</v>
      </c>
      <c r="D1850" s="215">
        <v>1</v>
      </c>
      <c r="E1850" s="223"/>
      <c r="F1850" s="224"/>
      <c r="G1850" s="214">
        <v>24.39</v>
      </c>
      <c r="H1850" s="214">
        <v>24.41</v>
      </c>
      <c r="I1850" s="225">
        <v>24.4</v>
      </c>
      <c r="J1850" s="216">
        <v>1.4142135623730649E-2</v>
      </c>
      <c r="K1850" s="214">
        <v>1607.63</v>
      </c>
      <c r="L1850" s="214">
        <v>1699.33</v>
      </c>
      <c r="M1850" s="214">
        <v>1653.48</v>
      </c>
      <c r="N1850" s="217">
        <v>64.841691834806284</v>
      </c>
      <c r="O1850" s="214">
        <v>-2.4024399999999999</v>
      </c>
      <c r="P1850" s="215">
        <v>0.80669999999999997</v>
      </c>
      <c r="Q1850" s="214">
        <v>12.98556</v>
      </c>
      <c r="R1850" s="215">
        <v>15.09709</v>
      </c>
      <c r="S1850" s="202">
        <v>1</v>
      </c>
      <c r="T1850" s="202">
        <v>0</v>
      </c>
      <c r="U1850" s="202">
        <v>0</v>
      </c>
      <c r="V1850" s="202">
        <v>0</v>
      </c>
      <c r="W1850" s="202">
        <v>1</v>
      </c>
      <c r="X1850" s="202">
        <v>0</v>
      </c>
      <c r="Y1850" s="202">
        <v>0</v>
      </c>
      <c r="Z1850" s="202">
        <v>0</v>
      </c>
      <c r="AA1850" s="202">
        <v>0</v>
      </c>
      <c r="AB1850" s="202">
        <v>0</v>
      </c>
      <c r="AC1850" s="202">
        <v>1</v>
      </c>
      <c r="AD1850" s="202">
        <v>1</v>
      </c>
      <c r="AE1850" s="203">
        <v>0</v>
      </c>
      <c r="AF1850" s="220">
        <v>1</v>
      </c>
      <c r="AG1850" s="215"/>
      <c r="AL1850" s="214">
        <v>27.5</v>
      </c>
      <c r="AM1850" s="215">
        <v>2.5</v>
      </c>
      <c r="AN1850" s="221"/>
      <c r="AP1850" s="214">
        <v>1.3</v>
      </c>
      <c r="AQ1850" s="214">
        <v>0.05</v>
      </c>
      <c r="AR1850" s="214">
        <v>0.14000000000000001</v>
      </c>
      <c r="AS1850" s="215"/>
      <c r="AY1850" s="215"/>
      <c r="AZ1850" s="221"/>
      <c r="BA1850" s="215"/>
      <c r="BG1850" s="214">
        <v>1</v>
      </c>
      <c r="BI1850" s="214">
        <v>1</v>
      </c>
      <c r="BJ1850" s="215"/>
      <c r="BL1850" s="215"/>
      <c r="BT1850" s="215"/>
      <c r="CA1850" s="215"/>
      <c r="CB1850" s="214">
        <v>1</v>
      </c>
      <c r="CH1850" s="214">
        <v>1</v>
      </c>
      <c r="CJ1850" s="214">
        <v>1</v>
      </c>
      <c r="CS1850" s="215"/>
      <c r="CU1850" s="215"/>
      <c r="CX1850" s="215"/>
      <c r="DN1850" s="215"/>
      <c r="DS1850" s="215"/>
      <c r="DY1850" s="215">
        <v>1</v>
      </c>
      <c r="EA1850" s="214">
        <v>1</v>
      </c>
      <c r="EL1850" s="215"/>
      <c r="EM1850" s="214" t="s">
        <v>539</v>
      </c>
      <c r="EN1850" s="222" t="s">
        <v>4903</v>
      </c>
    </row>
    <row r="1851" spans="1:145" s="195" customFormat="1" x14ac:dyDescent="0.3">
      <c r="A1851" s="195" t="s">
        <v>36</v>
      </c>
      <c r="B1851" s="196" t="s">
        <v>3138</v>
      </c>
      <c r="C1851" s="195">
        <v>2</v>
      </c>
      <c r="D1851" s="196">
        <v>1</v>
      </c>
      <c r="E1851" s="195">
        <v>0</v>
      </c>
      <c r="F1851" s="196">
        <v>840</v>
      </c>
      <c r="G1851" s="195">
        <v>22.67</v>
      </c>
      <c r="H1851" s="195">
        <v>26.93</v>
      </c>
      <c r="I1851" s="195">
        <v>25.02</v>
      </c>
      <c r="J1851" s="198">
        <v>1.7607952748687159</v>
      </c>
      <c r="K1851" s="195">
        <v>614.02</v>
      </c>
      <c r="L1851" s="195">
        <v>1259.83</v>
      </c>
      <c r="M1851" s="195">
        <v>793.4375</v>
      </c>
      <c r="N1851" s="200">
        <v>311.4195031759142</v>
      </c>
      <c r="O1851" s="195">
        <v>-16.623390000000001</v>
      </c>
      <c r="P1851" s="196">
        <v>-6.2084400000000004</v>
      </c>
      <c r="Q1851" s="195">
        <v>-41.809640000000002</v>
      </c>
      <c r="R1851" s="196">
        <v>-35.740760000000002</v>
      </c>
      <c r="S1851" s="202">
        <v>1</v>
      </c>
      <c r="T1851" s="202">
        <v>1</v>
      </c>
      <c r="U1851" s="202">
        <v>1</v>
      </c>
      <c r="V1851" s="202">
        <v>0</v>
      </c>
      <c r="W1851" s="202">
        <v>1</v>
      </c>
      <c r="X1851" s="202">
        <v>0</v>
      </c>
      <c r="Y1851" s="202">
        <v>0</v>
      </c>
      <c r="Z1851" s="202">
        <v>0</v>
      </c>
      <c r="AA1851" s="202">
        <v>0</v>
      </c>
      <c r="AB1851" s="202">
        <v>0</v>
      </c>
      <c r="AC1851" s="202">
        <v>0</v>
      </c>
      <c r="AD1851" s="202">
        <v>1</v>
      </c>
      <c r="AE1851" s="203">
        <v>0</v>
      </c>
      <c r="AF1851" s="204">
        <v>1</v>
      </c>
      <c r="AG1851" s="196"/>
      <c r="AH1851" s="195">
        <v>44.5</v>
      </c>
      <c r="AI1851" s="195">
        <v>12.5</v>
      </c>
      <c r="AJ1851" s="195">
        <v>54.5</v>
      </c>
      <c r="AK1851" s="195">
        <v>13.5</v>
      </c>
      <c r="AM1851" s="196"/>
      <c r="AN1851" s="193"/>
      <c r="AS1851" s="196"/>
      <c r="AY1851" s="196"/>
      <c r="AZ1851" s="193"/>
      <c r="BA1851" s="196"/>
      <c r="BF1851" s="195">
        <v>1</v>
      </c>
      <c r="BJ1851" s="196"/>
      <c r="BK1851" s="195">
        <v>1</v>
      </c>
      <c r="BL1851" s="196">
        <v>1</v>
      </c>
      <c r="BQ1851" s="195">
        <v>1</v>
      </c>
      <c r="BR1851" s="195">
        <v>1</v>
      </c>
      <c r="BT1851" s="196"/>
      <c r="CA1851" s="196"/>
      <c r="CH1851" s="195">
        <v>1</v>
      </c>
      <c r="CS1851" s="196"/>
      <c r="CU1851" s="196"/>
      <c r="CX1851" s="196"/>
      <c r="DN1851" s="196"/>
      <c r="DS1851" s="196"/>
      <c r="DY1851" s="196"/>
      <c r="EA1851" s="195">
        <v>1</v>
      </c>
      <c r="EB1851" s="195">
        <v>1</v>
      </c>
      <c r="EL1851" s="196"/>
      <c r="EM1851" s="195" t="s">
        <v>537</v>
      </c>
      <c r="EN1851" s="206" t="s">
        <v>210</v>
      </c>
    </row>
    <row r="1852" spans="1:145" s="195" customFormat="1" x14ac:dyDescent="0.3">
      <c r="A1852" s="193" t="s">
        <v>36</v>
      </c>
      <c r="B1852" s="196" t="s">
        <v>153</v>
      </c>
      <c r="C1852" s="195">
        <v>2</v>
      </c>
      <c r="D1852" s="196">
        <v>1</v>
      </c>
      <c r="E1852" s="195">
        <v>0</v>
      </c>
      <c r="F1852" s="196">
        <v>30</v>
      </c>
      <c r="G1852" s="197">
        <v>23.37</v>
      </c>
      <c r="H1852" s="197">
        <v>23.37</v>
      </c>
      <c r="I1852" s="197">
        <v>23.37</v>
      </c>
      <c r="J1852" s="198">
        <v>0</v>
      </c>
      <c r="K1852" s="199">
        <v>2688</v>
      </c>
      <c r="L1852" s="199">
        <v>2688</v>
      </c>
      <c r="M1852" s="199">
        <v>2688</v>
      </c>
      <c r="N1852" s="200">
        <v>0</v>
      </c>
      <c r="O1852" s="208">
        <v>7.7168700000000001</v>
      </c>
      <c r="P1852" s="196">
        <v>7.76647</v>
      </c>
      <c r="Q1852" s="208">
        <v>-76.984049999999996</v>
      </c>
      <c r="R1852" s="196">
        <v>-76.683480000000003</v>
      </c>
      <c r="S1852" s="202">
        <v>1</v>
      </c>
      <c r="T1852" s="202">
        <v>0</v>
      </c>
      <c r="U1852" s="202">
        <v>0</v>
      </c>
      <c r="V1852" s="202">
        <v>0</v>
      </c>
      <c r="W1852" s="202">
        <v>1</v>
      </c>
      <c r="X1852" s="202">
        <v>0</v>
      </c>
      <c r="Y1852" s="202">
        <v>0</v>
      </c>
      <c r="Z1852" s="202">
        <v>0</v>
      </c>
      <c r="AA1852" s="202">
        <v>0</v>
      </c>
      <c r="AB1852" s="202">
        <v>0</v>
      </c>
      <c r="AC1852" s="202">
        <v>0</v>
      </c>
      <c r="AD1852" s="202">
        <v>0</v>
      </c>
      <c r="AE1852" s="203">
        <v>0</v>
      </c>
      <c r="AF1852" s="204">
        <v>4</v>
      </c>
      <c r="AG1852" s="196"/>
      <c r="AL1852" s="195">
        <v>39</v>
      </c>
      <c r="AM1852" s="196">
        <v>3</v>
      </c>
      <c r="AS1852" s="196"/>
      <c r="AY1852" s="196"/>
      <c r="AZ1852" s="193"/>
      <c r="BA1852" s="196"/>
      <c r="BI1852" s="195">
        <v>1</v>
      </c>
      <c r="BJ1852" s="196"/>
      <c r="BL1852" s="196"/>
      <c r="BT1852" s="196"/>
      <c r="CA1852" s="196"/>
      <c r="CB1852" s="195">
        <v>1</v>
      </c>
      <c r="CE1852" s="195">
        <v>1</v>
      </c>
      <c r="CS1852" s="196"/>
      <c r="CU1852" s="196"/>
      <c r="CX1852" s="196"/>
      <c r="DN1852" s="196"/>
      <c r="DS1852" s="196"/>
      <c r="DY1852" s="196"/>
      <c r="EL1852" s="196"/>
      <c r="EM1852" s="195" t="s">
        <v>537</v>
      </c>
      <c r="EN1852" s="206" t="s">
        <v>210</v>
      </c>
    </row>
    <row r="1853" spans="1:145" s="195" customFormat="1" x14ac:dyDescent="0.3">
      <c r="A1853" s="193" t="s">
        <v>36</v>
      </c>
      <c r="B1853" s="196" t="s">
        <v>154</v>
      </c>
      <c r="C1853" s="195">
        <v>2</v>
      </c>
      <c r="D1853" s="196">
        <v>1</v>
      </c>
      <c r="E1853" s="195">
        <v>0</v>
      </c>
      <c r="F1853" s="196">
        <v>300</v>
      </c>
      <c r="G1853" s="197">
        <v>27.24</v>
      </c>
      <c r="H1853" s="197">
        <v>27.24</v>
      </c>
      <c r="I1853" s="197">
        <v>27.24</v>
      </c>
      <c r="J1853" s="198">
        <v>0</v>
      </c>
      <c r="K1853" s="199">
        <v>1057</v>
      </c>
      <c r="L1853" s="199">
        <v>1057</v>
      </c>
      <c r="M1853" s="199">
        <v>1057</v>
      </c>
      <c r="N1853" s="200">
        <v>0</v>
      </c>
      <c r="O1853" s="208">
        <v>11.1668</v>
      </c>
      <c r="P1853" s="201">
        <v>11.1668</v>
      </c>
      <c r="Q1853" s="208">
        <v>-72.541439999999994</v>
      </c>
      <c r="R1853" s="196">
        <v>-72.541439999999994</v>
      </c>
      <c r="S1853" s="202">
        <v>0</v>
      </c>
      <c r="T1853" s="202">
        <v>1</v>
      </c>
      <c r="U1853" s="202">
        <v>0</v>
      </c>
      <c r="V1853" s="202">
        <v>1</v>
      </c>
      <c r="W1853" s="202">
        <v>1</v>
      </c>
      <c r="X1853" s="202">
        <v>0</v>
      </c>
      <c r="Y1853" s="202">
        <v>0</v>
      </c>
      <c r="Z1853" s="202">
        <v>0</v>
      </c>
      <c r="AA1853" s="202">
        <v>0</v>
      </c>
      <c r="AB1853" s="202">
        <v>0</v>
      </c>
      <c r="AC1853" s="202">
        <v>1</v>
      </c>
      <c r="AD1853" s="202">
        <v>1</v>
      </c>
      <c r="AE1853" s="203">
        <v>0</v>
      </c>
      <c r="AF1853" s="204">
        <v>1</v>
      </c>
      <c r="AG1853" s="196"/>
      <c r="AH1853" s="195">
        <v>32.5</v>
      </c>
      <c r="AI1853" s="195">
        <v>4.5</v>
      </c>
      <c r="AJ1853" s="195">
        <v>35.5</v>
      </c>
      <c r="AK1853" s="195">
        <v>8.5</v>
      </c>
      <c r="AM1853" s="196"/>
      <c r="AR1853" s="195">
        <v>4.2</v>
      </c>
      <c r="AS1853" s="196">
        <v>0</v>
      </c>
      <c r="AY1853" s="196"/>
      <c r="AZ1853" s="193"/>
      <c r="BA1853" s="196"/>
      <c r="BJ1853" s="196"/>
      <c r="BK1853" s="195">
        <v>1</v>
      </c>
      <c r="BL1853" s="196">
        <v>1</v>
      </c>
      <c r="BT1853" s="196"/>
      <c r="BY1853" s="195">
        <v>1</v>
      </c>
      <c r="BZ1853" s="195">
        <v>1</v>
      </c>
      <c r="CA1853" s="196"/>
      <c r="CE1853" s="195">
        <v>1</v>
      </c>
      <c r="CF1853" s="195">
        <v>1</v>
      </c>
      <c r="CG1853" s="195">
        <v>1</v>
      </c>
      <c r="CH1853" s="195">
        <v>1</v>
      </c>
      <c r="CI1853" s="195">
        <v>1</v>
      </c>
      <c r="CS1853" s="196"/>
      <c r="CU1853" s="196"/>
      <c r="CX1853" s="196"/>
      <c r="DN1853" s="196"/>
      <c r="DS1853" s="196"/>
      <c r="DU1853" s="195">
        <v>1</v>
      </c>
      <c r="DY1853" s="196"/>
      <c r="DZ1853" s="195">
        <v>1</v>
      </c>
      <c r="EA1853" s="195">
        <v>1</v>
      </c>
      <c r="EB1853" s="195">
        <v>1</v>
      </c>
      <c r="EH1853" s="195">
        <v>1</v>
      </c>
      <c r="EL1853" s="196"/>
      <c r="EM1853" s="195" t="s">
        <v>537</v>
      </c>
      <c r="EN1853" s="206" t="s">
        <v>210</v>
      </c>
    </row>
    <row r="1854" spans="1:145" x14ac:dyDescent="0.3">
      <c r="A1854" s="12" t="s">
        <v>36</v>
      </c>
      <c r="B1854" s="6" t="s">
        <v>155</v>
      </c>
      <c r="C1854">
        <v>2</v>
      </c>
      <c r="D1854" s="6">
        <v>0</v>
      </c>
      <c r="AL1854"/>
      <c r="AN1854"/>
      <c r="AO1854"/>
      <c r="AZ1854" s="12">
        <v>20</v>
      </c>
      <c r="BA1854" s="6">
        <v>0</v>
      </c>
      <c r="EM1854" t="s">
        <v>537</v>
      </c>
      <c r="EN1854" s="16">
        <v>1</v>
      </c>
      <c r="EO1854" t="s">
        <v>3139</v>
      </c>
    </row>
    <row r="1855" spans="1:145" x14ac:dyDescent="0.3">
      <c r="A1855" t="s">
        <v>36</v>
      </c>
      <c r="B1855" s="6" t="s">
        <v>3140</v>
      </c>
      <c r="AH1855">
        <v>38.5</v>
      </c>
      <c r="AJ1855">
        <v>46.5</v>
      </c>
      <c r="AL1855"/>
      <c r="AN1855" s="12"/>
      <c r="AO1855"/>
      <c r="AZ1855" s="12"/>
      <c r="BA1855" s="6"/>
      <c r="EM1855" t="s">
        <v>539</v>
      </c>
      <c r="EN1855" s="16">
        <v>1</v>
      </c>
    </row>
    <row r="1856" spans="1:145" x14ac:dyDescent="0.3">
      <c r="A1856" t="s">
        <v>36</v>
      </c>
      <c r="B1856" s="6" t="s">
        <v>3141</v>
      </c>
      <c r="AJ1856">
        <v>55</v>
      </c>
      <c r="AL1856"/>
      <c r="AN1856" s="12"/>
      <c r="AO1856"/>
      <c r="AZ1856" s="12"/>
      <c r="BA1856" s="6"/>
      <c r="EM1856" t="s">
        <v>539</v>
      </c>
      <c r="EN1856" s="16">
        <v>1</v>
      </c>
    </row>
    <row r="1857" spans="1:166" s="195" customFormat="1" x14ac:dyDescent="0.3">
      <c r="A1857" s="195" t="s">
        <v>36</v>
      </c>
      <c r="B1857" s="196" t="s">
        <v>3142</v>
      </c>
      <c r="C1857" s="195">
        <v>1</v>
      </c>
      <c r="D1857" s="196">
        <v>1</v>
      </c>
      <c r="E1857" s="195">
        <v>0</v>
      </c>
      <c r="F1857" s="196">
        <v>3000</v>
      </c>
      <c r="G1857" s="195">
        <v>8.93</v>
      </c>
      <c r="H1857" s="197">
        <v>27.76</v>
      </c>
      <c r="I1857" s="197">
        <v>17.55458333333333</v>
      </c>
      <c r="J1857" s="198">
        <v>4.6031515375896896</v>
      </c>
      <c r="K1857" s="195">
        <v>135.71</v>
      </c>
      <c r="L1857" s="195">
        <v>1863.5</v>
      </c>
      <c r="M1857" s="195">
        <v>669.31312500000001</v>
      </c>
      <c r="N1857" s="200">
        <v>338.79821653023663</v>
      </c>
      <c r="O1857" s="195">
        <v>-34.85313</v>
      </c>
      <c r="P1857" s="196">
        <v>53.015889999999999</v>
      </c>
      <c r="Q1857" s="195">
        <v>-119.15814</v>
      </c>
      <c r="R1857" s="196">
        <v>113.92986000000001</v>
      </c>
      <c r="S1857" s="202">
        <v>1</v>
      </c>
      <c r="T1857" s="202">
        <v>1</v>
      </c>
      <c r="U1857" s="202">
        <v>1</v>
      </c>
      <c r="V1857" s="202">
        <v>1</v>
      </c>
      <c r="W1857" s="202">
        <v>1</v>
      </c>
      <c r="X1857" s="202">
        <v>0</v>
      </c>
      <c r="Y1857" s="202">
        <v>0</v>
      </c>
      <c r="Z1857" s="202">
        <v>0</v>
      </c>
      <c r="AA1857" s="202">
        <v>0</v>
      </c>
      <c r="AB1857" s="202">
        <v>0</v>
      </c>
      <c r="AC1857" s="202">
        <v>1</v>
      </c>
      <c r="AD1857" s="202">
        <v>1</v>
      </c>
      <c r="AE1857" s="203">
        <v>0</v>
      </c>
      <c r="AF1857" s="204">
        <v>1</v>
      </c>
      <c r="AG1857" s="196"/>
      <c r="AH1857" s="195">
        <v>71.55</v>
      </c>
      <c r="AI1857" s="195">
        <v>25.95</v>
      </c>
      <c r="AJ1857" s="195">
        <v>102</v>
      </c>
      <c r="AK1857" s="195">
        <v>45</v>
      </c>
      <c r="AM1857" s="196"/>
      <c r="AN1857" s="193"/>
      <c r="AP1857" s="195">
        <v>1.1499999999999999</v>
      </c>
      <c r="AQ1857" s="195">
        <v>0.05</v>
      </c>
      <c r="AS1857" s="196"/>
      <c r="AY1857" s="196"/>
      <c r="AZ1857" s="193"/>
      <c r="BA1857" s="196"/>
      <c r="BG1857" s="195">
        <v>1</v>
      </c>
      <c r="BJ1857" s="196">
        <v>1</v>
      </c>
      <c r="BK1857" s="195">
        <v>1</v>
      </c>
      <c r="BL1857" s="196">
        <v>1</v>
      </c>
      <c r="BP1857" s="195">
        <v>1</v>
      </c>
      <c r="BQ1857" s="195">
        <v>1</v>
      </c>
      <c r="BR1857" s="195">
        <v>1</v>
      </c>
      <c r="BS1857" s="195">
        <v>1</v>
      </c>
      <c r="BT1857" s="196">
        <v>1</v>
      </c>
      <c r="BX1857" s="195">
        <v>1</v>
      </c>
      <c r="BY1857" s="195">
        <v>1</v>
      </c>
      <c r="BZ1857" s="195">
        <v>1</v>
      </c>
      <c r="CA1857" s="196">
        <v>1</v>
      </c>
      <c r="CB1857" s="195">
        <v>1</v>
      </c>
      <c r="CC1857" s="195">
        <v>1</v>
      </c>
      <c r="CE1857" s="195">
        <v>1</v>
      </c>
      <c r="CF1857" s="195">
        <v>1</v>
      </c>
      <c r="CG1857" s="195">
        <v>1</v>
      </c>
      <c r="CH1857" s="195">
        <v>1</v>
      </c>
      <c r="CI1857" s="195">
        <v>1</v>
      </c>
      <c r="CJ1857" s="195">
        <v>1</v>
      </c>
      <c r="CS1857" s="196"/>
      <c r="CU1857" s="196"/>
      <c r="CX1857" s="196"/>
      <c r="DN1857" s="196"/>
      <c r="DS1857" s="196"/>
      <c r="DT1857" s="195">
        <v>1</v>
      </c>
      <c r="DU1857" s="195">
        <v>1</v>
      </c>
      <c r="DV1857" s="195">
        <v>1</v>
      </c>
      <c r="DW1857" s="195">
        <v>1</v>
      </c>
      <c r="DX1857" s="195">
        <v>1</v>
      </c>
      <c r="DY1857" s="196">
        <v>1</v>
      </c>
      <c r="DZ1857" s="195">
        <v>1</v>
      </c>
      <c r="EA1857" s="195">
        <v>1</v>
      </c>
      <c r="EB1857" s="195">
        <v>1</v>
      </c>
      <c r="ED1857" s="195">
        <v>1</v>
      </c>
      <c r="EF1857" s="195">
        <v>1</v>
      </c>
      <c r="EG1857" s="195">
        <v>1</v>
      </c>
      <c r="EH1857" s="195">
        <v>1</v>
      </c>
      <c r="EL1857" s="196"/>
      <c r="EM1857" s="195" t="s">
        <v>539</v>
      </c>
      <c r="EN1857" s="206" t="s">
        <v>4322</v>
      </c>
    </row>
    <row r="1858" spans="1:166" x14ac:dyDescent="0.3">
      <c r="A1858" t="s">
        <v>36</v>
      </c>
      <c r="B1858" s="6" t="s">
        <v>3143</v>
      </c>
      <c r="E1858">
        <v>1835</v>
      </c>
      <c r="F1858" s="6">
        <v>2081</v>
      </c>
      <c r="AH1858">
        <v>40</v>
      </c>
      <c r="AI1858">
        <v>6.02</v>
      </c>
      <c r="AJ1858">
        <v>48</v>
      </c>
      <c r="AK1858">
        <v>16.43</v>
      </c>
      <c r="AL1858"/>
      <c r="AN1858" s="12"/>
      <c r="AO1858"/>
      <c r="AZ1858" s="12"/>
      <c r="BA1858" s="6"/>
      <c r="EM1858" t="s">
        <v>539</v>
      </c>
      <c r="EN1858" s="16">
        <v>1</v>
      </c>
    </row>
    <row r="1859" spans="1:166" x14ac:dyDescent="0.3">
      <c r="A1859" t="s">
        <v>36</v>
      </c>
      <c r="B1859" s="6" t="s">
        <v>3144</v>
      </c>
      <c r="AH1859">
        <v>29.5</v>
      </c>
      <c r="AI1859">
        <v>1.5</v>
      </c>
      <c r="AJ1859">
        <v>34</v>
      </c>
      <c r="AK1859">
        <v>2</v>
      </c>
      <c r="AL1859"/>
      <c r="AN1859" s="12"/>
      <c r="AO1859"/>
      <c r="AZ1859" s="12"/>
      <c r="BA1859" s="6"/>
      <c r="EM1859" t="s">
        <v>539</v>
      </c>
      <c r="EN1859" s="16">
        <v>1</v>
      </c>
    </row>
    <row r="1860" spans="1:166" x14ac:dyDescent="0.3">
      <c r="A1860" t="s">
        <v>36</v>
      </c>
      <c r="B1860" s="6" t="s">
        <v>3145</v>
      </c>
      <c r="D1860" s="6">
        <v>1</v>
      </c>
      <c r="AL1860">
        <v>49</v>
      </c>
      <c r="AM1860" s="6">
        <v>11</v>
      </c>
      <c r="AN1860" s="12"/>
      <c r="AO1860"/>
      <c r="AZ1860" s="12"/>
      <c r="BA1860" s="6"/>
      <c r="EM1860" t="s">
        <v>539</v>
      </c>
      <c r="EN1860" s="16">
        <v>1</v>
      </c>
    </row>
    <row r="1861" spans="1:166" s="211" customFormat="1" x14ac:dyDescent="0.3">
      <c r="A1861" s="195" t="s">
        <v>36</v>
      </c>
      <c r="B1861" s="196" t="s">
        <v>3146</v>
      </c>
      <c r="C1861" s="195">
        <v>1</v>
      </c>
      <c r="D1861" s="196">
        <v>1</v>
      </c>
      <c r="E1861" s="195"/>
      <c r="F1861" s="196"/>
      <c r="G1861" s="197">
        <v>26.84</v>
      </c>
      <c r="H1861" s="197">
        <v>27.39</v>
      </c>
      <c r="I1861" s="197">
        <v>27.115000000000002</v>
      </c>
      <c r="J1861" s="198">
        <v>0.38890872965260165</v>
      </c>
      <c r="K1861" s="199">
        <v>1524</v>
      </c>
      <c r="L1861" s="199">
        <v>1630</v>
      </c>
      <c r="M1861" s="199">
        <v>1577</v>
      </c>
      <c r="N1861" s="200">
        <v>74.953318805774032</v>
      </c>
      <c r="O1861" s="208">
        <v>5.2176299999999998</v>
      </c>
      <c r="P1861" s="196">
        <v>6.4548100000000002</v>
      </c>
      <c r="Q1861" s="208">
        <v>-2.6513599999999999</v>
      </c>
      <c r="R1861" s="196">
        <v>3.4407100000000002</v>
      </c>
      <c r="S1861" s="202">
        <v>1</v>
      </c>
      <c r="T1861" s="202">
        <v>1</v>
      </c>
      <c r="U1861" s="202">
        <v>0</v>
      </c>
      <c r="V1861" s="202">
        <v>0</v>
      </c>
      <c r="W1861" s="202">
        <v>1</v>
      </c>
      <c r="X1861" s="202">
        <v>0</v>
      </c>
      <c r="Y1861" s="202">
        <v>0</v>
      </c>
      <c r="Z1861" s="202">
        <v>1</v>
      </c>
      <c r="AA1861" s="202">
        <v>0</v>
      </c>
      <c r="AB1861" s="202">
        <v>0</v>
      </c>
      <c r="AC1861" s="202">
        <v>1</v>
      </c>
      <c r="AD1861" s="202">
        <v>1</v>
      </c>
      <c r="AE1861" s="203">
        <v>0</v>
      </c>
      <c r="AF1861" s="204">
        <v>1</v>
      </c>
      <c r="AG1861" s="196"/>
      <c r="AH1861" s="195"/>
      <c r="AI1861" s="195"/>
      <c r="AJ1861" s="195"/>
      <c r="AK1861" s="195"/>
      <c r="AL1861" s="195">
        <v>34</v>
      </c>
      <c r="AM1861" s="196">
        <v>6</v>
      </c>
      <c r="AN1861" s="193"/>
      <c r="AO1861" s="195"/>
      <c r="AP1861" s="195"/>
      <c r="AQ1861" s="195"/>
      <c r="AR1861" s="195"/>
      <c r="AS1861" s="196"/>
      <c r="AT1861" s="195"/>
      <c r="AU1861" s="195"/>
      <c r="AV1861" s="195"/>
      <c r="AW1861" s="195"/>
      <c r="AX1861" s="195"/>
      <c r="AY1861" s="196"/>
      <c r="AZ1861" s="193"/>
      <c r="BA1861" s="196"/>
      <c r="BB1861" s="195"/>
      <c r="BC1861" s="195"/>
      <c r="BD1861" s="195"/>
      <c r="BE1861" s="195"/>
      <c r="BF1861" s="195"/>
      <c r="BG1861" s="195">
        <v>1</v>
      </c>
      <c r="BH1861" s="195"/>
      <c r="BI1861" s="195"/>
      <c r="BJ1861" s="196"/>
      <c r="BK1861" s="195"/>
      <c r="BL1861" s="196">
        <v>1</v>
      </c>
      <c r="BM1861" s="195"/>
      <c r="BN1861" s="195"/>
      <c r="BO1861" s="195"/>
      <c r="BP1861" s="195"/>
      <c r="BQ1861" s="195"/>
      <c r="BR1861" s="195"/>
      <c r="BS1861" s="195"/>
      <c r="BT1861" s="196"/>
      <c r="BU1861" s="195"/>
      <c r="BV1861" s="195"/>
      <c r="BW1861" s="195"/>
      <c r="BX1861" s="195"/>
      <c r="BY1861" s="195"/>
      <c r="BZ1861" s="195"/>
      <c r="CA1861" s="196"/>
      <c r="CB1861" s="195"/>
      <c r="CC1861" s="195"/>
      <c r="CD1861" s="195"/>
      <c r="CE1861" s="195">
        <v>1</v>
      </c>
      <c r="CF1861" s="195">
        <v>1</v>
      </c>
      <c r="CG1861" s="195">
        <v>1</v>
      </c>
      <c r="CH1861" s="195">
        <v>1</v>
      </c>
      <c r="CI1861" s="195">
        <v>1</v>
      </c>
      <c r="CJ1861" s="195"/>
      <c r="CK1861" s="195"/>
      <c r="CL1861" s="195"/>
      <c r="CM1861" s="195"/>
      <c r="CN1861" s="195"/>
      <c r="CO1861" s="195"/>
      <c r="CP1861" s="195"/>
      <c r="CQ1861" s="195"/>
      <c r="CR1861" s="195"/>
      <c r="CS1861" s="196"/>
      <c r="CT1861" s="195"/>
      <c r="CU1861" s="196"/>
      <c r="CV1861" s="195"/>
      <c r="CW1861" s="195"/>
      <c r="CX1861" s="196"/>
      <c r="CY1861" s="195"/>
      <c r="CZ1861" s="195"/>
      <c r="DA1861" s="195"/>
      <c r="DB1861" s="195"/>
      <c r="DC1861" s="195"/>
      <c r="DD1861" s="195"/>
      <c r="DE1861" s="195"/>
      <c r="DF1861" s="195"/>
      <c r="DG1861" s="195"/>
      <c r="DH1861" s="195"/>
      <c r="DI1861" s="195"/>
      <c r="DJ1861" s="195"/>
      <c r="DK1861" s="195"/>
      <c r="DL1861" s="195"/>
      <c r="DM1861" s="195"/>
      <c r="DN1861" s="196"/>
      <c r="DO1861" s="195"/>
      <c r="DP1861" s="195"/>
      <c r="DQ1861" s="195"/>
      <c r="DR1861" s="195"/>
      <c r="DS1861" s="196"/>
      <c r="DT1861" s="195"/>
      <c r="DU1861" s="195"/>
      <c r="DV1861" s="195"/>
      <c r="DW1861" s="195">
        <v>1</v>
      </c>
      <c r="DX1861" s="195"/>
      <c r="DY1861" s="196">
        <v>1</v>
      </c>
      <c r="DZ1861" s="195">
        <v>1</v>
      </c>
      <c r="EA1861" s="195">
        <v>1</v>
      </c>
      <c r="EB1861" s="195">
        <v>1</v>
      </c>
      <c r="EC1861" s="195"/>
      <c r="ED1861" s="195"/>
      <c r="EE1861" s="195"/>
      <c r="EF1861" s="195"/>
      <c r="EG1861" s="195"/>
      <c r="EH1861" s="195">
        <v>1</v>
      </c>
      <c r="EI1861" s="195"/>
      <c r="EJ1861" s="195"/>
      <c r="EK1861" s="195"/>
      <c r="EL1861" s="196"/>
      <c r="EM1861" s="195" t="s">
        <v>539</v>
      </c>
      <c r="EN1861" s="206" t="s">
        <v>210</v>
      </c>
      <c r="EO1861" s="195"/>
      <c r="EP1861" s="195"/>
      <c r="EQ1861" s="195"/>
      <c r="ER1861" s="195"/>
      <c r="ES1861" s="195"/>
      <c r="ET1861" s="195"/>
      <c r="EU1861" s="195"/>
      <c r="EV1861" s="195"/>
      <c r="EW1861" s="195"/>
      <c r="EX1861" s="195"/>
      <c r="EY1861" s="195"/>
      <c r="EZ1861" s="195"/>
      <c r="FA1861" s="195"/>
      <c r="FB1861" s="195"/>
      <c r="FC1861" s="195"/>
      <c r="FD1861" s="195"/>
      <c r="FE1861" s="195"/>
      <c r="FF1861" s="195"/>
      <c r="FG1861" s="195"/>
      <c r="FH1861" s="195"/>
      <c r="FI1861" s="195"/>
      <c r="FJ1861" s="195"/>
    </row>
    <row r="1862" spans="1:166" s="70" customFormat="1" x14ac:dyDescent="0.3">
      <c r="A1862" s="70" t="s">
        <v>55</v>
      </c>
      <c r="B1862" s="136" t="s">
        <v>3147</v>
      </c>
      <c r="D1862" s="136"/>
      <c r="F1862" s="136"/>
      <c r="J1862" s="136"/>
      <c r="N1862" s="136"/>
      <c r="P1862" s="136"/>
      <c r="R1862" s="136"/>
      <c r="S1862" s="73"/>
      <c r="T1862" s="73"/>
      <c r="U1862" s="73"/>
      <c r="V1862" s="73"/>
      <c r="W1862" s="73"/>
      <c r="X1862" s="73"/>
      <c r="Y1862" s="73"/>
      <c r="Z1862" s="73"/>
      <c r="AA1862" s="73"/>
      <c r="AB1862" s="73"/>
      <c r="AC1862" s="73"/>
      <c r="AD1862" s="73"/>
      <c r="AE1862" s="135"/>
      <c r="AF1862" s="137"/>
      <c r="AG1862" s="136"/>
      <c r="AM1862" s="136"/>
      <c r="AN1862" s="69"/>
      <c r="AS1862" s="136"/>
      <c r="AY1862" s="136"/>
      <c r="AZ1862" s="69"/>
      <c r="BA1862" s="136"/>
      <c r="BJ1862" s="136"/>
      <c r="BL1862" s="136"/>
      <c r="BT1862" s="136"/>
      <c r="CA1862" s="136"/>
      <c r="CS1862" s="136"/>
      <c r="CU1862" s="136"/>
      <c r="CX1862" s="136"/>
      <c r="DN1862" s="136"/>
      <c r="DS1862" s="136"/>
      <c r="DY1862" s="136"/>
      <c r="EL1862" s="136"/>
      <c r="EM1862" s="70" t="s">
        <v>539</v>
      </c>
      <c r="EN1862" s="138">
        <v>1</v>
      </c>
      <c r="EO1862" s="70" t="s">
        <v>602</v>
      </c>
    </row>
    <row r="1863" spans="1:166" s="195" customFormat="1" x14ac:dyDescent="0.3">
      <c r="A1863" s="193" t="s">
        <v>55</v>
      </c>
      <c r="B1863" s="196" t="s">
        <v>3148</v>
      </c>
      <c r="C1863" s="195">
        <v>1</v>
      </c>
      <c r="D1863" s="196">
        <v>1</v>
      </c>
      <c r="F1863" s="196"/>
      <c r="G1863" s="197">
        <v>24.77</v>
      </c>
      <c r="H1863" s="197">
        <v>29.03</v>
      </c>
      <c r="I1863" s="197">
        <v>27.25</v>
      </c>
      <c r="J1863" s="198">
        <v>1.5959323293924466</v>
      </c>
      <c r="K1863" s="199">
        <v>883</v>
      </c>
      <c r="L1863" s="199">
        <v>2418</v>
      </c>
      <c r="M1863" s="199">
        <v>1347.6</v>
      </c>
      <c r="N1863" s="200">
        <v>611.73997744139615</v>
      </c>
      <c r="O1863" s="208">
        <v>6.3261799999999999</v>
      </c>
      <c r="P1863" s="196">
        <v>13.54298</v>
      </c>
      <c r="Q1863" s="208">
        <v>-16.763819999999999</v>
      </c>
      <c r="R1863" s="196">
        <v>-0.32735999999999998</v>
      </c>
      <c r="S1863" s="202">
        <v>0</v>
      </c>
      <c r="T1863" s="202">
        <v>1</v>
      </c>
      <c r="U1863" s="202">
        <v>0</v>
      </c>
      <c r="V1863" s="202">
        <v>0</v>
      </c>
      <c r="W1863" s="202">
        <v>1</v>
      </c>
      <c r="X1863" s="202">
        <v>0</v>
      </c>
      <c r="Y1863" s="202">
        <v>0</v>
      </c>
      <c r="Z1863" s="202">
        <v>0</v>
      </c>
      <c r="AA1863" s="202">
        <v>0</v>
      </c>
      <c r="AB1863" s="202">
        <v>0</v>
      </c>
      <c r="AC1863" s="202">
        <v>1</v>
      </c>
      <c r="AD1863" s="202">
        <v>0</v>
      </c>
      <c r="AE1863" s="203">
        <v>0</v>
      </c>
      <c r="AF1863" s="204">
        <v>1</v>
      </c>
      <c r="AG1863" s="196"/>
      <c r="AH1863" s="195">
        <v>39</v>
      </c>
      <c r="AI1863" s="195">
        <v>5</v>
      </c>
      <c r="AJ1863" s="195">
        <v>44.5</v>
      </c>
      <c r="AK1863" s="195">
        <v>10.5</v>
      </c>
      <c r="AM1863" s="196"/>
      <c r="AN1863" s="195">
        <v>800</v>
      </c>
      <c r="AO1863" s="195">
        <v>1500</v>
      </c>
      <c r="AP1863" s="195">
        <v>3.55</v>
      </c>
      <c r="AQ1863" s="195">
        <v>0.65</v>
      </c>
      <c r="AS1863" s="196"/>
      <c r="AT1863" s="195">
        <v>6.1</v>
      </c>
      <c r="AU1863" s="195">
        <v>0</v>
      </c>
      <c r="AV1863" s="195">
        <v>48.5</v>
      </c>
      <c r="AW1863" s="195">
        <v>2.5</v>
      </c>
      <c r="AX1863" s="195">
        <v>5</v>
      </c>
      <c r="AY1863" s="196">
        <v>1</v>
      </c>
      <c r="AZ1863" s="193"/>
      <c r="BA1863" s="196"/>
      <c r="BJ1863" s="196"/>
      <c r="BK1863" s="195">
        <v>1</v>
      </c>
      <c r="BL1863" s="196">
        <v>1</v>
      </c>
      <c r="BT1863" s="196"/>
      <c r="CA1863" s="196"/>
      <c r="CI1863" s="195">
        <v>1</v>
      </c>
      <c r="CS1863" s="196"/>
      <c r="CU1863" s="196"/>
      <c r="CX1863" s="196"/>
      <c r="DN1863" s="196"/>
      <c r="DS1863" s="196"/>
      <c r="DY1863" s="196">
        <v>1</v>
      </c>
      <c r="EL1863" s="196"/>
      <c r="EM1863" s="195" t="s">
        <v>539</v>
      </c>
      <c r="EN1863" s="206" t="s">
        <v>210</v>
      </c>
    </row>
    <row r="1864" spans="1:166" x14ac:dyDescent="0.3">
      <c r="A1864" t="s">
        <v>55</v>
      </c>
      <c r="B1864" s="6" t="s">
        <v>3149</v>
      </c>
      <c r="D1864" s="6">
        <v>1</v>
      </c>
      <c r="AH1864">
        <v>46.5</v>
      </c>
      <c r="AI1864">
        <v>3.5</v>
      </c>
      <c r="AJ1864">
        <v>53.5</v>
      </c>
      <c r="AK1864">
        <v>2.5</v>
      </c>
      <c r="AL1864"/>
      <c r="AN1864" s="12"/>
      <c r="AO1864"/>
      <c r="AZ1864" s="12"/>
      <c r="BA1864" s="6"/>
      <c r="EM1864" t="s">
        <v>539</v>
      </c>
      <c r="EN1864" s="16">
        <v>1</v>
      </c>
    </row>
    <row r="1865" spans="1:166" x14ac:dyDescent="0.3">
      <c r="A1865" t="s">
        <v>55</v>
      </c>
      <c r="B1865" s="6" t="s">
        <v>3150</v>
      </c>
      <c r="E1865">
        <v>0</v>
      </c>
      <c r="F1865" s="6">
        <v>2000</v>
      </c>
      <c r="AG1865" s="6">
        <v>2</v>
      </c>
      <c r="AH1865">
        <v>50</v>
      </c>
      <c r="AI1865">
        <v>7</v>
      </c>
      <c r="AJ1865">
        <v>55.5</v>
      </c>
      <c r="AK1865">
        <v>12.5</v>
      </c>
      <c r="AL1865"/>
      <c r="AN1865" s="12"/>
      <c r="AO1865"/>
      <c r="AZ1865" s="12"/>
      <c r="BA1865" s="6"/>
      <c r="EM1865" t="s">
        <v>539</v>
      </c>
      <c r="EN1865" s="16">
        <v>1</v>
      </c>
    </row>
    <row r="1866" spans="1:166" x14ac:dyDescent="0.3">
      <c r="A1866" t="s">
        <v>55</v>
      </c>
      <c r="B1866" s="6" t="s">
        <v>3151</v>
      </c>
      <c r="AL1866"/>
      <c r="AN1866" s="12"/>
      <c r="AO1866"/>
      <c r="AZ1866" s="12"/>
      <c r="BA1866" s="6"/>
      <c r="EM1866" t="s">
        <v>539</v>
      </c>
      <c r="EN1866" s="16">
        <v>1</v>
      </c>
      <c r="EO1866" t="s">
        <v>602</v>
      </c>
    </row>
    <row r="1867" spans="1:166" s="22" customFormat="1" x14ac:dyDescent="0.3">
      <c r="A1867" s="22" t="s">
        <v>55</v>
      </c>
      <c r="B1867" s="153" t="s">
        <v>3152</v>
      </c>
      <c r="C1867" s="22">
        <v>1</v>
      </c>
      <c r="D1867" s="153">
        <v>1</v>
      </c>
      <c r="E1867" s="22">
        <v>1400</v>
      </c>
      <c r="F1867" s="153">
        <v>1460</v>
      </c>
      <c r="G1867" s="154">
        <v>21.74</v>
      </c>
      <c r="H1867" s="154">
        <v>21.74</v>
      </c>
      <c r="I1867" s="154">
        <v>21.74</v>
      </c>
      <c r="J1867" s="155">
        <v>0</v>
      </c>
      <c r="K1867" s="156">
        <v>989</v>
      </c>
      <c r="L1867" s="156">
        <v>989</v>
      </c>
      <c r="M1867" s="156">
        <v>989</v>
      </c>
      <c r="N1867" s="157">
        <v>0</v>
      </c>
      <c r="O1867" s="158">
        <v>-12.456</v>
      </c>
      <c r="P1867" s="232">
        <v>-12.456</v>
      </c>
      <c r="Q1867" s="158">
        <v>31.292999999999999</v>
      </c>
      <c r="R1867" s="232">
        <v>31.292999999999999</v>
      </c>
      <c r="S1867" s="43">
        <v>0</v>
      </c>
      <c r="T1867" s="43">
        <v>0</v>
      </c>
      <c r="U1867" s="43">
        <v>0</v>
      </c>
      <c r="V1867" s="43">
        <v>0</v>
      </c>
      <c r="W1867" s="43">
        <v>0</v>
      </c>
      <c r="X1867" s="43">
        <v>0</v>
      </c>
      <c r="Y1867" s="43">
        <v>0</v>
      </c>
      <c r="Z1867" s="43">
        <v>0</v>
      </c>
      <c r="AA1867" s="43">
        <v>0</v>
      </c>
      <c r="AB1867" s="43">
        <v>0</v>
      </c>
      <c r="AC1867" s="43">
        <v>0</v>
      </c>
      <c r="AD1867" s="43">
        <v>0</v>
      </c>
      <c r="AE1867" s="159">
        <v>0</v>
      </c>
      <c r="AF1867" s="160">
        <v>2</v>
      </c>
      <c r="AG1867" s="153"/>
      <c r="AH1867" s="22">
        <v>36.9</v>
      </c>
      <c r="AI1867" s="22">
        <v>1.9</v>
      </c>
      <c r="AJ1867" s="22">
        <v>42.55</v>
      </c>
      <c r="AK1867" s="22">
        <v>0.95</v>
      </c>
      <c r="AM1867" s="153"/>
      <c r="AN1867" s="152">
        <v>140</v>
      </c>
      <c r="AO1867" s="22">
        <v>280</v>
      </c>
      <c r="AS1867" s="153"/>
      <c r="AX1867" s="22">
        <v>6</v>
      </c>
      <c r="AY1867" s="153">
        <v>2</v>
      </c>
      <c r="AZ1867" s="152"/>
      <c r="BA1867" s="153"/>
      <c r="BJ1867" s="153"/>
      <c r="BL1867" s="153"/>
      <c r="BT1867" s="153"/>
      <c r="CA1867" s="153"/>
      <c r="CS1867" s="153"/>
      <c r="CU1867" s="153"/>
      <c r="CX1867" s="153"/>
      <c r="DN1867" s="153"/>
      <c r="DS1867" s="153"/>
      <c r="DY1867" s="153"/>
      <c r="EL1867" s="153"/>
      <c r="EM1867" s="22" t="s">
        <v>539</v>
      </c>
      <c r="EN1867" s="161" t="s">
        <v>210</v>
      </c>
    </row>
    <row r="1868" spans="1:166" x14ac:dyDescent="0.3">
      <c r="A1868" t="s">
        <v>55</v>
      </c>
      <c r="B1868" s="6" t="s">
        <v>3153</v>
      </c>
      <c r="AL1868"/>
      <c r="AN1868" s="12"/>
      <c r="AO1868"/>
      <c r="AZ1868" s="12"/>
      <c r="BA1868" s="6"/>
      <c r="EM1868" t="s">
        <v>539</v>
      </c>
      <c r="EN1868" s="16">
        <v>1</v>
      </c>
      <c r="EO1868" t="s">
        <v>602</v>
      </c>
    </row>
    <row r="1869" spans="1:166" s="211" customFormat="1" x14ac:dyDescent="0.3">
      <c r="A1869" s="193" t="s">
        <v>55</v>
      </c>
      <c r="B1869" s="196" t="s">
        <v>156</v>
      </c>
      <c r="C1869" s="195">
        <v>1</v>
      </c>
      <c r="D1869" s="196">
        <v>1</v>
      </c>
      <c r="E1869" s="195"/>
      <c r="F1869" s="196"/>
      <c r="G1869" s="197">
        <v>16.579999999999998</v>
      </c>
      <c r="H1869" s="197">
        <v>27.29</v>
      </c>
      <c r="I1869" s="197">
        <v>22.53380952380952</v>
      </c>
      <c r="J1869" s="198">
        <v>2.5316209751668848</v>
      </c>
      <c r="K1869" s="199">
        <v>467</v>
      </c>
      <c r="L1869" s="199">
        <v>1549</v>
      </c>
      <c r="M1869" s="199">
        <v>871.23809523809518</v>
      </c>
      <c r="N1869" s="200">
        <v>281.98367058429193</v>
      </c>
      <c r="O1869" s="208">
        <v>-32.63702</v>
      </c>
      <c r="P1869" s="196">
        <v>13.456160000000001</v>
      </c>
      <c r="Q1869" s="208">
        <v>-16.70898</v>
      </c>
      <c r="R1869" s="196">
        <v>39.619329999999998</v>
      </c>
      <c r="S1869" s="202">
        <v>1</v>
      </c>
      <c r="T1869" s="202">
        <v>1</v>
      </c>
      <c r="U1869" s="202">
        <v>1</v>
      </c>
      <c r="V1869" s="202">
        <v>0</v>
      </c>
      <c r="W1869" s="202">
        <v>1</v>
      </c>
      <c r="X1869" s="202">
        <v>0</v>
      </c>
      <c r="Y1869" s="202">
        <v>0</v>
      </c>
      <c r="Z1869" s="202">
        <v>0</v>
      </c>
      <c r="AA1869" s="202">
        <v>0</v>
      </c>
      <c r="AB1869" s="202">
        <v>0</v>
      </c>
      <c r="AC1869" s="202">
        <v>1</v>
      </c>
      <c r="AD1869" s="202">
        <v>1</v>
      </c>
      <c r="AE1869" s="203">
        <v>0</v>
      </c>
      <c r="AF1869" s="204">
        <v>1</v>
      </c>
      <c r="AG1869" s="196"/>
      <c r="AH1869" s="195">
        <v>46.5</v>
      </c>
      <c r="AI1869" s="195">
        <v>6.5</v>
      </c>
      <c r="AJ1869" s="195">
        <v>57.5</v>
      </c>
      <c r="AK1869" s="195">
        <v>6.5</v>
      </c>
      <c r="AL1869" s="195"/>
      <c r="AM1869" s="196"/>
      <c r="AN1869" s="195">
        <v>1934</v>
      </c>
      <c r="AO1869" s="195">
        <v>5018</v>
      </c>
      <c r="AP1869" s="195">
        <v>1.3</v>
      </c>
      <c r="AQ1869" s="195">
        <v>0</v>
      </c>
      <c r="AR1869" s="195"/>
      <c r="AS1869" s="196"/>
      <c r="AT1869" s="195"/>
      <c r="AU1869" s="195"/>
      <c r="AV1869" s="195"/>
      <c r="AW1869" s="195"/>
      <c r="AX1869" s="195"/>
      <c r="AY1869" s="196"/>
      <c r="AZ1869" s="193"/>
      <c r="BA1869" s="196"/>
      <c r="BB1869" s="195"/>
      <c r="BC1869" s="195"/>
      <c r="BD1869" s="195"/>
      <c r="BE1869" s="195"/>
      <c r="BF1869" s="195">
        <v>1</v>
      </c>
      <c r="BG1869" s="195"/>
      <c r="BH1869" s="195"/>
      <c r="BI1869" s="195"/>
      <c r="BJ1869" s="196"/>
      <c r="BK1869" s="195">
        <v>1</v>
      </c>
      <c r="BL1869" s="196">
        <v>1</v>
      </c>
      <c r="BM1869" s="195"/>
      <c r="BN1869" s="195"/>
      <c r="BO1869" s="195"/>
      <c r="BP1869" s="195"/>
      <c r="BQ1869" s="195"/>
      <c r="BR1869" s="195">
        <v>1</v>
      </c>
      <c r="BS1869" s="195"/>
      <c r="BT1869" s="196"/>
      <c r="BU1869" s="195"/>
      <c r="BV1869" s="195"/>
      <c r="BW1869" s="195"/>
      <c r="BX1869" s="195"/>
      <c r="BY1869" s="195"/>
      <c r="BZ1869" s="195"/>
      <c r="CA1869" s="196"/>
      <c r="CB1869" s="195"/>
      <c r="CC1869" s="195"/>
      <c r="CD1869" s="195"/>
      <c r="CE1869" s="195">
        <v>1</v>
      </c>
      <c r="CF1869" s="195"/>
      <c r="CG1869" s="195"/>
      <c r="CH1869" s="195"/>
      <c r="CI1869" s="195">
        <v>1</v>
      </c>
      <c r="CJ1869" s="195"/>
      <c r="CK1869" s="195"/>
      <c r="CL1869" s="195"/>
      <c r="CM1869" s="195"/>
      <c r="CN1869" s="195"/>
      <c r="CO1869" s="195"/>
      <c r="CP1869" s="195"/>
      <c r="CQ1869" s="195"/>
      <c r="CR1869" s="195"/>
      <c r="CS1869" s="196"/>
      <c r="CT1869" s="195"/>
      <c r="CU1869" s="196"/>
      <c r="CV1869" s="195"/>
      <c r="CW1869" s="195"/>
      <c r="CX1869" s="196"/>
      <c r="CY1869" s="195"/>
      <c r="CZ1869" s="195"/>
      <c r="DA1869" s="195"/>
      <c r="DB1869" s="195"/>
      <c r="DC1869" s="195"/>
      <c r="DD1869" s="195"/>
      <c r="DE1869" s="195"/>
      <c r="DF1869" s="195"/>
      <c r="DG1869" s="195"/>
      <c r="DH1869" s="195"/>
      <c r="DI1869" s="195"/>
      <c r="DJ1869" s="195"/>
      <c r="DK1869" s="195"/>
      <c r="DL1869" s="195"/>
      <c r="DM1869" s="195"/>
      <c r="DN1869" s="196"/>
      <c r="DO1869" s="195"/>
      <c r="DP1869" s="195"/>
      <c r="DQ1869" s="195"/>
      <c r="DR1869" s="195"/>
      <c r="DS1869" s="196"/>
      <c r="DT1869" s="195">
        <v>1</v>
      </c>
      <c r="DU1869" s="195">
        <v>1</v>
      </c>
      <c r="DV1869" s="195"/>
      <c r="DW1869" s="195">
        <v>1</v>
      </c>
      <c r="DX1869" s="195"/>
      <c r="DY1869" s="196">
        <v>1</v>
      </c>
      <c r="DZ1869" s="195"/>
      <c r="EA1869" s="195"/>
      <c r="EB1869" s="195"/>
      <c r="EC1869" s="195"/>
      <c r="ED1869" s="195"/>
      <c r="EE1869" s="195"/>
      <c r="EF1869" s="195"/>
      <c r="EG1869" s="195"/>
      <c r="EH1869" s="195">
        <v>1</v>
      </c>
      <c r="EI1869" s="195"/>
      <c r="EJ1869" s="195"/>
      <c r="EK1869" s="195"/>
      <c r="EL1869" s="196"/>
      <c r="EM1869" s="195" t="s">
        <v>539</v>
      </c>
      <c r="EN1869" s="206" t="s">
        <v>4319</v>
      </c>
      <c r="EO1869" s="195"/>
      <c r="EP1869" s="195"/>
      <c r="EQ1869" s="195"/>
      <c r="ER1869" s="195"/>
      <c r="ES1869" s="195"/>
      <c r="ET1869" s="195"/>
      <c r="EU1869" s="195"/>
      <c r="EV1869" s="195"/>
      <c r="EW1869" s="195"/>
      <c r="EX1869" s="195"/>
      <c r="EY1869" s="195"/>
      <c r="EZ1869" s="195"/>
      <c r="FA1869" s="195"/>
      <c r="FB1869" s="195"/>
      <c r="FC1869" s="195"/>
      <c r="FD1869" s="195"/>
    </row>
    <row r="1870" spans="1:166" s="70" customFormat="1" x14ac:dyDescent="0.3">
      <c r="A1870" s="70" t="s">
        <v>61</v>
      </c>
      <c r="B1870" s="136" t="s">
        <v>3154</v>
      </c>
      <c r="D1870" s="136"/>
      <c r="E1870" s="70">
        <v>800</v>
      </c>
      <c r="F1870" s="136">
        <v>1900</v>
      </c>
      <c r="J1870" s="136"/>
      <c r="N1870" s="136"/>
      <c r="P1870" s="136"/>
      <c r="R1870" s="136"/>
      <c r="S1870" s="73"/>
      <c r="T1870" s="73"/>
      <c r="U1870" s="73"/>
      <c r="V1870" s="73"/>
      <c r="W1870" s="73"/>
      <c r="X1870" s="73"/>
      <c r="Y1870" s="73"/>
      <c r="Z1870" s="73"/>
      <c r="AA1870" s="73"/>
      <c r="AB1870" s="73"/>
      <c r="AC1870" s="73"/>
      <c r="AD1870" s="73"/>
      <c r="AE1870" s="135"/>
      <c r="AF1870" s="137"/>
      <c r="AG1870" s="136"/>
      <c r="AH1870" s="70">
        <v>64</v>
      </c>
      <c r="AI1870" s="70">
        <v>3</v>
      </c>
      <c r="AM1870" s="136"/>
      <c r="AN1870" s="69"/>
      <c r="AS1870" s="136"/>
      <c r="AY1870" s="136"/>
      <c r="AZ1870" s="69"/>
      <c r="BA1870" s="136"/>
      <c r="BJ1870" s="136"/>
      <c r="BL1870" s="136"/>
      <c r="BT1870" s="136"/>
      <c r="CA1870" s="136"/>
      <c r="CS1870" s="136"/>
      <c r="CU1870" s="136"/>
      <c r="CX1870" s="136"/>
      <c r="DN1870" s="136"/>
      <c r="DS1870" s="136"/>
      <c r="DY1870" s="136"/>
      <c r="EL1870" s="136"/>
      <c r="EM1870" s="70" t="s">
        <v>539</v>
      </c>
      <c r="EN1870" s="138">
        <v>1</v>
      </c>
    </row>
    <row r="1871" spans="1:166" x14ac:dyDescent="0.3">
      <c r="A1871" t="s">
        <v>61</v>
      </c>
      <c r="B1871" s="6" t="s">
        <v>3155</v>
      </c>
      <c r="C1871">
        <v>2</v>
      </c>
      <c r="D1871" s="6">
        <v>0</v>
      </c>
      <c r="E1871">
        <v>1000</v>
      </c>
      <c r="AL1871"/>
      <c r="AN1871" s="12"/>
      <c r="AO1871"/>
      <c r="AZ1871" s="12"/>
      <c r="BA1871" s="6"/>
      <c r="EM1871" t="s">
        <v>539</v>
      </c>
      <c r="EN1871" s="16">
        <v>1</v>
      </c>
      <c r="EO1871" t="s">
        <v>602</v>
      </c>
    </row>
    <row r="1872" spans="1:166" x14ac:dyDescent="0.3">
      <c r="A1872" t="s">
        <v>61</v>
      </c>
      <c r="B1872" s="6" t="s">
        <v>3156</v>
      </c>
      <c r="E1872">
        <v>500</v>
      </c>
      <c r="F1872" s="6">
        <v>1000</v>
      </c>
      <c r="AL1872">
        <v>12.6</v>
      </c>
      <c r="AM1872" s="6">
        <v>1.85</v>
      </c>
      <c r="AN1872" s="12"/>
      <c r="AO1872"/>
      <c r="AZ1872" s="12"/>
      <c r="BA1872" s="6"/>
      <c r="EM1872" t="s">
        <v>539</v>
      </c>
      <c r="EN1872" s="16">
        <v>1</v>
      </c>
    </row>
    <row r="1873" spans="1:145" s="195" customFormat="1" x14ac:dyDescent="0.3">
      <c r="A1873" s="195" t="s">
        <v>61</v>
      </c>
      <c r="B1873" s="196" t="s">
        <v>3157</v>
      </c>
      <c r="C1873" s="195">
        <v>2</v>
      </c>
      <c r="D1873" s="196">
        <v>0</v>
      </c>
      <c r="E1873" s="195">
        <v>200</v>
      </c>
      <c r="F1873" s="196">
        <v>1100</v>
      </c>
      <c r="G1873" s="197">
        <v>17.059999999999999</v>
      </c>
      <c r="H1873" s="197">
        <v>17.059999999999999</v>
      </c>
      <c r="I1873" s="197">
        <v>17.059999999999999</v>
      </c>
      <c r="J1873" s="198">
        <v>0</v>
      </c>
      <c r="K1873" s="199">
        <v>360</v>
      </c>
      <c r="L1873" s="199">
        <v>360</v>
      </c>
      <c r="M1873" s="199">
        <v>360</v>
      </c>
      <c r="N1873" s="200">
        <v>0</v>
      </c>
      <c r="O1873" s="208">
        <v>-34.392870000000002</v>
      </c>
      <c r="P1873" s="196">
        <v>-34.382939999999998</v>
      </c>
      <c r="Q1873" s="208">
        <v>19.266279999999998</v>
      </c>
      <c r="R1873" s="196">
        <v>19.389610000000001</v>
      </c>
      <c r="S1873" s="202">
        <v>1</v>
      </c>
      <c r="T1873" s="202">
        <v>0</v>
      </c>
      <c r="U1873" s="202">
        <v>1</v>
      </c>
      <c r="V1873" s="202">
        <v>0</v>
      </c>
      <c r="W1873" s="202">
        <v>1</v>
      </c>
      <c r="X1873" s="202">
        <v>0</v>
      </c>
      <c r="Y1873" s="202">
        <v>0</v>
      </c>
      <c r="Z1873" s="202">
        <v>0</v>
      </c>
      <c r="AA1873" s="202">
        <v>0</v>
      </c>
      <c r="AB1873" s="202">
        <v>0</v>
      </c>
      <c r="AC1873" s="202">
        <v>0</v>
      </c>
      <c r="AD1873" s="202">
        <v>0</v>
      </c>
      <c r="AE1873" s="203">
        <v>0</v>
      </c>
      <c r="AF1873" s="204">
        <v>2</v>
      </c>
      <c r="AG1873" s="196"/>
      <c r="AL1873" s="195">
        <v>15</v>
      </c>
      <c r="AM1873" s="196"/>
      <c r="AN1873" s="193"/>
      <c r="AS1873" s="196"/>
      <c r="AY1873" s="196"/>
      <c r="AZ1873" s="193"/>
      <c r="BA1873" s="196"/>
      <c r="BE1873" s="195">
        <v>1</v>
      </c>
      <c r="BJ1873" s="196"/>
      <c r="BL1873" s="196"/>
      <c r="BT1873" s="196">
        <v>1</v>
      </c>
      <c r="CA1873" s="196"/>
      <c r="CB1873" s="195">
        <v>1</v>
      </c>
      <c r="CS1873" s="196"/>
      <c r="CU1873" s="196"/>
      <c r="CX1873" s="196"/>
      <c r="DN1873" s="196"/>
      <c r="DS1873" s="196"/>
      <c r="DY1873" s="196"/>
      <c r="EL1873" s="196"/>
      <c r="EM1873" s="195" t="s">
        <v>539</v>
      </c>
      <c r="EN1873" s="206" t="s">
        <v>210</v>
      </c>
    </row>
    <row r="1874" spans="1:145" s="195" customFormat="1" x14ac:dyDescent="0.3">
      <c r="A1874" s="195" t="s">
        <v>61</v>
      </c>
      <c r="B1874" s="196" t="s">
        <v>3158</v>
      </c>
      <c r="C1874" s="195">
        <v>1</v>
      </c>
      <c r="D1874" s="196">
        <v>1</v>
      </c>
      <c r="E1874" s="195">
        <v>600</v>
      </c>
      <c r="F1874" s="196">
        <v>1500</v>
      </c>
      <c r="G1874" s="195">
        <v>17.059999999999999</v>
      </c>
      <c r="H1874" s="195">
        <v>18.71</v>
      </c>
      <c r="I1874" s="195">
        <v>17.884999999999998</v>
      </c>
      <c r="J1874" s="198">
        <v>1.1667261889578049</v>
      </c>
      <c r="K1874" s="195">
        <v>230.37</v>
      </c>
      <c r="L1874" s="195">
        <v>360.32</v>
      </c>
      <c r="M1874" s="195">
        <v>295.34500000000003</v>
      </c>
      <c r="N1874" s="200">
        <v>91.888526215191703</v>
      </c>
      <c r="O1874" s="208">
        <v>-33.926609999999997</v>
      </c>
      <c r="P1874" s="196">
        <v>-32.271819999999998</v>
      </c>
      <c r="Q1874" s="208">
        <v>19.911709999999999</v>
      </c>
      <c r="R1874" s="196">
        <v>22.49119</v>
      </c>
      <c r="S1874" s="202">
        <v>0</v>
      </c>
      <c r="T1874" s="202">
        <v>0</v>
      </c>
      <c r="U1874" s="202">
        <v>1</v>
      </c>
      <c r="V1874" s="202">
        <v>0</v>
      </c>
      <c r="W1874" s="202">
        <v>1</v>
      </c>
      <c r="X1874" s="202">
        <v>1</v>
      </c>
      <c r="Y1874" s="202">
        <v>0</v>
      </c>
      <c r="Z1874" s="202">
        <v>0</v>
      </c>
      <c r="AA1874" s="202">
        <v>0</v>
      </c>
      <c r="AB1874" s="202">
        <v>0</v>
      </c>
      <c r="AC1874" s="202">
        <v>0</v>
      </c>
      <c r="AD1874" s="202">
        <v>1</v>
      </c>
      <c r="AE1874" s="203">
        <v>0</v>
      </c>
      <c r="AF1874" s="204">
        <v>1</v>
      </c>
      <c r="AG1874" s="196"/>
      <c r="AL1874" s="195">
        <v>27.05</v>
      </c>
      <c r="AM1874" s="196">
        <v>3.75</v>
      </c>
      <c r="AN1874" s="193"/>
      <c r="AS1874" s="196"/>
      <c r="AY1874" s="196"/>
      <c r="AZ1874" s="193"/>
      <c r="BA1874" s="196"/>
      <c r="BJ1874" s="196"/>
      <c r="BL1874" s="196"/>
      <c r="BQ1874" s="195">
        <v>1</v>
      </c>
      <c r="BT1874" s="196"/>
      <c r="CA1874" s="196"/>
      <c r="CC1874" s="195">
        <v>1</v>
      </c>
      <c r="CI1874" s="195">
        <v>1</v>
      </c>
      <c r="CS1874" s="196"/>
      <c r="CU1874" s="196"/>
      <c r="CX1874" s="196"/>
      <c r="DN1874" s="196"/>
      <c r="DS1874" s="196"/>
      <c r="DY1874" s="196"/>
      <c r="EA1874" s="195">
        <v>1</v>
      </c>
      <c r="EL1874" s="196"/>
      <c r="EM1874" s="195" t="s">
        <v>539</v>
      </c>
      <c r="EN1874" s="206" t="s">
        <v>210</v>
      </c>
    </row>
    <row r="1875" spans="1:145" s="195" customFormat="1" x14ac:dyDescent="0.3">
      <c r="A1875" s="195" t="s">
        <v>61</v>
      </c>
      <c r="B1875" s="196" t="s">
        <v>3159</v>
      </c>
      <c r="C1875" s="195">
        <v>1</v>
      </c>
      <c r="D1875" s="196">
        <v>1</v>
      </c>
      <c r="E1875" s="195">
        <v>10</v>
      </c>
      <c r="F1875" s="196">
        <v>80</v>
      </c>
      <c r="G1875" s="197">
        <v>17.059999999999999</v>
      </c>
      <c r="H1875" s="197">
        <v>17.059999999999999</v>
      </c>
      <c r="I1875" s="197">
        <v>17.059999999999999</v>
      </c>
      <c r="J1875" s="198">
        <v>0</v>
      </c>
      <c r="K1875" s="199">
        <v>360</v>
      </c>
      <c r="L1875" s="199">
        <v>360</v>
      </c>
      <c r="M1875" s="199">
        <v>360</v>
      </c>
      <c r="N1875" s="200">
        <v>0</v>
      </c>
      <c r="O1875" s="208">
        <v>-34.62921</v>
      </c>
      <c r="P1875" s="196">
        <v>-33.997630000000001</v>
      </c>
      <c r="Q1875" s="208">
        <v>18.485019999999999</v>
      </c>
      <c r="R1875" s="196">
        <v>19.826509999999999</v>
      </c>
      <c r="S1875" s="202">
        <v>0</v>
      </c>
      <c r="T1875" s="202">
        <v>0</v>
      </c>
      <c r="U1875" s="202">
        <v>1</v>
      </c>
      <c r="V1875" s="202">
        <v>0</v>
      </c>
      <c r="W1875" s="202">
        <v>1</v>
      </c>
      <c r="X1875" s="202">
        <v>0</v>
      </c>
      <c r="Y1875" s="202">
        <v>0</v>
      </c>
      <c r="Z1875" s="202">
        <v>0</v>
      </c>
      <c r="AA1875" s="202">
        <v>0</v>
      </c>
      <c r="AB1875" s="202">
        <v>0</v>
      </c>
      <c r="AC1875" s="202">
        <v>0</v>
      </c>
      <c r="AD1875" s="202">
        <v>0</v>
      </c>
      <c r="AE1875" s="203">
        <v>0</v>
      </c>
      <c r="AF1875" s="204">
        <v>5</v>
      </c>
      <c r="AG1875" s="196"/>
      <c r="AL1875" s="195">
        <v>16.5</v>
      </c>
      <c r="AM1875" s="196">
        <v>1.5</v>
      </c>
      <c r="AN1875" s="193"/>
      <c r="AS1875" s="196"/>
      <c r="AY1875" s="196"/>
      <c r="AZ1875" s="193"/>
      <c r="BA1875" s="196"/>
      <c r="BJ1875" s="196"/>
      <c r="BL1875" s="196"/>
      <c r="BT1875" s="196">
        <v>1</v>
      </c>
      <c r="CA1875" s="196"/>
      <c r="CE1875" s="195">
        <v>1</v>
      </c>
      <c r="CH1875" s="195">
        <v>1</v>
      </c>
      <c r="CI1875" s="195">
        <v>1</v>
      </c>
      <c r="CS1875" s="196"/>
      <c r="CU1875" s="196"/>
      <c r="CX1875" s="196"/>
      <c r="DN1875" s="196"/>
      <c r="DS1875" s="196"/>
      <c r="DY1875" s="196"/>
      <c r="EL1875" s="196"/>
      <c r="EM1875" s="195" t="s">
        <v>539</v>
      </c>
      <c r="EN1875" s="206" t="s">
        <v>210</v>
      </c>
    </row>
    <row r="1876" spans="1:145" x14ac:dyDescent="0.3">
      <c r="A1876" t="s">
        <v>61</v>
      </c>
      <c r="B1876" s="6" t="s">
        <v>3160</v>
      </c>
      <c r="AL1876">
        <v>26.5</v>
      </c>
      <c r="AM1876" s="6">
        <v>3.5</v>
      </c>
      <c r="AN1876" s="12"/>
      <c r="AO1876"/>
      <c r="AZ1876" s="12"/>
      <c r="BA1876" s="6"/>
      <c r="EM1876" t="s">
        <v>539</v>
      </c>
      <c r="EN1876" s="16">
        <v>1</v>
      </c>
    </row>
    <row r="1877" spans="1:145" x14ac:dyDescent="0.3">
      <c r="A1877" t="s">
        <v>61</v>
      </c>
      <c r="B1877" s="6" t="s">
        <v>3161</v>
      </c>
      <c r="C1877">
        <v>2</v>
      </c>
      <c r="E1877">
        <v>200</v>
      </c>
      <c r="F1877" s="6">
        <v>1600</v>
      </c>
      <c r="AH1877">
        <v>39.1</v>
      </c>
      <c r="AI1877">
        <v>2.9</v>
      </c>
      <c r="AJ1877">
        <v>43.5</v>
      </c>
      <c r="AL1877"/>
      <c r="AN1877" s="12"/>
      <c r="AO1877"/>
      <c r="AZ1877" s="12"/>
      <c r="BA1877" s="6"/>
      <c r="EM1877" t="s">
        <v>539</v>
      </c>
      <c r="EN1877" s="16">
        <v>1</v>
      </c>
    </row>
    <row r="1878" spans="1:145" s="195" customFormat="1" x14ac:dyDescent="0.3">
      <c r="A1878" s="195" t="s">
        <v>61</v>
      </c>
      <c r="B1878" s="196" t="s">
        <v>3162</v>
      </c>
      <c r="C1878" s="195">
        <v>1</v>
      </c>
      <c r="D1878" s="196">
        <v>1</v>
      </c>
      <c r="F1878" s="196"/>
      <c r="G1878" s="197">
        <v>17.760000000000002</v>
      </c>
      <c r="H1878" s="197">
        <v>26.89</v>
      </c>
      <c r="I1878" s="197">
        <v>22.2</v>
      </c>
      <c r="J1878" s="198">
        <v>3.3655163051157655</v>
      </c>
      <c r="K1878" s="199">
        <v>435</v>
      </c>
      <c r="L1878" s="199">
        <v>1127</v>
      </c>
      <c r="M1878" s="199">
        <v>790</v>
      </c>
      <c r="N1878" s="200">
        <v>293.81797085951024</v>
      </c>
      <c r="O1878" s="208">
        <v>-12.17877</v>
      </c>
      <c r="P1878" s="201">
        <v>3.875</v>
      </c>
      <c r="Q1878" s="208">
        <v>36.556139999999999</v>
      </c>
      <c r="R1878" s="201">
        <v>40.625</v>
      </c>
      <c r="S1878" s="202">
        <v>0</v>
      </c>
      <c r="T1878" s="202">
        <v>1</v>
      </c>
      <c r="U1878" s="202">
        <v>1</v>
      </c>
      <c r="V1878" s="202">
        <v>1</v>
      </c>
      <c r="W1878" s="202">
        <v>1</v>
      </c>
      <c r="X1878" s="202">
        <v>0</v>
      </c>
      <c r="Y1878" s="202">
        <v>0</v>
      </c>
      <c r="Z1878" s="202">
        <v>0</v>
      </c>
      <c r="AA1878" s="202">
        <v>0</v>
      </c>
      <c r="AB1878" s="202">
        <v>0</v>
      </c>
      <c r="AC1878" s="202">
        <v>0</v>
      </c>
      <c r="AD1878" s="202">
        <v>0</v>
      </c>
      <c r="AE1878" s="203">
        <v>0</v>
      </c>
      <c r="AF1878" s="204">
        <v>1</v>
      </c>
      <c r="AG1878" s="196">
        <v>1</v>
      </c>
      <c r="AL1878" s="195">
        <v>44.5</v>
      </c>
      <c r="AM1878" s="196">
        <v>6.5</v>
      </c>
      <c r="AN1878" s="193"/>
      <c r="AS1878" s="196"/>
      <c r="AY1878" s="196"/>
      <c r="AZ1878" s="193"/>
      <c r="BA1878" s="196"/>
      <c r="BJ1878" s="196"/>
      <c r="BK1878" s="195">
        <v>1</v>
      </c>
      <c r="BL1878" s="196"/>
      <c r="BQ1878" s="195">
        <v>1</v>
      </c>
      <c r="BT1878" s="196"/>
      <c r="BY1878" s="195">
        <v>1</v>
      </c>
      <c r="CA1878" s="196">
        <v>1</v>
      </c>
      <c r="CI1878" s="195">
        <v>1</v>
      </c>
      <c r="CJ1878" s="195">
        <v>1</v>
      </c>
      <c r="CS1878" s="196"/>
      <c r="CU1878" s="196"/>
      <c r="CX1878" s="196"/>
      <c r="DN1878" s="196"/>
      <c r="DS1878" s="196"/>
      <c r="DY1878" s="196"/>
      <c r="EL1878" s="196"/>
      <c r="EM1878" s="195" t="s">
        <v>539</v>
      </c>
      <c r="EN1878" s="206" t="s">
        <v>210</v>
      </c>
    </row>
    <row r="1879" spans="1:145" s="195" customFormat="1" x14ac:dyDescent="0.3">
      <c r="A1879" s="195" t="s">
        <v>61</v>
      </c>
      <c r="B1879" s="196" t="s">
        <v>3163</v>
      </c>
      <c r="C1879" s="195">
        <v>1</v>
      </c>
      <c r="D1879" s="196">
        <v>1</v>
      </c>
      <c r="E1879" s="30"/>
      <c r="F1879" s="93"/>
      <c r="G1879" s="195">
        <v>16.579999999999998</v>
      </c>
      <c r="H1879" s="195">
        <v>26.98</v>
      </c>
      <c r="I1879" s="195">
        <v>21.583333333333332</v>
      </c>
      <c r="J1879" s="198">
        <v>2.6046042565682228</v>
      </c>
      <c r="K1879" s="195">
        <v>171.43</v>
      </c>
      <c r="L1879" s="195">
        <v>1126.8</v>
      </c>
      <c r="M1879" s="195">
        <v>610.02476190476182</v>
      </c>
      <c r="N1879" s="200">
        <v>248.22186298992818</v>
      </c>
      <c r="O1879" s="195">
        <v>-32.581429999999997</v>
      </c>
      <c r="P1879" s="196">
        <v>3.375</v>
      </c>
      <c r="Q1879" s="195">
        <v>16.036429999999999</v>
      </c>
      <c r="R1879" s="196">
        <v>39.433329999999998</v>
      </c>
      <c r="S1879" s="202">
        <v>0</v>
      </c>
      <c r="T1879" s="202">
        <v>1</v>
      </c>
      <c r="U1879" s="202">
        <v>1</v>
      </c>
      <c r="V1879" s="202">
        <v>0</v>
      </c>
      <c r="W1879" s="202">
        <v>1</v>
      </c>
      <c r="X1879" s="202">
        <v>0</v>
      </c>
      <c r="Y1879" s="202">
        <v>0</v>
      </c>
      <c r="Z1879" s="202">
        <v>0</v>
      </c>
      <c r="AA1879" s="202">
        <v>0</v>
      </c>
      <c r="AB1879" s="202">
        <v>0</v>
      </c>
      <c r="AC1879" s="202">
        <v>1</v>
      </c>
      <c r="AD1879" s="202">
        <v>1</v>
      </c>
      <c r="AE1879" s="203">
        <v>0</v>
      </c>
      <c r="AF1879" s="204">
        <v>1</v>
      </c>
      <c r="AG1879" s="196"/>
      <c r="AH1879" s="195">
        <v>203</v>
      </c>
      <c r="AI1879" s="195">
        <v>1.2</v>
      </c>
      <c r="AJ1879" s="195">
        <v>115</v>
      </c>
      <c r="AK1879" s="195">
        <v>0.8</v>
      </c>
      <c r="AM1879" s="196"/>
      <c r="AN1879" s="193">
        <v>2000</v>
      </c>
      <c r="AO1879" s="195">
        <v>3000</v>
      </c>
      <c r="AP1879" s="195">
        <v>1.5</v>
      </c>
      <c r="AQ1879" s="195">
        <v>0.05</v>
      </c>
      <c r="AS1879" s="196"/>
      <c r="AY1879" s="196"/>
      <c r="AZ1879" s="193"/>
      <c r="BA1879" s="196"/>
      <c r="BJ1879" s="196"/>
      <c r="BK1879" s="195">
        <v>1</v>
      </c>
      <c r="BL1879" s="196">
        <v>1</v>
      </c>
      <c r="BQ1879" s="195">
        <v>1</v>
      </c>
      <c r="BT1879" s="196"/>
      <c r="CA1879" s="196"/>
      <c r="CG1879" s="195">
        <v>1</v>
      </c>
      <c r="CI1879" s="195">
        <v>1</v>
      </c>
      <c r="CS1879" s="196"/>
      <c r="CU1879" s="196"/>
      <c r="CX1879" s="196"/>
      <c r="DN1879" s="196"/>
      <c r="DS1879" s="196"/>
      <c r="DT1879" s="195">
        <v>1</v>
      </c>
      <c r="DU1879" s="195">
        <v>1</v>
      </c>
      <c r="DY1879" s="196"/>
      <c r="EH1879" s="195">
        <v>1</v>
      </c>
      <c r="EL1879" s="196"/>
      <c r="EM1879" s="195" t="s">
        <v>539</v>
      </c>
      <c r="EN1879" s="206" t="s">
        <v>4925</v>
      </c>
    </row>
    <row r="1880" spans="1:145" s="195" customFormat="1" x14ac:dyDescent="0.3">
      <c r="A1880" s="195" t="s">
        <v>61</v>
      </c>
      <c r="B1880" s="196" t="s">
        <v>3164</v>
      </c>
      <c r="C1880" s="195">
        <v>1</v>
      </c>
      <c r="D1880" s="196">
        <v>1</v>
      </c>
      <c r="E1880" s="195">
        <v>0</v>
      </c>
      <c r="F1880" s="196">
        <v>1500</v>
      </c>
      <c r="G1880" s="195">
        <v>18.04</v>
      </c>
      <c r="H1880" s="195">
        <v>28.63</v>
      </c>
      <c r="I1880" s="195">
        <v>23.409999999999993</v>
      </c>
      <c r="J1880" s="198">
        <v>2.692424557903216</v>
      </c>
      <c r="K1880" s="195">
        <v>402.78</v>
      </c>
      <c r="L1880" s="195">
        <v>1126.8</v>
      </c>
      <c r="M1880" s="195">
        <v>769.32393939393933</v>
      </c>
      <c r="N1880" s="200">
        <v>211.45136960036783</v>
      </c>
      <c r="O1880" s="208">
        <v>-28.416219999999999</v>
      </c>
      <c r="P1880" s="196">
        <v>14.216279999999999</v>
      </c>
      <c r="Q1880" s="208">
        <v>-16.869289999999999</v>
      </c>
      <c r="R1880" s="196">
        <v>40.67747</v>
      </c>
      <c r="S1880" s="202">
        <v>1</v>
      </c>
      <c r="T1880" s="202">
        <v>1</v>
      </c>
      <c r="U1880" s="202">
        <v>0</v>
      </c>
      <c r="V1880" s="202">
        <v>1</v>
      </c>
      <c r="W1880" s="202">
        <v>1</v>
      </c>
      <c r="X1880" s="202">
        <v>0</v>
      </c>
      <c r="Y1880" s="202">
        <v>0</v>
      </c>
      <c r="Z1880" s="202">
        <v>0</v>
      </c>
      <c r="AA1880" s="202">
        <v>0</v>
      </c>
      <c r="AB1880" s="202">
        <v>0</v>
      </c>
      <c r="AC1880" s="202">
        <v>1</v>
      </c>
      <c r="AD1880" s="202">
        <v>1</v>
      </c>
      <c r="AE1880" s="203">
        <v>0</v>
      </c>
      <c r="AF1880" s="204">
        <v>1</v>
      </c>
      <c r="AG1880" s="196"/>
      <c r="AH1880" s="195">
        <v>101.5</v>
      </c>
      <c r="AI1880" s="195">
        <v>18.5</v>
      </c>
      <c r="AJ1880" s="195">
        <v>97.5</v>
      </c>
      <c r="AK1880" s="195">
        <v>12.5</v>
      </c>
      <c r="AM1880" s="196"/>
      <c r="AN1880" s="193">
        <v>900</v>
      </c>
      <c r="AO1880" s="195">
        <v>3500</v>
      </c>
      <c r="AS1880" s="196"/>
      <c r="AX1880" s="195">
        <v>2.2999999999999998</v>
      </c>
      <c r="AY1880" s="196">
        <v>0.3</v>
      </c>
      <c r="AZ1880" s="193"/>
      <c r="BA1880" s="196"/>
      <c r="BF1880" s="195">
        <v>1</v>
      </c>
      <c r="BJ1880" s="196"/>
      <c r="BK1880" s="195">
        <v>1</v>
      </c>
      <c r="BL1880" s="196">
        <v>1</v>
      </c>
      <c r="BT1880" s="196"/>
      <c r="BZ1880" s="195">
        <v>1</v>
      </c>
      <c r="CA1880" s="196"/>
      <c r="CE1880" s="195">
        <v>1</v>
      </c>
      <c r="CG1880" s="195">
        <v>1</v>
      </c>
      <c r="CI1880" s="195">
        <v>1</v>
      </c>
      <c r="CS1880" s="196"/>
      <c r="CU1880" s="196"/>
      <c r="CX1880" s="196"/>
      <c r="DN1880" s="196"/>
      <c r="DS1880" s="196"/>
      <c r="DT1880" s="195">
        <v>1</v>
      </c>
      <c r="DY1880" s="196"/>
      <c r="EA1880" s="195">
        <v>1</v>
      </c>
      <c r="EH1880" s="195">
        <v>1</v>
      </c>
      <c r="EL1880" s="196"/>
      <c r="EM1880" s="195" t="s">
        <v>539</v>
      </c>
      <c r="EN1880" s="206" t="s">
        <v>210</v>
      </c>
    </row>
    <row r="1881" spans="1:145" s="51" customFormat="1" x14ac:dyDescent="0.3">
      <c r="A1881" s="51" t="s">
        <v>61</v>
      </c>
      <c r="B1881" s="52" t="s">
        <v>3165</v>
      </c>
      <c r="D1881" s="52"/>
      <c r="F1881" s="52"/>
      <c r="J1881" s="52"/>
      <c r="N1881" s="52"/>
      <c r="P1881" s="52"/>
      <c r="R1881" s="52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100"/>
      <c r="AF1881" s="115"/>
      <c r="AG1881" s="52"/>
      <c r="AM1881" s="52"/>
      <c r="AN1881" s="45"/>
      <c r="AS1881" s="52"/>
      <c r="AY1881" s="52"/>
      <c r="AZ1881" s="45"/>
      <c r="BA1881" s="52"/>
      <c r="BJ1881" s="52"/>
      <c r="BL1881" s="52"/>
      <c r="BT1881" s="52"/>
      <c r="CA1881" s="52"/>
      <c r="CS1881" s="52"/>
      <c r="CU1881" s="52"/>
      <c r="CX1881" s="52"/>
      <c r="DN1881" s="52"/>
      <c r="DS1881" s="52"/>
      <c r="DY1881" s="52"/>
      <c r="EL1881" s="52"/>
      <c r="EM1881" s="51" t="s">
        <v>539</v>
      </c>
      <c r="EN1881" s="53">
        <v>1</v>
      </c>
      <c r="EO1881" s="51" t="s">
        <v>602</v>
      </c>
    </row>
    <row r="1882" spans="1:145" x14ac:dyDescent="0.3">
      <c r="A1882" s="12" t="s">
        <v>69</v>
      </c>
      <c r="B1882" s="6" t="s">
        <v>3310</v>
      </c>
      <c r="D1882" s="6">
        <v>1</v>
      </c>
      <c r="E1882">
        <v>800</v>
      </c>
      <c r="F1882" s="6">
        <v>1200</v>
      </c>
      <c r="AH1882">
        <v>46.05</v>
      </c>
      <c r="AI1882">
        <v>3.95</v>
      </c>
      <c r="AJ1882">
        <v>52.8</v>
      </c>
      <c r="AL1882" s="70"/>
      <c r="AN1882" s="12"/>
      <c r="AO1882"/>
      <c r="AZ1882" s="12"/>
      <c r="BA1882" s="6"/>
      <c r="EM1882" t="s">
        <v>591</v>
      </c>
      <c r="EN1882" s="16">
        <v>1</v>
      </c>
    </row>
    <row r="1883" spans="1:145" x14ac:dyDescent="0.3">
      <c r="A1883" s="12" t="s">
        <v>69</v>
      </c>
      <c r="B1883" s="6" t="s">
        <v>3311</v>
      </c>
      <c r="C1883">
        <v>1</v>
      </c>
      <c r="AL1883"/>
      <c r="AN1883" s="12">
        <v>1500</v>
      </c>
      <c r="AO1883">
        <v>4000</v>
      </c>
      <c r="AP1883">
        <v>1.7</v>
      </c>
      <c r="AQ1883">
        <v>0.2</v>
      </c>
      <c r="AZ1883" s="12"/>
      <c r="BA1883" s="6"/>
      <c r="EM1883" t="s">
        <v>539</v>
      </c>
      <c r="EN1883" s="16">
        <v>1</v>
      </c>
      <c r="EO1883" t="s">
        <v>602</v>
      </c>
    </row>
    <row r="1884" spans="1:145" x14ac:dyDescent="0.3">
      <c r="A1884" s="12" t="s">
        <v>69</v>
      </c>
      <c r="B1884" s="6" t="s">
        <v>3312</v>
      </c>
      <c r="C1884">
        <v>1</v>
      </c>
      <c r="D1884" s="6">
        <v>1</v>
      </c>
      <c r="AG1884" s="6">
        <v>0</v>
      </c>
      <c r="AH1884">
        <v>46.15</v>
      </c>
      <c r="AI1884">
        <v>4.25</v>
      </c>
      <c r="AJ1884">
        <v>64.599999999999994</v>
      </c>
      <c r="AK1884">
        <v>11</v>
      </c>
      <c r="AL1884"/>
      <c r="AN1884" s="12"/>
      <c r="AO1884"/>
      <c r="AZ1884" s="12"/>
      <c r="BA1884" s="6"/>
      <c r="EM1884" t="s">
        <v>539</v>
      </c>
      <c r="EN1884" s="16">
        <v>1</v>
      </c>
    </row>
    <row r="1885" spans="1:145" x14ac:dyDescent="0.3">
      <c r="A1885" s="12" t="s">
        <v>69</v>
      </c>
      <c r="B1885" s="6" t="s">
        <v>3313</v>
      </c>
      <c r="D1885" s="6">
        <v>1</v>
      </c>
      <c r="E1885">
        <v>563</v>
      </c>
      <c r="F1885" s="6">
        <v>1066</v>
      </c>
      <c r="AH1885">
        <v>52</v>
      </c>
      <c r="AL1885"/>
      <c r="AN1885" s="12"/>
      <c r="AO1885"/>
      <c r="AZ1885" s="12"/>
      <c r="BA1885" s="6"/>
      <c r="EM1885" t="s">
        <v>591</v>
      </c>
      <c r="EN1885" s="16">
        <v>1</v>
      </c>
    </row>
    <row r="1886" spans="1:145" x14ac:dyDescent="0.3">
      <c r="A1886" s="12" t="s">
        <v>69</v>
      </c>
      <c r="B1886" s="6" t="s">
        <v>3314</v>
      </c>
      <c r="E1886">
        <v>1540</v>
      </c>
      <c r="F1886" s="6">
        <v>1620</v>
      </c>
      <c r="AL1886"/>
      <c r="AN1886" s="12"/>
      <c r="AO1886"/>
      <c r="AZ1886" s="12"/>
      <c r="BA1886" s="6"/>
      <c r="EM1886" t="s">
        <v>591</v>
      </c>
      <c r="EN1886" s="16">
        <v>1</v>
      </c>
      <c r="EO1886" t="s">
        <v>602</v>
      </c>
    </row>
    <row r="1887" spans="1:145" x14ac:dyDescent="0.3">
      <c r="A1887" s="12" t="s">
        <v>69</v>
      </c>
      <c r="B1887" s="6" t="s">
        <v>3315</v>
      </c>
      <c r="E1887" s="246">
        <v>2400</v>
      </c>
      <c r="F1887" s="248"/>
      <c r="AH1887">
        <v>72.5</v>
      </c>
      <c r="AI1887">
        <v>1.5</v>
      </c>
      <c r="AJ1887">
        <v>84.5</v>
      </c>
      <c r="AK1887">
        <v>6.5</v>
      </c>
      <c r="AL1887"/>
      <c r="AN1887" s="12"/>
      <c r="AO1887"/>
      <c r="AZ1887" s="12"/>
      <c r="BA1887" s="6"/>
      <c r="EM1887" t="s">
        <v>591</v>
      </c>
      <c r="EN1887" s="16">
        <v>1</v>
      </c>
    </row>
    <row r="1888" spans="1:145" x14ac:dyDescent="0.3">
      <c r="A1888" s="12" t="s">
        <v>69</v>
      </c>
      <c r="B1888" s="6" t="s">
        <v>3316</v>
      </c>
      <c r="AH1888">
        <v>33</v>
      </c>
      <c r="AI1888">
        <v>1</v>
      </c>
      <c r="AL1888"/>
      <c r="AN1888" s="12"/>
      <c r="AO1888"/>
      <c r="AZ1888" s="12"/>
      <c r="BA1888" s="6"/>
      <c r="EM1888" t="s">
        <v>591</v>
      </c>
      <c r="EN1888" s="16">
        <v>1</v>
      </c>
    </row>
    <row r="1889" spans="1:145" x14ac:dyDescent="0.3">
      <c r="A1889" s="12" t="s">
        <v>69</v>
      </c>
      <c r="B1889" s="6" t="s">
        <v>3317</v>
      </c>
      <c r="AL1889"/>
      <c r="AN1889" s="12"/>
      <c r="AO1889"/>
      <c r="AZ1889" s="12"/>
      <c r="BA1889" s="6"/>
      <c r="EM1889" t="s">
        <v>591</v>
      </c>
      <c r="EN1889" s="16">
        <v>1</v>
      </c>
      <c r="EO1889" t="s">
        <v>602</v>
      </c>
    </row>
    <row r="1890" spans="1:145" x14ac:dyDescent="0.3">
      <c r="A1890" s="12" t="s">
        <v>69</v>
      </c>
      <c r="B1890" s="6" t="s">
        <v>3318</v>
      </c>
      <c r="D1890" s="6">
        <v>1</v>
      </c>
      <c r="E1890">
        <v>80</v>
      </c>
      <c r="F1890" s="6">
        <v>850</v>
      </c>
      <c r="AH1890">
        <v>80</v>
      </c>
      <c r="AJ1890">
        <v>73</v>
      </c>
      <c r="AL1890"/>
      <c r="AN1890" s="12"/>
      <c r="AO1890"/>
      <c r="AP1890">
        <v>2.7</v>
      </c>
      <c r="AQ1890">
        <v>0.05</v>
      </c>
      <c r="AZ1890" s="12"/>
      <c r="BA1890" s="6"/>
      <c r="EM1890" t="s">
        <v>591</v>
      </c>
      <c r="EN1890" s="16">
        <v>1</v>
      </c>
    </row>
    <row r="1891" spans="1:145" x14ac:dyDescent="0.3">
      <c r="A1891" s="12" t="s">
        <v>69</v>
      </c>
      <c r="B1891" s="6" t="s">
        <v>3319</v>
      </c>
      <c r="D1891" s="6">
        <v>1</v>
      </c>
      <c r="F1891" s="6">
        <v>1800</v>
      </c>
      <c r="AH1891">
        <v>25</v>
      </c>
      <c r="AI1891">
        <v>5</v>
      </c>
      <c r="AJ1891">
        <v>47</v>
      </c>
      <c r="AK1891">
        <v>7</v>
      </c>
      <c r="AL1891"/>
      <c r="AN1891" s="12"/>
      <c r="AO1891"/>
      <c r="AZ1891" s="12"/>
      <c r="BA1891" s="6"/>
      <c r="EM1891" t="s">
        <v>591</v>
      </c>
      <c r="EN1891" s="16">
        <v>1</v>
      </c>
    </row>
    <row r="1892" spans="1:145" x14ac:dyDescent="0.3">
      <c r="A1892" s="12" t="s">
        <v>69</v>
      </c>
      <c r="B1892" s="6" t="s">
        <v>3320</v>
      </c>
      <c r="AH1892">
        <v>36.51</v>
      </c>
      <c r="AI1892">
        <v>2.6</v>
      </c>
      <c r="AJ1892">
        <v>68.394999999999996</v>
      </c>
      <c r="AK1892">
        <v>3.395</v>
      </c>
      <c r="AL1892"/>
      <c r="AN1892" s="12"/>
      <c r="AO1892"/>
      <c r="AZ1892" s="12"/>
      <c r="BA1892" s="6"/>
      <c r="EM1892" t="s">
        <v>591</v>
      </c>
      <c r="EN1892" s="16">
        <v>1</v>
      </c>
    </row>
    <row r="1893" spans="1:145" x14ac:dyDescent="0.3">
      <c r="A1893" s="12" t="s">
        <v>69</v>
      </c>
      <c r="B1893" s="6" t="s">
        <v>3321</v>
      </c>
      <c r="AL1893"/>
      <c r="AN1893" s="12"/>
      <c r="AO1893"/>
      <c r="AZ1893" s="12"/>
      <c r="BA1893" s="6"/>
      <c r="EM1893" t="s">
        <v>591</v>
      </c>
      <c r="EN1893" s="16">
        <v>1</v>
      </c>
      <c r="EO1893" t="s">
        <v>602</v>
      </c>
    </row>
    <row r="1894" spans="1:145" s="195" customFormat="1" x14ac:dyDescent="0.3">
      <c r="A1894" s="193" t="s">
        <v>69</v>
      </c>
      <c r="B1894" s="196" t="s">
        <v>3322</v>
      </c>
      <c r="C1894" s="195">
        <v>1</v>
      </c>
      <c r="D1894" s="196">
        <v>1</v>
      </c>
      <c r="E1894" s="195">
        <v>200</v>
      </c>
      <c r="F1894" s="196">
        <v>2000</v>
      </c>
      <c r="G1894" s="197">
        <v>23.87</v>
      </c>
      <c r="H1894" s="197">
        <v>27.31</v>
      </c>
      <c r="I1894" s="197">
        <v>25.636666666666667</v>
      </c>
      <c r="J1894" s="198">
        <v>1.7218981773999673</v>
      </c>
      <c r="K1894" s="199">
        <v>1191</v>
      </c>
      <c r="L1894" s="199">
        <v>2486</v>
      </c>
      <c r="M1894" s="199">
        <v>1677.3333333333333</v>
      </c>
      <c r="N1894" s="200">
        <v>705.1101568785781</v>
      </c>
      <c r="O1894" s="208">
        <v>16.130099999999999</v>
      </c>
      <c r="P1894" s="196">
        <v>23.660240000000002</v>
      </c>
      <c r="Q1894" s="208">
        <v>92.409440000000004</v>
      </c>
      <c r="R1894" s="196">
        <v>99.278549999999996</v>
      </c>
      <c r="S1894" s="202">
        <v>1</v>
      </c>
      <c r="T1894" s="202">
        <v>0</v>
      </c>
      <c r="U1894" s="202">
        <v>0</v>
      </c>
      <c r="V1894" s="202">
        <v>0</v>
      </c>
      <c r="W1894" s="202">
        <v>1</v>
      </c>
      <c r="X1894" s="202">
        <v>0</v>
      </c>
      <c r="Y1894" s="202">
        <v>0</v>
      </c>
      <c r="Z1894" s="202">
        <v>0</v>
      </c>
      <c r="AA1894" s="202">
        <v>0</v>
      </c>
      <c r="AB1894" s="202">
        <v>0</v>
      </c>
      <c r="AC1894" s="202">
        <v>0</v>
      </c>
      <c r="AD1894" s="202">
        <v>0</v>
      </c>
      <c r="AE1894" s="203">
        <v>0</v>
      </c>
      <c r="AF1894" s="204">
        <v>1</v>
      </c>
      <c r="AG1894" s="196"/>
      <c r="AH1894" s="195">
        <v>42.7</v>
      </c>
      <c r="AJ1894" s="195">
        <v>75.400000000000006</v>
      </c>
      <c r="AM1894" s="196"/>
      <c r="AN1894" s="193"/>
      <c r="AS1894" s="196"/>
      <c r="AY1894" s="196"/>
      <c r="AZ1894" s="193"/>
      <c r="BA1894" s="196"/>
      <c r="BG1894" s="195">
        <v>1</v>
      </c>
      <c r="BJ1894" s="196">
        <v>1</v>
      </c>
      <c r="BL1894" s="196"/>
      <c r="BT1894" s="196"/>
      <c r="CA1894" s="196"/>
      <c r="CB1894" s="195">
        <v>1</v>
      </c>
      <c r="CS1894" s="196"/>
      <c r="CU1894" s="196"/>
      <c r="CX1894" s="196"/>
      <c r="DN1894" s="196"/>
      <c r="DS1894" s="196"/>
      <c r="DY1894" s="196"/>
      <c r="EL1894" s="196"/>
      <c r="EM1894" s="195" t="s">
        <v>591</v>
      </c>
      <c r="EN1894" s="206" t="s">
        <v>210</v>
      </c>
    </row>
    <row r="1895" spans="1:145" x14ac:dyDescent="0.3">
      <c r="A1895" s="12" t="s">
        <v>69</v>
      </c>
      <c r="B1895" s="6" t="s">
        <v>3323</v>
      </c>
      <c r="E1895">
        <v>1887</v>
      </c>
      <c r="F1895" s="6">
        <v>2941</v>
      </c>
      <c r="AH1895">
        <v>55.3</v>
      </c>
      <c r="AI1895">
        <v>3</v>
      </c>
      <c r="AJ1895">
        <v>64.150000000000006</v>
      </c>
      <c r="AK1895">
        <v>6.55</v>
      </c>
      <c r="AL1895"/>
      <c r="AN1895" s="12"/>
      <c r="AO1895"/>
      <c r="AZ1895" s="12"/>
      <c r="BA1895" s="6"/>
      <c r="EM1895" t="s">
        <v>591</v>
      </c>
      <c r="EN1895" s="16">
        <v>1</v>
      </c>
    </row>
    <row r="1896" spans="1:145" x14ac:dyDescent="0.3">
      <c r="A1896" s="12" t="s">
        <v>69</v>
      </c>
      <c r="B1896" s="6" t="s">
        <v>3324</v>
      </c>
      <c r="F1896" s="6">
        <v>113</v>
      </c>
      <c r="AH1896">
        <v>32.5</v>
      </c>
      <c r="AI1896">
        <v>1.5</v>
      </c>
      <c r="AJ1896">
        <v>53</v>
      </c>
      <c r="AK1896">
        <v>5</v>
      </c>
      <c r="AL1896"/>
      <c r="AN1896" s="12"/>
      <c r="AO1896"/>
      <c r="AP1896">
        <v>1.35</v>
      </c>
      <c r="AQ1896">
        <v>0.05</v>
      </c>
      <c r="AZ1896" s="12"/>
      <c r="BA1896" s="6"/>
      <c r="EM1896" t="s">
        <v>591</v>
      </c>
      <c r="EN1896" s="16">
        <v>1</v>
      </c>
    </row>
    <row r="1897" spans="1:145" x14ac:dyDescent="0.3">
      <c r="A1897" s="12" t="s">
        <v>69</v>
      </c>
      <c r="B1897" s="6" t="s">
        <v>3325</v>
      </c>
      <c r="AL1897"/>
      <c r="AN1897" s="12"/>
      <c r="AO1897"/>
      <c r="AZ1897" s="12"/>
      <c r="BA1897" s="6"/>
      <c r="EM1897" t="s">
        <v>591</v>
      </c>
      <c r="EN1897" s="16">
        <v>1</v>
      </c>
      <c r="EO1897" t="s">
        <v>602</v>
      </c>
    </row>
    <row r="1898" spans="1:145" x14ac:dyDescent="0.3">
      <c r="A1898" s="12" t="s">
        <v>69</v>
      </c>
      <c r="B1898" s="6" t="s">
        <v>3326</v>
      </c>
      <c r="E1898">
        <v>0</v>
      </c>
      <c r="F1898" s="6">
        <v>5000</v>
      </c>
      <c r="AH1898">
        <v>37.799999999999997</v>
      </c>
      <c r="AI1898">
        <v>2.1</v>
      </c>
      <c r="AJ1898">
        <v>44.65</v>
      </c>
      <c r="AK1898">
        <v>0.95</v>
      </c>
      <c r="AL1898"/>
      <c r="AN1898" s="12"/>
      <c r="AO1898"/>
      <c r="AZ1898" s="12"/>
      <c r="BA1898" s="6"/>
      <c r="EM1898" t="s">
        <v>591</v>
      </c>
      <c r="EN1898" s="16">
        <v>1</v>
      </c>
    </row>
    <row r="1899" spans="1:145" x14ac:dyDescent="0.3">
      <c r="A1899" s="12" t="s">
        <v>69</v>
      </c>
      <c r="B1899" s="6" t="s">
        <v>3327</v>
      </c>
      <c r="AH1899">
        <v>107</v>
      </c>
      <c r="AI1899">
        <v>7</v>
      </c>
      <c r="AJ1899">
        <v>115</v>
      </c>
      <c r="AK1899">
        <v>4</v>
      </c>
      <c r="AL1899"/>
      <c r="AN1899" s="12"/>
      <c r="AO1899"/>
      <c r="AZ1899" s="12"/>
      <c r="BA1899" s="6"/>
      <c r="EM1899" t="s">
        <v>591</v>
      </c>
      <c r="EN1899" s="16">
        <v>1</v>
      </c>
    </row>
    <row r="1900" spans="1:145" x14ac:dyDescent="0.3">
      <c r="A1900" s="12" t="s">
        <v>69</v>
      </c>
      <c r="B1900" s="6" t="s">
        <v>3328</v>
      </c>
      <c r="AH1900">
        <v>109.5</v>
      </c>
      <c r="AI1900">
        <v>16.5</v>
      </c>
      <c r="AJ1900">
        <v>125.5</v>
      </c>
      <c r="AK1900">
        <v>14.5</v>
      </c>
      <c r="AL1900"/>
      <c r="AN1900" s="12"/>
      <c r="AO1900"/>
      <c r="AP1900">
        <v>2.25</v>
      </c>
      <c r="AQ1900">
        <v>0.25</v>
      </c>
      <c r="AZ1900" s="12"/>
      <c r="BA1900" s="6"/>
      <c r="EM1900" t="s">
        <v>591</v>
      </c>
      <c r="EN1900" s="16">
        <v>1</v>
      </c>
    </row>
    <row r="1901" spans="1:145" x14ac:dyDescent="0.3">
      <c r="A1901" s="12" t="s">
        <v>69</v>
      </c>
      <c r="B1901" s="6" t="s">
        <v>3329</v>
      </c>
      <c r="E1901">
        <v>500</v>
      </c>
      <c r="F1901" s="6">
        <v>2000</v>
      </c>
      <c r="AL1901"/>
      <c r="AN1901" s="12"/>
      <c r="AO1901"/>
      <c r="AZ1901" s="12"/>
      <c r="BA1901" s="6"/>
      <c r="EM1901" t="s">
        <v>591</v>
      </c>
      <c r="EN1901" s="16">
        <v>1</v>
      </c>
      <c r="EO1901" t="s">
        <v>602</v>
      </c>
    </row>
    <row r="1902" spans="1:145" s="195" customFormat="1" x14ac:dyDescent="0.3">
      <c r="A1902" s="193" t="s">
        <v>69</v>
      </c>
      <c r="B1902" s="196" t="s">
        <v>3330</v>
      </c>
      <c r="C1902" s="195">
        <v>1</v>
      </c>
      <c r="D1902" s="196">
        <v>1</v>
      </c>
      <c r="E1902" s="195">
        <v>0</v>
      </c>
      <c r="F1902" s="196">
        <v>1600</v>
      </c>
      <c r="G1902" s="195">
        <v>6.16</v>
      </c>
      <c r="H1902" s="195">
        <v>17.989999999999998</v>
      </c>
      <c r="I1902" s="195">
        <v>13.24529411764706</v>
      </c>
      <c r="J1902" s="198">
        <v>2.6970982500806708</v>
      </c>
      <c r="K1902" s="195">
        <v>1164.72</v>
      </c>
      <c r="L1902" s="195">
        <v>2620.2399999999998</v>
      </c>
      <c r="M1902" s="195">
        <v>1795.0288235294117</v>
      </c>
      <c r="N1902" s="200">
        <v>396.31365479065977</v>
      </c>
      <c r="O1902" s="195">
        <v>30.684760000000001</v>
      </c>
      <c r="P1902" s="196">
        <v>43.046460000000003</v>
      </c>
      <c r="Q1902" s="195">
        <v>130.24299999999999</v>
      </c>
      <c r="R1902" s="196">
        <v>141.35449</v>
      </c>
      <c r="S1902" s="202">
        <v>1</v>
      </c>
      <c r="T1902" s="202">
        <v>0</v>
      </c>
      <c r="U1902" s="202">
        <v>0</v>
      </c>
      <c r="V1902" s="202">
        <v>0</v>
      </c>
      <c r="W1902" s="202">
        <v>1</v>
      </c>
      <c r="X1902" s="202">
        <v>0</v>
      </c>
      <c r="Y1902" s="202">
        <v>0</v>
      </c>
      <c r="Z1902" s="202">
        <v>0</v>
      </c>
      <c r="AA1902" s="202">
        <v>0</v>
      </c>
      <c r="AB1902" s="202">
        <v>0</v>
      </c>
      <c r="AC1902" s="202">
        <v>0</v>
      </c>
      <c r="AD1902" s="202">
        <v>1</v>
      </c>
      <c r="AE1902" s="203">
        <v>0</v>
      </c>
      <c r="AF1902" s="204">
        <v>1</v>
      </c>
      <c r="AG1902" s="196"/>
      <c r="AH1902" s="195">
        <v>38.5</v>
      </c>
      <c r="AI1902" s="195">
        <v>8.5</v>
      </c>
      <c r="AJ1902" s="195">
        <v>52.5</v>
      </c>
      <c r="AK1902" s="195">
        <v>7.5</v>
      </c>
      <c r="AM1902" s="196"/>
      <c r="AN1902" s="193">
        <v>400</v>
      </c>
      <c r="AO1902" s="195">
        <v>1350</v>
      </c>
      <c r="AR1902" s="195">
        <v>0.71</v>
      </c>
      <c r="AS1902" s="196"/>
      <c r="AT1902" s="195">
        <v>8</v>
      </c>
      <c r="AV1902" s="195">
        <v>59</v>
      </c>
      <c r="AW1902" s="195">
        <v>21</v>
      </c>
      <c r="AY1902" s="196"/>
      <c r="AZ1902" s="193"/>
      <c r="BA1902" s="196"/>
      <c r="BE1902" s="195">
        <v>1</v>
      </c>
      <c r="BJ1902" s="196"/>
      <c r="BL1902" s="196"/>
      <c r="BT1902" s="196"/>
      <c r="CA1902" s="196"/>
      <c r="CB1902" s="195">
        <v>1</v>
      </c>
      <c r="CI1902" s="195">
        <v>1</v>
      </c>
      <c r="CS1902" s="196"/>
      <c r="CU1902" s="196"/>
      <c r="CX1902" s="196"/>
      <c r="DN1902" s="196"/>
      <c r="DS1902" s="196"/>
      <c r="DY1902" s="196"/>
      <c r="EA1902" s="195">
        <v>1</v>
      </c>
      <c r="EF1902" s="195">
        <v>1</v>
      </c>
      <c r="EL1902" s="196"/>
      <c r="EM1902" s="195" t="s">
        <v>591</v>
      </c>
      <c r="EN1902" s="206" t="s">
        <v>210</v>
      </c>
    </row>
    <row r="1903" spans="1:145" x14ac:dyDescent="0.3">
      <c r="A1903" s="12" t="s">
        <v>69</v>
      </c>
      <c r="B1903" s="6" t="s">
        <v>3331</v>
      </c>
      <c r="D1903" s="6">
        <v>1</v>
      </c>
      <c r="E1903">
        <v>250</v>
      </c>
      <c r="F1903" s="6">
        <v>750</v>
      </c>
      <c r="AH1903">
        <v>47</v>
      </c>
      <c r="AI1903">
        <v>5</v>
      </c>
      <c r="AJ1903">
        <v>77.5</v>
      </c>
      <c r="AK1903">
        <v>2.5</v>
      </c>
      <c r="AL1903"/>
      <c r="AN1903" s="12"/>
      <c r="AO1903"/>
      <c r="AZ1903" s="12"/>
      <c r="BA1903" s="6"/>
      <c r="EM1903" t="s">
        <v>591</v>
      </c>
      <c r="EN1903" s="16">
        <v>1</v>
      </c>
    </row>
    <row r="1904" spans="1:145" x14ac:dyDescent="0.3">
      <c r="A1904" s="12" t="s">
        <v>69</v>
      </c>
      <c r="B1904" s="6" t="s">
        <v>3332</v>
      </c>
      <c r="F1904" s="6">
        <v>1200</v>
      </c>
      <c r="AL1904"/>
      <c r="AN1904" s="12"/>
      <c r="AO1904"/>
      <c r="AZ1904" s="12"/>
      <c r="BA1904" s="6"/>
      <c r="EM1904" t="s">
        <v>591</v>
      </c>
      <c r="EN1904" s="16">
        <v>1</v>
      </c>
      <c r="EO1904" t="s">
        <v>602</v>
      </c>
    </row>
    <row r="1905" spans="1:145" x14ac:dyDescent="0.3">
      <c r="A1905" s="12" t="s">
        <v>69</v>
      </c>
      <c r="B1905" s="6" t="s">
        <v>3333</v>
      </c>
      <c r="AG1905" s="6">
        <v>1</v>
      </c>
      <c r="AL1905"/>
      <c r="AN1905" s="12"/>
      <c r="AO1905"/>
      <c r="AZ1905" s="12"/>
      <c r="BA1905" s="6"/>
      <c r="EM1905" t="s">
        <v>591</v>
      </c>
      <c r="EN1905" s="16">
        <v>1</v>
      </c>
      <c r="EO1905" t="s">
        <v>602</v>
      </c>
    </row>
    <row r="1906" spans="1:145" x14ac:dyDescent="0.3">
      <c r="A1906" s="12" t="s">
        <v>69</v>
      </c>
      <c r="B1906" s="6" t="s">
        <v>3334</v>
      </c>
      <c r="AL1906"/>
      <c r="AN1906" s="12"/>
      <c r="AO1906"/>
      <c r="AZ1906" s="12"/>
      <c r="BA1906" s="6"/>
      <c r="EM1906" t="s">
        <v>591</v>
      </c>
      <c r="EN1906" s="16">
        <v>1</v>
      </c>
      <c r="EO1906" t="s">
        <v>602</v>
      </c>
    </row>
    <row r="1907" spans="1:145" x14ac:dyDescent="0.3">
      <c r="A1907" s="12" t="s">
        <v>69</v>
      </c>
      <c r="B1907" s="6" t="s">
        <v>3335</v>
      </c>
      <c r="AH1907">
        <v>36.9</v>
      </c>
      <c r="AL1907"/>
      <c r="AN1907" s="12"/>
      <c r="AO1907"/>
      <c r="AZ1907" s="12"/>
      <c r="BA1907" s="6"/>
      <c r="EM1907" t="s">
        <v>591</v>
      </c>
      <c r="EN1907" s="16">
        <v>1</v>
      </c>
    </row>
    <row r="1908" spans="1:145" x14ac:dyDescent="0.3">
      <c r="A1908" s="12" t="s">
        <v>69</v>
      </c>
      <c r="B1908" s="6" t="s">
        <v>3336</v>
      </c>
      <c r="C1908">
        <v>1</v>
      </c>
      <c r="E1908">
        <v>100</v>
      </c>
      <c r="F1908" s="6">
        <v>1500</v>
      </c>
      <c r="AH1908">
        <v>49.5</v>
      </c>
      <c r="AI1908">
        <v>19.5</v>
      </c>
      <c r="AJ1908">
        <v>61</v>
      </c>
      <c r="AK1908">
        <v>19</v>
      </c>
      <c r="AL1908"/>
      <c r="AN1908" s="12"/>
      <c r="AO1908"/>
      <c r="AZ1908" s="12"/>
      <c r="BA1908" s="6"/>
      <c r="EM1908" t="s">
        <v>591</v>
      </c>
      <c r="EN1908" s="16">
        <v>1</v>
      </c>
    </row>
    <row r="1909" spans="1:145" x14ac:dyDescent="0.3">
      <c r="A1909" s="12" t="s">
        <v>69</v>
      </c>
      <c r="B1909" s="6" t="s">
        <v>3337</v>
      </c>
      <c r="E1909">
        <v>1000</v>
      </c>
      <c r="F1909" s="6">
        <v>2000</v>
      </c>
      <c r="AH1909">
        <v>35.25</v>
      </c>
      <c r="AI1909">
        <v>3.05</v>
      </c>
      <c r="AJ1909">
        <v>61.3</v>
      </c>
      <c r="AL1909"/>
      <c r="AN1909" s="12"/>
      <c r="AO1909"/>
      <c r="AZ1909" s="12"/>
      <c r="BA1909" s="6"/>
      <c r="EM1909" t="s">
        <v>591</v>
      </c>
      <c r="EN1909" s="16">
        <v>1</v>
      </c>
    </row>
    <row r="1910" spans="1:145" x14ac:dyDescent="0.3">
      <c r="A1910" s="12" t="s">
        <v>69</v>
      </c>
      <c r="B1910" s="6" t="s">
        <v>3338</v>
      </c>
      <c r="AH1910">
        <v>37.799999999999997</v>
      </c>
      <c r="AL1910"/>
      <c r="AN1910" s="12"/>
      <c r="AO1910"/>
      <c r="AZ1910" s="12"/>
      <c r="BA1910" s="6"/>
      <c r="EM1910" t="s">
        <v>591</v>
      </c>
      <c r="EN1910" s="16">
        <v>1</v>
      </c>
    </row>
    <row r="1911" spans="1:145" x14ac:dyDescent="0.3">
      <c r="A1911" s="12" t="s">
        <v>69</v>
      </c>
      <c r="B1911" s="6" t="s">
        <v>3339</v>
      </c>
      <c r="D1911" s="6">
        <v>1</v>
      </c>
      <c r="E1911">
        <v>155</v>
      </c>
      <c r="F1911" s="6">
        <v>1000</v>
      </c>
      <c r="AG1911" s="6">
        <v>1</v>
      </c>
      <c r="AH1911">
        <v>34.200000000000003</v>
      </c>
      <c r="AI1911">
        <v>2.9</v>
      </c>
      <c r="AJ1911">
        <v>65.3</v>
      </c>
      <c r="AK1911">
        <v>0.2</v>
      </c>
      <c r="AL1911"/>
      <c r="AN1911" s="12"/>
      <c r="AO1911"/>
      <c r="AZ1911" s="12"/>
      <c r="BA1911" s="6"/>
      <c r="EM1911" t="s">
        <v>591</v>
      </c>
      <c r="EN1911" s="16">
        <v>1</v>
      </c>
    </row>
    <row r="1912" spans="1:145" x14ac:dyDescent="0.3">
      <c r="A1912" s="12" t="s">
        <v>69</v>
      </c>
      <c r="B1912" s="6" t="s">
        <v>3340</v>
      </c>
      <c r="E1912">
        <v>200</v>
      </c>
      <c r="F1912" s="6">
        <v>1665</v>
      </c>
      <c r="AH1912">
        <v>34.65</v>
      </c>
      <c r="AI1912">
        <v>2.65</v>
      </c>
      <c r="AJ1912">
        <v>62.9</v>
      </c>
      <c r="AK1912">
        <v>3.4</v>
      </c>
      <c r="AL1912"/>
      <c r="AN1912" s="12"/>
      <c r="AO1912"/>
      <c r="AZ1912" s="12"/>
      <c r="BA1912" s="6"/>
      <c r="EM1912" t="s">
        <v>591</v>
      </c>
      <c r="EN1912" s="16">
        <v>1</v>
      </c>
    </row>
    <row r="1913" spans="1:145" x14ac:dyDescent="0.3">
      <c r="A1913" s="12" t="s">
        <v>69</v>
      </c>
      <c r="B1913" s="6" t="s">
        <v>3341</v>
      </c>
      <c r="AL1913"/>
      <c r="AN1913" s="12"/>
      <c r="AO1913"/>
      <c r="AZ1913" s="12"/>
      <c r="BA1913" s="6"/>
      <c r="EM1913" t="s">
        <v>591</v>
      </c>
      <c r="EN1913" s="16">
        <v>1</v>
      </c>
      <c r="EO1913" t="s">
        <v>602</v>
      </c>
    </row>
    <row r="1914" spans="1:145" x14ac:dyDescent="0.3">
      <c r="A1914" s="12" t="s">
        <v>69</v>
      </c>
      <c r="B1914" s="6" t="s">
        <v>3342</v>
      </c>
      <c r="D1914" s="6">
        <v>1</v>
      </c>
      <c r="E1914">
        <v>1400</v>
      </c>
      <c r="F1914" s="6">
        <v>1650</v>
      </c>
      <c r="AH1914">
        <v>52.7</v>
      </c>
      <c r="AI1914">
        <v>8.5</v>
      </c>
      <c r="AJ1914">
        <v>52.7</v>
      </c>
      <c r="AK1914">
        <v>8.5</v>
      </c>
      <c r="AL1914"/>
      <c r="AN1914" s="12"/>
      <c r="AO1914"/>
      <c r="AP1914">
        <v>1.75</v>
      </c>
      <c r="AQ1914">
        <v>0.05</v>
      </c>
      <c r="AZ1914" s="12"/>
      <c r="BA1914" s="6"/>
      <c r="EM1914" t="s">
        <v>591</v>
      </c>
      <c r="EN1914" s="16">
        <v>1</v>
      </c>
    </row>
    <row r="1915" spans="1:145" x14ac:dyDescent="0.3">
      <c r="A1915" s="12" t="s">
        <v>69</v>
      </c>
      <c r="B1915" s="6" t="s">
        <v>3343</v>
      </c>
      <c r="AH1915">
        <v>42.5</v>
      </c>
      <c r="AI1915">
        <v>0.5</v>
      </c>
      <c r="AJ1915">
        <v>43</v>
      </c>
      <c r="AK1915">
        <v>1</v>
      </c>
      <c r="AL1915"/>
      <c r="AN1915" s="12">
        <v>18</v>
      </c>
      <c r="AO1915">
        <v>80</v>
      </c>
      <c r="AP1915">
        <v>1.95</v>
      </c>
      <c r="AQ1915">
        <v>0.25</v>
      </c>
      <c r="AZ1915" s="12"/>
      <c r="BA1915" s="6"/>
      <c r="EM1915" t="s">
        <v>591</v>
      </c>
      <c r="EN1915" s="16">
        <v>1</v>
      </c>
    </row>
    <row r="1916" spans="1:145" x14ac:dyDescent="0.3">
      <c r="A1916" s="12" t="s">
        <v>69</v>
      </c>
      <c r="B1916" s="6" t="s">
        <v>3344</v>
      </c>
      <c r="AH1916">
        <v>43.15</v>
      </c>
      <c r="AI1916">
        <v>2.75</v>
      </c>
      <c r="AL1916"/>
      <c r="AN1916" s="12"/>
      <c r="AO1916"/>
      <c r="AZ1916" s="12"/>
      <c r="BA1916" s="6"/>
      <c r="EM1916" t="s">
        <v>591</v>
      </c>
      <c r="EN1916" s="16">
        <v>1</v>
      </c>
    </row>
    <row r="1917" spans="1:145" x14ac:dyDescent="0.3">
      <c r="A1917" s="12" t="s">
        <v>69</v>
      </c>
      <c r="B1917" s="6" t="s">
        <v>3345</v>
      </c>
      <c r="AH1917">
        <v>63</v>
      </c>
      <c r="AI1917">
        <v>6</v>
      </c>
      <c r="AJ1917">
        <v>88.5</v>
      </c>
      <c r="AK1917">
        <v>12.5</v>
      </c>
      <c r="AL1917"/>
      <c r="AN1917" s="12"/>
      <c r="AO1917"/>
      <c r="AZ1917" s="12"/>
      <c r="BA1917" s="6"/>
      <c r="EM1917" t="s">
        <v>591</v>
      </c>
      <c r="EN1917" s="16">
        <v>1</v>
      </c>
    </row>
    <row r="1918" spans="1:145" x14ac:dyDescent="0.3">
      <c r="A1918" s="12" t="s">
        <v>69</v>
      </c>
      <c r="B1918" s="6" t="s">
        <v>3346</v>
      </c>
      <c r="AL1918"/>
      <c r="AN1918" s="12"/>
      <c r="AO1918"/>
      <c r="AZ1918" s="12"/>
      <c r="BA1918" s="6"/>
      <c r="EM1918" t="s">
        <v>591</v>
      </c>
      <c r="EN1918" s="16">
        <v>1</v>
      </c>
      <c r="EO1918" t="s">
        <v>602</v>
      </c>
    </row>
    <row r="1919" spans="1:145" x14ac:dyDescent="0.3">
      <c r="A1919" s="12" t="s">
        <v>69</v>
      </c>
      <c r="B1919" s="6" t="s">
        <v>3347</v>
      </c>
      <c r="E1919">
        <v>800</v>
      </c>
      <c r="F1919" s="6">
        <v>1700</v>
      </c>
      <c r="AL1919"/>
      <c r="AN1919" s="12"/>
      <c r="AO1919"/>
      <c r="AZ1919" s="12"/>
      <c r="BA1919" s="6"/>
      <c r="EM1919" t="s">
        <v>591</v>
      </c>
      <c r="EN1919" s="16">
        <v>1</v>
      </c>
      <c r="EO1919" t="s">
        <v>602</v>
      </c>
    </row>
    <row r="1920" spans="1:145" x14ac:dyDescent="0.3">
      <c r="A1920" s="12" t="s">
        <v>69</v>
      </c>
      <c r="B1920" s="6" t="s">
        <v>3348</v>
      </c>
      <c r="E1920">
        <v>200</v>
      </c>
      <c r="F1920" s="6">
        <v>300</v>
      </c>
      <c r="AG1920" s="6">
        <v>1</v>
      </c>
      <c r="AH1920">
        <v>35.4</v>
      </c>
      <c r="AI1920">
        <v>1.4</v>
      </c>
      <c r="AJ1920">
        <v>43.7</v>
      </c>
      <c r="AK1920">
        <v>2.2999999999999998</v>
      </c>
      <c r="AL1920"/>
      <c r="AN1920" s="12"/>
      <c r="AO1920"/>
      <c r="AZ1920" s="12"/>
      <c r="BA1920" s="6"/>
      <c r="EM1920" t="s">
        <v>591</v>
      </c>
      <c r="EN1920" s="16">
        <v>1</v>
      </c>
    </row>
    <row r="1921" spans="1:145" x14ac:dyDescent="0.3">
      <c r="A1921" s="12" t="s">
        <v>69</v>
      </c>
      <c r="B1921" s="6" t="s">
        <v>3349</v>
      </c>
      <c r="AH1921">
        <v>51.6</v>
      </c>
      <c r="AI1921">
        <v>3.8</v>
      </c>
      <c r="AJ1921">
        <v>82.9</v>
      </c>
      <c r="AK1921">
        <v>4.5999999999999996</v>
      </c>
      <c r="AL1921"/>
      <c r="AN1921" s="12"/>
      <c r="AO1921"/>
      <c r="AZ1921" s="12"/>
      <c r="BA1921" s="6"/>
      <c r="EM1921" t="s">
        <v>591</v>
      </c>
      <c r="EN1921" s="16">
        <v>1</v>
      </c>
    </row>
    <row r="1922" spans="1:145" x14ac:dyDescent="0.3">
      <c r="A1922" s="12" t="s">
        <v>69</v>
      </c>
      <c r="B1922" s="6" t="s">
        <v>3350</v>
      </c>
      <c r="E1922">
        <v>200</v>
      </c>
      <c r="F1922" s="6">
        <v>780</v>
      </c>
      <c r="AH1922">
        <v>56</v>
      </c>
      <c r="AJ1922">
        <v>103</v>
      </c>
      <c r="AL1922"/>
      <c r="AN1922" s="12"/>
      <c r="AO1922"/>
      <c r="AZ1922" s="12"/>
      <c r="BA1922" s="6"/>
      <c r="EM1922" t="s">
        <v>591</v>
      </c>
      <c r="EN1922" s="16">
        <v>1</v>
      </c>
    </row>
    <row r="1923" spans="1:145" x14ac:dyDescent="0.3">
      <c r="A1923" s="12" t="s">
        <v>69</v>
      </c>
      <c r="B1923" s="6" t="s">
        <v>3351</v>
      </c>
      <c r="F1923" s="6">
        <v>1500</v>
      </c>
      <c r="AH1923">
        <v>56.5</v>
      </c>
      <c r="AI1923">
        <v>11.5</v>
      </c>
      <c r="AJ1923">
        <v>92.5</v>
      </c>
      <c r="AK1923">
        <v>7.5</v>
      </c>
      <c r="AL1923"/>
      <c r="AN1923" s="12">
        <v>500</v>
      </c>
      <c r="AO1923">
        <v>2000</v>
      </c>
      <c r="AR1923">
        <v>1.1000000000000001</v>
      </c>
      <c r="AS1923" s="6">
        <v>0.3</v>
      </c>
      <c r="AZ1923" s="12"/>
      <c r="BA1923" s="6"/>
      <c r="EM1923" t="s">
        <v>591</v>
      </c>
      <c r="EN1923" s="16">
        <v>1</v>
      </c>
    </row>
    <row r="1924" spans="1:145" x14ac:dyDescent="0.3">
      <c r="A1924" s="12" t="s">
        <v>69</v>
      </c>
      <c r="B1924" s="6" t="s">
        <v>3352</v>
      </c>
      <c r="AH1924">
        <v>97</v>
      </c>
      <c r="AI1924">
        <v>9</v>
      </c>
      <c r="AJ1924">
        <v>110</v>
      </c>
      <c r="AK1924">
        <v>5</v>
      </c>
      <c r="AL1924"/>
      <c r="AN1924" s="12"/>
      <c r="AO1924"/>
      <c r="AP1924">
        <v>3.2</v>
      </c>
      <c r="AQ1924">
        <v>0.3</v>
      </c>
      <c r="AZ1924" s="12"/>
      <c r="BA1924" s="6"/>
      <c r="EM1924" t="s">
        <v>591</v>
      </c>
      <c r="EN1924" s="16">
        <v>1</v>
      </c>
    </row>
    <row r="1925" spans="1:145" x14ac:dyDescent="0.3">
      <c r="A1925" s="12" t="s">
        <v>69</v>
      </c>
      <c r="B1925" s="6" t="s">
        <v>3353</v>
      </c>
      <c r="AH1925">
        <v>75</v>
      </c>
      <c r="AJ1925">
        <v>97</v>
      </c>
      <c r="AL1925"/>
      <c r="AN1925" s="12"/>
      <c r="AO1925"/>
      <c r="AP1925">
        <v>2.5</v>
      </c>
      <c r="AQ1925">
        <v>0.05</v>
      </c>
      <c r="AZ1925" s="12"/>
      <c r="BA1925" s="6"/>
      <c r="EM1925" t="s">
        <v>591</v>
      </c>
      <c r="EN1925" s="16">
        <v>1</v>
      </c>
    </row>
    <row r="1926" spans="1:145" x14ac:dyDescent="0.3">
      <c r="A1926" s="12" t="s">
        <v>69</v>
      </c>
      <c r="B1926" s="6" t="s">
        <v>3354</v>
      </c>
      <c r="AH1926">
        <v>44.2</v>
      </c>
      <c r="AI1926">
        <v>3.5</v>
      </c>
      <c r="AJ1926">
        <v>53.25</v>
      </c>
      <c r="AK1926">
        <v>2.15</v>
      </c>
      <c r="AL1926"/>
      <c r="AN1926" s="12"/>
      <c r="AO1926"/>
      <c r="AP1926">
        <v>3.7</v>
      </c>
      <c r="AQ1926">
        <v>0.5</v>
      </c>
      <c r="AZ1926" s="12"/>
      <c r="BA1926" s="6"/>
      <c r="EM1926" t="s">
        <v>591</v>
      </c>
      <c r="EN1926" s="16">
        <v>1</v>
      </c>
    </row>
    <row r="1927" spans="1:145" x14ac:dyDescent="0.3">
      <c r="A1927" s="12" t="s">
        <v>69</v>
      </c>
      <c r="B1927" s="6" t="s">
        <v>3355</v>
      </c>
      <c r="AL1927"/>
      <c r="AN1927" s="12"/>
      <c r="AO1927"/>
      <c r="AZ1927" s="12"/>
      <c r="BA1927" s="6"/>
      <c r="EM1927" t="s">
        <v>591</v>
      </c>
      <c r="EN1927" s="16">
        <v>1</v>
      </c>
      <c r="EO1927" t="s">
        <v>602</v>
      </c>
    </row>
    <row r="1928" spans="1:145" x14ac:dyDescent="0.3">
      <c r="A1928" s="12" t="s">
        <v>69</v>
      </c>
      <c r="B1928" s="6" t="s">
        <v>3356</v>
      </c>
      <c r="E1928" s="12">
        <v>720</v>
      </c>
      <c r="AH1928">
        <v>40.5</v>
      </c>
      <c r="AI1928">
        <v>2.5</v>
      </c>
      <c r="AJ1928">
        <v>75</v>
      </c>
      <c r="AL1928"/>
      <c r="AN1928" s="12"/>
      <c r="AO1928"/>
      <c r="AP1928">
        <v>2.2999999999999998</v>
      </c>
      <c r="AQ1928">
        <v>0.05</v>
      </c>
      <c r="AZ1928" s="12"/>
      <c r="BA1928" s="6"/>
      <c r="EM1928" t="s">
        <v>591</v>
      </c>
      <c r="EN1928" s="16">
        <v>1</v>
      </c>
    </row>
    <row r="1929" spans="1:145" x14ac:dyDescent="0.3">
      <c r="A1929" s="12" t="s">
        <v>69</v>
      </c>
      <c r="B1929" s="6" t="s">
        <v>3357</v>
      </c>
      <c r="E1929" s="12">
        <v>447</v>
      </c>
      <c r="AG1929" s="6">
        <v>1</v>
      </c>
      <c r="AH1929">
        <v>88.7</v>
      </c>
      <c r="AI1929">
        <v>2.9</v>
      </c>
      <c r="AJ1929">
        <v>109.4</v>
      </c>
      <c r="AK1929">
        <v>0.7</v>
      </c>
      <c r="AL1929"/>
      <c r="AN1929" s="12"/>
      <c r="AO1929"/>
      <c r="AZ1929" s="12"/>
      <c r="BA1929" s="6"/>
      <c r="EM1929" t="s">
        <v>591</v>
      </c>
      <c r="EN1929" s="16">
        <v>1</v>
      </c>
    </row>
    <row r="1930" spans="1:145" x14ac:dyDescent="0.3">
      <c r="A1930" s="12" t="s">
        <v>69</v>
      </c>
      <c r="B1930" s="6" t="s">
        <v>3358</v>
      </c>
      <c r="AH1930">
        <v>50.5</v>
      </c>
      <c r="AI1930">
        <v>2.5</v>
      </c>
      <c r="AJ1930">
        <v>70</v>
      </c>
      <c r="AK1930">
        <v>4</v>
      </c>
      <c r="AL1930"/>
      <c r="AN1930" s="12"/>
      <c r="AO1930"/>
      <c r="AZ1930" s="12"/>
      <c r="BA1930" s="6"/>
      <c r="EM1930" t="s">
        <v>591</v>
      </c>
      <c r="EN1930" s="16">
        <v>1</v>
      </c>
    </row>
    <row r="1931" spans="1:145" x14ac:dyDescent="0.3">
      <c r="A1931" s="12" t="s">
        <v>69</v>
      </c>
      <c r="B1931" s="6" t="s">
        <v>3359</v>
      </c>
      <c r="E1931" s="12">
        <v>540</v>
      </c>
      <c r="AG1931" s="6">
        <v>1</v>
      </c>
      <c r="AH1931">
        <v>43.65</v>
      </c>
      <c r="AI1931">
        <v>1.55</v>
      </c>
      <c r="AJ1931">
        <v>88</v>
      </c>
      <c r="AK1931">
        <v>4.7</v>
      </c>
      <c r="AL1931"/>
      <c r="AN1931" s="12"/>
      <c r="AO1931"/>
      <c r="AZ1931" s="12"/>
      <c r="BA1931" s="6"/>
      <c r="EM1931" t="s">
        <v>591</v>
      </c>
      <c r="EN1931" s="16">
        <v>1</v>
      </c>
    </row>
    <row r="1932" spans="1:145" x14ac:dyDescent="0.3">
      <c r="A1932" s="12" t="s">
        <v>69</v>
      </c>
      <c r="B1932" s="6" t="s">
        <v>3360</v>
      </c>
      <c r="AH1932">
        <v>41.5</v>
      </c>
      <c r="AI1932">
        <v>4.5</v>
      </c>
      <c r="AL1932"/>
      <c r="AN1932" s="12"/>
      <c r="AO1932"/>
      <c r="AZ1932" s="12"/>
      <c r="BA1932" s="6"/>
      <c r="EM1932" t="s">
        <v>591</v>
      </c>
      <c r="EN1932" s="16">
        <v>1</v>
      </c>
    </row>
    <row r="1933" spans="1:145" x14ac:dyDescent="0.3">
      <c r="A1933" s="12" t="s">
        <v>69</v>
      </c>
      <c r="B1933" s="6" t="s">
        <v>3361</v>
      </c>
      <c r="C1933">
        <v>1</v>
      </c>
      <c r="E1933">
        <v>0</v>
      </c>
      <c r="F1933" s="6">
        <v>694</v>
      </c>
      <c r="AH1933">
        <v>124.75</v>
      </c>
      <c r="AI1933">
        <v>12.65</v>
      </c>
      <c r="AJ1933">
        <v>102.55</v>
      </c>
      <c r="AK1933">
        <v>7.95</v>
      </c>
      <c r="AL1933"/>
      <c r="AN1933" s="12"/>
      <c r="AO1933"/>
      <c r="AZ1933" s="12"/>
      <c r="BA1933" s="6"/>
      <c r="EM1933" t="s">
        <v>591</v>
      </c>
      <c r="EN1933" s="16">
        <v>1</v>
      </c>
    </row>
    <row r="1934" spans="1:145" s="195" customFormat="1" x14ac:dyDescent="0.3">
      <c r="A1934" s="193" t="s">
        <v>69</v>
      </c>
      <c r="B1934" s="196" t="s">
        <v>3362</v>
      </c>
      <c r="C1934" s="195">
        <v>1</v>
      </c>
      <c r="D1934" s="196">
        <v>1</v>
      </c>
      <c r="E1934" s="195">
        <v>50</v>
      </c>
      <c r="F1934" s="196">
        <v>450</v>
      </c>
      <c r="G1934" s="197">
        <v>23.39</v>
      </c>
      <c r="H1934" s="197">
        <v>23.39</v>
      </c>
      <c r="I1934" s="197">
        <v>23.39</v>
      </c>
      <c r="J1934" s="198">
        <v>0</v>
      </c>
      <c r="K1934" s="199">
        <v>2175</v>
      </c>
      <c r="L1934" s="199">
        <v>2175</v>
      </c>
      <c r="M1934" s="199">
        <v>2175</v>
      </c>
      <c r="N1934" s="200">
        <v>0</v>
      </c>
      <c r="O1934" s="208">
        <v>24.265440000000002</v>
      </c>
      <c r="P1934" s="196">
        <v>24.44482</v>
      </c>
      <c r="Q1934" s="208">
        <v>123.82021</v>
      </c>
      <c r="R1934" s="196">
        <v>124.05432</v>
      </c>
      <c r="S1934" s="202">
        <v>1</v>
      </c>
      <c r="T1934" s="202">
        <v>0</v>
      </c>
      <c r="U1934" s="202">
        <v>0</v>
      </c>
      <c r="V1934" s="202">
        <v>0</v>
      </c>
      <c r="W1934" s="202">
        <v>1</v>
      </c>
      <c r="X1934" s="202">
        <v>0</v>
      </c>
      <c r="Y1934" s="202">
        <v>0</v>
      </c>
      <c r="Z1934" s="202">
        <v>0</v>
      </c>
      <c r="AA1934" s="202">
        <v>0</v>
      </c>
      <c r="AB1934" s="202">
        <v>0</v>
      </c>
      <c r="AC1934" s="202">
        <v>0</v>
      </c>
      <c r="AD1934" s="202">
        <v>0</v>
      </c>
      <c r="AE1934" s="203">
        <v>0</v>
      </c>
      <c r="AF1934" s="204">
        <v>4</v>
      </c>
      <c r="AG1934" s="196"/>
      <c r="AH1934" s="195">
        <v>68</v>
      </c>
      <c r="AI1934" s="195">
        <v>8</v>
      </c>
      <c r="AJ1934" s="195">
        <v>92.5</v>
      </c>
      <c r="AK1934" s="195">
        <v>10.5</v>
      </c>
      <c r="AM1934" s="196"/>
      <c r="AN1934" s="193"/>
      <c r="AP1934" s="195">
        <v>2.75</v>
      </c>
      <c r="AQ1934" s="195">
        <v>0.15</v>
      </c>
      <c r="AS1934" s="196"/>
      <c r="AY1934" s="196"/>
      <c r="AZ1934" s="193"/>
      <c r="BA1934" s="196"/>
      <c r="BG1934" s="195">
        <v>1</v>
      </c>
      <c r="BJ1934" s="196"/>
      <c r="BL1934" s="196"/>
      <c r="BT1934" s="196"/>
      <c r="CA1934" s="196"/>
      <c r="CB1934" s="195">
        <v>1</v>
      </c>
      <c r="CH1934" s="195">
        <v>1</v>
      </c>
      <c r="CS1934" s="196"/>
      <c r="CU1934" s="196"/>
      <c r="CX1934" s="196"/>
      <c r="DN1934" s="196"/>
      <c r="DS1934" s="196"/>
      <c r="DY1934" s="196"/>
      <c r="EL1934" s="196"/>
      <c r="EM1934" s="195" t="s">
        <v>591</v>
      </c>
      <c r="EN1934" s="206" t="s">
        <v>4319</v>
      </c>
    </row>
    <row r="1935" spans="1:145" x14ac:dyDescent="0.3">
      <c r="A1935" s="12" t="s">
        <v>69</v>
      </c>
      <c r="B1935" s="6" t="s">
        <v>3363</v>
      </c>
      <c r="E1935">
        <v>150</v>
      </c>
      <c r="F1935" s="6">
        <v>700</v>
      </c>
      <c r="AH1935">
        <v>32.5</v>
      </c>
      <c r="AJ1935">
        <v>56</v>
      </c>
      <c r="AL1935"/>
      <c r="AN1935" s="12"/>
      <c r="AO1935"/>
      <c r="AP1935">
        <v>2</v>
      </c>
      <c r="AQ1935">
        <v>0.05</v>
      </c>
      <c r="AZ1935" s="12"/>
      <c r="BA1935" s="6"/>
      <c r="EM1935" t="s">
        <v>591</v>
      </c>
      <c r="EN1935" s="16">
        <v>1</v>
      </c>
    </row>
    <row r="1936" spans="1:145" x14ac:dyDescent="0.3">
      <c r="A1936" s="12" t="s">
        <v>69</v>
      </c>
      <c r="B1936" s="6" t="s">
        <v>3364</v>
      </c>
      <c r="AL1936"/>
      <c r="AN1936" s="12"/>
      <c r="AO1936"/>
      <c r="AZ1936" s="12"/>
      <c r="BA1936" s="6"/>
      <c r="EM1936" t="s">
        <v>591</v>
      </c>
      <c r="EN1936" s="16">
        <v>1</v>
      </c>
      <c r="EO1936" t="s">
        <v>602</v>
      </c>
    </row>
    <row r="1937" spans="1:145" x14ac:dyDescent="0.3">
      <c r="A1937" s="12" t="s">
        <v>69</v>
      </c>
      <c r="B1937" s="6" t="s">
        <v>3365</v>
      </c>
      <c r="AL1937"/>
      <c r="AN1937" s="12"/>
      <c r="AO1937"/>
      <c r="AZ1937" s="12"/>
      <c r="BA1937" s="6"/>
      <c r="EM1937" t="s">
        <v>591</v>
      </c>
      <c r="EN1937" s="16">
        <v>1</v>
      </c>
      <c r="EO1937" t="s">
        <v>602</v>
      </c>
    </row>
    <row r="1938" spans="1:145" x14ac:dyDescent="0.3">
      <c r="A1938" s="12" t="s">
        <v>69</v>
      </c>
      <c r="B1938" s="6" t="s">
        <v>3366</v>
      </c>
      <c r="E1938" s="12">
        <v>767</v>
      </c>
      <c r="AH1938">
        <v>51.9</v>
      </c>
      <c r="AL1938"/>
      <c r="AN1938" s="12"/>
      <c r="AO1938"/>
      <c r="AZ1938" s="12"/>
      <c r="BA1938" s="6"/>
      <c r="EM1938" t="s">
        <v>591</v>
      </c>
      <c r="EN1938" s="16">
        <v>1</v>
      </c>
    </row>
    <row r="1939" spans="1:145" x14ac:dyDescent="0.3">
      <c r="A1939" s="12" t="s">
        <v>69</v>
      </c>
      <c r="B1939" s="6" t="s">
        <v>3367</v>
      </c>
      <c r="D1939" s="6">
        <v>1</v>
      </c>
      <c r="AL1939"/>
      <c r="AN1939" s="12"/>
      <c r="AO1939"/>
      <c r="AZ1939" s="12"/>
      <c r="BA1939" s="6"/>
      <c r="EM1939" t="s">
        <v>2151</v>
      </c>
      <c r="EN1939" s="16">
        <v>1</v>
      </c>
      <c r="EO1939" t="s">
        <v>602</v>
      </c>
    </row>
    <row r="1940" spans="1:145" x14ac:dyDescent="0.3">
      <c r="A1940" s="12" t="s">
        <v>69</v>
      </c>
      <c r="B1940" s="6" t="s">
        <v>3368</v>
      </c>
      <c r="C1940">
        <v>1</v>
      </c>
      <c r="AL1940"/>
      <c r="AN1940" s="12"/>
      <c r="AO1940"/>
      <c r="AZ1940" s="12"/>
      <c r="BA1940" s="6"/>
      <c r="EM1940" t="s">
        <v>2151</v>
      </c>
      <c r="EN1940" s="16">
        <v>1</v>
      </c>
      <c r="EO1940" t="s">
        <v>602</v>
      </c>
    </row>
    <row r="1941" spans="1:145" s="195" customFormat="1" x14ac:dyDescent="0.3">
      <c r="A1941" s="193" t="s">
        <v>69</v>
      </c>
      <c r="B1941" s="196" t="s">
        <v>3369</v>
      </c>
      <c r="C1941" s="195">
        <v>1</v>
      </c>
      <c r="D1941" s="196">
        <v>1</v>
      </c>
      <c r="E1941" s="195">
        <v>0</v>
      </c>
      <c r="F1941" s="196">
        <v>2100</v>
      </c>
      <c r="G1941" s="197">
        <v>9.26</v>
      </c>
      <c r="H1941" s="197">
        <v>19.95</v>
      </c>
      <c r="I1941" s="197">
        <v>14.865357142857137</v>
      </c>
      <c r="J1941" s="198">
        <v>2.9533289216707344</v>
      </c>
      <c r="K1941" s="199">
        <v>147</v>
      </c>
      <c r="L1941" s="199">
        <v>853</v>
      </c>
      <c r="M1941" s="199">
        <v>607.42857142857144</v>
      </c>
      <c r="N1941" s="200">
        <v>163.16962965677163</v>
      </c>
      <c r="O1941" s="208">
        <v>30.04768</v>
      </c>
      <c r="P1941" s="196">
        <v>51.174860000000002</v>
      </c>
      <c r="Q1941" s="208">
        <v>-0.51434000000000002</v>
      </c>
      <c r="R1941" s="196">
        <v>30.193259999999999</v>
      </c>
      <c r="S1941" s="202">
        <v>1</v>
      </c>
      <c r="T1941" s="202">
        <v>0</v>
      </c>
      <c r="U1941" s="202">
        <v>1</v>
      </c>
      <c r="V1941" s="202">
        <v>1</v>
      </c>
      <c r="W1941" s="202">
        <v>1</v>
      </c>
      <c r="X1941" s="202">
        <v>0</v>
      </c>
      <c r="Y1941" s="202">
        <v>0</v>
      </c>
      <c r="Z1941" s="202">
        <v>0</v>
      </c>
      <c r="AA1941" s="202">
        <v>0</v>
      </c>
      <c r="AB1941" s="202">
        <v>0</v>
      </c>
      <c r="AC1941" s="202">
        <v>1</v>
      </c>
      <c r="AD1941" s="202">
        <v>1</v>
      </c>
      <c r="AE1941" s="203">
        <v>0</v>
      </c>
      <c r="AF1941" s="204">
        <v>1</v>
      </c>
      <c r="AG1941" s="196">
        <v>0</v>
      </c>
      <c r="AH1941" s="195">
        <v>66</v>
      </c>
      <c r="AI1941" s="195">
        <v>23.5</v>
      </c>
      <c r="AJ1941" s="195">
        <v>69.099999999999994</v>
      </c>
      <c r="AK1941" s="195">
        <v>26.1</v>
      </c>
      <c r="AM1941" s="196"/>
      <c r="AN1941" s="193"/>
      <c r="AP1941" s="195">
        <v>1.55</v>
      </c>
      <c r="AQ1941" s="195">
        <v>0.25</v>
      </c>
      <c r="AS1941" s="196"/>
      <c r="AY1941" s="196"/>
      <c r="AZ1941" s="193"/>
      <c r="BA1941" s="196"/>
      <c r="BE1941" s="195">
        <v>1</v>
      </c>
      <c r="BJ1941" s="196"/>
      <c r="BL1941" s="196"/>
      <c r="BP1941" s="195">
        <v>1</v>
      </c>
      <c r="BQ1941" s="195">
        <v>1</v>
      </c>
      <c r="BT1941" s="196"/>
      <c r="BX1941" s="195">
        <v>1</v>
      </c>
      <c r="CA1941" s="196"/>
      <c r="CB1941" s="195">
        <v>1</v>
      </c>
      <c r="CC1941" s="195">
        <v>1</v>
      </c>
      <c r="CD1941" s="195">
        <v>1</v>
      </c>
      <c r="CE1941" s="195">
        <v>1</v>
      </c>
      <c r="CF1941" s="195">
        <v>1</v>
      </c>
      <c r="CG1941" s="195">
        <v>1</v>
      </c>
      <c r="CH1941" s="195">
        <v>1</v>
      </c>
      <c r="CI1941" s="195">
        <v>1</v>
      </c>
      <c r="CJ1941" s="195">
        <v>1</v>
      </c>
      <c r="CS1941" s="196"/>
      <c r="CU1941" s="196"/>
      <c r="CX1941" s="196"/>
      <c r="DN1941" s="196"/>
      <c r="DS1941" s="196"/>
      <c r="DT1941" s="195">
        <v>1</v>
      </c>
      <c r="DU1941" s="195">
        <v>1</v>
      </c>
      <c r="DY1941" s="196"/>
      <c r="DZ1941" s="195">
        <v>1</v>
      </c>
      <c r="EA1941" s="195">
        <v>1</v>
      </c>
      <c r="EB1941" s="195">
        <v>1</v>
      </c>
      <c r="ED1941" s="195">
        <v>1</v>
      </c>
      <c r="EF1941" s="195">
        <v>1</v>
      </c>
      <c r="EG1941" s="195">
        <v>1</v>
      </c>
      <c r="EH1941" s="195">
        <v>1</v>
      </c>
      <c r="EL1941" s="196"/>
      <c r="EM1941" s="195" t="s">
        <v>3123</v>
      </c>
      <c r="EN1941" s="206" t="s">
        <v>224</v>
      </c>
    </row>
    <row r="1942" spans="1:145" x14ac:dyDescent="0.3">
      <c r="A1942" s="12" t="s">
        <v>69</v>
      </c>
      <c r="B1942" s="6" t="s">
        <v>3370</v>
      </c>
      <c r="C1942">
        <v>1</v>
      </c>
      <c r="E1942" s="12">
        <v>300</v>
      </c>
      <c r="AH1942">
        <v>41</v>
      </c>
      <c r="AL1942"/>
      <c r="AN1942" s="12"/>
      <c r="AO1942"/>
      <c r="AZ1942" s="12"/>
      <c r="BA1942" s="6"/>
      <c r="EM1942" t="s">
        <v>536</v>
      </c>
      <c r="EN1942" s="16" t="s">
        <v>116</v>
      </c>
    </row>
    <row r="1943" spans="1:145" x14ac:dyDescent="0.3">
      <c r="A1943" s="12" t="s">
        <v>69</v>
      </c>
      <c r="B1943" s="6" t="s">
        <v>3371</v>
      </c>
      <c r="C1943">
        <v>1</v>
      </c>
      <c r="E1943">
        <v>0</v>
      </c>
      <c r="F1943" s="6">
        <v>500</v>
      </c>
      <c r="AH1943">
        <v>74</v>
      </c>
      <c r="AJ1943">
        <v>83</v>
      </c>
      <c r="AL1943"/>
      <c r="AN1943" s="12"/>
      <c r="AO1943"/>
      <c r="AZ1943" s="12"/>
      <c r="BA1943" s="6"/>
      <c r="EM1943" t="s">
        <v>536</v>
      </c>
      <c r="EN1943" s="16" t="s">
        <v>116</v>
      </c>
    </row>
    <row r="1944" spans="1:145" x14ac:dyDescent="0.3">
      <c r="A1944" s="12" t="s">
        <v>69</v>
      </c>
      <c r="B1944" s="6" t="s">
        <v>3372</v>
      </c>
      <c r="C1944">
        <v>1</v>
      </c>
      <c r="AG1944" s="6">
        <v>1</v>
      </c>
      <c r="AH1944">
        <v>79.709999999999994</v>
      </c>
      <c r="AJ1944">
        <v>97.88</v>
      </c>
      <c r="AL1944"/>
      <c r="AN1944" s="12"/>
      <c r="AO1944"/>
      <c r="AZ1944" s="12"/>
      <c r="BA1944" s="6"/>
      <c r="EM1944" t="s">
        <v>536</v>
      </c>
      <c r="EN1944" s="16" t="s">
        <v>116</v>
      </c>
    </row>
    <row r="1945" spans="1:145" x14ac:dyDescent="0.3">
      <c r="A1945" s="12" t="s">
        <v>69</v>
      </c>
      <c r="B1945" s="6" t="s">
        <v>3373</v>
      </c>
      <c r="C1945">
        <v>1</v>
      </c>
      <c r="E1945">
        <v>0</v>
      </c>
      <c r="F1945" s="6">
        <v>1000</v>
      </c>
      <c r="AH1945">
        <v>72</v>
      </c>
      <c r="AJ1945">
        <v>78</v>
      </c>
      <c r="AL1945"/>
      <c r="AN1945" s="12"/>
      <c r="AO1945"/>
      <c r="AZ1945" s="12"/>
      <c r="BA1945" s="6"/>
      <c r="EM1945" t="s">
        <v>536</v>
      </c>
      <c r="EN1945" s="16" t="s">
        <v>116</v>
      </c>
    </row>
    <row r="1946" spans="1:145" s="195" customFormat="1" x14ac:dyDescent="0.3">
      <c r="A1946" s="193" t="s">
        <v>69</v>
      </c>
      <c r="B1946" s="196" t="s">
        <v>3374</v>
      </c>
      <c r="C1946" s="195">
        <v>1</v>
      </c>
      <c r="D1946" s="196">
        <v>1</v>
      </c>
      <c r="E1946" s="195">
        <v>0</v>
      </c>
      <c r="F1946" s="196">
        <v>1550</v>
      </c>
      <c r="G1946" s="197">
        <v>4.5599999999999996</v>
      </c>
      <c r="H1946" s="197">
        <v>12.68</v>
      </c>
      <c r="I1946" s="197">
        <v>8.9731428571428591</v>
      </c>
      <c r="J1946" s="198">
        <v>2.397742530735405</v>
      </c>
      <c r="K1946" s="199">
        <v>543</v>
      </c>
      <c r="L1946" s="199">
        <v>1495</v>
      </c>
      <c r="M1946" s="199">
        <v>786.17142857142858</v>
      </c>
      <c r="N1946" s="200">
        <v>203.52966046519037</v>
      </c>
      <c r="O1946" s="208">
        <v>44.662350000000004</v>
      </c>
      <c r="P1946" s="196">
        <v>60.595939999999999</v>
      </c>
      <c r="Q1946" s="208">
        <v>-3.5</v>
      </c>
      <c r="R1946" s="196">
        <v>48.679940000000002</v>
      </c>
      <c r="S1946" s="202">
        <v>1</v>
      </c>
      <c r="T1946" s="202">
        <v>0</v>
      </c>
      <c r="U1946" s="202">
        <v>1</v>
      </c>
      <c r="V1946" s="202">
        <v>1</v>
      </c>
      <c r="W1946" s="202">
        <v>1</v>
      </c>
      <c r="X1946" s="202">
        <v>0</v>
      </c>
      <c r="Y1946" s="202">
        <v>0</v>
      </c>
      <c r="Z1946" s="202">
        <v>0</v>
      </c>
      <c r="AA1946" s="202">
        <v>0</v>
      </c>
      <c r="AB1946" s="202">
        <v>0</v>
      </c>
      <c r="AC1946" s="202">
        <v>1</v>
      </c>
      <c r="AD1946" s="202">
        <v>1</v>
      </c>
      <c r="AE1946" s="203">
        <v>0</v>
      </c>
      <c r="AF1946" s="204">
        <v>1</v>
      </c>
      <c r="AG1946" s="196">
        <v>2</v>
      </c>
      <c r="AH1946" s="195">
        <v>54.45</v>
      </c>
      <c r="AJ1946" s="195">
        <v>60.25</v>
      </c>
      <c r="AM1946" s="196"/>
      <c r="AN1946" s="193">
        <v>440</v>
      </c>
      <c r="AO1946" s="195">
        <v>4400</v>
      </c>
      <c r="AS1946" s="196"/>
      <c r="AY1946" s="196"/>
      <c r="AZ1946" s="193"/>
      <c r="BA1946" s="196"/>
      <c r="BE1946" s="195">
        <v>1</v>
      </c>
      <c r="BJ1946" s="196"/>
      <c r="BL1946" s="196"/>
      <c r="BP1946" s="195">
        <v>1</v>
      </c>
      <c r="BT1946" s="196"/>
      <c r="BX1946" s="195">
        <v>1</v>
      </c>
      <c r="CA1946" s="196"/>
      <c r="CB1946" s="195">
        <v>1</v>
      </c>
      <c r="CC1946" s="195">
        <v>1</v>
      </c>
      <c r="CE1946" s="195">
        <v>1</v>
      </c>
      <c r="CF1946" s="195">
        <v>1</v>
      </c>
      <c r="CG1946" s="195">
        <v>1</v>
      </c>
      <c r="CH1946" s="195">
        <v>1</v>
      </c>
      <c r="CI1946" s="195">
        <v>1</v>
      </c>
      <c r="CN1946" s="195">
        <v>1</v>
      </c>
      <c r="CS1946" s="196"/>
      <c r="CU1946" s="196"/>
      <c r="CX1946" s="196"/>
      <c r="DN1946" s="196"/>
      <c r="DS1946" s="196"/>
      <c r="DT1946" s="195">
        <v>1</v>
      </c>
      <c r="DU1946" s="195">
        <v>1</v>
      </c>
      <c r="DV1946" s="195">
        <v>1</v>
      </c>
      <c r="DW1946" s="195">
        <v>1</v>
      </c>
      <c r="DY1946" s="196"/>
      <c r="DZ1946" s="195">
        <v>1</v>
      </c>
      <c r="EA1946" s="195">
        <v>1</v>
      </c>
      <c r="EB1946" s="195">
        <v>1</v>
      </c>
      <c r="ED1946" s="195">
        <v>1</v>
      </c>
      <c r="EE1946" s="195">
        <v>1</v>
      </c>
      <c r="EG1946" s="195">
        <v>1</v>
      </c>
      <c r="EL1946" s="196"/>
      <c r="EM1946" s="195" t="s">
        <v>536</v>
      </c>
      <c r="EN1946" s="206" t="s">
        <v>224</v>
      </c>
    </row>
    <row r="1947" spans="1:145" x14ac:dyDescent="0.3">
      <c r="A1947" s="12" t="s">
        <v>69</v>
      </c>
      <c r="B1947" s="6" t="s">
        <v>3375</v>
      </c>
      <c r="D1947" s="6">
        <v>1</v>
      </c>
      <c r="AL1947"/>
      <c r="AN1947" s="12">
        <v>600</v>
      </c>
      <c r="AO1947">
        <v>5000</v>
      </c>
      <c r="AZ1947" s="12"/>
      <c r="BA1947" s="6"/>
      <c r="EM1947" t="s">
        <v>591</v>
      </c>
      <c r="EN1947" s="16">
        <v>1</v>
      </c>
      <c r="EO1947" t="s">
        <v>602</v>
      </c>
    </row>
    <row r="1948" spans="1:145" x14ac:dyDescent="0.3">
      <c r="A1948" s="12" t="s">
        <v>69</v>
      </c>
      <c r="B1948" s="6" t="s">
        <v>3376</v>
      </c>
      <c r="C1948">
        <v>1</v>
      </c>
      <c r="AG1948" s="6">
        <v>2</v>
      </c>
      <c r="AL1948">
        <v>55</v>
      </c>
      <c r="AM1948" s="6">
        <v>15</v>
      </c>
      <c r="AN1948" s="12"/>
      <c r="AO1948"/>
      <c r="AR1948">
        <v>0.9</v>
      </c>
      <c r="AS1948" s="6">
        <v>0.2</v>
      </c>
      <c r="AX1948">
        <v>10</v>
      </c>
      <c r="AY1948" s="6">
        <v>2</v>
      </c>
      <c r="AZ1948" s="12"/>
      <c r="BA1948" s="6"/>
      <c r="EM1948" t="s">
        <v>536</v>
      </c>
      <c r="EN1948" s="16" t="s">
        <v>116</v>
      </c>
    </row>
    <row r="1949" spans="1:145" x14ac:dyDescent="0.3">
      <c r="A1949" s="12" t="s">
        <v>69</v>
      </c>
      <c r="B1949" s="6" t="s">
        <v>3377</v>
      </c>
      <c r="E1949">
        <v>0</v>
      </c>
      <c r="F1949" s="6">
        <v>1200</v>
      </c>
      <c r="AG1949" s="6">
        <v>2</v>
      </c>
      <c r="AH1949">
        <v>50</v>
      </c>
      <c r="AJ1949">
        <v>85</v>
      </c>
      <c r="AL1949"/>
      <c r="AN1949" s="12"/>
      <c r="AO1949"/>
      <c r="AZ1949" s="12"/>
      <c r="BA1949" s="6"/>
      <c r="EM1949" t="s">
        <v>591</v>
      </c>
      <c r="EN1949" s="16">
        <v>1</v>
      </c>
    </row>
    <row r="1950" spans="1:145" s="195" customFormat="1" x14ac:dyDescent="0.3">
      <c r="A1950" s="193" t="s">
        <v>69</v>
      </c>
      <c r="B1950" s="196" t="s">
        <v>3378</v>
      </c>
      <c r="C1950" s="195">
        <v>1</v>
      </c>
      <c r="D1950" s="196">
        <v>1</v>
      </c>
      <c r="E1950" s="195">
        <v>0</v>
      </c>
      <c r="F1950" s="196">
        <v>2500</v>
      </c>
      <c r="G1950" s="197">
        <v>1.64</v>
      </c>
      <c r="H1950" s="197">
        <v>16.079999999999998</v>
      </c>
      <c r="I1950" s="197">
        <v>9.5946808510638277</v>
      </c>
      <c r="J1950" s="198">
        <v>3.171011943174574</v>
      </c>
      <c r="K1950" s="199">
        <v>400</v>
      </c>
      <c r="L1950" s="199">
        <v>1471</v>
      </c>
      <c r="M1950" s="199">
        <v>760.91489361702122</v>
      </c>
      <c r="N1950" s="200">
        <v>224.21213070654025</v>
      </c>
      <c r="O1950" s="208">
        <v>35.42456</v>
      </c>
      <c r="P1950" s="196">
        <v>59.845190000000002</v>
      </c>
      <c r="Q1950" s="208">
        <v>-2.1667900000000002</v>
      </c>
      <c r="R1950" s="196">
        <v>91.556299999999993</v>
      </c>
      <c r="S1950" s="202">
        <v>1</v>
      </c>
      <c r="T1950" s="202">
        <v>0</v>
      </c>
      <c r="U1950" s="202">
        <v>1</v>
      </c>
      <c r="V1950" s="202">
        <v>1</v>
      </c>
      <c r="W1950" s="202">
        <v>1</v>
      </c>
      <c r="X1950" s="202">
        <v>0</v>
      </c>
      <c r="Y1950" s="202">
        <v>1</v>
      </c>
      <c r="Z1950" s="202">
        <v>1</v>
      </c>
      <c r="AA1950" s="202">
        <v>1</v>
      </c>
      <c r="AB1950" s="202">
        <v>1</v>
      </c>
      <c r="AC1950" s="202">
        <v>1</v>
      </c>
      <c r="AD1950" s="202">
        <v>1</v>
      </c>
      <c r="AE1950" s="203">
        <v>1</v>
      </c>
      <c r="AF1950" s="204">
        <v>1</v>
      </c>
      <c r="AG1950" s="196">
        <v>2</v>
      </c>
      <c r="AH1950" s="195">
        <v>72.239999999999995</v>
      </c>
      <c r="AJ1950" s="195">
        <v>87.88</v>
      </c>
      <c r="AM1950" s="196"/>
      <c r="AN1950" s="193">
        <v>670</v>
      </c>
      <c r="AO1950" s="195">
        <v>13000</v>
      </c>
      <c r="AS1950" s="196"/>
      <c r="AY1950" s="196"/>
      <c r="AZ1950" s="193"/>
      <c r="BA1950" s="196"/>
      <c r="BB1950" s="195">
        <v>1</v>
      </c>
      <c r="BE1950" s="195">
        <v>1</v>
      </c>
      <c r="BF1950" s="195">
        <v>1</v>
      </c>
      <c r="BJ1950" s="196"/>
      <c r="BL1950" s="196"/>
      <c r="BP1950" s="195">
        <v>1</v>
      </c>
      <c r="BQ1950" s="195">
        <v>1</v>
      </c>
      <c r="BT1950" s="196"/>
      <c r="BX1950" s="195">
        <v>1</v>
      </c>
      <c r="CA1950" s="196"/>
      <c r="CB1950" s="195">
        <v>1</v>
      </c>
      <c r="CC1950" s="195">
        <v>1</v>
      </c>
      <c r="CE1950" s="195">
        <v>1</v>
      </c>
      <c r="CF1950" s="195">
        <v>1</v>
      </c>
      <c r="CG1950" s="195">
        <v>1</v>
      </c>
      <c r="CH1950" s="195">
        <v>1</v>
      </c>
      <c r="CI1950" s="195">
        <v>1</v>
      </c>
      <c r="CJ1950" s="195">
        <v>1</v>
      </c>
      <c r="CM1950" s="195">
        <v>1</v>
      </c>
      <c r="CN1950" s="195">
        <v>1</v>
      </c>
      <c r="CS1950" s="196"/>
      <c r="CU1950" s="196">
        <v>1</v>
      </c>
      <c r="CV1950" s="195">
        <v>1</v>
      </c>
      <c r="CW1950" s="195">
        <v>1</v>
      </c>
      <c r="CX1950" s="196"/>
      <c r="DN1950" s="196">
        <v>1</v>
      </c>
      <c r="DS1950" s="196">
        <v>1</v>
      </c>
      <c r="DT1950" s="195">
        <v>1</v>
      </c>
      <c r="DU1950" s="195">
        <v>1</v>
      </c>
      <c r="DV1950" s="195">
        <v>1</v>
      </c>
      <c r="DW1950" s="195">
        <v>1</v>
      </c>
      <c r="DX1950" s="195">
        <v>1</v>
      </c>
      <c r="DY1950" s="196"/>
      <c r="DZ1950" s="195">
        <v>1</v>
      </c>
      <c r="EA1950" s="195">
        <v>1</v>
      </c>
      <c r="EB1950" s="195">
        <v>1</v>
      </c>
      <c r="ED1950" s="195">
        <v>1</v>
      </c>
      <c r="EE1950" s="195">
        <v>1</v>
      </c>
      <c r="EF1950" s="195">
        <v>1</v>
      </c>
      <c r="EG1950" s="195">
        <v>1</v>
      </c>
      <c r="EH1950" s="195">
        <v>1</v>
      </c>
      <c r="EL1950" s="196"/>
      <c r="EM1950" s="195" t="s">
        <v>3123</v>
      </c>
      <c r="EN1950" s="206" t="s">
        <v>224</v>
      </c>
    </row>
    <row r="1951" spans="1:145" x14ac:dyDescent="0.3">
      <c r="A1951" s="12" t="s">
        <v>69</v>
      </c>
      <c r="B1951" s="6" t="s">
        <v>3379</v>
      </c>
      <c r="AL1951"/>
      <c r="AN1951" s="12"/>
      <c r="AO1951"/>
      <c r="AZ1951" s="12"/>
      <c r="BA1951" s="6"/>
      <c r="EM1951" t="s">
        <v>539</v>
      </c>
      <c r="EN1951" s="16">
        <v>1</v>
      </c>
      <c r="EO1951" t="s">
        <v>602</v>
      </c>
    </row>
    <row r="1952" spans="1:145" x14ac:dyDescent="0.3">
      <c r="A1952" s="12" t="s">
        <v>69</v>
      </c>
      <c r="B1952" s="6" t="s">
        <v>3380</v>
      </c>
      <c r="AL1952"/>
      <c r="AN1952" s="12"/>
      <c r="AO1952"/>
      <c r="AZ1952" s="12"/>
      <c r="BA1952" s="6"/>
      <c r="EM1952" t="s">
        <v>591</v>
      </c>
      <c r="EN1952" s="16">
        <v>1</v>
      </c>
      <c r="EO1952" t="s">
        <v>602</v>
      </c>
    </row>
    <row r="1953" spans="1:145" x14ac:dyDescent="0.3">
      <c r="A1953" s="12" t="s">
        <v>69</v>
      </c>
      <c r="B1953" s="6" t="s">
        <v>3381</v>
      </c>
      <c r="E1953">
        <v>1200</v>
      </c>
      <c r="F1953" s="6">
        <v>1432</v>
      </c>
      <c r="AL1953">
        <v>77</v>
      </c>
      <c r="AM1953" s="6">
        <v>5</v>
      </c>
      <c r="AN1953" s="12"/>
      <c r="AO1953"/>
      <c r="AZ1953" s="12"/>
      <c r="BA1953" s="6"/>
      <c r="EM1953" t="s">
        <v>591</v>
      </c>
      <c r="EN1953" s="16">
        <v>1</v>
      </c>
    </row>
    <row r="1954" spans="1:145" x14ac:dyDescent="0.3">
      <c r="A1954" s="12" t="s">
        <v>69</v>
      </c>
      <c r="B1954" s="6" t="s">
        <v>3382</v>
      </c>
      <c r="F1954" s="6">
        <v>700</v>
      </c>
      <c r="AL1954">
        <v>38.35</v>
      </c>
      <c r="AM1954" s="6">
        <v>1.1499999999999999</v>
      </c>
      <c r="AN1954" s="12"/>
      <c r="AO1954"/>
      <c r="AZ1954" s="12"/>
      <c r="BA1954" s="6"/>
      <c r="EM1954" t="s">
        <v>591</v>
      </c>
      <c r="EN1954" s="16">
        <v>1</v>
      </c>
    </row>
    <row r="1955" spans="1:145" x14ac:dyDescent="0.3">
      <c r="A1955" s="12" t="s">
        <v>69</v>
      </c>
      <c r="B1955" s="6" t="s">
        <v>3418</v>
      </c>
      <c r="AL1955"/>
      <c r="AN1955" s="12">
        <v>250</v>
      </c>
      <c r="AO1955">
        <v>4000</v>
      </c>
      <c r="AZ1955" s="12"/>
      <c r="BA1955" s="6"/>
      <c r="EM1955" t="s">
        <v>591</v>
      </c>
      <c r="EN1955" s="16">
        <v>1</v>
      </c>
    </row>
    <row r="1956" spans="1:145" x14ac:dyDescent="0.3">
      <c r="A1956" s="12" t="s">
        <v>69</v>
      </c>
      <c r="B1956" s="6" t="s">
        <v>3403</v>
      </c>
      <c r="AH1956">
        <v>105</v>
      </c>
      <c r="AJ1956">
        <v>113</v>
      </c>
      <c r="AL1956"/>
      <c r="AN1956" s="12"/>
      <c r="AO1956"/>
      <c r="AZ1956" s="12"/>
      <c r="BA1956" s="6"/>
      <c r="EM1956" t="s">
        <v>538</v>
      </c>
      <c r="EN1956" s="16">
        <v>1</v>
      </c>
    </row>
    <row r="1957" spans="1:145" s="195" customFormat="1" x14ac:dyDescent="0.3">
      <c r="A1957" s="193" t="s">
        <v>69</v>
      </c>
      <c r="B1957" s="196" t="s">
        <v>3419</v>
      </c>
      <c r="C1957" s="195">
        <v>1</v>
      </c>
      <c r="D1957" s="196">
        <v>1</v>
      </c>
      <c r="E1957" s="195">
        <v>0</v>
      </c>
      <c r="F1957" s="196">
        <v>1650</v>
      </c>
      <c r="G1957" s="197">
        <v>-11.22</v>
      </c>
      <c r="H1957" s="197">
        <v>10.86</v>
      </c>
      <c r="I1957" s="197">
        <v>6.496944444444444</v>
      </c>
      <c r="J1957" s="198">
        <v>4.6919912431074327</v>
      </c>
      <c r="K1957" s="199">
        <v>8.35</v>
      </c>
      <c r="L1957" s="199">
        <v>1275</v>
      </c>
      <c r="M1957" s="199">
        <v>673.52297297297298</v>
      </c>
      <c r="N1957" s="200">
        <v>191.08371514520476</v>
      </c>
      <c r="O1957" s="208">
        <v>25.921029999999998</v>
      </c>
      <c r="P1957" s="196">
        <v>68.871610000000004</v>
      </c>
      <c r="Q1957" s="208">
        <v>1.6702300000000001</v>
      </c>
      <c r="R1957" s="196">
        <v>116.70368999999999</v>
      </c>
      <c r="S1957" s="202">
        <v>1</v>
      </c>
      <c r="T1957" s="202">
        <v>0</v>
      </c>
      <c r="U1957" s="202">
        <v>1</v>
      </c>
      <c r="V1957" s="202">
        <v>1</v>
      </c>
      <c r="W1957" s="202">
        <v>1</v>
      </c>
      <c r="X1957" s="202">
        <v>0</v>
      </c>
      <c r="Y1957" s="202">
        <v>0</v>
      </c>
      <c r="Z1957" s="202">
        <v>0</v>
      </c>
      <c r="AA1957" s="202">
        <v>0</v>
      </c>
      <c r="AB1957" s="202">
        <v>0</v>
      </c>
      <c r="AC1957" s="202">
        <v>1</v>
      </c>
      <c r="AD1957" s="202">
        <v>1</v>
      </c>
      <c r="AE1957" s="203">
        <v>1</v>
      </c>
      <c r="AF1957" s="204">
        <v>1</v>
      </c>
      <c r="AG1957" s="196">
        <v>2</v>
      </c>
      <c r="AH1957" s="195">
        <v>57.89</v>
      </c>
      <c r="AJ1957" s="195">
        <v>56.48</v>
      </c>
      <c r="AM1957" s="196"/>
      <c r="AN1957" s="193">
        <v>500</v>
      </c>
      <c r="AO1957" s="195">
        <v>3000</v>
      </c>
      <c r="AS1957" s="196"/>
      <c r="AY1957" s="196"/>
      <c r="AZ1957" s="193"/>
      <c r="BA1957" s="196"/>
      <c r="BB1957" s="195">
        <v>1</v>
      </c>
      <c r="BC1957" s="195">
        <v>1</v>
      </c>
      <c r="BE1957" s="195">
        <v>1</v>
      </c>
      <c r="BJ1957" s="196"/>
      <c r="BL1957" s="196"/>
      <c r="BM1957" s="195">
        <v>1</v>
      </c>
      <c r="BO1957" s="195">
        <v>1</v>
      </c>
      <c r="BP1957" s="195">
        <v>1</v>
      </c>
      <c r="BT1957" s="196"/>
      <c r="BU1957" s="195">
        <v>1</v>
      </c>
      <c r="BV1957" s="195">
        <v>1</v>
      </c>
      <c r="BX1957" s="195">
        <v>1</v>
      </c>
      <c r="CA1957" s="196"/>
      <c r="CB1957" s="195">
        <v>1</v>
      </c>
      <c r="CC1957" s="195">
        <v>1</v>
      </c>
      <c r="CE1957" s="195">
        <v>1</v>
      </c>
      <c r="CF1957" s="195">
        <v>1</v>
      </c>
      <c r="CG1957" s="195">
        <v>1</v>
      </c>
      <c r="CH1957" s="195">
        <v>1</v>
      </c>
      <c r="CI1957" s="195">
        <v>1</v>
      </c>
      <c r="CJ1957" s="195">
        <v>1</v>
      </c>
      <c r="CK1957" s="195">
        <v>1</v>
      </c>
      <c r="CN1957" s="195">
        <v>1</v>
      </c>
      <c r="CS1957" s="196"/>
      <c r="CU1957" s="196"/>
      <c r="CX1957" s="196"/>
      <c r="DN1957" s="196"/>
      <c r="DS1957" s="196"/>
      <c r="DT1957" s="195">
        <v>1</v>
      </c>
      <c r="DU1957" s="195">
        <v>1</v>
      </c>
      <c r="DW1957" s="195">
        <v>1</v>
      </c>
      <c r="DX1957" s="195">
        <v>1</v>
      </c>
      <c r="DY1957" s="196"/>
      <c r="DZ1957" s="195">
        <v>1</v>
      </c>
      <c r="EA1957" s="195">
        <v>1</v>
      </c>
      <c r="EB1957" s="195">
        <v>1</v>
      </c>
      <c r="ED1957" s="195">
        <v>1</v>
      </c>
      <c r="EE1957" s="195">
        <v>1</v>
      </c>
      <c r="EF1957" s="195">
        <v>1</v>
      </c>
      <c r="EG1957" s="195">
        <v>1</v>
      </c>
      <c r="EL1957" s="196"/>
      <c r="EM1957" s="195" t="s">
        <v>3123</v>
      </c>
      <c r="EN1957" s="206" t="s">
        <v>224</v>
      </c>
    </row>
    <row r="1958" spans="1:145" x14ac:dyDescent="0.3">
      <c r="A1958" s="12" t="s">
        <v>69</v>
      </c>
      <c r="B1958" s="6" t="s">
        <v>3420</v>
      </c>
      <c r="D1958" s="6">
        <v>1</v>
      </c>
      <c r="AL1958"/>
      <c r="AN1958" s="12"/>
      <c r="AO1958"/>
      <c r="AZ1958" s="12"/>
      <c r="BA1958" s="6"/>
      <c r="EM1958" t="s">
        <v>591</v>
      </c>
      <c r="EN1958" s="16">
        <v>1</v>
      </c>
    </row>
    <row r="1959" spans="1:145" s="195" customFormat="1" x14ac:dyDescent="0.3">
      <c r="A1959" s="193" t="s">
        <v>69</v>
      </c>
      <c r="B1959" s="196" t="s">
        <v>3384</v>
      </c>
      <c r="C1959" s="195">
        <v>1</v>
      </c>
      <c r="D1959" s="196">
        <v>1</v>
      </c>
      <c r="F1959" s="196"/>
      <c r="G1959" s="197">
        <v>0.5</v>
      </c>
      <c r="H1959" s="197">
        <v>12.83</v>
      </c>
      <c r="I1959" s="197">
        <v>10.45</v>
      </c>
      <c r="J1959" s="198">
        <v>2.5830948390193633</v>
      </c>
      <c r="K1959" s="199">
        <v>674</v>
      </c>
      <c r="L1959" s="199">
        <v>3269</v>
      </c>
      <c r="M1959" s="199">
        <v>1409.4</v>
      </c>
      <c r="N1959" s="200">
        <v>604.73129308983596</v>
      </c>
      <c r="O1959" s="208">
        <v>39.081890000000001</v>
      </c>
      <c r="P1959" s="196">
        <v>53.929969999999997</v>
      </c>
      <c r="Q1959" s="208">
        <v>-132.32612</v>
      </c>
      <c r="R1959" s="196">
        <v>-121.15</v>
      </c>
      <c r="S1959" s="202">
        <v>1</v>
      </c>
      <c r="T1959" s="202">
        <v>0</v>
      </c>
      <c r="U1959" s="202">
        <v>0</v>
      </c>
      <c r="V1959" s="202">
        <v>0</v>
      </c>
      <c r="W1959" s="202">
        <v>1</v>
      </c>
      <c r="X1959" s="202">
        <v>0</v>
      </c>
      <c r="Y1959" s="202">
        <v>0</v>
      </c>
      <c r="Z1959" s="202">
        <v>0</v>
      </c>
      <c r="AA1959" s="202">
        <v>0</v>
      </c>
      <c r="AB1959" s="202">
        <v>0</v>
      </c>
      <c r="AC1959" s="202">
        <v>0</v>
      </c>
      <c r="AD1959" s="202">
        <v>0</v>
      </c>
      <c r="AE1959" s="203">
        <v>0</v>
      </c>
      <c r="AF1959" s="204">
        <v>1</v>
      </c>
      <c r="AG1959" s="196">
        <v>2</v>
      </c>
      <c r="AL1959" s="195">
        <v>64</v>
      </c>
      <c r="AM1959" s="196">
        <v>20</v>
      </c>
      <c r="AN1959" s="193">
        <v>300</v>
      </c>
      <c r="AO1959" s="195">
        <v>5000</v>
      </c>
      <c r="AR1959" s="195">
        <v>1.4</v>
      </c>
      <c r="AS1959" s="196">
        <v>0.6</v>
      </c>
      <c r="AY1959" s="196"/>
      <c r="AZ1959" s="193"/>
      <c r="BA1959" s="196"/>
      <c r="BE1959" s="195">
        <v>1</v>
      </c>
      <c r="BJ1959" s="196"/>
      <c r="BL1959" s="196"/>
      <c r="BT1959" s="196"/>
      <c r="CA1959" s="196"/>
      <c r="CB1959" s="195">
        <v>1</v>
      </c>
      <c r="CC1959" s="195">
        <v>1</v>
      </c>
      <c r="CD1959" s="195">
        <v>1</v>
      </c>
      <c r="CE1959" s="195">
        <v>1</v>
      </c>
      <c r="CH1959" s="195">
        <v>1</v>
      </c>
      <c r="CI1959" s="195">
        <v>1</v>
      </c>
      <c r="CS1959" s="196"/>
      <c r="CU1959" s="196"/>
      <c r="CX1959" s="196"/>
      <c r="DN1959" s="196"/>
      <c r="DS1959" s="196"/>
      <c r="DY1959" s="196"/>
      <c r="EL1959" s="196"/>
      <c r="EM1959" s="195" t="s">
        <v>538</v>
      </c>
      <c r="EN1959" s="206" t="s">
        <v>312</v>
      </c>
    </row>
    <row r="1960" spans="1:145" x14ac:dyDescent="0.3">
      <c r="A1960" s="12" t="s">
        <v>69</v>
      </c>
      <c r="B1960" s="6" t="s">
        <v>3404</v>
      </c>
      <c r="AL1960">
        <v>84</v>
      </c>
      <c r="AM1960" s="6">
        <v>28</v>
      </c>
      <c r="AN1960" s="12"/>
      <c r="AO1960"/>
      <c r="AZ1960" s="12"/>
      <c r="BA1960" s="6"/>
      <c r="EM1960" t="s">
        <v>538</v>
      </c>
      <c r="EN1960" s="16">
        <v>1</v>
      </c>
    </row>
    <row r="1961" spans="1:145" x14ac:dyDescent="0.3">
      <c r="A1961" s="12" t="s">
        <v>69</v>
      </c>
      <c r="B1961" s="6" t="s">
        <v>3405</v>
      </c>
      <c r="AL1961"/>
      <c r="AN1961" s="12"/>
      <c r="AO1961"/>
      <c r="AZ1961" s="12"/>
      <c r="BA1961" s="6"/>
      <c r="EM1961" t="s">
        <v>538</v>
      </c>
      <c r="EN1961" s="16">
        <v>1</v>
      </c>
      <c r="EO1961" t="s">
        <v>602</v>
      </c>
    </row>
    <row r="1962" spans="1:145" x14ac:dyDescent="0.3">
      <c r="A1962" s="12" t="s">
        <v>69</v>
      </c>
      <c r="B1962" s="6" t="s">
        <v>3385</v>
      </c>
      <c r="C1962">
        <v>1</v>
      </c>
      <c r="F1962" s="6">
        <v>1830</v>
      </c>
      <c r="AL1962"/>
      <c r="AN1962" s="12"/>
      <c r="AO1962"/>
      <c r="AZ1962" s="12"/>
      <c r="BA1962" s="6"/>
      <c r="EM1962" t="s">
        <v>538</v>
      </c>
      <c r="EN1962" s="16">
        <v>1</v>
      </c>
      <c r="EO1962" t="s">
        <v>602</v>
      </c>
    </row>
    <row r="1963" spans="1:145" x14ac:dyDescent="0.3">
      <c r="A1963" s="12" t="s">
        <v>69</v>
      </c>
      <c r="B1963" s="6" t="s">
        <v>3406</v>
      </c>
      <c r="AL1963">
        <v>76.2</v>
      </c>
      <c r="AM1963" s="6">
        <v>12.7</v>
      </c>
      <c r="AN1963" s="12"/>
      <c r="AO1963"/>
      <c r="AZ1963" s="12"/>
      <c r="BA1963" s="6"/>
      <c r="EM1963" t="s">
        <v>538</v>
      </c>
      <c r="EN1963" s="16">
        <v>1</v>
      </c>
    </row>
    <row r="1964" spans="1:145" s="195" customFormat="1" x14ac:dyDescent="0.3">
      <c r="A1964" s="193" t="s">
        <v>69</v>
      </c>
      <c r="B1964" s="196" t="s">
        <v>3386</v>
      </c>
      <c r="C1964" s="195">
        <v>1</v>
      </c>
      <c r="D1964" s="196">
        <v>1</v>
      </c>
      <c r="E1964" s="195">
        <v>400</v>
      </c>
      <c r="F1964" s="196">
        <v>2740</v>
      </c>
      <c r="G1964" s="197">
        <v>5.38</v>
      </c>
      <c r="H1964" s="197">
        <v>12.79</v>
      </c>
      <c r="I1964" s="197">
        <v>9.356470588235295</v>
      </c>
      <c r="J1964" s="198">
        <v>2.2151268055589663</v>
      </c>
      <c r="K1964" s="199">
        <v>229</v>
      </c>
      <c r="L1964" s="199">
        <v>1609</v>
      </c>
      <c r="M1964" s="199">
        <v>787.23529411764707</v>
      </c>
      <c r="N1964" s="200">
        <v>389.45226431036525</v>
      </c>
      <c r="O1964" s="208">
        <v>40.337560000000003</v>
      </c>
      <c r="P1964" s="196">
        <v>48.956560000000003</v>
      </c>
      <c r="Q1964" s="208">
        <v>-124.39926</v>
      </c>
      <c r="R1964" s="196">
        <v>-120.40115</v>
      </c>
      <c r="S1964" s="202">
        <v>1</v>
      </c>
      <c r="T1964" s="202">
        <v>0</v>
      </c>
      <c r="U1964" s="202">
        <v>0</v>
      </c>
      <c r="V1964" s="202">
        <v>1</v>
      </c>
      <c r="W1964" s="202">
        <v>1</v>
      </c>
      <c r="X1964" s="202">
        <v>0</v>
      </c>
      <c r="Y1964" s="202">
        <v>0</v>
      </c>
      <c r="Z1964" s="202">
        <v>0</v>
      </c>
      <c r="AA1964" s="202">
        <v>0</v>
      </c>
      <c r="AB1964" s="202">
        <v>0</v>
      </c>
      <c r="AC1964" s="202">
        <v>0</v>
      </c>
      <c r="AD1964" s="202">
        <v>0</v>
      </c>
      <c r="AE1964" s="203">
        <v>0</v>
      </c>
      <c r="AF1964" s="204">
        <v>1</v>
      </c>
      <c r="AG1964" s="196">
        <v>0</v>
      </c>
      <c r="AH1964" s="195">
        <v>55</v>
      </c>
      <c r="AI1964" s="195">
        <v>5</v>
      </c>
      <c r="AJ1964" s="195">
        <v>62.5</v>
      </c>
      <c r="AK1964" s="195">
        <v>12.5</v>
      </c>
      <c r="AM1964" s="196"/>
      <c r="AN1964" s="193">
        <v>300</v>
      </c>
      <c r="AO1964" s="195">
        <v>800</v>
      </c>
      <c r="AS1964" s="196"/>
      <c r="AY1964" s="196"/>
      <c r="AZ1964" s="193"/>
      <c r="BA1964" s="196"/>
      <c r="BE1964" s="195">
        <v>1</v>
      </c>
      <c r="BJ1964" s="196"/>
      <c r="BL1964" s="196"/>
      <c r="BT1964" s="196"/>
      <c r="BX1964" s="195">
        <v>1</v>
      </c>
      <c r="CA1964" s="196"/>
      <c r="CB1964" s="195">
        <v>1</v>
      </c>
      <c r="CE1964" s="195">
        <v>1</v>
      </c>
      <c r="CF1964" s="195">
        <v>1</v>
      </c>
      <c r="CG1964" s="195">
        <v>1</v>
      </c>
      <c r="CH1964" s="195">
        <v>1</v>
      </c>
      <c r="CI1964" s="195">
        <v>1</v>
      </c>
      <c r="CS1964" s="196"/>
      <c r="CU1964" s="196"/>
      <c r="CX1964" s="196"/>
      <c r="DN1964" s="196"/>
      <c r="DS1964" s="196"/>
      <c r="DY1964" s="196"/>
      <c r="EL1964" s="196"/>
      <c r="EM1964" s="195" t="s">
        <v>538</v>
      </c>
      <c r="EN1964" s="206" t="s">
        <v>1033</v>
      </c>
    </row>
    <row r="1965" spans="1:145" s="195" customFormat="1" x14ac:dyDescent="0.3">
      <c r="A1965" s="193" t="s">
        <v>69</v>
      </c>
      <c r="B1965" s="196" t="s">
        <v>3393</v>
      </c>
      <c r="C1965" s="195">
        <v>1</v>
      </c>
      <c r="D1965" s="196">
        <v>1</v>
      </c>
      <c r="E1965" s="30"/>
      <c r="F1965" s="93"/>
      <c r="G1965" s="197">
        <v>4.2</v>
      </c>
      <c r="H1965" s="195">
        <v>25.58</v>
      </c>
      <c r="I1965" s="195">
        <v>14.391677852348991</v>
      </c>
      <c r="J1965" s="198">
        <v>4.3875792751265337</v>
      </c>
      <c r="K1965" s="195">
        <v>161.54</v>
      </c>
      <c r="L1965" s="195">
        <v>1696.72</v>
      </c>
      <c r="M1965" s="195">
        <v>917.23604026845646</v>
      </c>
      <c r="N1965" s="200">
        <v>383.41834307693603</v>
      </c>
      <c r="O1965" s="195">
        <v>19.836960000000001</v>
      </c>
      <c r="P1965" s="196">
        <v>49.742570000000001</v>
      </c>
      <c r="Q1965" s="195">
        <v>-157.83186000000001</v>
      </c>
      <c r="R1965" s="196">
        <v>-63.57009</v>
      </c>
      <c r="S1965" s="202">
        <v>0</v>
      </c>
      <c r="T1965" s="202">
        <v>0</v>
      </c>
      <c r="U1965" s="202">
        <v>0</v>
      </c>
      <c r="V1965" s="202">
        <v>0</v>
      </c>
      <c r="W1965" s="202">
        <v>1</v>
      </c>
      <c r="X1965" s="202">
        <v>0</v>
      </c>
      <c r="Y1965" s="202">
        <v>0</v>
      </c>
      <c r="Z1965" s="202">
        <v>0</v>
      </c>
      <c r="AA1965" s="202">
        <v>0</v>
      </c>
      <c r="AB1965" s="202">
        <v>0</v>
      </c>
      <c r="AC1965" s="202">
        <v>0</v>
      </c>
      <c r="AD1965" s="202">
        <v>1</v>
      </c>
      <c r="AE1965" s="203">
        <v>0</v>
      </c>
      <c r="AF1965" s="204">
        <v>1</v>
      </c>
      <c r="AG1965" s="196"/>
      <c r="AH1965" s="195">
        <v>152</v>
      </c>
      <c r="AI1965" s="195">
        <v>26</v>
      </c>
      <c r="AJ1965" s="195">
        <v>162</v>
      </c>
      <c r="AK1965" s="195">
        <v>21</v>
      </c>
      <c r="AM1965" s="196"/>
      <c r="AN1965" s="193"/>
      <c r="AO1965" s="195">
        <v>20000</v>
      </c>
      <c r="AR1965" s="195">
        <v>0.5</v>
      </c>
      <c r="AS1965" s="196">
        <v>0.25</v>
      </c>
      <c r="AY1965" s="196"/>
      <c r="AZ1965" s="193"/>
      <c r="BA1965" s="196"/>
      <c r="BJ1965" s="196"/>
      <c r="BL1965" s="196"/>
      <c r="BT1965" s="196"/>
      <c r="CA1965" s="196"/>
      <c r="CB1965" s="195">
        <v>1</v>
      </c>
      <c r="CC1965" s="195">
        <v>1</v>
      </c>
      <c r="CE1965" s="195">
        <v>1</v>
      </c>
      <c r="CF1965" s="195">
        <v>1</v>
      </c>
      <c r="CG1965" s="195">
        <v>1</v>
      </c>
      <c r="CH1965" s="195">
        <v>1</v>
      </c>
      <c r="CI1965" s="195">
        <v>1</v>
      </c>
      <c r="CN1965" s="195">
        <v>1</v>
      </c>
      <c r="CQ1965" s="195">
        <v>1</v>
      </c>
      <c r="CS1965" s="196"/>
      <c r="CU1965" s="196"/>
      <c r="CX1965" s="196"/>
      <c r="DN1965" s="196"/>
      <c r="DS1965" s="196"/>
      <c r="DY1965" s="196"/>
      <c r="DZ1965" s="195">
        <v>1</v>
      </c>
      <c r="EF1965" s="195">
        <v>1</v>
      </c>
      <c r="EG1965" s="195">
        <v>1</v>
      </c>
      <c r="EH1965" s="195">
        <v>1</v>
      </c>
      <c r="EL1965" s="196"/>
      <c r="EM1965" s="195" t="s">
        <v>538</v>
      </c>
      <c r="EN1965" s="206" t="s">
        <v>1015</v>
      </c>
    </row>
    <row r="1966" spans="1:145" x14ac:dyDescent="0.3">
      <c r="A1966" s="12" t="s">
        <v>69</v>
      </c>
      <c r="B1966" s="6" t="s">
        <v>3421</v>
      </c>
      <c r="D1966" s="6">
        <v>1</v>
      </c>
      <c r="AL1966"/>
      <c r="AN1966" s="12">
        <v>800</v>
      </c>
      <c r="AO1966">
        <v>1500</v>
      </c>
      <c r="AZ1966" s="12"/>
      <c r="BA1966" s="6"/>
      <c r="EM1966" t="s">
        <v>591</v>
      </c>
      <c r="EN1966" s="16">
        <v>1</v>
      </c>
      <c r="EO1966" t="s">
        <v>602</v>
      </c>
    </row>
    <row r="1967" spans="1:145" s="195" customFormat="1" x14ac:dyDescent="0.3">
      <c r="A1967" s="193" t="s">
        <v>69</v>
      </c>
      <c r="B1967" s="196" t="s">
        <v>3422</v>
      </c>
      <c r="C1967" s="195">
        <v>1</v>
      </c>
      <c r="D1967" s="196">
        <v>1</v>
      </c>
      <c r="E1967" s="193">
        <v>1600</v>
      </c>
      <c r="F1967" s="196">
        <v>1800</v>
      </c>
      <c r="G1967" s="197">
        <v>14.04</v>
      </c>
      <c r="H1967" s="197">
        <v>14.04</v>
      </c>
      <c r="I1967" s="197">
        <v>14.04</v>
      </c>
      <c r="J1967" s="198">
        <v>0</v>
      </c>
      <c r="K1967" s="199">
        <v>1316</v>
      </c>
      <c r="L1967" s="199">
        <v>1316</v>
      </c>
      <c r="M1967" s="199">
        <v>1316</v>
      </c>
      <c r="N1967" s="200">
        <v>0</v>
      </c>
      <c r="O1967" s="208">
        <v>29.435079999999999</v>
      </c>
      <c r="P1967" s="196">
        <v>29.435079999999999</v>
      </c>
      <c r="Q1967" s="208">
        <v>103.31442</v>
      </c>
      <c r="R1967" s="196">
        <v>103.31442</v>
      </c>
      <c r="S1967" s="202">
        <v>1</v>
      </c>
      <c r="T1967" s="202">
        <v>0</v>
      </c>
      <c r="U1967" s="202">
        <v>0</v>
      </c>
      <c r="V1967" s="202">
        <v>0</v>
      </c>
      <c r="W1967" s="202">
        <v>1</v>
      </c>
      <c r="X1967" s="202">
        <v>0</v>
      </c>
      <c r="Y1967" s="202">
        <v>0</v>
      </c>
      <c r="Z1967" s="202">
        <v>0</v>
      </c>
      <c r="AA1967" s="202">
        <v>0</v>
      </c>
      <c r="AB1967" s="202">
        <v>0</v>
      </c>
      <c r="AC1967" s="202">
        <v>0</v>
      </c>
      <c r="AD1967" s="202">
        <v>0</v>
      </c>
      <c r="AE1967" s="203">
        <v>0</v>
      </c>
      <c r="AF1967" s="204">
        <v>5</v>
      </c>
      <c r="AG1967" s="196"/>
      <c r="AH1967" s="195">
        <v>43</v>
      </c>
      <c r="AJ1967" s="195">
        <v>56</v>
      </c>
      <c r="AM1967" s="196"/>
      <c r="AN1967" s="193"/>
      <c r="AS1967" s="196"/>
      <c r="AY1967" s="196"/>
      <c r="AZ1967" s="193"/>
      <c r="BA1967" s="196"/>
      <c r="BJ1967" s="196">
        <v>1</v>
      </c>
      <c r="BL1967" s="196"/>
      <c r="BT1967" s="196"/>
      <c r="CA1967" s="196"/>
      <c r="CH1967" s="195">
        <v>1</v>
      </c>
      <c r="CI1967" s="195">
        <v>1</v>
      </c>
      <c r="CS1967" s="196"/>
      <c r="CU1967" s="196"/>
      <c r="CX1967" s="196"/>
      <c r="DN1967" s="196"/>
      <c r="DS1967" s="196"/>
      <c r="DY1967" s="196"/>
      <c r="EL1967" s="196"/>
      <c r="EM1967" s="195" t="s">
        <v>591</v>
      </c>
      <c r="EN1967" s="206" t="s">
        <v>3713</v>
      </c>
    </row>
    <row r="1968" spans="1:145" x14ac:dyDescent="0.3">
      <c r="A1968" s="12" t="s">
        <v>69</v>
      </c>
      <c r="B1968" s="6" t="s">
        <v>3407</v>
      </c>
      <c r="E1968">
        <v>1000</v>
      </c>
      <c r="F1968" s="6">
        <v>2600</v>
      </c>
      <c r="AL1968">
        <v>76</v>
      </c>
      <c r="AM1968" s="6">
        <v>19</v>
      </c>
      <c r="AN1968" s="12"/>
      <c r="AO1968"/>
      <c r="AZ1968" s="12"/>
      <c r="BA1968" s="6"/>
      <c r="EM1968" t="s">
        <v>538</v>
      </c>
      <c r="EN1968" s="16">
        <v>1</v>
      </c>
    </row>
    <row r="1969" spans="1:145" x14ac:dyDescent="0.3">
      <c r="A1969" s="12" t="s">
        <v>69</v>
      </c>
      <c r="B1969" s="6" t="s">
        <v>3394</v>
      </c>
      <c r="AH1969">
        <v>94.5</v>
      </c>
      <c r="AI1969">
        <v>8.5</v>
      </c>
      <c r="AJ1969">
        <v>96</v>
      </c>
      <c r="AK1969">
        <v>9</v>
      </c>
      <c r="AL1969"/>
      <c r="AN1969" s="12"/>
      <c r="AO1969"/>
      <c r="AZ1969" s="12"/>
      <c r="BA1969" s="6"/>
      <c r="EM1969" t="s">
        <v>538</v>
      </c>
      <c r="EN1969" s="16">
        <v>1</v>
      </c>
    </row>
    <row r="1970" spans="1:145" x14ac:dyDescent="0.3">
      <c r="A1970" s="12" t="s">
        <v>69</v>
      </c>
      <c r="B1970" s="6" t="s">
        <v>3423</v>
      </c>
      <c r="F1970" s="6">
        <v>700</v>
      </c>
      <c r="AL1970"/>
      <c r="AN1970" s="12"/>
      <c r="AO1970"/>
      <c r="AZ1970" s="12"/>
      <c r="BA1970" s="6"/>
      <c r="EM1970" t="s">
        <v>591</v>
      </c>
      <c r="EN1970" s="16">
        <v>1</v>
      </c>
      <c r="EO1970" t="s">
        <v>602</v>
      </c>
    </row>
    <row r="1971" spans="1:145" x14ac:dyDescent="0.3">
      <c r="A1971" s="12" t="s">
        <v>69</v>
      </c>
      <c r="B1971" s="6" t="s">
        <v>3424</v>
      </c>
      <c r="C1971">
        <v>1</v>
      </c>
      <c r="AG1971" s="6">
        <v>2</v>
      </c>
      <c r="AH1971">
        <v>49.17</v>
      </c>
      <c r="AJ1971">
        <v>64.569999999999993</v>
      </c>
      <c r="AL1971"/>
      <c r="AN1971" s="12">
        <v>450</v>
      </c>
      <c r="AO1971">
        <v>1800</v>
      </c>
      <c r="AZ1971" s="12"/>
      <c r="BA1971" s="6"/>
      <c r="EM1971" t="s">
        <v>536</v>
      </c>
      <c r="EN1971" s="16" t="s">
        <v>116</v>
      </c>
    </row>
    <row r="1972" spans="1:145" s="195" customFormat="1" x14ac:dyDescent="0.3">
      <c r="A1972" s="193" t="s">
        <v>69</v>
      </c>
      <c r="B1972" s="196" t="s">
        <v>3387</v>
      </c>
      <c r="C1972" s="195">
        <v>1</v>
      </c>
      <c r="D1972" s="196">
        <v>1</v>
      </c>
      <c r="E1972" s="193">
        <v>0</v>
      </c>
      <c r="F1972" s="196">
        <v>2400</v>
      </c>
      <c r="G1972" s="197">
        <v>11.96</v>
      </c>
      <c r="H1972" s="197">
        <v>23.98</v>
      </c>
      <c r="I1972" s="197">
        <v>16.241176470588233</v>
      </c>
      <c r="J1972" s="198">
        <v>3.0596933717959138</v>
      </c>
      <c r="K1972" s="199">
        <v>130</v>
      </c>
      <c r="L1972" s="199">
        <v>1351</v>
      </c>
      <c r="M1972" s="199">
        <v>540.94117647058829</v>
      </c>
      <c r="N1972" s="200">
        <v>277.56113529010037</v>
      </c>
      <c r="O1972" s="208">
        <v>30.813199999999998</v>
      </c>
      <c r="P1972" s="196">
        <v>39.200560000000003</v>
      </c>
      <c r="Q1972" s="208">
        <v>-123.78736000000001</v>
      </c>
      <c r="R1972" s="201">
        <v>-115.489</v>
      </c>
      <c r="S1972" s="202">
        <v>1</v>
      </c>
      <c r="T1972" s="202">
        <v>0</v>
      </c>
      <c r="U1972" s="202">
        <v>0</v>
      </c>
      <c r="V1972" s="202">
        <v>0</v>
      </c>
      <c r="W1972" s="202">
        <v>1</v>
      </c>
      <c r="X1972" s="202">
        <v>0</v>
      </c>
      <c r="Y1972" s="202">
        <v>0</v>
      </c>
      <c r="Z1972" s="202">
        <v>0</v>
      </c>
      <c r="AA1972" s="202">
        <v>0</v>
      </c>
      <c r="AB1972" s="202">
        <v>0</v>
      </c>
      <c r="AC1972" s="202">
        <v>0</v>
      </c>
      <c r="AD1972" s="202">
        <v>1</v>
      </c>
      <c r="AE1972" s="203">
        <v>0</v>
      </c>
      <c r="AF1972" s="204">
        <v>2</v>
      </c>
      <c r="AG1972" s="196">
        <v>2</v>
      </c>
      <c r="AL1972" s="195">
        <v>82.55</v>
      </c>
      <c r="AM1972" s="196">
        <v>44.45</v>
      </c>
      <c r="AN1972" s="193">
        <v>300</v>
      </c>
      <c r="AO1972" s="195">
        <v>5000</v>
      </c>
      <c r="AR1972" s="195">
        <v>1.4</v>
      </c>
      <c r="AS1972" s="196">
        <v>0.6</v>
      </c>
      <c r="AY1972" s="196"/>
      <c r="AZ1972" s="193"/>
      <c r="BA1972" s="196"/>
      <c r="BG1972" s="195">
        <v>1</v>
      </c>
      <c r="BJ1972" s="196">
        <v>1</v>
      </c>
      <c r="BL1972" s="196"/>
      <c r="BT1972" s="196"/>
      <c r="CA1972" s="196"/>
      <c r="CB1972" s="195">
        <v>1</v>
      </c>
      <c r="CC1972" s="195">
        <v>1</v>
      </c>
      <c r="CD1972" s="195">
        <v>1</v>
      </c>
      <c r="CE1972" s="195">
        <v>1</v>
      </c>
      <c r="CH1972" s="195">
        <v>1</v>
      </c>
      <c r="CI1972" s="195">
        <v>1</v>
      </c>
      <c r="CJ1972" s="195">
        <v>1</v>
      </c>
      <c r="CS1972" s="196"/>
      <c r="CU1972" s="196"/>
      <c r="CX1972" s="196"/>
      <c r="DN1972" s="196"/>
      <c r="DS1972" s="196"/>
      <c r="DY1972" s="196"/>
      <c r="EA1972" s="195">
        <v>1</v>
      </c>
      <c r="EF1972" s="195">
        <v>1</v>
      </c>
      <c r="EG1972" s="195">
        <v>1</v>
      </c>
      <c r="EH1972" s="195">
        <v>1</v>
      </c>
      <c r="EL1972" s="196"/>
      <c r="EM1972" s="195" t="s">
        <v>538</v>
      </c>
      <c r="EN1972" s="206" t="s">
        <v>4321</v>
      </c>
    </row>
    <row r="1973" spans="1:145" x14ac:dyDescent="0.3">
      <c r="A1973" s="12" t="s">
        <v>69</v>
      </c>
      <c r="B1973" s="6" t="s">
        <v>3425</v>
      </c>
      <c r="AL1973"/>
      <c r="AN1973" s="12"/>
      <c r="AO1973"/>
      <c r="AZ1973" s="12"/>
      <c r="BA1973" s="6"/>
      <c r="EM1973" t="s">
        <v>591</v>
      </c>
      <c r="EN1973" s="16">
        <v>1</v>
      </c>
      <c r="EO1973" t="s">
        <v>602</v>
      </c>
    </row>
    <row r="1974" spans="1:145" x14ac:dyDescent="0.3">
      <c r="A1974" s="12" t="s">
        <v>69</v>
      </c>
      <c r="B1974" s="6" t="s">
        <v>3408</v>
      </c>
      <c r="E1974" s="246">
        <v>600</v>
      </c>
      <c r="F1974" s="248"/>
      <c r="AH1974">
        <v>54</v>
      </c>
      <c r="AI1974">
        <v>10</v>
      </c>
      <c r="AJ1974">
        <v>60</v>
      </c>
      <c r="AK1974">
        <v>14</v>
      </c>
      <c r="AL1974"/>
      <c r="AN1974" s="12"/>
      <c r="AO1974"/>
      <c r="AZ1974" s="12"/>
      <c r="BA1974" s="6"/>
      <c r="EM1974" t="s">
        <v>538</v>
      </c>
      <c r="EN1974" s="16">
        <v>1</v>
      </c>
    </row>
    <row r="1975" spans="1:145" x14ac:dyDescent="0.3">
      <c r="A1975" s="12" t="s">
        <v>69</v>
      </c>
      <c r="B1975" s="6" t="s">
        <v>3409</v>
      </c>
      <c r="E1975" s="7"/>
      <c r="F1975" s="8"/>
      <c r="AL1975"/>
      <c r="AN1975" s="12"/>
      <c r="AO1975"/>
      <c r="AZ1975" s="12"/>
      <c r="BA1975" s="6"/>
      <c r="EM1975" t="s">
        <v>538</v>
      </c>
      <c r="EN1975" s="16">
        <v>1</v>
      </c>
      <c r="EO1975" t="s">
        <v>602</v>
      </c>
    </row>
    <row r="1976" spans="1:145" x14ac:dyDescent="0.3">
      <c r="A1976" s="12" t="s">
        <v>69</v>
      </c>
      <c r="B1976" s="6" t="s">
        <v>3426</v>
      </c>
      <c r="E1976" s="7"/>
      <c r="F1976" s="8"/>
      <c r="AL1976">
        <v>75</v>
      </c>
      <c r="AM1976" s="6">
        <v>5</v>
      </c>
      <c r="AN1976" s="12">
        <v>200</v>
      </c>
      <c r="AO1976">
        <v>2000</v>
      </c>
      <c r="AP1976">
        <v>2.75</v>
      </c>
      <c r="AQ1976">
        <v>0.75</v>
      </c>
      <c r="AZ1976" s="12"/>
      <c r="BA1976" s="6"/>
      <c r="EM1976" t="s">
        <v>536</v>
      </c>
      <c r="EN1976" s="16">
        <v>1</v>
      </c>
    </row>
    <row r="1977" spans="1:145" x14ac:dyDescent="0.3">
      <c r="A1977" s="12" t="s">
        <v>69</v>
      </c>
      <c r="B1977" s="6" t="s">
        <v>3395</v>
      </c>
      <c r="AL1977"/>
      <c r="AN1977" s="12"/>
      <c r="AO1977"/>
      <c r="AZ1977" s="12"/>
      <c r="BA1977" s="6"/>
      <c r="EM1977" t="s">
        <v>538</v>
      </c>
      <c r="EN1977" s="16">
        <v>1</v>
      </c>
      <c r="EO1977" t="s">
        <v>602</v>
      </c>
    </row>
    <row r="1978" spans="1:145" x14ac:dyDescent="0.3">
      <c r="A1978" s="12" t="s">
        <v>69</v>
      </c>
      <c r="B1978" s="6" t="s">
        <v>3396</v>
      </c>
      <c r="AH1978">
        <v>115</v>
      </c>
      <c r="AI1978">
        <v>5</v>
      </c>
      <c r="AJ1978">
        <v>135</v>
      </c>
      <c r="AK1978">
        <v>5</v>
      </c>
      <c r="AL1978"/>
      <c r="AN1978" s="12"/>
      <c r="AO1978"/>
      <c r="AZ1978" s="12"/>
      <c r="BA1978" s="6"/>
      <c r="EM1978" t="s">
        <v>538</v>
      </c>
      <c r="EN1978" s="16">
        <v>1</v>
      </c>
    </row>
    <row r="1979" spans="1:145" x14ac:dyDescent="0.3">
      <c r="A1979" s="12" t="s">
        <v>69</v>
      </c>
      <c r="B1979" s="6" t="s">
        <v>3427</v>
      </c>
      <c r="AL1979"/>
      <c r="AN1979" s="12"/>
      <c r="AO1979"/>
      <c r="AZ1979" s="12"/>
      <c r="BA1979" s="6"/>
      <c r="EM1979" t="s">
        <v>591</v>
      </c>
      <c r="EN1979" s="16">
        <v>1</v>
      </c>
      <c r="EO1979" t="s">
        <v>602</v>
      </c>
    </row>
    <row r="1980" spans="1:145" x14ac:dyDescent="0.3">
      <c r="A1980" s="12" t="s">
        <v>69</v>
      </c>
      <c r="B1980" s="6" t="s">
        <v>3428</v>
      </c>
      <c r="E1980">
        <v>0</v>
      </c>
      <c r="F1980" s="6">
        <v>2425</v>
      </c>
      <c r="AL1980">
        <v>45</v>
      </c>
      <c r="AM1980" s="6">
        <v>5</v>
      </c>
      <c r="AN1980" s="12"/>
      <c r="AO1980"/>
      <c r="AZ1980" s="12"/>
      <c r="BA1980" s="6"/>
      <c r="EM1980" t="s">
        <v>536</v>
      </c>
      <c r="EN1980" s="16">
        <v>1</v>
      </c>
    </row>
    <row r="1981" spans="1:145" x14ac:dyDescent="0.3">
      <c r="A1981" s="12" t="s">
        <v>69</v>
      </c>
      <c r="B1981" s="6" t="s">
        <v>3429</v>
      </c>
      <c r="C1981">
        <v>1</v>
      </c>
      <c r="AH1981">
        <v>48</v>
      </c>
      <c r="AJ1981">
        <v>54</v>
      </c>
      <c r="AL1981"/>
      <c r="AN1981" s="12">
        <v>500</v>
      </c>
      <c r="AO1981">
        <v>3000</v>
      </c>
      <c r="AZ1981" s="12"/>
      <c r="BA1981" s="6"/>
      <c r="EM1981" t="s">
        <v>591</v>
      </c>
      <c r="EN1981" s="16">
        <v>1</v>
      </c>
    </row>
    <row r="1982" spans="1:145" x14ac:dyDescent="0.3">
      <c r="A1982" s="12" t="s">
        <v>69</v>
      </c>
      <c r="B1982" s="6" t="s">
        <v>3430</v>
      </c>
      <c r="C1982">
        <v>1</v>
      </c>
      <c r="AH1982">
        <v>36.5</v>
      </c>
      <c r="AI1982">
        <v>4.5</v>
      </c>
      <c r="AJ1982">
        <v>40.5</v>
      </c>
      <c r="AK1982">
        <v>5.5</v>
      </c>
      <c r="AL1982"/>
      <c r="AN1982" s="12"/>
      <c r="AO1982"/>
      <c r="AZ1982" s="12"/>
      <c r="BA1982" s="6"/>
      <c r="EM1982" t="s">
        <v>591</v>
      </c>
      <c r="EN1982" s="16">
        <v>1</v>
      </c>
    </row>
    <row r="1983" spans="1:145" x14ac:dyDescent="0.3">
      <c r="A1983" s="12" t="s">
        <v>69</v>
      </c>
      <c r="B1983" s="6" t="s">
        <v>3410</v>
      </c>
      <c r="E1983">
        <v>1560</v>
      </c>
      <c r="F1983" s="6">
        <v>2080</v>
      </c>
      <c r="AH1983">
        <v>55</v>
      </c>
      <c r="AI1983">
        <v>9</v>
      </c>
      <c r="AJ1983">
        <v>59.5</v>
      </c>
      <c r="AK1983">
        <v>16.5</v>
      </c>
      <c r="AL1983"/>
      <c r="AN1983" s="12"/>
      <c r="AO1983"/>
      <c r="AZ1983" s="12"/>
      <c r="BA1983" s="6"/>
      <c r="EM1983" t="s">
        <v>538</v>
      </c>
      <c r="EN1983" s="16">
        <v>1</v>
      </c>
    </row>
    <row r="1984" spans="1:145" x14ac:dyDescent="0.3">
      <c r="A1984" s="12" t="s">
        <v>69</v>
      </c>
      <c r="B1984" s="6" t="s">
        <v>3431</v>
      </c>
      <c r="AL1984"/>
      <c r="AN1984" s="12"/>
      <c r="AO1984"/>
      <c r="AZ1984" s="12"/>
      <c r="BA1984" s="6"/>
      <c r="EM1984" t="s">
        <v>591</v>
      </c>
      <c r="EN1984" s="16">
        <v>1</v>
      </c>
    </row>
    <row r="1985" spans="1:145" x14ac:dyDescent="0.3">
      <c r="A1985" s="12" t="s">
        <v>69</v>
      </c>
      <c r="B1985" s="6" t="s">
        <v>3388</v>
      </c>
      <c r="E1985">
        <v>520</v>
      </c>
      <c r="F1985" s="6">
        <v>950</v>
      </c>
      <c r="AL1985"/>
      <c r="AN1985" s="12">
        <v>150</v>
      </c>
      <c r="AO1985">
        <v>2400</v>
      </c>
      <c r="AR1985">
        <v>2.0499999999999998</v>
      </c>
      <c r="AS1985" s="6">
        <v>0.95</v>
      </c>
      <c r="AV1985">
        <v>100</v>
      </c>
      <c r="AZ1985" s="12"/>
      <c r="BA1985" s="6"/>
      <c r="EM1985" t="s">
        <v>538</v>
      </c>
      <c r="EN1985" s="16">
        <v>1</v>
      </c>
      <c r="EO1985" t="s">
        <v>3390</v>
      </c>
    </row>
    <row r="1986" spans="1:145" x14ac:dyDescent="0.3">
      <c r="A1986" s="12" t="s">
        <v>69</v>
      </c>
      <c r="B1986" s="6" t="s">
        <v>3432</v>
      </c>
      <c r="AL1986"/>
      <c r="AN1986" s="12"/>
      <c r="AO1986"/>
      <c r="AZ1986" s="12"/>
      <c r="BA1986" s="6"/>
      <c r="EM1986" t="s">
        <v>591</v>
      </c>
      <c r="EN1986" s="16">
        <v>1</v>
      </c>
    </row>
    <row r="1987" spans="1:145" s="195" customFormat="1" x14ac:dyDescent="0.3">
      <c r="A1987" s="193" t="s">
        <v>69</v>
      </c>
      <c r="B1987" s="196" t="s">
        <v>3389</v>
      </c>
      <c r="C1987" s="195">
        <v>1</v>
      </c>
      <c r="D1987" s="196">
        <v>1</v>
      </c>
      <c r="E1987" s="195">
        <v>300</v>
      </c>
      <c r="F1987" s="196">
        <v>3790</v>
      </c>
      <c r="G1987" s="195">
        <v>17.28</v>
      </c>
      <c r="H1987" s="195">
        <v>24.22</v>
      </c>
      <c r="I1987" s="195">
        <v>19.686666666666667</v>
      </c>
      <c r="J1987" s="198">
        <v>3.9284772283078278</v>
      </c>
      <c r="K1987" s="195">
        <v>117.09</v>
      </c>
      <c r="L1987" s="195">
        <v>310.64</v>
      </c>
      <c r="M1987" s="195">
        <v>229.95333333333335</v>
      </c>
      <c r="N1987" s="200">
        <v>100.70702077478673</v>
      </c>
      <c r="O1987" s="195">
        <v>33.679110000000001</v>
      </c>
      <c r="P1987" s="196">
        <v>36.821739999999998</v>
      </c>
      <c r="Q1987" s="195">
        <v>-118.7645</v>
      </c>
      <c r="R1987" s="196">
        <v>-116.60675999999999</v>
      </c>
      <c r="S1987" s="202">
        <v>1</v>
      </c>
      <c r="T1987" s="202">
        <v>0</v>
      </c>
      <c r="U1987" s="202">
        <v>0</v>
      </c>
      <c r="V1987" s="202">
        <v>0</v>
      </c>
      <c r="W1987" s="202">
        <v>1</v>
      </c>
      <c r="X1987" s="202">
        <v>0</v>
      </c>
      <c r="Y1987" s="202">
        <v>0</v>
      </c>
      <c r="Z1987" s="202">
        <v>0</v>
      </c>
      <c r="AA1987" s="202">
        <v>0</v>
      </c>
      <c r="AB1987" s="202">
        <v>0</v>
      </c>
      <c r="AC1987" s="202">
        <v>0</v>
      </c>
      <c r="AD1987" s="202">
        <v>0</v>
      </c>
      <c r="AE1987" s="203">
        <v>0</v>
      </c>
      <c r="AF1987" s="204">
        <v>4</v>
      </c>
      <c r="AG1987" s="196"/>
      <c r="AJ1987" s="195">
        <v>47.5</v>
      </c>
      <c r="AK1987" s="195">
        <v>2.5</v>
      </c>
      <c r="AM1987" s="196"/>
      <c r="AN1987" s="193"/>
      <c r="AS1987" s="196"/>
      <c r="AY1987" s="196"/>
      <c r="AZ1987" s="193"/>
      <c r="BA1987" s="196"/>
      <c r="BE1987" s="195">
        <v>1</v>
      </c>
      <c r="BJ1987" s="196"/>
      <c r="BL1987" s="196"/>
      <c r="BT1987" s="196"/>
      <c r="CA1987" s="196"/>
      <c r="CB1987" s="195">
        <v>1</v>
      </c>
      <c r="CE1987" s="195">
        <v>1</v>
      </c>
      <c r="CF1987" s="195">
        <v>1</v>
      </c>
      <c r="CH1987" s="195">
        <v>1</v>
      </c>
      <c r="CS1987" s="196"/>
      <c r="CU1987" s="196"/>
      <c r="CX1987" s="196"/>
      <c r="DN1987" s="196"/>
      <c r="DS1987" s="196"/>
      <c r="DY1987" s="196"/>
      <c r="EL1987" s="196"/>
      <c r="EM1987" s="195" t="s">
        <v>538</v>
      </c>
      <c r="EN1987" s="206" t="s">
        <v>1033</v>
      </c>
    </row>
    <row r="1988" spans="1:145" x14ac:dyDescent="0.3">
      <c r="A1988" s="12" t="s">
        <v>69</v>
      </c>
      <c r="B1988" s="6" t="s">
        <v>3433</v>
      </c>
      <c r="AH1988">
        <v>43</v>
      </c>
      <c r="AI1988">
        <v>5.3</v>
      </c>
      <c r="AJ1988">
        <v>44.75</v>
      </c>
      <c r="AK1988">
        <v>0.85</v>
      </c>
      <c r="AL1988"/>
      <c r="AN1988" s="12"/>
      <c r="AO1988"/>
      <c r="AZ1988" s="12"/>
      <c r="BA1988" s="6"/>
      <c r="EM1988" t="s">
        <v>591</v>
      </c>
      <c r="EN1988" s="16">
        <v>1</v>
      </c>
    </row>
    <row r="1989" spans="1:145" x14ac:dyDescent="0.3">
      <c r="A1989" s="12" t="s">
        <v>69</v>
      </c>
      <c r="B1989" s="6" t="s">
        <v>3397</v>
      </c>
      <c r="AH1989">
        <v>40.299999999999997</v>
      </c>
      <c r="AI1989">
        <v>5.5</v>
      </c>
      <c r="AJ1989">
        <v>44</v>
      </c>
      <c r="AK1989">
        <v>5.8</v>
      </c>
      <c r="AL1989"/>
      <c r="AN1989" s="12"/>
      <c r="AO1989"/>
      <c r="AZ1989" s="12"/>
      <c r="BA1989" s="6"/>
      <c r="EM1989" t="s">
        <v>538</v>
      </c>
      <c r="EN1989" s="16">
        <v>1</v>
      </c>
    </row>
    <row r="1990" spans="1:145" x14ac:dyDescent="0.3">
      <c r="A1990" s="12" t="s">
        <v>69</v>
      </c>
      <c r="B1990" s="6" t="s">
        <v>3411</v>
      </c>
      <c r="E1990">
        <v>370</v>
      </c>
      <c r="F1990" s="6">
        <v>760</v>
      </c>
      <c r="AL1990">
        <v>65.5</v>
      </c>
      <c r="AM1990" s="6">
        <v>21.5</v>
      </c>
      <c r="AN1990" s="12"/>
      <c r="AO1990"/>
      <c r="AZ1990" s="12"/>
      <c r="BA1990" s="6"/>
      <c r="EM1990" t="s">
        <v>538</v>
      </c>
      <c r="EN1990" s="16">
        <v>1</v>
      </c>
    </row>
    <row r="1991" spans="1:145" x14ac:dyDescent="0.3">
      <c r="A1991" s="12" t="s">
        <v>69</v>
      </c>
      <c r="B1991" s="6" t="s">
        <v>3434</v>
      </c>
      <c r="F1991" s="6">
        <v>1900</v>
      </c>
      <c r="AH1991">
        <v>48</v>
      </c>
      <c r="AI1991">
        <v>6</v>
      </c>
      <c r="AJ1991">
        <v>68</v>
      </c>
      <c r="AK1991">
        <v>10</v>
      </c>
      <c r="AL1991"/>
      <c r="AN1991" s="12">
        <v>1000</v>
      </c>
      <c r="AO1991">
        <v>1900</v>
      </c>
      <c r="AP1991">
        <v>1.95</v>
      </c>
      <c r="AQ1991">
        <v>0.45</v>
      </c>
      <c r="AZ1991" s="12"/>
      <c r="BA1991" s="6"/>
      <c r="EM1991" t="s">
        <v>591</v>
      </c>
      <c r="EN1991" s="16">
        <v>1</v>
      </c>
    </row>
    <row r="1992" spans="1:145" x14ac:dyDescent="0.3">
      <c r="A1992" s="12" t="s">
        <v>69</v>
      </c>
      <c r="B1992" s="6" t="s">
        <v>3412</v>
      </c>
      <c r="C1992">
        <v>1</v>
      </c>
      <c r="AL1992">
        <v>65</v>
      </c>
      <c r="AM1992" s="6">
        <v>5</v>
      </c>
      <c r="AN1992" s="12">
        <v>2000</v>
      </c>
      <c r="AO1992">
        <v>3000</v>
      </c>
      <c r="AP1992">
        <v>1.7</v>
      </c>
      <c r="AQ1992">
        <v>0.05</v>
      </c>
      <c r="AZ1992" s="12"/>
      <c r="BA1992" s="6"/>
      <c r="EM1992" t="s">
        <v>538</v>
      </c>
      <c r="EN1992" s="16">
        <v>1</v>
      </c>
    </row>
    <row r="1993" spans="1:145" x14ac:dyDescent="0.3">
      <c r="A1993" s="12" t="s">
        <v>69</v>
      </c>
      <c r="B1993" s="6" t="s">
        <v>3413</v>
      </c>
      <c r="C1993">
        <v>1</v>
      </c>
      <c r="F1993" s="6">
        <v>3353</v>
      </c>
      <c r="AL1993">
        <v>80</v>
      </c>
      <c r="AM1993" s="6">
        <v>30</v>
      </c>
      <c r="AN1993" s="12"/>
      <c r="AO1993"/>
      <c r="AZ1993" s="12"/>
      <c r="BA1993" s="6"/>
      <c r="EM1993" t="s">
        <v>538</v>
      </c>
      <c r="EN1993" s="16">
        <v>1</v>
      </c>
    </row>
    <row r="1994" spans="1:145" x14ac:dyDescent="0.3">
      <c r="A1994" s="12" t="s">
        <v>69</v>
      </c>
      <c r="B1994" s="6" t="s">
        <v>3435</v>
      </c>
      <c r="C1994">
        <v>1</v>
      </c>
      <c r="E1994">
        <v>0</v>
      </c>
      <c r="F1994" s="6">
        <v>2000</v>
      </c>
      <c r="AH1994">
        <v>50.5</v>
      </c>
      <c r="AI1994">
        <v>4.5</v>
      </c>
      <c r="AJ1994">
        <v>63</v>
      </c>
      <c r="AK1994">
        <v>9</v>
      </c>
      <c r="AL1994"/>
      <c r="AN1994" s="12">
        <v>700</v>
      </c>
      <c r="AO1994">
        <v>1100</v>
      </c>
      <c r="AZ1994" s="12"/>
      <c r="BA1994" s="6"/>
      <c r="EM1994" t="s">
        <v>591</v>
      </c>
      <c r="EN1994" s="16">
        <v>1</v>
      </c>
    </row>
    <row r="1995" spans="1:145" s="195" customFormat="1" x14ac:dyDescent="0.3">
      <c r="A1995" s="193" t="s">
        <v>69</v>
      </c>
      <c r="B1995" s="196" t="s">
        <v>3391</v>
      </c>
      <c r="C1995" s="195">
        <v>1</v>
      </c>
      <c r="D1995" s="196">
        <v>1</v>
      </c>
      <c r="E1995" s="195">
        <v>0</v>
      </c>
      <c r="F1995" s="196">
        <v>1570</v>
      </c>
      <c r="G1995" s="197">
        <v>6.76</v>
      </c>
      <c r="H1995" s="197">
        <v>11.3</v>
      </c>
      <c r="I1995" s="197">
        <v>9.8355555555555565</v>
      </c>
      <c r="J1995" s="198">
        <v>1.5371736329308288</v>
      </c>
      <c r="K1995" s="199">
        <v>270</v>
      </c>
      <c r="L1995" s="199">
        <v>1810</v>
      </c>
      <c r="M1995" s="199">
        <v>955.22222222222217</v>
      </c>
      <c r="N1995" s="200">
        <v>577.02096534220016</v>
      </c>
      <c r="O1995" s="208">
        <v>42.348129999999998</v>
      </c>
      <c r="P1995" s="196">
        <v>49.31859</v>
      </c>
      <c r="Q1995" s="208">
        <v>-123.19703</v>
      </c>
      <c r="R1995" s="196">
        <v>-121.31332999999999</v>
      </c>
      <c r="S1995" s="202">
        <v>1</v>
      </c>
      <c r="T1995" s="202">
        <v>0</v>
      </c>
      <c r="U1995" s="202">
        <v>1</v>
      </c>
      <c r="V1995" s="202">
        <v>1</v>
      </c>
      <c r="W1995" s="202">
        <v>1</v>
      </c>
      <c r="X1995" s="202">
        <v>0</v>
      </c>
      <c r="Y1995" s="202">
        <v>0</v>
      </c>
      <c r="Z1995" s="202">
        <v>0</v>
      </c>
      <c r="AA1995" s="202">
        <v>0</v>
      </c>
      <c r="AB1995" s="202">
        <v>0</v>
      </c>
      <c r="AC1995" s="202">
        <v>0</v>
      </c>
      <c r="AD1995" s="202">
        <v>1</v>
      </c>
      <c r="AE1995" s="203">
        <v>0</v>
      </c>
      <c r="AF1995" s="204">
        <v>3</v>
      </c>
      <c r="AG1995" s="196"/>
      <c r="AH1995" s="195">
        <v>60</v>
      </c>
      <c r="AI1995" s="195">
        <v>15</v>
      </c>
      <c r="AJ1995" s="195">
        <v>80</v>
      </c>
      <c r="AK1995" s="195">
        <v>20</v>
      </c>
      <c r="AM1995" s="196"/>
      <c r="AN1995" s="193"/>
      <c r="AR1995" s="195">
        <v>3.35</v>
      </c>
      <c r="AS1995" s="196">
        <v>0.85</v>
      </c>
      <c r="AY1995" s="196"/>
      <c r="AZ1995" s="193"/>
      <c r="BA1995" s="196"/>
      <c r="BE1995" s="195">
        <v>1</v>
      </c>
      <c r="BJ1995" s="196"/>
      <c r="BL1995" s="196"/>
      <c r="BP1995" s="195">
        <v>1</v>
      </c>
      <c r="BT1995" s="196"/>
      <c r="BX1995" s="195">
        <v>1</v>
      </c>
      <c r="CA1995" s="196"/>
      <c r="CB1995" s="195">
        <v>1</v>
      </c>
      <c r="CC1995" s="195">
        <v>1</v>
      </c>
      <c r="CE1995" s="195">
        <v>1</v>
      </c>
      <c r="CF1995" s="195">
        <v>1</v>
      </c>
      <c r="CH1995" s="195">
        <v>1</v>
      </c>
      <c r="CJ1995" s="195">
        <v>1</v>
      </c>
      <c r="CS1995" s="196"/>
      <c r="CU1995" s="196"/>
      <c r="CX1995" s="196"/>
      <c r="DN1995" s="196"/>
      <c r="DS1995" s="196"/>
      <c r="DY1995" s="196"/>
      <c r="EA1995" s="195">
        <v>1</v>
      </c>
      <c r="EL1995" s="196"/>
      <c r="EM1995" s="195" t="s">
        <v>538</v>
      </c>
      <c r="EN1995" s="206" t="s">
        <v>312</v>
      </c>
    </row>
    <row r="1996" spans="1:145" x14ac:dyDescent="0.3">
      <c r="A1996" s="12" t="s">
        <v>69</v>
      </c>
      <c r="B1996" s="6" t="s">
        <v>3436</v>
      </c>
      <c r="E1996">
        <v>800</v>
      </c>
      <c r="F1996" s="6">
        <v>2100</v>
      </c>
      <c r="AL1996"/>
      <c r="AN1996" s="12"/>
      <c r="AO1996"/>
      <c r="AZ1996" s="12"/>
      <c r="BA1996" s="6"/>
      <c r="EM1996" t="s">
        <v>536</v>
      </c>
      <c r="EN1996" s="16">
        <v>1</v>
      </c>
    </row>
    <row r="1997" spans="1:145" x14ac:dyDescent="0.3">
      <c r="A1997" s="12" t="s">
        <v>69</v>
      </c>
      <c r="B1997" s="6" t="s">
        <v>3437</v>
      </c>
      <c r="AH1997">
        <v>45</v>
      </c>
      <c r="AI1997">
        <v>7</v>
      </c>
      <c r="AJ1997">
        <v>51</v>
      </c>
      <c r="AK1997">
        <v>8</v>
      </c>
      <c r="AL1997"/>
      <c r="AN1997" s="12"/>
      <c r="AO1997"/>
      <c r="AP1997">
        <v>3.35</v>
      </c>
      <c r="AQ1997">
        <v>0.25</v>
      </c>
      <c r="AZ1997" s="12"/>
      <c r="BA1997" s="6"/>
      <c r="EM1997" t="s">
        <v>591</v>
      </c>
      <c r="EN1997" s="16">
        <v>1</v>
      </c>
    </row>
    <row r="1998" spans="1:145" x14ac:dyDescent="0.3">
      <c r="A1998" s="12" t="s">
        <v>69</v>
      </c>
      <c r="B1998" s="6" t="s">
        <v>3438</v>
      </c>
      <c r="E1998">
        <v>100</v>
      </c>
      <c r="F1998" s="6">
        <v>500</v>
      </c>
      <c r="AL1998"/>
      <c r="AN1998" s="12"/>
      <c r="AO1998"/>
      <c r="AZ1998" s="12"/>
      <c r="BA1998" s="6"/>
      <c r="EM1998" t="s">
        <v>591</v>
      </c>
      <c r="EN1998" s="16">
        <v>1</v>
      </c>
      <c r="EO1998" t="s">
        <v>3390</v>
      </c>
    </row>
    <row r="1999" spans="1:145" x14ac:dyDescent="0.3">
      <c r="A1999" s="12" t="s">
        <v>69</v>
      </c>
      <c r="B1999" s="6" t="s">
        <v>3398</v>
      </c>
      <c r="AL1999">
        <v>60.5</v>
      </c>
      <c r="AM1999" s="6">
        <v>15.5</v>
      </c>
      <c r="AN1999" s="12"/>
      <c r="AO1999"/>
      <c r="AZ1999" s="12"/>
      <c r="BA1999" s="6"/>
      <c r="EM1999" t="s">
        <v>538</v>
      </c>
      <c r="EN1999" s="16">
        <v>1</v>
      </c>
    </row>
    <row r="2000" spans="1:145" x14ac:dyDescent="0.3">
      <c r="A2000" s="12" t="s">
        <v>69</v>
      </c>
      <c r="B2000" s="6" t="s">
        <v>3414</v>
      </c>
      <c r="D2000" s="6">
        <v>1</v>
      </c>
      <c r="AL2000">
        <v>73.66</v>
      </c>
      <c r="AM2000" s="6">
        <v>22.86</v>
      </c>
      <c r="AN2000" s="12">
        <v>500</v>
      </c>
      <c r="AO2000">
        <v>2800</v>
      </c>
      <c r="AZ2000" s="12"/>
      <c r="BA2000" s="6"/>
      <c r="EM2000" t="s">
        <v>538</v>
      </c>
      <c r="EN2000" s="16">
        <v>1</v>
      </c>
    </row>
    <row r="2001" spans="1:145" x14ac:dyDescent="0.3">
      <c r="A2001" s="12" t="s">
        <v>69</v>
      </c>
      <c r="B2001" s="6" t="s">
        <v>3392</v>
      </c>
      <c r="AL2001"/>
      <c r="AN2001" s="12"/>
      <c r="AO2001"/>
      <c r="AZ2001" s="12"/>
      <c r="BA2001" s="6"/>
      <c r="EM2001" t="s">
        <v>538</v>
      </c>
      <c r="EN2001" s="16">
        <v>1</v>
      </c>
      <c r="EO2001" t="s">
        <v>602</v>
      </c>
    </row>
    <row r="2002" spans="1:145" x14ac:dyDescent="0.3">
      <c r="A2002" s="12" t="s">
        <v>69</v>
      </c>
      <c r="B2002" s="6" t="s">
        <v>3415</v>
      </c>
      <c r="AL2002"/>
      <c r="AN2002" s="12"/>
      <c r="AO2002"/>
      <c r="AZ2002" s="12"/>
      <c r="BA2002" s="6"/>
      <c r="EM2002" t="s">
        <v>538</v>
      </c>
      <c r="EN2002" s="16">
        <v>1</v>
      </c>
      <c r="EO2002" t="s">
        <v>602</v>
      </c>
    </row>
    <row r="2003" spans="1:145" x14ac:dyDescent="0.3">
      <c r="A2003" s="12" t="s">
        <v>69</v>
      </c>
      <c r="B2003" s="6" t="s">
        <v>3383</v>
      </c>
      <c r="AL2003">
        <v>60</v>
      </c>
      <c r="AM2003" s="6">
        <v>23</v>
      </c>
      <c r="AN2003" s="12">
        <v>300</v>
      </c>
      <c r="AO2003">
        <v>1500</v>
      </c>
      <c r="AZ2003" s="12"/>
      <c r="BA2003" s="6"/>
      <c r="EM2003" t="s">
        <v>538</v>
      </c>
      <c r="EN2003" s="16">
        <v>1</v>
      </c>
    </row>
    <row r="2004" spans="1:145" x14ac:dyDescent="0.3">
      <c r="A2004" s="12" t="s">
        <v>69</v>
      </c>
      <c r="B2004" s="6" t="s">
        <v>3439</v>
      </c>
      <c r="AL2004"/>
      <c r="AN2004" s="12"/>
      <c r="AO2004"/>
      <c r="AZ2004" s="12"/>
      <c r="BA2004" s="6"/>
      <c r="EM2004" t="s">
        <v>591</v>
      </c>
      <c r="EN2004" s="16">
        <v>1</v>
      </c>
      <c r="EO2004" t="s">
        <v>602</v>
      </c>
    </row>
    <row r="2005" spans="1:145" x14ac:dyDescent="0.3">
      <c r="A2005" s="12" t="s">
        <v>69</v>
      </c>
      <c r="B2005" s="6" t="s">
        <v>3443</v>
      </c>
      <c r="AL2005"/>
      <c r="AN2005" s="12"/>
      <c r="AO2005"/>
      <c r="AZ2005" s="12"/>
      <c r="BA2005" s="6"/>
      <c r="EM2005" t="s">
        <v>538</v>
      </c>
      <c r="EN2005" s="16">
        <v>1</v>
      </c>
      <c r="EO2005" t="s">
        <v>602</v>
      </c>
    </row>
    <row r="2006" spans="1:145" x14ac:dyDescent="0.3">
      <c r="A2006" s="12" t="s">
        <v>69</v>
      </c>
      <c r="B2006" s="6" t="s">
        <v>3416</v>
      </c>
      <c r="C2006">
        <v>1</v>
      </c>
      <c r="E2006">
        <v>60</v>
      </c>
      <c r="F2006" s="6">
        <v>1000</v>
      </c>
      <c r="AG2006" s="6">
        <v>2</v>
      </c>
      <c r="AL2006">
        <v>74.5</v>
      </c>
      <c r="AM2006" s="6">
        <v>13.5</v>
      </c>
      <c r="AN2006" s="12"/>
      <c r="AO2006"/>
      <c r="AZ2006" s="12"/>
      <c r="BA2006" s="6"/>
      <c r="EM2006" t="s">
        <v>538</v>
      </c>
      <c r="EN2006" s="16">
        <v>1</v>
      </c>
    </row>
    <row r="2007" spans="1:145" s="195" customFormat="1" x14ac:dyDescent="0.3">
      <c r="A2007" s="193" t="s">
        <v>69</v>
      </c>
      <c r="B2007" s="196" t="s">
        <v>3440</v>
      </c>
      <c r="C2007" s="195">
        <v>1</v>
      </c>
      <c r="D2007" s="196">
        <v>1</v>
      </c>
      <c r="E2007" s="195">
        <v>0</v>
      </c>
      <c r="F2007" s="196">
        <v>2700</v>
      </c>
      <c r="G2007" s="195">
        <v>-0.57999999999999996</v>
      </c>
      <c r="H2007" s="195">
        <v>13.37</v>
      </c>
      <c r="I2007" s="195">
        <v>8.0286301369863029</v>
      </c>
      <c r="J2007" s="198">
        <v>3.178903250366429</v>
      </c>
      <c r="K2007" s="195">
        <v>508.03</v>
      </c>
      <c r="L2007" s="195">
        <v>1592.59</v>
      </c>
      <c r="M2007" s="195">
        <v>797.86712328767112</v>
      </c>
      <c r="N2007" s="200">
        <v>235.59433811391108</v>
      </c>
      <c r="O2007" s="195">
        <v>41.80247</v>
      </c>
      <c r="P2007" s="196">
        <v>68.219179999999994</v>
      </c>
      <c r="Q2007" s="195">
        <v>-9.02562</v>
      </c>
      <c r="R2007" s="196">
        <v>56.445529999999998</v>
      </c>
      <c r="S2007" s="202">
        <v>1</v>
      </c>
      <c r="T2007" s="202">
        <v>0</v>
      </c>
      <c r="U2007" s="202">
        <v>1</v>
      </c>
      <c r="V2007" s="202">
        <v>1</v>
      </c>
      <c r="W2007" s="202">
        <v>1</v>
      </c>
      <c r="X2007" s="202">
        <v>0</v>
      </c>
      <c r="Y2007" s="202">
        <v>0</v>
      </c>
      <c r="Z2007" s="202">
        <v>0</v>
      </c>
      <c r="AA2007" s="202">
        <v>0</v>
      </c>
      <c r="AB2007" s="202">
        <v>0</v>
      </c>
      <c r="AC2007" s="202">
        <v>1</v>
      </c>
      <c r="AD2007" s="202">
        <v>1</v>
      </c>
      <c r="AE2007" s="203">
        <v>1</v>
      </c>
      <c r="AF2007" s="204">
        <v>1</v>
      </c>
      <c r="AG2007" s="196"/>
      <c r="AH2007" s="195">
        <v>62.17</v>
      </c>
      <c r="AI2007" s="195">
        <v>4.3518999999999997</v>
      </c>
      <c r="AJ2007" s="195">
        <v>66.62</v>
      </c>
      <c r="AK2007" s="195">
        <v>5.3296000000000001</v>
      </c>
      <c r="AM2007" s="196"/>
      <c r="AN2007" s="193">
        <v>670</v>
      </c>
      <c r="AO2007" s="195">
        <v>4500</v>
      </c>
      <c r="AS2007" s="196"/>
      <c r="AY2007" s="196"/>
      <c r="AZ2007" s="193"/>
      <c r="BA2007" s="196"/>
      <c r="BB2007" s="195">
        <v>1</v>
      </c>
      <c r="BC2007" s="195">
        <v>1</v>
      </c>
      <c r="BE2007" s="195">
        <v>1</v>
      </c>
      <c r="BJ2007" s="196"/>
      <c r="BL2007" s="196"/>
      <c r="BM2007" s="195">
        <v>1</v>
      </c>
      <c r="BO2007" s="195">
        <v>1</v>
      </c>
      <c r="BP2007" s="195">
        <v>1</v>
      </c>
      <c r="BT2007" s="196"/>
      <c r="BU2007" s="195">
        <v>1</v>
      </c>
      <c r="BV2007" s="195">
        <v>1</v>
      </c>
      <c r="BX2007" s="195">
        <v>1</v>
      </c>
      <c r="CA2007" s="196"/>
      <c r="CB2007" s="195">
        <v>1</v>
      </c>
      <c r="CC2007" s="195">
        <v>1</v>
      </c>
      <c r="CE2007" s="195">
        <v>1</v>
      </c>
      <c r="CF2007" s="195">
        <v>1</v>
      </c>
      <c r="CG2007" s="195">
        <v>1</v>
      </c>
      <c r="CH2007" s="195">
        <v>1</v>
      </c>
      <c r="CI2007" s="195">
        <v>1</v>
      </c>
      <c r="CJ2007" s="195">
        <v>1</v>
      </c>
      <c r="CK2007" s="195">
        <v>1</v>
      </c>
      <c r="CN2007" s="195">
        <v>1</v>
      </c>
      <c r="CS2007" s="196"/>
      <c r="CU2007" s="196"/>
      <c r="CX2007" s="196"/>
      <c r="DN2007" s="196"/>
      <c r="DS2007" s="196"/>
      <c r="DT2007" s="195">
        <v>1</v>
      </c>
      <c r="DU2007" s="195">
        <v>1</v>
      </c>
      <c r="DV2007" s="195">
        <v>1</v>
      </c>
      <c r="DW2007" s="195">
        <v>1</v>
      </c>
      <c r="DX2007" s="195">
        <v>1</v>
      </c>
      <c r="DY2007" s="196"/>
      <c r="DZ2007" s="195">
        <v>1</v>
      </c>
      <c r="EA2007" s="195">
        <v>1</v>
      </c>
      <c r="EB2007" s="195">
        <v>1</v>
      </c>
      <c r="ED2007" s="195">
        <v>1</v>
      </c>
      <c r="EE2007" s="195">
        <v>1</v>
      </c>
      <c r="EG2007" s="195">
        <v>1</v>
      </c>
      <c r="EL2007" s="196"/>
      <c r="EM2007" s="195" t="s">
        <v>536</v>
      </c>
      <c r="EN2007" s="206" t="s">
        <v>5043</v>
      </c>
    </row>
    <row r="2008" spans="1:145" x14ac:dyDescent="0.3">
      <c r="A2008" s="12" t="s">
        <v>69</v>
      </c>
      <c r="B2008" s="6" t="s">
        <v>3441</v>
      </c>
      <c r="AH2008">
        <v>34</v>
      </c>
      <c r="AI2008">
        <v>3</v>
      </c>
      <c r="AJ2008">
        <v>40.5</v>
      </c>
      <c r="AK2008">
        <v>3.5</v>
      </c>
      <c r="AL2008"/>
      <c r="AN2008" s="12">
        <v>400</v>
      </c>
      <c r="AO2008">
        <v>500</v>
      </c>
      <c r="AP2008">
        <v>2</v>
      </c>
      <c r="AQ2008">
        <v>0.3</v>
      </c>
      <c r="AZ2008" s="12"/>
      <c r="BA2008" s="6"/>
      <c r="EM2008" t="s">
        <v>591</v>
      </c>
      <c r="EN2008" s="16">
        <v>1</v>
      </c>
    </row>
    <row r="2009" spans="1:145" x14ac:dyDescent="0.3">
      <c r="A2009" s="12" t="s">
        <v>69</v>
      </c>
      <c r="B2009" s="6" t="s">
        <v>3442</v>
      </c>
      <c r="AH2009">
        <v>36</v>
      </c>
      <c r="AI2009">
        <v>3</v>
      </c>
      <c r="AJ2009">
        <v>46.5</v>
      </c>
      <c r="AK2009">
        <v>4.5</v>
      </c>
      <c r="AL2009"/>
      <c r="AN2009" s="12"/>
      <c r="AO2009"/>
      <c r="AP2009">
        <v>2.4</v>
      </c>
      <c r="AQ2009">
        <v>0.2</v>
      </c>
      <c r="AZ2009" s="12"/>
      <c r="BA2009" s="6"/>
      <c r="EM2009" t="s">
        <v>591</v>
      </c>
      <c r="EN2009" s="16">
        <v>1</v>
      </c>
    </row>
    <row r="2010" spans="1:145" x14ac:dyDescent="0.3">
      <c r="A2010" s="12" t="s">
        <v>69</v>
      </c>
      <c r="B2010" s="6" t="s">
        <v>3400</v>
      </c>
      <c r="C2010">
        <v>1</v>
      </c>
      <c r="F2010" s="6">
        <v>700</v>
      </c>
      <c r="AH2010">
        <v>80.5</v>
      </c>
      <c r="AI2010">
        <v>13.5</v>
      </c>
      <c r="AJ2010">
        <v>100.5</v>
      </c>
      <c r="AK2010">
        <v>24.5</v>
      </c>
      <c r="AL2010"/>
      <c r="AN2010" s="12"/>
      <c r="AO2010"/>
      <c r="AZ2010" s="12"/>
      <c r="BA2010" s="6"/>
      <c r="EM2010" t="s">
        <v>1180</v>
      </c>
      <c r="EN2010" s="16">
        <v>1</v>
      </c>
    </row>
    <row r="2011" spans="1:145" x14ac:dyDescent="0.3">
      <c r="A2011" s="12" t="s">
        <v>69</v>
      </c>
      <c r="B2011" s="6" t="s">
        <v>3401</v>
      </c>
      <c r="E2011">
        <v>1500</v>
      </c>
      <c r="F2011" s="6">
        <v>2700</v>
      </c>
      <c r="AL2011"/>
      <c r="AN2011" s="12"/>
      <c r="AO2011"/>
      <c r="AZ2011" s="12"/>
      <c r="BA2011" s="6"/>
      <c r="EM2011" t="s">
        <v>538</v>
      </c>
      <c r="EN2011" s="16">
        <v>1</v>
      </c>
      <c r="EO2011" t="s">
        <v>602</v>
      </c>
    </row>
    <row r="2012" spans="1:145" x14ac:dyDescent="0.3">
      <c r="A2012" s="12" t="s">
        <v>69</v>
      </c>
      <c r="B2012" s="6" t="s">
        <v>3399</v>
      </c>
      <c r="AL2012">
        <v>50</v>
      </c>
      <c r="AN2012" s="12"/>
      <c r="AO2012"/>
      <c r="AZ2012" s="12"/>
      <c r="BA2012" s="6"/>
      <c r="EM2012" t="s">
        <v>538</v>
      </c>
      <c r="EN2012" s="16">
        <v>1</v>
      </c>
    </row>
    <row r="2013" spans="1:145" x14ac:dyDescent="0.3">
      <c r="A2013" s="12" t="s">
        <v>69</v>
      </c>
      <c r="B2013" s="6" t="s">
        <v>3402</v>
      </c>
      <c r="AL2013"/>
      <c r="AN2013" s="12"/>
      <c r="AO2013"/>
      <c r="AZ2013" s="12"/>
      <c r="BA2013" s="6"/>
      <c r="EM2013" t="s">
        <v>538</v>
      </c>
      <c r="EN2013" s="16">
        <v>1</v>
      </c>
      <c r="EO2013" t="s">
        <v>602</v>
      </c>
    </row>
    <row r="2014" spans="1:145" x14ac:dyDescent="0.3">
      <c r="A2014" s="12" t="s">
        <v>69</v>
      </c>
      <c r="B2014" s="6" t="s">
        <v>3417</v>
      </c>
      <c r="F2014" s="6">
        <v>1700</v>
      </c>
      <c r="AH2014">
        <v>70</v>
      </c>
      <c r="AI2014">
        <v>17</v>
      </c>
      <c r="AJ2014">
        <v>59</v>
      </c>
      <c r="AK2014">
        <v>13</v>
      </c>
      <c r="AL2014"/>
      <c r="AN2014" s="12"/>
      <c r="AO2014"/>
      <c r="AZ2014" s="12"/>
      <c r="BA2014" s="6"/>
      <c r="EM2014" t="s">
        <v>538</v>
      </c>
      <c r="EN2014" s="16">
        <v>1</v>
      </c>
    </row>
    <row r="2015" spans="1:145" x14ac:dyDescent="0.3">
      <c r="A2015" s="12" t="s">
        <v>69</v>
      </c>
      <c r="B2015" s="6" t="s">
        <v>3444</v>
      </c>
      <c r="AG2015" s="6">
        <v>1</v>
      </c>
      <c r="AH2015">
        <v>51.2</v>
      </c>
      <c r="AI2015">
        <v>1.9</v>
      </c>
      <c r="AJ2015">
        <v>64.900000000000006</v>
      </c>
      <c r="AK2015">
        <v>3.8</v>
      </c>
      <c r="AL2015"/>
      <c r="AN2015" s="12"/>
      <c r="AO2015"/>
      <c r="AZ2015" s="12"/>
      <c r="BA2015" s="6"/>
      <c r="EM2015" t="s">
        <v>591</v>
      </c>
      <c r="EN2015" s="16">
        <v>1</v>
      </c>
    </row>
    <row r="2016" spans="1:145" x14ac:dyDescent="0.3">
      <c r="A2016" s="12" t="s">
        <v>69</v>
      </c>
      <c r="B2016" s="6" t="s">
        <v>3445</v>
      </c>
      <c r="E2016">
        <v>850</v>
      </c>
      <c r="F2016" s="6">
        <v>950</v>
      </c>
      <c r="AL2016">
        <v>36</v>
      </c>
      <c r="AM2016" s="6">
        <v>3</v>
      </c>
      <c r="AN2016" s="12"/>
      <c r="AO2016"/>
      <c r="AZ2016" s="12"/>
      <c r="BA2016" s="6"/>
      <c r="EM2016" t="s">
        <v>591</v>
      </c>
      <c r="EN2016" s="16">
        <v>1</v>
      </c>
    </row>
    <row r="2017" spans="1:145" s="195" customFormat="1" x14ac:dyDescent="0.3">
      <c r="A2017" s="193" t="s">
        <v>69</v>
      </c>
      <c r="B2017" s="196" t="s">
        <v>3446</v>
      </c>
      <c r="C2017" s="195">
        <v>1</v>
      </c>
      <c r="D2017" s="196">
        <v>1</v>
      </c>
      <c r="E2017" s="195">
        <v>150</v>
      </c>
      <c r="F2017" s="196">
        <v>1000</v>
      </c>
      <c r="G2017" s="197">
        <v>25.8</v>
      </c>
      <c r="H2017" s="197">
        <v>29.9</v>
      </c>
      <c r="I2017" s="197">
        <v>27.671666666666663</v>
      </c>
      <c r="J2017" s="198">
        <v>1.6408341374638282</v>
      </c>
      <c r="K2017" s="199">
        <v>1136</v>
      </c>
      <c r="L2017" s="199">
        <v>3542</v>
      </c>
      <c r="M2017" s="199">
        <v>2280.8333333333335</v>
      </c>
      <c r="N2017" s="200">
        <v>866.98060339702317</v>
      </c>
      <c r="O2017" s="208">
        <v>-3.50027</v>
      </c>
      <c r="P2017" s="196">
        <v>6.2658500000000004</v>
      </c>
      <c r="Q2017" s="208">
        <v>108.99511</v>
      </c>
      <c r="R2017" s="201">
        <v>117.88939999999999</v>
      </c>
      <c r="S2017" s="202">
        <v>1</v>
      </c>
      <c r="T2017" s="202">
        <v>0</v>
      </c>
      <c r="U2017" s="202">
        <v>0</v>
      </c>
      <c r="V2017" s="202">
        <v>0</v>
      </c>
      <c r="W2017" s="202">
        <v>1</v>
      </c>
      <c r="X2017" s="202">
        <v>0</v>
      </c>
      <c r="Y2017" s="202">
        <v>0</v>
      </c>
      <c r="Z2017" s="202">
        <v>0</v>
      </c>
      <c r="AA2017" s="202">
        <v>0</v>
      </c>
      <c r="AB2017" s="202">
        <v>0</v>
      </c>
      <c r="AC2017" s="202">
        <v>0</v>
      </c>
      <c r="AD2017" s="202">
        <v>0</v>
      </c>
      <c r="AE2017" s="203">
        <v>0</v>
      </c>
      <c r="AF2017" s="204">
        <v>1</v>
      </c>
      <c r="AG2017" s="196"/>
      <c r="AH2017" s="195">
        <v>36.299999999999997</v>
      </c>
      <c r="AI2017" s="195">
        <v>1.4</v>
      </c>
      <c r="AJ2017" s="195">
        <v>46.35</v>
      </c>
      <c r="AK2017" s="195">
        <v>8.35</v>
      </c>
      <c r="AM2017" s="196"/>
      <c r="AN2017" s="193"/>
      <c r="AS2017" s="196"/>
      <c r="AY2017" s="196"/>
      <c r="AZ2017" s="193"/>
      <c r="BA2017" s="196"/>
      <c r="BG2017" s="195">
        <v>1</v>
      </c>
      <c r="BJ2017" s="196"/>
      <c r="BL2017" s="196"/>
      <c r="BT2017" s="196"/>
      <c r="CA2017" s="196"/>
      <c r="CB2017" s="195">
        <v>1</v>
      </c>
      <c r="CC2017" s="195">
        <v>1</v>
      </c>
      <c r="CS2017" s="196"/>
      <c r="CU2017" s="196"/>
      <c r="CX2017" s="196"/>
      <c r="DN2017" s="196"/>
      <c r="DS2017" s="196"/>
      <c r="DY2017" s="196"/>
      <c r="EL2017" s="196"/>
      <c r="EM2017" s="195" t="s">
        <v>591</v>
      </c>
      <c r="EN2017" s="206" t="s">
        <v>3712</v>
      </c>
    </row>
    <row r="2018" spans="1:145" x14ac:dyDescent="0.3">
      <c r="A2018" s="12" t="s">
        <v>69</v>
      </c>
      <c r="B2018" s="6" t="s">
        <v>3447</v>
      </c>
      <c r="AL2018"/>
      <c r="AN2018" s="12"/>
      <c r="AO2018"/>
      <c r="AZ2018" s="12"/>
      <c r="BA2018" s="6"/>
      <c r="EM2018" t="s">
        <v>591</v>
      </c>
      <c r="EN2018" s="16">
        <v>1</v>
      </c>
      <c r="EO2018" t="s">
        <v>602</v>
      </c>
    </row>
    <row r="2019" spans="1:145" s="51" customFormat="1" x14ac:dyDescent="0.3">
      <c r="A2019" s="45" t="s">
        <v>69</v>
      </c>
      <c r="B2019" s="52" t="s">
        <v>3448</v>
      </c>
      <c r="D2019" s="52"/>
      <c r="F2019" s="52">
        <v>1100</v>
      </c>
      <c r="J2019" s="52"/>
      <c r="N2019" s="52"/>
      <c r="P2019" s="52"/>
      <c r="R2019" s="52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100"/>
      <c r="AF2019" s="115"/>
      <c r="AG2019" s="52"/>
      <c r="AH2019" s="51">
        <v>65.5</v>
      </c>
      <c r="AI2019" s="51">
        <v>2.5</v>
      </c>
      <c r="AJ2019" s="51">
        <v>75.5</v>
      </c>
      <c r="AK2019" s="51">
        <v>0.5</v>
      </c>
      <c r="AM2019" s="52"/>
      <c r="AN2019" s="45">
        <v>2000</v>
      </c>
      <c r="AO2019" s="51">
        <v>3000</v>
      </c>
      <c r="AS2019" s="52"/>
      <c r="AY2019" s="52"/>
      <c r="AZ2019" s="45"/>
      <c r="BA2019" s="52"/>
      <c r="BJ2019" s="52"/>
      <c r="BL2019" s="52"/>
      <c r="BT2019" s="52"/>
      <c r="CA2019" s="52"/>
      <c r="CS2019" s="52"/>
      <c r="CU2019" s="52"/>
      <c r="CX2019" s="52"/>
      <c r="DN2019" s="52"/>
      <c r="DS2019" s="52"/>
      <c r="DY2019" s="52"/>
      <c r="EL2019" s="52"/>
      <c r="EM2019" s="51" t="s">
        <v>591</v>
      </c>
      <c r="EN2019" s="53">
        <v>1</v>
      </c>
    </row>
    <row r="2020" spans="1:145" x14ac:dyDescent="0.3">
      <c r="A2020" s="12" t="s">
        <v>101</v>
      </c>
      <c r="B2020" s="6" t="s">
        <v>3451</v>
      </c>
      <c r="D2020" s="6">
        <v>1</v>
      </c>
      <c r="E2020" s="69">
        <v>78</v>
      </c>
      <c r="F2020" s="136">
        <v>78</v>
      </c>
      <c r="AH2020">
        <v>26.2</v>
      </c>
      <c r="AI2020">
        <v>1.5</v>
      </c>
      <c r="AJ2020">
        <v>30.45</v>
      </c>
      <c r="AK2020">
        <v>0.45</v>
      </c>
      <c r="AL2020"/>
      <c r="AN2020" s="12"/>
      <c r="AO2020"/>
      <c r="AZ2020" s="12"/>
      <c r="BA2020" s="6"/>
      <c r="EM2020" t="s">
        <v>591</v>
      </c>
      <c r="EN2020" s="16">
        <v>1</v>
      </c>
    </row>
    <row r="2021" spans="1:145" x14ac:dyDescent="0.3">
      <c r="A2021" s="12" t="s">
        <v>101</v>
      </c>
      <c r="B2021" s="6" t="s">
        <v>3452</v>
      </c>
      <c r="E2021">
        <v>55</v>
      </c>
      <c r="F2021" s="6">
        <v>797</v>
      </c>
      <c r="AL2021"/>
      <c r="AN2021" s="12"/>
      <c r="AO2021"/>
      <c r="AZ2021" s="12"/>
      <c r="BA2021" s="6"/>
      <c r="EM2021" t="s">
        <v>591</v>
      </c>
      <c r="EN2021" s="16">
        <v>1</v>
      </c>
      <c r="EO2021" t="s">
        <v>602</v>
      </c>
    </row>
    <row r="2022" spans="1:145" s="51" customFormat="1" x14ac:dyDescent="0.3">
      <c r="A2022" s="45" t="s">
        <v>101</v>
      </c>
      <c r="B2022" s="52" t="s">
        <v>3453</v>
      </c>
      <c r="C2022" s="51">
        <v>2</v>
      </c>
      <c r="D2022" s="52"/>
      <c r="E2022" s="51">
        <v>500</v>
      </c>
      <c r="F2022" s="52">
        <v>1750</v>
      </c>
      <c r="J2022" s="52"/>
      <c r="N2022" s="52"/>
      <c r="P2022" s="52"/>
      <c r="R2022" s="52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100"/>
      <c r="AF2022" s="115"/>
      <c r="AG2022" s="52">
        <v>1</v>
      </c>
      <c r="AH2022" s="51">
        <v>31.15</v>
      </c>
      <c r="AI2022" s="51">
        <v>1.1499999999999999</v>
      </c>
      <c r="AM2022" s="52"/>
      <c r="AN2022" s="45"/>
      <c r="AS2022" s="52"/>
      <c r="AY2022" s="52"/>
      <c r="AZ2022" s="45"/>
      <c r="BA2022" s="52"/>
      <c r="BJ2022" s="52"/>
      <c r="BL2022" s="52"/>
      <c r="BT2022" s="52"/>
      <c r="CA2022" s="52"/>
      <c r="CS2022" s="52"/>
      <c r="CU2022" s="52"/>
      <c r="CX2022" s="52"/>
      <c r="DN2022" s="52"/>
      <c r="DS2022" s="52"/>
      <c r="DY2022" s="52"/>
      <c r="EL2022" s="52"/>
      <c r="EM2022" s="51" t="s">
        <v>591</v>
      </c>
      <c r="EN2022" s="53">
        <v>1</v>
      </c>
    </row>
    <row r="2023" spans="1:145" x14ac:dyDescent="0.3">
      <c r="A2023" s="12" t="s">
        <v>71</v>
      </c>
      <c r="B2023" s="6" t="s">
        <v>3501</v>
      </c>
      <c r="AH2023">
        <v>40.5</v>
      </c>
      <c r="AI2023">
        <v>3.5</v>
      </c>
      <c r="AJ2023">
        <v>59</v>
      </c>
      <c r="AK2023">
        <v>10</v>
      </c>
      <c r="AL2023"/>
      <c r="AN2023" s="12"/>
      <c r="AO2023"/>
      <c r="AZ2023" s="12"/>
      <c r="BA2023" s="6"/>
      <c r="EM2023" t="s">
        <v>591</v>
      </c>
      <c r="EN2023" s="16">
        <v>1</v>
      </c>
    </row>
    <row r="2024" spans="1:145" x14ac:dyDescent="0.3">
      <c r="A2024" s="12" t="s">
        <v>71</v>
      </c>
      <c r="B2024" s="6" t="s">
        <v>3502</v>
      </c>
      <c r="D2024" s="6">
        <v>1</v>
      </c>
      <c r="AH2024">
        <v>27.5</v>
      </c>
      <c r="AI2024">
        <v>2.5</v>
      </c>
      <c r="AJ2024">
        <v>32</v>
      </c>
      <c r="AK2024">
        <v>5</v>
      </c>
      <c r="AL2024"/>
      <c r="AN2024" s="12"/>
      <c r="AO2024"/>
      <c r="AZ2024" s="12"/>
      <c r="BA2024" s="6"/>
      <c r="EM2024" t="s">
        <v>591</v>
      </c>
      <c r="EN2024" s="16">
        <v>1</v>
      </c>
    </row>
    <row r="2025" spans="1:145" x14ac:dyDescent="0.3">
      <c r="A2025" s="12" t="s">
        <v>71</v>
      </c>
      <c r="B2025" s="6" t="s">
        <v>3503</v>
      </c>
      <c r="E2025">
        <v>1100</v>
      </c>
      <c r="F2025" s="6">
        <v>1600</v>
      </c>
      <c r="AL2025"/>
      <c r="AN2025" s="12"/>
      <c r="AO2025"/>
      <c r="AZ2025" s="12"/>
      <c r="BA2025" s="6"/>
      <c r="EM2025" t="s">
        <v>591</v>
      </c>
      <c r="EN2025" s="16">
        <v>1</v>
      </c>
      <c r="EO2025" t="s">
        <v>602</v>
      </c>
    </row>
    <row r="2026" spans="1:145" x14ac:dyDescent="0.3">
      <c r="A2026" s="12" t="s">
        <v>71</v>
      </c>
      <c r="B2026" s="6" t="s">
        <v>3504</v>
      </c>
      <c r="C2026">
        <v>2</v>
      </c>
      <c r="E2026">
        <v>80</v>
      </c>
      <c r="F2026" s="6">
        <v>1650</v>
      </c>
      <c r="AH2026">
        <v>26</v>
      </c>
      <c r="AI2026">
        <v>1</v>
      </c>
      <c r="AJ2026">
        <v>31.5</v>
      </c>
      <c r="AK2026">
        <v>2.5</v>
      </c>
      <c r="AL2026"/>
      <c r="AN2026" s="12"/>
      <c r="AO2026"/>
      <c r="AZ2026" s="12"/>
      <c r="BA2026" s="6"/>
      <c r="EM2026" t="s">
        <v>591</v>
      </c>
      <c r="EN2026" s="16">
        <v>1</v>
      </c>
    </row>
    <row r="2027" spans="1:145" x14ac:dyDescent="0.3">
      <c r="A2027" s="12" t="s">
        <v>71</v>
      </c>
      <c r="B2027" s="6" t="s">
        <v>3505</v>
      </c>
      <c r="C2027">
        <v>2</v>
      </c>
      <c r="AL2027"/>
      <c r="AN2027" s="12"/>
      <c r="AO2027"/>
      <c r="AZ2027" s="12"/>
      <c r="BA2027" s="6"/>
      <c r="EM2027" t="s">
        <v>539</v>
      </c>
      <c r="EN2027" s="16" t="s">
        <v>2315</v>
      </c>
      <c r="EO2027" t="s">
        <v>602</v>
      </c>
    </row>
    <row r="2028" spans="1:145" x14ac:dyDescent="0.3">
      <c r="A2028" s="12" t="s">
        <v>71</v>
      </c>
      <c r="B2028" s="6" t="s">
        <v>3506</v>
      </c>
      <c r="C2028">
        <v>2</v>
      </c>
      <c r="AL2028"/>
      <c r="AN2028" s="12"/>
      <c r="AO2028"/>
      <c r="AZ2028" s="12"/>
      <c r="BA2028" s="6"/>
      <c r="EM2028" t="s">
        <v>539</v>
      </c>
      <c r="EN2028" s="16" t="s">
        <v>2315</v>
      </c>
      <c r="EO2028" t="s">
        <v>602</v>
      </c>
    </row>
    <row r="2029" spans="1:145" s="195" customFormat="1" x14ac:dyDescent="0.3">
      <c r="A2029" s="193" t="s">
        <v>71</v>
      </c>
      <c r="B2029" s="196" t="s">
        <v>3507</v>
      </c>
      <c r="C2029" s="195">
        <v>2</v>
      </c>
      <c r="D2029" s="196">
        <v>1</v>
      </c>
      <c r="F2029" s="196"/>
      <c r="G2029" s="197">
        <v>23.79</v>
      </c>
      <c r="H2029" s="197">
        <v>28.74</v>
      </c>
      <c r="I2029" s="197">
        <v>26.099090909090908</v>
      </c>
      <c r="J2029" s="198">
        <v>1.4217134348767648</v>
      </c>
      <c r="K2029" s="199">
        <v>1121</v>
      </c>
      <c r="L2029" s="199">
        <v>2857</v>
      </c>
      <c r="M2029" s="199">
        <v>1819.1818181818182</v>
      </c>
      <c r="N2029" s="200">
        <v>589.82468890032339</v>
      </c>
      <c r="O2029" s="208">
        <v>-2.7602099999999998</v>
      </c>
      <c r="P2029" s="196">
        <v>7.5541499999999999</v>
      </c>
      <c r="Q2029" s="208">
        <v>-11.355370000000001</v>
      </c>
      <c r="R2029" s="201">
        <v>31.553100000000001</v>
      </c>
      <c r="S2029" s="202">
        <v>1</v>
      </c>
      <c r="T2029" s="202">
        <v>0</v>
      </c>
      <c r="U2029" s="202">
        <v>1</v>
      </c>
      <c r="V2029" s="202">
        <v>0</v>
      </c>
      <c r="W2029" s="202">
        <v>1</v>
      </c>
      <c r="X2029" s="202">
        <v>0</v>
      </c>
      <c r="Y2029" s="202">
        <v>0</v>
      </c>
      <c r="Z2029" s="202">
        <v>0</v>
      </c>
      <c r="AA2029" s="202">
        <v>0</v>
      </c>
      <c r="AB2029" s="202">
        <v>0</v>
      </c>
      <c r="AC2029" s="202">
        <v>0</v>
      </c>
      <c r="AD2029" s="202">
        <v>0</v>
      </c>
      <c r="AE2029" s="203">
        <v>0</v>
      </c>
      <c r="AF2029" s="204">
        <v>1</v>
      </c>
      <c r="AG2029" s="196"/>
      <c r="AH2029" s="195">
        <v>46.5</v>
      </c>
      <c r="AI2029" s="195">
        <v>2.5</v>
      </c>
      <c r="AJ2029" s="195">
        <v>55.5</v>
      </c>
      <c r="AK2029" s="195">
        <v>4.5</v>
      </c>
      <c r="AM2029" s="196"/>
      <c r="AN2029" s="193"/>
      <c r="AR2029" s="195">
        <v>0.9</v>
      </c>
      <c r="AS2029" s="196">
        <v>0.2</v>
      </c>
      <c r="AY2029" s="196"/>
      <c r="AZ2029" s="193"/>
      <c r="BA2029" s="196"/>
      <c r="BG2029" s="195">
        <v>1</v>
      </c>
      <c r="BJ2029" s="196"/>
      <c r="BL2029" s="196"/>
      <c r="BQ2029" s="195">
        <v>1</v>
      </c>
      <c r="BT2029" s="196"/>
      <c r="CA2029" s="196"/>
      <c r="CG2029" s="195">
        <v>1</v>
      </c>
      <c r="CI2029" s="195">
        <v>1</v>
      </c>
      <c r="CS2029" s="196"/>
      <c r="CU2029" s="196"/>
      <c r="CX2029" s="196"/>
      <c r="DN2029" s="196"/>
      <c r="DS2029" s="196"/>
      <c r="DY2029" s="196"/>
      <c r="EL2029" s="196"/>
      <c r="EM2029" s="195" t="s">
        <v>539</v>
      </c>
      <c r="EN2029" s="206" t="s">
        <v>3712</v>
      </c>
    </row>
    <row r="2030" spans="1:145" s="195" customFormat="1" x14ac:dyDescent="0.3">
      <c r="A2030" s="193" t="s">
        <v>71</v>
      </c>
      <c r="B2030" s="196" t="s">
        <v>3508</v>
      </c>
      <c r="C2030" s="195">
        <v>2</v>
      </c>
      <c r="D2030" s="196">
        <v>1</v>
      </c>
      <c r="F2030" s="196">
        <v>1000</v>
      </c>
      <c r="G2030" s="197">
        <v>17.059999999999999</v>
      </c>
      <c r="H2030" s="197">
        <v>27.72</v>
      </c>
      <c r="I2030" s="197">
        <v>22.902413793103456</v>
      </c>
      <c r="J2030" s="198">
        <v>2.6430078308791232</v>
      </c>
      <c r="K2030" s="199">
        <v>360</v>
      </c>
      <c r="L2030" s="199">
        <v>1355</v>
      </c>
      <c r="M2030" s="199">
        <v>886.9655172413793</v>
      </c>
      <c r="N2030" s="200">
        <v>238.99992270749209</v>
      </c>
      <c r="O2030" s="208">
        <v>-34.040190000000003</v>
      </c>
      <c r="P2030" s="196">
        <v>-1.4611400000000001</v>
      </c>
      <c r="Q2030" s="208">
        <v>18.49982</v>
      </c>
      <c r="R2030" s="196">
        <v>40.503549999999997</v>
      </c>
      <c r="S2030" s="202">
        <v>1</v>
      </c>
      <c r="T2030" s="202">
        <v>1</v>
      </c>
      <c r="U2030" s="202">
        <v>1</v>
      </c>
      <c r="V2030" s="202">
        <v>1</v>
      </c>
      <c r="W2030" s="202">
        <v>1</v>
      </c>
      <c r="X2030" s="202">
        <v>0</v>
      </c>
      <c r="Y2030" s="202">
        <v>0</v>
      </c>
      <c r="Z2030" s="202">
        <v>0</v>
      </c>
      <c r="AA2030" s="202">
        <v>0</v>
      </c>
      <c r="AB2030" s="202">
        <v>0</v>
      </c>
      <c r="AC2030" s="202">
        <v>1</v>
      </c>
      <c r="AD2030" s="202">
        <v>1</v>
      </c>
      <c r="AE2030" s="203">
        <v>0</v>
      </c>
      <c r="AF2030" s="204">
        <v>1</v>
      </c>
      <c r="AG2030" s="196"/>
      <c r="AH2030" s="195">
        <v>59</v>
      </c>
      <c r="AI2030" s="195">
        <v>16</v>
      </c>
      <c r="AJ2030" s="195">
        <v>75</v>
      </c>
      <c r="AK2030" s="195">
        <v>15</v>
      </c>
      <c r="AM2030" s="196"/>
      <c r="AN2030" s="193">
        <v>500</v>
      </c>
      <c r="AO2030" s="195">
        <v>1226</v>
      </c>
      <c r="AR2030" s="195">
        <v>0.5</v>
      </c>
      <c r="AS2030" s="196">
        <v>0.3</v>
      </c>
      <c r="AY2030" s="196"/>
      <c r="AZ2030" s="193"/>
      <c r="BA2030" s="196"/>
      <c r="BF2030" s="195">
        <v>1</v>
      </c>
      <c r="BJ2030" s="196"/>
      <c r="BK2030" s="195">
        <v>1</v>
      </c>
      <c r="BL2030" s="196">
        <v>1</v>
      </c>
      <c r="BQ2030" s="195">
        <v>1</v>
      </c>
      <c r="BR2030" s="195">
        <v>1</v>
      </c>
      <c r="BT2030" s="196"/>
      <c r="BY2030" s="195">
        <v>1</v>
      </c>
      <c r="BZ2030" s="195">
        <v>1</v>
      </c>
      <c r="CA2030" s="196"/>
      <c r="CI2030" s="195">
        <v>1</v>
      </c>
      <c r="CS2030" s="196"/>
      <c r="CU2030" s="196"/>
      <c r="CX2030" s="196"/>
      <c r="DN2030" s="196"/>
      <c r="DS2030" s="196"/>
      <c r="DT2030" s="195">
        <v>1</v>
      </c>
      <c r="DU2030" s="195">
        <v>1</v>
      </c>
      <c r="DW2030" s="195">
        <v>1</v>
      </c>
      <c r="DX2030" s="195">
        <v>1</v>
      </c>
      <c r="DY2030" s="196">
        <v>1</v>
      </c>
      <c r="EA2030" s="195">
        <v>1</v>
      </c>
      <c r="EH2030" s="195">
        <v>1</v>
      </c>
      <c r="EL2030" s="196"/>
      <c r="EM2030" s="195" t="s">
        <v>539</v>
      </c>
      <c r="EN2030" s="206" t="s">
        <v>4322</v>
      </c>
    </row>
    <row r="2031" spans="1:145" x14ac:dyDescent="0.3">
      <c r="A2031" s="12" t="s">
        <v>71</v>
      </c>
      <c r="B2031" s="6" t="s">
        <v>3509</v>
      </c>
      <c r="E2031">
        <v>0</v>
      </c>
      <c r="F2031" s="6">
        <v>1000</v>
      </c>
      <c r="AL2031"/>
      <c r="AN2031" s="12"/>
      <c r="AO2031"/>
      <c r="AZ2031" s="12"/>
      <c r="BA2031" s="6"/>
      <c r="EM2031" t="s">
        <v>591</v>
      </c>
      <c r="EN2031" s="16">
        <v>1</v>
      </c>
      <c r="EO2031" t="s">
        <v>2699</v>
      </c>
    </row>
    <row r="2032" spans="1:145" s="195" customFormat="1" x14ac:dyDescent="0.3">
      <c r="A2032" s="193" t="s">
        <v>71</v>
      </c>
      <c r="B2032" s="196" t="s">
        <v>3510</v>
      </c>
      <c r="C2032" s="195">
        <v>2</v>
      </c>
      <c r="D2032" s="196">
        <v>1</v>
      </c>
      <c r="E2032" s="195">
        <v>1300</v>
      </c>
      <c r="F2032" s="196">
        <v>2000</v>
      </c>
      <c r="G2032" s="197">
        <v>27.41</v>
      </c>
      <c r="H2032" s="197">
        <v>31.36</v>
      </c>
      <c r="I2032" s="197">
        <v>29.616666666666664</v>
      </c>
      <c r="J2032" s="198">
        <v>2.0153494320671368</v>
      </c>
      <c r="K2032" s="199">
        <v>1260</v>
      </c>
      <c r="L2032" s="199">
        <v>1735</v>
      </c>
      <c r="M2032" s="199">
        <v>1562.3333333333333</v>
      </c>
      <c r="N2032" s="200">
        <v>262.70959886028811</v>
      </c>
      <c r="O2032" s="208">
        <v>10.08732</v>
      </c>
      <c r="P2032" s="196">
        <v>10.238110000000001</v>
      </c>
      <c r="Q2032" s="208">
        <v>77.039180000000002</v>
      </c>
      <c r="R2032" s="196">
        <v>77.489180000000005</v>
      </c>
      <c r="S2032" s="202">
        <v>1</v>
      </c>
      <c r="T2032" s="202">
        <v>0</v>
      </c>
      <c r="U2032" s="202">
        <v>0</v>
      </c>
      <c r="V2032" s="202">
        <v>0</v>
      </c>
      <c r="W2032" s="202">
        <v>1</v>
      </c>
      <c r="X2032" s="202">
        <v>0</v>
      </c>
      <c r="Y2032" s="202">
        <v>0</v>
      </c>
      <c r="Z2032" s="202">
        <v>0</v>
      </c>
      <c r="AA2032" s="202">
        <v>0</v>
      </c>
      <c r="AB2032" s="202">
        <v>0</v>
      </c>
      <c r="AC2032" s="202">
        <v>0</v>
      </c>
      <c r="AD2032" s="202">
        <v>0</v>
      </c>
      <c r="AE2032" s="203">
        <v>0</v>
      </c>
      <c r="AF2032" s="204">
        <v>2</v>
      </c>
      <c r="AG2032" s="196"/>
      <c r="AH2032" s="195">
        <v>41.8</v>
      </c>
      <c r="AI2032" s="195">
        <v>3</v>
      </c>
      <c r="AJ2032" s="195">
        <v>58.1</v>
      </c>
      <c r="AM2032" s="196"/>
      <c r="AN2032" s="193"/>
      <c r="AP2032" s="195">
        <v>2.8</v>
      </c>
      <c r="AQ2032" s="195">
        <v>0.05</v>
      </c>
      <c r="AS2032" s="196"/>
      <c r="AY2032" s="196"/>
      <c r="AZ2032" s="193"/>
      <c r="BA2032" s="196"/>
      <c r="BJ2032" s="196">
        <v>1</v>
      </c>
      <c r="BL2032" s="196"/>
      <c r="BT2032" s="196"/>
      <c r="CA2032" s="196"/>
      <c r="CC2032" s="195">
        <v>1</v>
      </c>
      <c r="CS2032" s="196"/>
      <c r="CU2032" s="196"/>
      <c r="CX2032" s="196"/>
      <c r="DN2032" s="196"/>
      <c r="DS2032" s="196"/>
      <c r="DY2032" s="196"/>
      <c r="EL2032" s="196"/>
      <c r="EM2032" s="195" t="s">
        <v>591</v>
      </c>
      <c r="EN2032" s="206" t="s">
        <v>3713</v>
      </c>
    </row>
    <row r="2033" spans="1:145" x14ac:dyDescent="0.3">
      <c r="A2033" s="12" t="s">
        <v>71</v>
      </c>
      <c r="B2033" s="6" t="s">
        <v>3511</v>
      </c>
      <c r="E2033">
        <v>1350</v>
      </c>
      <c r="F2033" s="6">
        <v>1800</v>
      </c>
      <c r="AH2033">
        <v>76.72</v>
      </c>
      <c r="AI2033">
        <v>5.18</v>
      </c>
      <c r="AL2033"/>
      <c r="AN2033" s="12"/>
      <c r="AO2033"/>
      <c r="AZ2033" s="12"/>
      <c r="BA2033" s="6"/>
      <c r="EM2033" t="s">
        <v>591</v>
      </c>
      <c r="EN2033" s="16">
        <v>1</v>
      </c>
    </row>
    <row r="2034" spans="1:145" x14ac:dyDescent="0.3">
      <c r="A2034" s="12" t="s">
        <v>71</v>
      </c>
      <c r="B2034" s="6" t="s">
        <v>3513</v>
      </c>
      <c r="E2034">
        <v>1850</v>
      </c>
      <c r="F2034" s="6">
        <v>2050</v>
      </c>
      <c r="AL2034">
        <v>28</v>
      </c>
      <c r="AM2034" s="6">
        <v>4</v>
      </c>
      <c r="AN2034" s="12"/>
      <c r="AO2034"/>
      <c r="AZ2034" s="12"/>
      <c r="BA2034" s="6"/>
      <c r="EM2034" t="s">
        <v>591</v>
      </c>
      <c r="EN2034" s="16">
        <v>1</v>
      </c>
    </row>
    <row r="2035" spans="1:145" x14ac:dyDescent="0.3">
      <c r="A2035" s="12" t="s">
        <v>71</v>
      </c>
      <c r="B2035" s="6" t="s">
        <v>3514</v>
      </c>
      <c r="E2035">
        <v>1700</v>
      </c>
      <c r="AH2035">
        <v>40.25</v>
      </c>
      <c r="AI2035">
        <v>1.35</v>
      </c>
      <c r="AJ2035">
        <v>36.299999999999997</v>
      </c>
      <c r="AL2035"/>
      <c r="AN2035" s="12"/>
      <c r="AO2035"/>
      <c r="AP2035">
        <v>1.3</v>
      </c>
      <c r="AQ2035">
        <v>0.05</v>
      </c>
      <c r="AZ2035" s="12"/>
      <c r="BA2035" s="6"/>
      <c r="EM2035" t="s">
        <v>591</v>
      </c>
      <c r="EN2035" s="16">
        <v>1</v>
      </c>
    </row>
    <row r="2036" spans="1:145" x14ac:dyDescent="0.3">
      <c r="A2036" s="12" t="s">
        <v>71</v>
      </c>
      <c r="B2036" s="6" t="s">
        <v>3512</v>
      </c>
      <c r="C2036">
        <v>2</v>
      </c>
      <c r="E2036">
        <v>600</v>
      </c>
      <c r="F2036" s="6">
        <v>1300</v>
      </c>
      <c r="AH2036">
        <v>22.95</v>
      </c>
      <c r="AI2036">
        <v>1.55</v>
      </c>
      <c r="AJ2036">
        <v>27.05</v>
      </c>
      <c r="AK2036">
        <v>0.25</v>
      </c>
      <c r="AL2036"/>
      <c r="AN2036" s="12">
        <v>7</v>
      </c>
      <c r="AO2036">
        <v>18</v>
      </c>
      <c r="AT2036">
        <v>10</v>
      </c>
      <c r="AZ2036" s="12"/>
      <c r="BA2036" s="6"/>
      <c r="EM2036" t="s">
        <v>591</v>
      </c>
      <c r="EN2036" s="16">
        <v>1</v>
      </c>
    </row>
    <row r="2037" spans="1:145" x14ac:dyDescent="0.3">
      <c r="A2037" s="12" t="s">
        <v>71</v>
      </c>
      <c r="B2037" s="6" t="s">
        <v>3515</v>
      </c>
      <c r="F2037" s="6">
        <v>1500</v>
      </c>
      <c r="AL2037">
        <v>37.5</v>
      </c>
      <c r="AM2037" s="6">
        <v>5.5</v>
      </c>
      <c r="AN2037" s="12"/>
      <c r="AO2037"/>
      <c r="AP2037">
        <v>1.4</v>
      </c>
      <c r="AQ2037">
        <v>0.1</v>
      </c>
      <c r="AZ2037" s="12"/>
      <c r="BA2037" s="6"/>
      <c r="EM2037" t="s">
        <v>591</v>
      </c>
      <c r="EN2037" s="16">
        <v>1</v>
      </c>
    </row>
    <row r="2038" spans="1:145" s="195" customFormat="1" x14ac:dyDescent="0.3">
      <c r="A2038" s="193" t="s">
        <v>71</v>
      </c>
      <c r="B2038" s="196" t="s">
        <v>3516</v>
      </c>
      <c r="C2038" s="195">
        <v>2</v>
      </c>
      <c r="D2038" s="196">
        <v>1</v>
      </c>
      <c r="E2038" s="195">
        <v>50</v>
      </c>
      <c r="F2038" s="196">
        <v>2000</v>
      </c>
      <c r="G2038" s="197">
        <v>23.99</v>
      </c>
      <c r="H2038" s="197">
        <v>26.82</v>
      </c>
      <c r="I2038" s="197">
        <v>25.091666666666669</v>
      </c>
      <c r="J2038" s="198">
        <v>1.0917768392243299</v>
      </c>
      <c r="K2038" s="199">
        <v>1420</v>
      </c>
      <c r="L2038" s="199">
        <v>2840</v>
      </c>
      <c r="M2038" s="199">
        <v>1954.8333333333333</v>
      </c>
      <c r="N2038" s="200">
        <v>477.76120255486046</v>
      </c>
      <c r="O2038" s="208">
        <v>22.079249999999998</v>
      </c>
      <c r="P2038" s="196">
        <v>25.267489999999999</v>
      </c>
      <c r="Q2038" s="208">
        <v>120.41547</v>
      </c>
      <c r="R2038" s="201">
        <v>124.1589</v>
      </c>
      <c r="S2038" s="202">
        <v>1</v>
      </c>
      <c r="T2038" s="202">
        <v>0</v>
      </c>
      <c r="U2038" s="202">
        <v>0</v>
      </c>
      <c r="V2038" s="202">
        <v>0</v>
      </c>
      <c r="W2038" s="202">
        <v>0</v>
      </c>
      <c r="X2038" s="202">
        <v>0</v>
      </c>
      <c r="Y2038" s="202">
        <v>0</v>
      </c>
      <c r="Z2038" s="202">
        <v>0</v>
      </c>
      <c r="AA2038" s="202">
        <v>0</v>
      </c>
      <c r="AB2038" s="202">
        <v>0</v>
      </c>
      <c r="AC2038" s="202">
        <v>0</v>
      </c>
      <c r="AD2038" s="202">
        <v>0</v>
      </c>
      <c r="AE2038" s="203">
        <v>0</v>
      </c>
      <c r="AF2038" s="204">
        <v>1</v>
      </c>
      <c r="AG2038" s="196"/>
      <c r="AH2038" s="195">
        <v>34</v>
      </c>
      <c r="AI2038" s="195">
        <v>1</v>
      </c>
      <c r="AJ2038" s="195">
        <v>37</v>
      </c>
      <c r="AK2038" s="195">
        <v>1</v>
      </c>
      <c r="AM2038" s="196"/>
      <c r="AN2038" s="193"/>
      <c r="AS2038" s="196"/>
      <c r="AY2038" s="196"/>
      <c r="AZ2038" s="193"/>
      <c r="BA2038" s="196"/>
      <c r="BG2038" s="195">
        <v>1</v>
      </c>
      <c r="BJ2038" s="196">
        <v>1</v>
      </c>
      <c r="BL2038" s="196"/>
      <c r="BT2038" s="196"/>
      <c r="CA2038" s="196"/>
      <c r="CS2038" s="196"/>
      <c r="CU2038" s="196"/>
      <c r="CX2038" s="196"/>
      <c r="DN2038" s="196"/>
      <c r="DS2038" s="196"/>
      <c r="DY2038" s="196"/>
      <c r="EL2038" s="196"/>
      <c r="EM2038" s="195" t="s">
        <v>591</v>
      </c>
      <c r="EN2038" s="206" t="s">
        <v>3713</v>
      </c>
    </row>
    <row r="2039" spans="1:145" s="195" customFormat="1" x14ac:dyDescent="0.3">
      <c r="A2039" s="193" t="s">
        <v>71</v>
      </c>
      <c r="B2039" s="196" t="s">
        <v>3517</v>
      </c>
      <c r="C2039" s="195">
        <v>2</v>
      </c>
      <c r="D2039" s="196">
        <v>1</v>
      </c>
      <c r="E2039" s="195">
        <v>50</v>
      </c>
      <c r="F2039" s="196">
        <v>2000</v>
      </c>
      <c r="G2039" s="197">
        <v>24.24</v>
      </c>
      <c r="H2039" s="197">
        <v>26.82</v>
      </c>
      <c r="I2039" s="197">
        <v>25.312000000000001</v>
      </c>
      <c r="J2039" s="198">
        <v>1.061070214453314</v>
      </c>
      <c r="K2039" s="199">
        <v>1743</v>
      </c>
      <c r="L2039" s="199">
        <v>2840</v>
      </c>
      <c r="M2039" s="199">
        <v>2061.8000000000002</v>
      </c>
      <c r="N2039" s="200">
        <v>446.66060941166523</v>
      </c>
      <c r="O2039" s="208">
        <v>22.74353</v>
      </c>
      <c r="P2039" s="201">
        <v>25.264800000000001</v>
      </c>
      <c r="Q2039" s="208">
        <v>120.29067000000001</v>
      </c>
      <c r="R2039" s="196">
        <v>121.92108</v>
      </c>
      <c r="S2039" s="202">
        <v>0</v>
      </c>
      <c r="T2039" s="202">
        <v>0</v>
      </c>
      <c r="U2039" s="202">
        <v>1</v>
      </c>
      <c r="V2039" s="202">
        <v>1</v>
      </c>
      <c r="W2039" s="202">
        <v>1</v>
      </c>
      <c r="X2039" s="202">
        <v>0</v>
      </c>
      <c r="Y2039" s="202">
        <v>0</v>
      </c>
      <c r="Z2039" s="202">
        <v>0</v>
      </c>
      <c r="AA2039" s="202">
        <v>0</v>
      </c>
      <c r="AB2039" s="202">
        <v>0</v>
      </c>
      <c r="AC2039" s="202">
        <v>0</v>
      </c>
      <c r="AD2039" s="202">
        <v>1</v>
      </c>
      <c r="AE2039" s="203">
        <v>0</v>
      </c>
      <c r="AF2039" s="204">
        <v>1</v>
      </c>
      <c r="AG2039" s="196"/>
      <c r="AL2039" s="195">
        <v>33.5</v>
      </c>
      <c r="AM2039" s="196">
        <v>9.5</v>
      </c>
      <c r="AN2039" s="193"/>
      <c r="AP2039" s="195">
        <v>1.95</v>
      </c>
      <c r="AQ2039" s="195">
        <v>0.05</v>
      </c>
      <c r="AS2039" s="196"/>
      <c r="AY2039" s="196"/>
      <c r="AZ2039" s="193"/>
      <c r="BA2039" s="196"/>
      <c r="BJ2039" s="196"/>
      <c r="BL2039" s="196"/>
      <c r="BR2039" s="195">
        <v>1</v>
      </c>
      <c r="BT2039" s="196"/>
      <c r="BZ2039" s="195">
        <v>1</v>
      </c>
      <c r="CA2039" s="196"/>
      <c r="CH2039" s="195">
        <v>1</v>
      </c>
      <c r="CI2039" s="195">
        <v>1</v>
      </c>
      <c r="CS2039" s="196"/>
      <c r="CU2039" s="196"/>
      <c r="CX2039" s="196"/>
      <c r="DN2039" s="196"/>
      <c r="DS2039" s="196"/>
      <c r="DY2039" s="196"/>
      <c r="EF2039" s="195">
        <v>1</v>
      </c>
      <c r="EL2039" s="196"/>
      <c r="EM2039" s="195" t="s">
        <v>591</v>
      </c>
      <c r="EN2039" s="206" t="s">
        <v>3713</v>
      </c>
    </row>
    <row r="2040" spans="1:145" x14ac:dyDescent="0.3">
      <c r="A2040" s="12" t="s">
        <v>71</v>
      </c>
      <c r="B2040" s="6" t="s">
        <v>3518</v>
      </c>
      <c r="AL2040"/>
      <c r="AN2040" s="12"/>
      <c r="AO2040"/>
      <c r="AZ2040" s="12"/>
      <c r="BA2040" s="6"/>
      <c r="EM2040" t="s">
        <v>591</v>
      </c>
      <c r="EN2040" s="16">
        <v>1</v>
      </c>
      <c r="EO2040" t="s">
        <v>602</v>
      </c>
    </row>
    <row r="2041" spans="1:145" x14ac:dyDescent="0.3">
      <c r="A2041" s="12" t="s">
        <v>71</v>
      </c>
      <c r="B2041" s="6" t="s">
        <v>3519</v>
      </c>
      <c r="D2041" s="6">
        <v>1</v>
      </c>
      <c r="E2041">
        <v>700</v>
      </c>
      <c r="F2041" s="6">
        <v>1800</v>
      </c>
      <c r="AH2041">
        <v>32</v>
      </c>
      <c r="AI2041">
        <v>1</v>
      </c>
      <c r="AJ2041">
        <v>48</v>
      </c>
      <c r="AK2041">
        <v>3</v>
      </c>
      <c r="AL2041"/>
      <c r="AN2041" s="12"/>
      <c r="AO2041"/>
      <c r="AZ2041" s="12"/>
      <c r="BA2041" s="6"/>
      <c r="EM2041" t="s">
        <v>591</v>
      </c>
      <c r="EN2041" s="16">
        <v>1</v>
      </c>
    </row>
    <row r="2042" spans="1:145" x14ac:dyDescent="0.3">
      <c r="A2042" s="12" t="s">
        <v>71</v>
      </c>
      <c r="B2042" s="6" t="s">
        <v>3520</v>
      </c>
      <c r="E2042">
        <v>180</v>
      </c>
      <c r="F2042" s="6">
        <v>900</v>
      </c>
      <c r="AH2042">
        <v>27.85</v>
      </c>
      <c r="AI2042">
        <v>1.45</v>
      </c>
      <c r="AJ2042">
        <v>33.799999999999997</v>
      </c>
      <c r="AK2042">
        <v>1.6</v>
      </c>
      <c r="AL2042"/>
      <c r="AN2042" s="12"/>
      <c r="AO2042"/>
      <c r="AZ2042" s="12"/>
      <c r="BA2042" s="6"/>
      <c r="EM2042" t="s">
        <v>591</v>
      </c>
      <c r="EN2042" s="16">
        <v>1</v>
      </c>
    </row>
    <row r="2043" spans="1:145" x14ac:dyDescent="0.3">
      <c r="A2043" s="12" t="s">
        <v>71</v>
      </c>
      <c r="B2043" s="6" t="s">
        <v>3521</v>
      </c>
      <c r="E2043">
        <v>350</v>
      </c>
      <c r="F2043" s="6">
        <v>800</v>
      </c>
      <c r="AH2043">
        <v>16.899999999999999</v>
      </c>
      <c r="AI2043">
        <v>0.7</v>
      </c>
      <c r="AJ2043">
        <v>18.350000000000001</v>
      </c>
      <c r="AK2043">
        <v>0.35</v>
      </c>
      <c r="AL2043"/>
      <c r="AN2043" s="12"/>
      <c r="AO2043"/>
      <c r="AZ2043" s="12"/>
      <c r="BA2043" s="6"/>
      <c r="EM2043" t="s">
        <v>591</v>
      </c>
      <c r="EN2043" s="16">
        <v>1</v>
      </c>
    </row>
    <row r="2044" spans="1:145" s="195" customFormat="1" x14ac:dyDescent="0.3">
      <c r="A2044" s="193" t="s">
        <v>71</v>
      </c>
      <c r="B2044" s="196" t="s">
        <v>3522</v>
      </c>
      <c r="C2044" s="195">
        <v>1</v>
      </c>
      <c r="D2044" s="196">
        <v>1</v>
      </c>
      <c r="E2044" s="195">
        <v>0</v>
      </c>
      <c r="F2044" s="196">
        <v>650</v>
      </c>
      <c r="G2044" s="195">
        <v>23.16</v>
      </c>
      <c r="H2044" s="195">
        <v>23.16</v>
      </c>
      <c r="I2044" s="195">
        <v>23.16</v>
      </c>
      <c r="J2044" s="196">
        <v>0</v>
      </c>
      <c r="K2044" s="195">
        <v>2132.56</v>
      </c>
      <c r="L2044" s="195">
        <v>2132.56</v>
      </c>
      <c r="M2044" s="195">
        <v>2132.56</v>
      </c>
      <c r="N2044" s="196">
        <v>0</v>
      </c>
      <c r="O2044" s="208">
        <v>22.200009999999999</v>
      </c>
      <c r="P2044" s="196">
        <v>2247864</v>
      </c>
      <c r="Q2044" s="208">
        <v>113.81497</v>
      </c>
      <c r="R2044" s="196">
        <v>114.35336</v>
      </c>
      <c r="S2044" s="202">
        <v>1</v>
      </c>
      <c r="T2044" s="202">
        <v>0</v>
      </c>
      <c r="U2044" s="202">
        <v>0</v>
      </c>
      <c r="V2044" s="202">
        <v>0</v>
      </c>
      <c r="W2044" s="202">
        <v>1</v>
      </c>
      <c r="X2044" s="202">
        <v>0</v>
      </c>
      <c r="Y2044" s="202">
        <v>0</v>
      </c>
      <c r="Z2044" s="202">
        <v>0</v>
      </c>
      <c r="AA2044" s="202">
        <v>0</v>
      </c>
      <c r="AB2044" s="202">
        <v>0</v>
      </c>
      <c r="AC2044" s="202">
        <v>1</v>
      </c>
      <c r="AD2044" s="202">
        <v>1</v>
      </c>
      <c r="AE2044" s="203">
        <v>0</v>
      </c>
      <c r="AF2044" s="204">
        <v>4</v>
      </c>
      <c r="AG2044" s="196"/>
      <c r="AL2044" s="195">
        <v>15</v>
      </c>
      <c r="AM2044" s="196">
        <v>10</v>
      </c>
      <c r="AN2044" s="193"/>
      <c r="AS2044" s="196"/>
      <c r="AX2044" s="195">
        <v>5</v>
      </c>
      <c r="AY2044" s="196">
        <v>1</v>
      </c>
      <c r="AZ2044" s="193"/>
      <c r="BA2044" s="196"/>
      <c r="BG2044" s="195">
        <v>1</v>
      </c>
      <c r="BJ2044" s="196"/>
      <c r="BL2044" s="196"/>
      <c r="BT2044" s="196"/>
      <c r="CA2044" s="196"/>
      <c r="CB2044" s="195">
        <v>1</v>
      </c>
      <c r="CC2044" s="195">
        <v>1</v>
      </c>
      <c r="CE2044" s="195">
        <v>1</v>
      </c>
      <c r="CH2044" s="195">
        <v>1</v>
      </c>
      <c r="CI2044" s="195">
        <v>1</v>
      </c>
      <c r="CS2044" s="196"/>
      <c r="CU2044" s="196"/>
      <c r="CX2044" s="196"/>
      <c r="DN2044" s="196"/>
      <c r="DS2044" s="196"/>
      <c r="DV2044" s="195">
        <v>1</v>
      </c>
      <c r="DY2044" s="196"/>
      <c r="EA2044" s="195">
        <v>1</v>
      </c>
      <c r="EL2044" s="196"/>
      <c r="EM2044" s="195" t="s">
        <v>591</v>
      </c>
      <c r="EN2044" s="206" t="s">
        <v>210</v>
      </c>
    </row>
    <row r="2045" spans="1:145" x14ac:dyDescent="0.3">
      <c r="A2045" s="12" t="s">
        <v>71</v>
      </c>
      <c r="B2045" s="6" t="s">
        <v>3523</v>
      </c>
      <c r="D2045" s="6">
        <v>1</v>
      </c>
      <c r="E2045">
        <v>100</v>
      </c>
      <c r="F2045" s="6">
        <v>300</v>
      </c>
      <c r="AH2045">
        <v>36.1</v>
      </c>
      <c r="AJ2045">
        <v>65.099999999999994</v>
      </c>
      <c r="AL2045"/>
      <c r="AN2045" s="12"/>
      <c r="AO2045"/>
      <c r="AZ2045" s="12"/>
      <c r="BA2045" s="6"/>
      <c r="EM2045" t="s">
        <v>591</v>
      </c>
      <c r="EN2045" s="16">
        <v>1</v>
      </c>
    </row>
    <row r="2046" spans="1:145" s="22" customFormat="1" x14ac:dyDescent="0.3">
      <c r="A2046" s="152" t="s">
        <v>71</v>
      </c>
      <c r="B2046" s="153" t="s">
        <v>3524</v>
      </c>
      <c r="C2046" s="22">
        <v>2</v>
      </c>
      <c r="D2046" s="153">
        <v>1</v>
      </c>
      <c r="E2046" s="22">
        <v>500</v>
      </c>
      <c r="F2046" s="153">
        <v>1000</v>
      </c>
      <c r="G2046" s="154">
        <v>27.13</v>
      </c>
      <c r="H2046" s="154">
        <v>27.13</v>
      </c>
      <c r="I2046" s="154">
        <v>27.13</v>
      </c>
      <c r="J2046" s="155">
        <v>0</v>
      </c>
      <c r="K2046" s="156">
        <v>787</v>
      </c>
      <c r="L2046" s="156">
        <v>787</v>
      </c>
      <c r="M2046" s="156">
        <v>787</v>
      </c>
      <c r="N2046" s="157">
        <v>0</v>
      </c>
      <c r="O2046" s="158">
        <v>6.5764500000000004</v>
      </c>
      <c r="P2046" s="153">
        <v>6.5764500000000004</v>
      </c>
      <c r="Q2046" s="158">
        <v>126.16347</v>
      </c>
      <c r="R2046" s="153">
        <v>126.16347</v>
      </c>
      <c r="S2046" s="43"/>
      <c r="T2046" s="43"/>
      <c r="U2046" s="43"/>
      <c r="V2046" s="43"/>
      <c r="W2046" s="43"/>
      <c r="X2046" s="43"/>
      <c r="Y2046" s="43"/>
      <c r="Z2046" s="43"/>
      <c r="AA2046" s="43"/>
      <c r="AB2046" s="43"/>
      <c r="AC2046" s="43"/>
      <c r="AD2046" s="43"/>
      <c r="AE2046" s="159"/>
      <c r="AF2046" s="160"/>
      <c r="AG2046" s="153">
        <v>1</v>
      </c>
      <c r="AL2046" s="22">
        <v>33.5</v>
      </c>
      <c r="AM2046" s="153">
        <v>3.5</v>
      </c>
      <c r="AN2046" s="22">
        <v>30</v>
      </c>
      <c r="AO2046" s="22">
        <v>40</v>
      </c>
      <c r="AS2046" s="153"/>
      <c r="AY2046" s="153"/>
      <c r="AZ2046" s="152"/>
      <c r="BA2046" s="153"/>
      <c r="BJ2046" s="153"/>
      <c r="BL2046" s="153"/>
      <c r="BT2046" s="153"/>
      <c r="CA2046" s="153"/>
      <c r="CS2046" s="153"/>
      <c r="CU2046" s="153"/>
      <c r="CX2046" s="153"/>
      <c r="DN2046" s="153"/>
      <c r="DS2046" s="153"/>
      <c r="DY2046" s="153"/>
      <c r="EL2046" s="153"/>
      <c r="EM2046" s="22" t="s">
        <v>591</v>
      </c>
      <c r="EN2046" s="161" t="s">
        <v>4323</v>
      </c>
    </row>
    <row r="2047" spans="1:145" x14ac:dyDescent="0.3">
      <c r="A2047" s="12" t="s">
        <v>71</v>
      </c>
      <c r="B2047" s="6" t="s">
        <v>3525</v>
      </c>
      <c r="E2047">
        <v>1250</v>
      </c>
      <c r="F2047" s="6">
        <v>1650</v>
      </c>
      <c r="AL2047">
        <v>19.3</v>
      </c>
      <c r="AN2047"/>
      <c r="AO2047"/>
      <c r="AZ2047" s="12"/>
      <c r="BA2047" s="6"/>
      <c r="EM2047" t="s">
        <v>591</v>
      </c>
      <c r="EN2047" s="16">
        <v>1</v>
      </c>
    </row>
    <row r="2048" spans="1:145" x14ac:dyDescent="0.3">
      <c r="A2048" s="12" t="s">
        <v>71</v>
      </c>
      <c r="B2048" s="6" t="s">
        <v>3526</v>
      </c>
      <c r="E2048">
        <v>1529</v>
      </c>
      <c r="F2048" s="6">
        <v>1891</v>
      </c>
      <c r="AL2048">
        <v>24.9</v>
      </c>
      <c r="AM2048" s="6">
        <v>0.9</v>
      </c>
      <c r="AN2048"/>
      <c r="AO2048"/>
      <c r="AZ2048" s="12"/>
      <c r="BA2048" s="6"/>
      <c r="EM2048" t="s">
        <v>591</v>
      </c>
      <c r="EN2048" s="16">
        <v>1</v>
      </c>
    </row>
    <row r="2049" spans="1:145" x14ac:dyDescent="0.3">
      <c r="A2049" s="12" t="s">
        <v>71</v>
      </c>
      <c r="B2049" s="6" t="s">
        <v>3527</v>
      </c>
      <c r="E2049">
        <v>300</v>
      </c>
      <c r="F2049" s="6">
        <v>1800</v>
      </c>
      <c r="AH2049">
        <v>31</v>
      </c>
      <c r="AI2049">
        <v>1</v>
      </c>
      <c r="AJ2049">
        <v>47</v>
      </c>
      <c r="AK2049">
        <v>2</v>
      </c>
      <c r="AL2049"/>
      <c r="AN2049"/>
      <c r="AO2049"/>
      <c r="AZ2049" s="12"/>
      <c r="BA2049" s="6"/>
      <c r="EM2049" t="s">
        <v>591</v>
      </c>
      <c r="EN2049" s="16">
        <v>1</v>
      </c>
    </row>
    <row r="2050" spans="1:145" x14ac:dyDescent="0.3">
      <c r="A2050" s="12" t="s">
        <v>71</v>
      </c>
      <c r="B2050" s="6" t="s">
        <v>3528</v>
      </c>
      <c r="AL2050"/>
      <c r="AN2050"/>
      <c r="AO2050"/>
      <c r="AZ2050" s="12"/>
      <c r="BA2050" s="6"/>
      <c r="EM2050" t="s">
        <v>591</v>
      </c>
      <c r="EN2050" s="16">
        <v>1</v>
      </c>
      <c r="EO2050" t="s">
        <v>602</v>
      </c>
    </row>
    <row r="2051" spans="1:145" s="195" customFormat="1" x14ac:dyDescent="0.3">
      <c r="A2051" s="193" t="s">
        <v>71</v>
      </c>
      <c r="B2051" s="196" t="s">
        <v>3529</v>
      </c>
      <c r="C2051" s="195">
        <v>2</v>
      </c>
      <c r="D2051" s="196">
        <v>1</v>
      </c>
      <c r="E2051" s="195">
        <v>0</v>
      </c>
      <c r="F2051" s="196">
        <v>1500</v>
      </c>
      <c r="G2051" s="197">
        <v>23.23</v>
      </c>
      <c r="H2051" s="197">
        <v>29.81</v>
      </c>
      <c r="I2051" s="197">
        <v>27.485333333333337</v>
      </c>
      <c r="J2051" s="198">
        <v>1.3222236779552294</v>
      </c>
      <c r="K2051" s="199">
        <v>589</v>
      </c>
      <c r="L2051" s="199">
        <v>3542</v>
      </c>
      <c r="M2051" s="199">
        <v>1908.6666666666667</v>
      </c>
      <c r="N2051" s="200">
        <v>837.42646895658299</v>
      </c>
      <c r="O2051" s="208">
        <v>-10.033329999999999</v>
      </c>
      <c r="P2051" s="196">
        <v>27.329409999999999</v>
      </c>
      <c r="Q2051" s="208">
        <v>90.346950000000007</v>
      </c>
      <c r="R2051" s="196">
        <v>128.25452999999999</v>
      </c>
      <c r="S2051" s="202">
        <v>1</v>
      </c>
      <c r="T2051" s="202">
        <v>0</v>
      </c>
      <c r="U2051" s="202">
        <v>0</v>
      </c>
      <c r="V2051" s="202">
        <v>1</v>
      </c>
      <c r="W2051" s="202">
        <v>1</v>
      </c>
      <c r="X2051" s="202">
        <v>0</v>
      </c>
      <c r="Y2051" s="202">
        <v>0</v>
      </c>
      <c r="Z2051" s="202">
        <v>0</v>
      </c>
      <c r="AA2051" s="202">
        <v>0</v>
      </c>
      <c r="AB2051" s="202">
        <v>0</v>
      </c>
      <c r="AC2051" s="202">
        <v>1</v>
      </c>
      <c r="AD2051" s="202">
        <v>1</v>
      </c>
      <c r="AE2051" s="203">
        <v>1</v>
      </c>
      <c r="AF2051" s="204">
        <v>1</v>
      </c>
      <c r="AG2051" s="196"/>
      <c r="AH2051" s="195">
        <v>50</v>
      </c>
      <c r="AJ2051" s="195">
        <v>80</v>
      </c>
      <c r="AM2051" s="196"/>
      <c r="AN2051" s="195">
        <v>100</v>
      </c>
      <c r="AO2051" s="195">
        <v>400</v>
      </c>
      <c r="AR2051" s="195">
        <v>0.5</v>
      </c>
      <c r="AS2051" s="196">
        <v>0.2</v>
      </c>
      <c r="AY2051" s="196"/>
      <c r="AZ2051" s="193"/>
      <c r="BA2051" s="196"/>
      <c r="BF2051" s="195">
        <v>1</v>
      </c>
      <c r="BG2051" s="195">
        <v>1</v>
      </c>
      <c r="BJ2051" s="196">
        <v>1</v>
      </c>
      <c r="BL2051" s="196"/>
      <c r="BT2051" s="196"/>
      <c r="BZ2051" s="195">
        <v>1</v>
      </c>
      <c r="CA2051" s="196"/>
      <c r="CB2051" s="195">
        <v>1</v>
      </c>
      <c r="CC2051" s="195">
        <v>1</v>
      </c>
      <c r="CF2051" s="195">
        <v>1</v>
      </c>
      <c r="CG2051" s="195">
        <v>1</v>
      </c>
      <c r="CH2051" s="195">
        <v>1</v>
      </c>
      <c r="CI2051" s="195">
        <v>1</v>
      </c>
      <c r="CJ2051" s="195">
        <v>1</v>
      </c>
      <c r="CS2051" s="196"/>
      <c r="CU2051" s="196"/>
      <c r="CX2051" s="196"/>
      <c r="DN2051" s="196"/>
      <c r="DS2051" s="196"/>
      <c r="DT2051" s="195">
        <v>1</v>
      </c>
      <c r="DU2051" s="195">
        <v>1</v>
      </c>
      <c r="DV2051" s="195">
        <v>1</v>
      </c>
      <c r="DW2051" s="195">
        <v>1</v>
      </c>
      <c r="DX2051" s="195">
        <v>1</v>
      </c>
      <c r="DY2051" s="196"/>
      <c r="DZ2051" s="195">
        <v>1</v>
      </c>
      <c r="EA2051" s="195">
        <v>1</v>
      </c>
      <c r="EB2051" s="195">
        <v>1</v>
      </c>
      <c r="EF2051" s="195">
        <v>1</v>
      </c>
      <c r="EG2051" s="195">
        <v>1</v>
      </c>
      <c r="EL2051" s="196"/>
      <c r="EM2051" s="195" t="s">
        <v>591</v>
      </c>
      <c r="EN2051" s="206" t="s">
        <v>3712</v>
      </c>
    </row>
    <row r="2052" spans="1:145" x14ac:dyDescent="0.3">
      <c r="A2052" s="12" t="s">
        <v>71</v>
      </c>
      <c r="B2052" s="6" t="s">
        <v>3530</v>
      </c>
      <c r="D2052" s="6">
        <v>1</v>
      </c>
      <c r="AH2052">
        <v>45.5</v>
      </c>
      <c r="AI2052">
        <v>11.5</v>
      </c>
      <c r="AJ2052">
        <v>66.5</v>
      </c>
      <c r="AK2052">
        <v>22.5</v>
      </c>
      <c r="AL2052"/>
      <c r="AN2052"/>
      <c r="AO2052">
        <v>850</v>
      </c>
      <c r="AP2052">
        <v>1.35</v>
      </c>
      <c r="AQ2052">
        <v>0.15</v>
      </c>
      <c r="AZ2052" s="12"/>
      <c r="BA2052" s="6"/>
      <c r="EM2052" t="s">
        <v>591</v>
      </c>
      <c r="EN2052" s="16">
        <v>1</v>
      </c>
    </row>
    <row r="2053" spans="1:145" s="195" customFormat="1" x14ac:dyDescent="0.3">
      <c r="A2053" s="193" t="s">
        <v>71</v>
      </c>
      <c r="B2053" s="196" t="s">
        <v>3531</v>
      </c>
      <c r="C2053" s="195">
        <v>2</v>
      </c>
      <c r="D2053" s="196">
        <v>1</v>
      </c>
      <c r="E2053" s="195">
        <v>0</v>
      </c>
      <c r="F2053" s="196">
        <v>1000</v>
      </c>
      <c r="G2053" s="197">
        <v>25.8</v>
      </c>
      <c r="H2053" s="197">
        <v>28.2</v>
      </c>
      <c r="I2053" s="197">
        <v>26.608333333333334</v>
      </c>
      <c r="J2053" s="198">
        <v>0.85305138571288075</v>
      </c>
      <c r="K2053" s="199">
        <v>1505</v>
      </c>
      <c r="L2053" s="199">
        <v>3542</v>
      </c>
      <c r="M2053" s="199">
        <v>2771.8333333333335</v>
      </c>
      <c r="N2053" s="200">
        <v>717.98758113679594</v>
      </c>
      <c r="O2053" s="208">
        <v>-2.8022800000000001</v>
      </c>
      <c r="P2053" s="196">
        <v>6.2990599999999999</v>
      </c>
      <c r="Q2053" s="208">
        <v>109</v>
      </c>
      <c r="R2053" s="201">
        <v>118.50239999999999</v>
      </c>
      <c r="S2053" s="202">
        <v>1</v>
      </c>
      <c r="T2053" s="202">
        <v>0</v>
      </c>
      <c r="U2053" s="202">
        <v>0</v>
      </c>
      <c r="V2053" s="202">
        <v>0</v>
      </c>
      <c r="W2053" s="202">
        <v>1</v>
      </c>
      <c r="X2053" s="202">
        <v>0</v>
      </c>
      <c r="Y2053" s="202">
        <v>0</v>
      </c>
      <c r="Z2053" s="202">
        <v>0</v>
      </c>
      <c r="AA2053" s="202">
        <v>0</v>
      </c>
      <c r="AB2053" s="202">
        <v>0</v>
      </c>
      <c r="AC2053" s="202">
        <v>1</v>
      </c>
      <c r="AD2053" s="202">
        <v>0</v>
      </c>
      <c r="AE2053" s="203">
        <v>0</v>
      </c>
      <c r="AF2053" s="204">
        <v>1</v>
      </c>
      <c r="AG2053" s="196"/>
      <c r="AH2053" s="195">
        <v>72</v>
      </c>
      <c r="AI2053" s="195">
        <v>8</v>
      </c>
      <c r="AJ2053" s="195">
        <v>89.5</v>
      </c>
      <c r="AK2053" s="195">
        <v>7.5</v>
      </c>
      <c r="AM2053" s="196"/>
      <c r="AS2053" s="196"/>
      <c r="AV2053" s="195">
        <v>80</v>
      </c>
      <c r="AY2053" s="196"/>
      <c r="AZ2053" s="193"/>
      <c r="BA2053" s="196"/>
      <c r="BG2053" s="195">
        <v>1</v>
      </c>
      <c r="BJ2053" s="196"/>
      <c r="BL2053" s="196"/>
      <c r="BT2053" s="196"/>
      <c r="CA2053" s="196"/>
      <c r="CI2053" s="195">
        <v>1</v>
      </c>
      <c r="CS2053" s="196"/>
      <c r="CU2053" s="196"/>
      <c r="CX2053" s="196"/>
      <c r="DN2053" s="196"/>
      <c r="DS2053" s="196"/>
      <c r="DY2053" s="196">
        <v>1</v>
      </c>
      <c r="EL2053" s="196"/>
      <c r="EM2053" s="195" t="s">
        <v>591</v>
      </c>
      <c r="EN2053" s="206" t="s">
        <v>3712</v>
      </c>
    </row>
    <row r="2054" spans="1:145" x14ac:dyDescent="0.3">
      <c r="A2054" s="12" t="s">
        <v>71</v>
      </c>
      <c r="B2054" s="6" t="s">
        <v>3532</v>
      </c>
      <c r="E2054" s="12">
        <v>150</v>
      </c>
      <c r="AH2054">
        <v>44.65</v>
      </c>
      <c r="AI2054">
        <v>4.1500000000000004</v>
      </c>
      <c r="AJ2054">
        <v>67.900000000000006</v>
      </c>
      <c r="AL2054"/>
      <c r="AN2054"/>
      <c r="AO2054"/>
      <c r="AZ2054" s="12"/>
      <c r="BA2054" s="6"/>
      <c r="EM2054" t="s">
        <v>591</v>
      </c>
      <c r="EN2054" s="16">
        <v>1</v>
      </c>
    </row>
    <row r="2055" spans="1:145" x14ac:dyDescent="0.3">
      <c r="A2055" s="12" t="s">
        <v>71</v>
      </c>
      <c r="B2055" s="6" t="s">
        <v>3533</v>
      </c>
      <c r="E2055">
        <v>1700</v>
      </c>
      <c r="F2055" s="6">
        <v>2500</v>
      </c>
      <c r="AJ2055">
        <v>37.5</v>
      </c>
      <c r="AK2055">
        <v>4.2</v>
      </c>
      <c r="AL2055"/>
      <c r="AN2055"/>
      <c r="AO2055"/>
      <c r="AZ2055" s="12"/>
      <c r="BA2055" s="6"/>
      <c r="EM2055" t="s">
        <v>591</v>
      </c>
      <c r="EN2055" s="16">
        <v>1</v>
      </c>
    </row>
    <row r="2056" spans="1:145" x14ac:dyDescent="0.3">
      <c r="A2056" s="12" t="s">
        <v>71</v>
      </c>
      <c r="B2056" s="6" t="s">
        <v>3534</v>
      </c>
      <c r="E2056">
        <v>800</v>
      </c>
      <c r="F2056" s="6">
        <v>1100</v>
      </c>
      <c r="AH2056">
        <v>22.3</v>
      </c>
      <c r="AI2056">
        <v>1.1000000000000001</v>
      </c>
      <c r="AL2056"/>
      <c r="AN2056"/>
      <c r="AO2056"/>
      <c r="AZ2056" s="12"/>
      <c r="BA2056" s="6"/>
      <c r="EM2056" t="s">
        <v>591</v>
      </c>
      <c r="EN2056" s="16">
        <v>1</v>
      </c>
    </row>
    <row r="2057" spans="1:145" x14ac:dyDescent="0.3">
      <c r="A2057" s="12" t="s">
        <v>71</v>
      </c>
      <c r="B2057" s="6" t="s">
        <v>3535</v>
      </c>
      <c r="E2057">
        <v>750</v>
      </c>
      <c r="F2057" s="6">
        <v>1400</v>
      </c>
      <c r="AL2057">
        <v>18.75</v>
      </c>
      <c r="AM2057" s="6">
        <v>1.45</v>
      </c>
      <c r="AN2057"/>
      <c r="AO2057"/>
      <c r="AZ2057" s="12"/>
      <c r="BA2057" s="6"/>
      <c r="EM2057" t="s">
        <v>591</v>
      </c>
      <c r="EN2057" s="16">
        <v>1</v>
      </c>
    </row>
    <row r="2058" spans="1:145" x14ac:dyDescent="0.3">
      <c r="A2058" s="12" t="s">
        <v>71</v>
      </c>
      <c r="B2058" s="6" t="s">
        <v>3536</v>
      </c>
      <c r="E2058">
        <v>1550</v>
      </c>
      <c r="F2058" s="6">
        <v>1900</v>
      </c>
      <c r="AH2058">
        <v>25.35</v>
      </c>
      <c r="AI2058">
        <v>0.85</v>
      </c>
      <c r="AJ2058">
        <v>30.1</v>
      </c>
      <c r="AL2058"/>
      <c r="AN2058"/>
      <c r="AO2058"/>
      <c r="AZ2058" s="12"/>
      <c r="BA2058" s="6"/>
      <c r="EM2058" t="s">
        <v>591</v>
      </c>
      <c r="EN2058" s="16">
        <v>1</v>
      </c>
    </row>
    <row r="2059" spans="1:145" s="195" customFormat="1" x14ac:dyDescent="0.3">
      <c r="A2059" s="193" t="s">
        <v>71</v>
      </c>
      <c r="B2059" s="196" t="s">
        <v>3537</v>
      </c>
      <c r="C2059" s="195">
        <v>2</v>
      </c>
      <c r="D2059" s="196">
        <v>0</v>
      </c>
      <c r="E2059" s="193">
        <v>1060</v>
      </c>
      <c r="F2059" s="196">
        <v>1060</v>
      </c>
      <c r="G2059" s="197">
        <v>26.32</v>
      </c>
      <c r="H2059" s="197">
        <v>26.32</v>
      </c>
      <c r="I2059" s="197">
        <v>26.32</v>
      </c>
      <c r="J2059" s="198">
        <v>0</v>
      </c>
      <c r="K2059" s="199">
        <v>4403</v>
      </c>
      <c r="L2059" s="199">
        <v>4403</v>
      </c>
      <c r="M2059" s="199">
        <v>4403</v>
      </c>
      <c r="N2059" s="200">
        <v>0</v>
      </c>
      <c r="O2059" s="208">
        <v>6.4924499999999998</v>
      </c>
      <c r="P2059" s="196">
        <v>6.5685799999999999</v>
      </c>
      <c r="Q2059" s="208">
        <v>80.753919999999994</v>
      </c>
      <c r="R2059" s="196">
        <v>80.790319999999994</v>
      </c>
      <c r="S2059" s="202">
        <v>1</v>
      </c>
      <c r="T2059" s="202">
        <v>0</v>
      </c>
      <c r="U2059" s="202">
        <v>0</v>
      </c>
      <c r="V2059" s="202">
        <v>0</v>
      </c>
      <c r="W2059" s="202">
        <v>0</v>
      </c>
      <c r="X2059" s="202">
        <v>0</v>
      </c>
      <c r="Y2059" s="202">
        <v>0</v>
      </c>
      <c r="Z2059" s="202">
        <v>0</v>
      </c>
      <c r="AA2059" s="202">
        <v>0</v>
      </c>
      <c r="AB2059" s="202">
        <v>0</v>
      </c>
      <c r="AC2059" s="202">
        <v>1</v>
      </c>
      <c r="AD2059" s="202">
        <v>0</v>
      </c>
      <c r="AE2059" s="203">
        <v>0</v>
      </c>
      <c r="AF2059" s="204">
        <v>5</v>
      </c>
      <c r="AG2059" s="196"/>
      <c r="AH2059" s="195">
        <v>19.45</v>
      </c>
      <c r="AI2059" s="195">
        <v>1.1499999999999999</v>
      </c>
      <c r="AJ2059" s="195">
        <v>21.45</v>
      </c>
      <c r="AK2059" s="195">
        <v>2.4500000000000002</v>
      </c>
      <c r="AM2059" s="196"/>
      <c r="AN2059" s="195">
        <v>6</v>
      </c>
      <c r="AO2059" s="195">
        <v>155</v>
      </c>
      <c r="AP2059" s="195">
        <v>4.7</v>
      </c>
      <c r="AQ2059" s="195">
        <v>1</v>
      </c>
      <c r="AS2059" s="196"/>
      <c r="AY2059" s="196"/>
      <c r="AZ2059" s="193"/>
      <c r="BA2059" s="196"/>
      <c r="BJ2059" s="196">
        <v>1</v>
      </c>
      <c r="BL2059" s="196"/>
      <c r="BT2059" s="196"/>
      <c r="CA2059" s="196"/>
      <c r="CS2059" s="196"/>
      <c r="CU2059" s="196"/>
      <c r="CX2059" s="196"/>
      <c r="DN2059" s="196"/>
      <c r="DS2059" s="196"/>
      <c r="DV2059" s="195">
        <v>1</v>
      </c>
      <c r="DY2059" s="196"/>
      <c r="EL2059" s="196"/>
      <c r="EM2059" s="195" t="s">
        <v>591</v>
      </c>
      <c r="EN2059" s="206" t="s">
        <v>3713</v>
      </c>
    </row>
    <row r="2060" spans="1:145" x14ac:dyDescent="0.3">
      <c r="A2060" s="12" t="s">
        <v>71</v>
      </c>
      <c r="B2060" s="6" t="s">
        <v>3538</v>
      </c>
      <c r="AL2060"/>
      <c r="AN2060"/>
      <c r="AO2060"/>
      <c r="AZ2060" s="12"/>
      <c r="BA2060" s="6"/>
      <c r="EM2060" t="s">
        <v>591</v>
      </c>
      <c r="EN2060" s="16">
        <v>1</v>
      </c>
      <c r="EO2060" t="s">
        <v>602</v>
      </c>
    </row>
    <row r="2061" spans="1:145" x14ac:dyDescent="0.3">
      <c r="A2061" s="12" t="s">
        <v>71</v>
      </c>
      <c r="B2061" s="6" t="s">
        <v>3539</v>
      </c>
      <c r="E2061" s="12">
        <v>1500</v>
      </c>
      <c r="AL2061"/>
      <c r="AN2061"/>
      <c r="AO2061"/>
      <c r="AZ2061" s="12"/>
      <c r="BA2061" s="6"/>
      <c r="EM2061" t="s">
        <v>591</v>
      </c>
      <c r="EN2061" s="16">
        <v>1</v>
      </c>
      <c r="EO2061" t="s">
        <v>602</v>
      </c>
    </row>
    <row r="2062" spans="1:145" x14ac:dyDescent="0.3">
      <c r="A2062" s="12" t="s">
        <v>71</v>
      </c>
      <c r="B2062" s="6" t="s">
        <v>3540</v>
      </c>
      <c r="AL2062"/>
      <c r="AN2062"/>
      <c r="AO2062"/>
      <c r="AZ2062" s="12"/>
      <c r="BA2062" s="6"/>
      <c r="EM2062" t="s">
        <v>591</v>
      </c>
      <c r="EN2062" s="16">
        <v>1</v>
      </c>
      <c r="EO2062" t="s">
        <v>602</v>
      </c>
    </row>
    <row r="2063" spans="1:145" x14ac:dyDescent="0.3">
      <c r="A2063" s="12" t="s">
        <v>71</v>
      </c>
      <c r="B2063" s="6" t="s">
        <v>3541</v>
      </c>
      <c r="E2063">
        <v>500</v>
      </c>
      <c r="F2063" s="6">
        <v>1400</v>
      </c>
      <c r="AH2063">
        <v>32.9</v>
      </c>
      <c r="AJ2063">
        <v>39.799999999999997</v>
      </c>
      <c r="AK2063">
        <v>3.1</v>
      </c>
      <c r="AL2063"/>
      <c r="AN2063"/>
      <c r="AO2063"/>
      <c r="AZ2063" s="12"/>
      <c r="BA2063" s="6"/>
      <c r="EM2063" t="s">
        <v>591</v>
      </c>
      <c r="EN2063" s="16">
        <v>1</v>
      </c>
    </row>
    <row r="2064" spans="1:145" x14ac:dyDescent="0.3">
      <c r="A2064" s="12" t="s">
        <v>71</v>
      </c>
      <c r="B2064" s="6" t="s">
        <v>3542</v>
      </c>
      <c r="E2064">
        <v>1700</v>
      </c>
      <c r="F2064" s="6">
        <v>2300</v>
      </c>
      <c r="AH2064">
        <v>28</v>
      </c>
      <c r="AI2064">
        <v>1.3</v>
      </c>
      <c r="AL2064"/>
      <c r="AN2064"/>
      <c r="AO2064"/>
      <c r="AZ2064" s="12"/>
      <c r="BA2064" s="6"/>
      <c r="EM2064" t="s">
        <v>591</v>
      </c>
      <c r="EN2064" s="16">
        <v>1</v>
      </c>
    </row>
    <row r="2065" spans="1:145" x14ac:dyDescent="0.3">
      <c r="A2065" s="12" t="s">
        <v>71</v>
      </c>
      <c r="B2065" s="6" t="s">
        <v>3543</v>
      </c>
      <c r="AH2065">
        <v>27.7</v>
      </c>
      <c r="AL2065"/>
      <c r="AN2065"/>
      <c r="AO2065"/>
      <c r="AZ2065" s="12"/>
      <c r="BA2065" s="6"/>
      <c r="EM2065" t="s">
        <v>591</v>
      </c>
      <c r="EN2065" s="16">
        <v>1</v>
      </c>
    </row>
    <row r="2066" spans="1:145" x14ac:dyDescent="0.3">
      <c r="A2066" s="12" t="s">
        <v>71</v>
      </c>
      <c r="B2066" s="6" t="s">
        <v>3544</v>
      </c>
      <c r="E2066" s="12">
        <v>1300</v>
      </c>
      <c r="AH2066">
        <v>19.2</v>
      </c>
      <c r="AJ2066">
        <v>20</v>
      </c>
      <c r="AL2066"/>
      <c r="AN2066"/>
      <c r="AO2066"/>
      <c r="AZ2066" s="12"/>
      <c r="BA2066" s="6"/>
      <c r="EM2066" t="s">
        <v>591</v>
      </c>
      <c r="EN2066" s="16">
        <v>1</v>
      </c>
    </row>
    <row r="2067" spans="1:145" x14ac:dyDescent="0.3">
      <c r="A2067" s="12" t="s">
        <v>71</v>
      </c>
      <c r="B2067" s="6" t="s">
        <v>3545</v>
      </c>
      <c r="AL2067"/>
      <c r="AN2067"/>
      <c r="AO2067"/>
      <c r="AZ2067" s="12"/>
      <c r="BA2067" s="6"/>
      <c r="EM2067" t="s">
        <v>591</v>
      </c>
      <c r="EN2067" s="16">
        <v>1</v>
      </c>
      <c r="EO2067" t="s">
        <v>602</v>
      </c>
    </row>
    <row r="2068" spans="1:145" x14ac:dyDescent="0.3">
      <c r="A2068" s="12" t="s">
        <v>71</v>
      </c>
      <c r="B2068" s="6" t="s">
        <v>3546</v>
      </c>
      <c r="AJ2068">
        <v>38.1</v>
      </c>
      <c r="AK2068">
        <v>2.2999999999999998</v>
      </c>
      <c r="AL2068"/>
      <c r="AN2068"/>
      <c r="AO2068"/>
      <c r="AZ2068" s="12"/>
      <c r="BA2068" s="6"/>
      <c r="EM2068" t="s">
        <v>591</v>
      </c>
      <c r="EN2068" s="16">
        <v>1</v>
      </c>
    </row>
    <row r="2069" spans="1:145" x14ac:dyDescent="0.3">
      <c r="A2069" s="12" t="s">
        <v>71</v>
      </c>
      <c r="B2069" s="6" t="s">
        <v>3547</v>
      </c>
      <c r="E2069">
        <v>750</v>
      </c>
      <c r="F2069" s="6">
        <v>1400</v>
      </c>
      <c r="AH2069">
        <v>16.25</v>
      </c>
      <c r="AI2069">
        <v>0.05</v>
      </c>
      <c r="AJ2069">
        <v>19.2</v>
      </c>
      <c r="AL2069"/>
      <c r="AN2069"/>
      <c r="AO2069"/>
      <c r="AZ2069" s="12"/>
      <c r="BA2069" s="6"/>
      <c r="EM2069" t="s">
        <v>591</v>
      </c>
      <c r="EN2069" s="16">
        <v>1</v>
      </c>
    </row>
    <row r="2070" spans="1:145" x14ac:dyDescent="0.3">
      <c r="A2070" s="12" t="s">
        <v>71</v>
      </c>
      <c r="B2070" s="6" t="s">
        <v>3548</v>
      </c>
      <c r="AL2070"/>
      <c r="AN2070"/>
      <c r="AO2070"/>
      <c r="AZ2070" s="12"/>
      <c r="BA2070" s="6"/>
      <c r="EM2070" t="s">
        <v>591</v>
      </c>
      <c r="EN2070" s="16">
        <v>1</v>
      </c>
      <c r="EO2070" t="s">
        <v>602</v>
      </c>
    </row>
    <row r="2071" spans="1:145" x14ac:dyDescent="0.3">
      <c r="A2071" s="12" t="s">
        <v>71</v>
      </c>
      <c r="B2071" s="6" t="s">
        <v>3549</v>
      </c>
      <c r="AH2071">
        <v>24.25</v>
      </c>
      <c r="AI2071">
        <v>1.35</v>
      </c>
      <c r="AJ2071">
        <v>30</v>
      </c>
      <c r="AK2071">
        <v>0.7</v>
      </c>
      <c r="AL2071"/>
      <c r="AN2071"/>
      <c r="AO2071"/>
      <c r="AZ2071" s="12"/>
      <c r="BA2071" s="6"/>
      <c r="EM2071" t="s">
        <v>591</v>
      </c>
      <c r="EN2071" s="16">
        <v>1</v>
      </c>
    </row>
    <row r="2072" spans="1:145" x14ac:dyDescent="0.3">
      <c r="A2072" s="12" t="s">
        <v>71</v>
      </c>
      <c r="B2072" s="6" t="s">
        <v>3550</v>
      </c>
      <c r="C2072">
        <v>2</v>
      </c>
      <c r="E2072" s="12">
        <v>1270</v>
      </c>
      <c r="AJ2072">
        <v>40.9</v>
      </c>
      <c r="AL2072"/>
      <c r="AN2072"/>
      <c r="AO2072"/>
      <c r="AZ2072" s="12"/>
      <c r="BA2072" s="6"/>
      <c r="EM2072" t="s">
        <v>591</v>
      </c>
      <c r="EN2072" s="16">
        <v>1</v>
      </c>
    </row>
    <row r="2073" spans="1:145" x14ac:dyDescent="0.3">
      <c r="A2073" s="12" t="s">
        <v>71</v>
      </c>
      <c r="B2073" s="6" t="s">
        <v>3551</v>
      </c>
      <c r="E2073" s="12">
        <v>1400</v>
      </c>
      <c r="AL2073"/>
      <c r="AN2073"/>
      <c r="AO2073"/>
      <c r="AZ2073" s="12"/>
      <c r="BA2073" s="6"/>
      <c r="EM2073" t="s">
        <v>591</v>
      </c>
      <c r="EN2073" s="16">
        <v>1</v>
      </c>
      <c r="EO2073" t="s">
        <v>602</v>
      </c>
    </row>
    <row r="2074" spans="1:145" x14ac:dyDescent="0.3">
      <c r="A2074" s="12" t="s">
        <v>71</v>
      </c>
      <c r="B2074" s="6" t="s">
        <v>3552</v>
      </c>
      <c r="AJ2074">
        <v>14.9</v>
      </c>
      <c r="AL2074"/>
      <c r="AN2074"/>
      <c r="AO2074"/>
      <c r="AZ2074" s="12"/>
      <c r="BA2074" s="6"/>
      <c r="EM2074" t="s">
        <v>591</v>
      </c>
      <c r="EN2074" s="16">
        <v>1</v>
      </c>
    </row>
    <row r="2075" spans="1:145" x14ac:dyDescent="0.3">
      <c r="A2075" s="12" t="s">
        <v>71</v>
      </c>
      <c r="B2075" s="6" t="s">
        <v>3553</v>
      </c>
      <c r="F2075" s="6">
        <v>200</v>
      </c>
      <c r="AH2075">
        <v>17.350000000000001</v>
      </c>
      <c r="AI2075">
        <v>1.05</v>
      </c>
      <c r="AL2075"/>
      <c r="AN2075"/>
      <c r="AO2075"/>
      <c r="AZ2075" s="12"/>
      <c r="BA2075" s="6"/>
      <c r="EM2075" t="s">
        <v>591</v>
      </c>
      <c r="EN2075" s="16">
        <v>1</v>
      </c>
    </row>
    <row r="2076" spans="1:145" x14ac:dyDescent="0.3">
      <c r="A2076" s="12" t="s">
        <v>71</v>
      </c>
      <c r="B2076" s="6" t="s">
        <v>3554</v>
      </c>
      <c r="E2076">
        <v>1400</v>
      </c>
      <c r="F2076" s="6">
        <v>1700</v>
      </c>
      <c r="AH2076">
        <v>30.4</v>
      </c>
      <c r="AI2076">
        <v>1</v>
      </c>
      <c r="AJ2076">
        <v>34.4</v>
      </c>
      <c r="AK2076">
        <v>0.6</v>
      </c>
      <c r="AL2076"/>
      <c r="AN2076"/>
      <c r="AO2076"/>
      <c r="AZ2076" s="12"/>
      <c r="BA2076" s="6"/>
      <c r="EM2076" t="s">
        <v>591</v>
      </c>
      <c r="EN2076" s="16">
        <v>1</v>
      </c>
    </row>
    <row r="2077" spans="1:145" x14ac:dyDescent="0.3">
      <c r="A2077" s="12" t="s">
        <v>71</v>
      </c>
      <c r="B2077" s="6" t="s">
        <v>3555</v>
      </c>
      <c r="AH2077">
        <v>34.799999999999997</v>
      </c>
      <c r="AL2077"/>
      <c r="AN2077"/>
      <c r="AO2077"/>
      <c r="AZ2077" s="12"/>
      <c r="BA2077" s="6"/>
      <c r="EM2077" t="s">
        <v>591</v>
      </c>
      <c r="EN2077" s="16">
        <v>1</v>
      </c>
    </row>
    <row r="2078" spans="1:145" x14ac:dyDescent="0.3">
      <c r="A2078" s="12" t="s">
        <v>71</v>
      </c>
      <c r="B2078" s="6" t="s">
        <v>3556</v>
      </c>
      <c r="AH2078">
        <v>17.399999999999999</v>
      </c>
      <c r="AL2078"/>
      <c r="AN2078"/>
      <c r="AO2078"/>
      <c r="AZ2078" s="12"/>
      <c r="BA2078" s="6"/>
      <c r="EM2078" t="s">
        <v>591</v>
      </c>
      <c r="EN2078" s="16">
        <v>1</v>
      </c>
    </row>
    <row r="2079" spans="1:145" x14ac:dyDescent="0.3">
      <c r="A2079" s="12" t="s">
        <v>71</v>
      </c>
      <c r="B2079" s="6" t="s">
        <v>3557</v>
      </c>
      <c r="E2079">
        <v>1800</v>
      </c>
      <c r="F2079" s="6">
        <v>2000</v>
      </c>
      <c r="AJ2079">
        <v>38.4</v>
      </c>
      <c r="AL2079"/>
      <c r="AN2079"/>
      <c r="AO2079"/>
      <c r="AZ2079" s="12"/>
      <c r="BA2079" s="6"/>
      <c r="EM2079" t="s">
        <v>591</v>
      </c>
      <c r="EN2079" s="16">
        <v>1</v>
      </c>
    </row>
    <row r="2080" spans="1:145" x14ac:dyDescent="0.3">
      <c r="A2080" s="12" t="s">
        <v>71</v>
      </c>
      <c r="B2080" s="6" t="s">
        <v>3558</v>
      </c>
      <c r="AJ2080">
        <v>18.600000000000001</v>
      </c>
      <c r="AL2080"/>
      <c r="AN2080"/>
      <c r="AO2080"/>
      <c r="AZ2080" s="12"/>
      <c r="BA2080" s="6"/>
      <c r="EM2080" t="s">
        <v>591</v>
      </c>
      <c r="EN2080" s="16">
        <v>1</v>
      </c>
    </row>
    <row r="2081" spans="1:145" x14ac:dyDescent="0.3">
      <c r="A2081" s="12" t="s">
        <v>71</v>
      </c>
      <c r="B2081" s="6" t="s">
        <v>3559</v>
      </c>
      <c r="E2081">
        <v>1100</v>
      </c>
      <c r="F2081" s="6">
        <v>1400</v>
      </c>
      <c r="AH2081">
        <v>23</v>
      </c>
      <c r="AI2081">
        <v>1.7</v>
      </c>
      <c r="AJ2081">
        <v>26</v>
      </c>
      <c r="AL2081"/>
      <c r="AN2081"/>
      <c r="AO2081"/>
      <c r="AZ2081" s="12"/>
      <c r="BA2081" s="6"/>
      <c r="EM2081" t="s">
        <v>591</v>
      </c>
      <c r="EN2081" s="16">
        <v>1</v>
      </c>
    </row>
    <row r="2082" spans="1:145" x14ac:dyDescent="0.3">
      <c r="A2082" s="12" t="s">
        <v>71</v>
      </c>
      <c r="B2082" s="6" t="s">
        <v>3560</v>
      </c>
      <c r="C2082">
        <v>2</v>
      </c>
      <c r="E2082">
        <v>15</v>
      </c>
      <c r="F2082" s="6">
        <v>1070</v>
      </c>
      <c r="AH2082">
        <v>19.5</v>
      </c>
      <c r="AI2082">
        <v>1.8</v>
      </c>
      <c r="AJ2082">
        <v>24.3</v>
      </c>
      <c r="AK2082">
        <v>1.3</v>
      </c>
      <c r="AL2082"/>
      <c r="AN2082"/>
      <c r="AO2082"/>
      <c r="AZ2082" s="12"/>
      <c r="BA2082" s="6"/>
      <c r="EM2082" t="s">
        <v>591</v>
      </c>
      <c r="EN2082" s="16">
        <v>1</v>
      </c>
    </row>
    <row r="2083" spans="1:145" x14ac:dyDescent="0.3">
      <c r="A2083" s="12" t="s">
        <v>71</v>
      </c>
      <c r="B2083" s="6" t="s">
        <v>3561</v>
      </c>
      <c r="E2083">
        <v>1800</v>
      </c>
      <c r="F2083" s="6">
        <v>2100</v>
      </c>
      <c r="AG2083" s="6">
        <v>1</v>
      </c>
      <c r="AH2083">
        <v>33.9</v>
      </c>
      <c r="AI2083">
        <v>0.3</v>
      </c>
      <c r="AJ2083">
        <v>51.5</v>
      </c>
      <c r="AL2083"/>
      <c r="AN2083"/>
      <c r="AO2083"/>
      <c r="AZ2083" s="12"/>
      <c r="BA2083" s="6"/>
      <c r="EM2083" t="s">
        <v>591</v>
      </c>
      <c r="EN2083" s="16">
        <v>1</v>
      </c>
    </row>
    <row r="2084" spans="1:145" x14ac:dyDescent="0.3">
      <c r="A2084" s="12" t="s">
        <v>71</v>
      </c>
      <c r="B2084" s="6" t="s">
        <v>3562</v>
      </c>
      <c r="AJ2084">
        <v>17.5</v>
      </c>
      <c r="AL2084"/>
      <c r="AN2084"/>
      <c r="AO2084"/>
      <c r="AZ2084" s="12"/>
      <c r="BA2084" s="6"/>
      <c r="EM2084" t="s">
        <v>591</v>
      </c>
      <c r="EN2084" s="16">
        <v>1</v>
      </c>
    </row>
    <row r="2085" spans="1:145" x14ac:dyDescent="0.3">
      <c r="A2085" s="12" t="s">
        <v>71</v>
      </c>
      <c r="B2085" s="6" t="s">
        <v>3563</v>
      </c>
      <c r="E2085">
        <v>500</v>
      </c>
      <c r="F2085" s="6">
        <v>800</v>
      </c>
      <c r="AH2085">
        <v>22.35</v>
      </c>
      <c r="AI2085">
        <v>1.75</v>
      </c>
      <c r="AJ2085">
        <v>23.1</v>
      </c>
      <c r="AL2085"/>
      <c r="AN2085"/>
      <c r="AO2085"/>
      <c r="AZ2085" s="12"/>
      <c r="BA2085" s="6"/>
      <c r="EM2085" t="s">
        <v>591</v>
      </c>
      <c r="EN2085" s="16">
        <v>1</v>
      </c>
    </row>
    <row r="2086" spans="1:145" x14ac:dyDescent="0.3">
      <c r="A2086" s="12" t="s">
        <v>71</v>
      </c>
      <c r="B2086" s="6" t="s">
        <v>3564</v>
      </c>
      <c r="E2086">
        <v>100</v>
      </c>
      <c r="F2086" s="6">
        <v>1400</v>
      </c>
      <c r="AH2086">
        <v>22.3</v>
      </c>
      <c r="AJ2086">
        <v>23.5</v>
      </c>
      <c r="AK2086">
        <v>1.1000000000000001</v>
      </c>
      <c r="AL2086"/>
      <c r="AN2086"/>
      <c r="AO2086"/>
      <c r="AZ2086" s="12"/>
      <c r="BA2086" s="6"/>
      <c r="EM2086" t="s">
        <v>591</v>
      </c>
      <c r="EN2086" s="16">
        <v>1</v>
      </c>
    </row>
    <row r="2087" spans="1:145" x14ac:dyDescent="0.3">
      <c r="A2087" s="12" t="s">
        <v>71</v>
      </c>
      <c r="B2087" s="6" t="s">
        <v>3565</v>
      </c>
      <c r="E2087">
        <v>1100</v>
      </c>
      <c r="F2087" s="6">
        <v>1400</v>
      </c>
      <c r="AH2087">
        <v>21.35</v>
      </c>
      <c r="AI2087">
        <v>1.45</v>
      </c>
      <c r="AJ2087">
        <v>20.7</v>
      </c>
      <c r="AL2087"/>
      <c r="AN2087"/>
      <c r="AO2087"/>
      <c r="AZ2087" s="12"/>
      <c r="BA2087" s="6"/>
      <c r="EM2087" t="s">
        <v>591</v>
      </c>
      <c r="EN2087" s="16">
        <v>1</v>
      </c>
    </row>
    <row r="2088" spans="1:145" x14ac:dyDescent="0.3">
      <c r="A2088" s="12" t="s">
        <v>71</v>
      </c>
      <c r="B2088" s="6" t="s">
        <v>3566</v>
      </c>
      <c r="E2088">
        <v>1750</v>
      </c>
      <c r="F2088" s="6">
        <v>1800</v>
      </c>
      <c r="AG2088" s="6">
        <v>0</v>
      </c>
      <c r="AL2088">
        <v>12.7</v>
      </c>
      <c r="AM2088" s="6">
        <v>0.7</v>
      </c>
      <c r="AN2088"/>
      <c r="AO2088"/>
      <c r="AZ2088" s="12"/>
      <c r="BA2088" s="6"/>
      <c r="EM2088" t="s">
        <v>591</v>
      </c>
      <c r="EN2088" s="16">
        <v>1</v>
      </c>
    </row>
    <row r="2089" spans="1:145" x14ac:dyDescent="0.3">
      <c r="A2089" s="12" t="s">
        <v>71</v>
      </c>
      <c r="B2089" s="6" t="s">
        <v>3567</v>
      </c>
      <c r="E2089">
        <v>1600</v>
      </c>
      <c r="F2089" s="6">
        <v>1700</v>
      </c>
      <c r="AH2089">
        <v>22.3</v>
      </c>
      <c r="AJ2089">
        <v>32.5</v>
      </c>
      <c r="AL2089"/>
      <c r="AN2089"/>
      <c r="AO2089"/>
      <c r="AZ2089" s="12"/>
      <c r="BA2089" s="6"/>
      <c r="EM2089" t="s">
        <v>591</v>
      </c>
      <c r="EN2089" s="16">
        <v>1</v>
      </c>
    </row>
    <row r="2090" spans="1:145" x14ac:dyDescent="0.3">
      <c r="A2090" s="12" t="s">
        <v>71</v>
      </c>
      <c r="B2090" s="6" t="s">
        <v>3568</v>
      </c>
      <c r="AH2090">
        <v>30.7</v>
      </c>
      <c r="AI2090">
        <v>0.5</v>
      </c>
      <c r="AJ2090">
        <v>36</v>
      </c>
      <c r="AK2090">
        <v>5.6</v>
      </c>
      <c r="AL2090"/>
      <c r="AN2090"/>
      <c r="AO2090"/>
      <c r="AZ2090" s="12"/>
      <c r="BA2090" s="6"/>
      <c r="EM2090" t="s">
        <v>591</v>
      </c>
      <c r="EN2090" s="16">
        <v>1</v>
      </c>
    </row>
    <row r="2091" spans="1:145" x14ac:dyDescent="0.3">
      <c r="A2091" s="12" t="s">
        <v>71</v>
      </c>
      <c r="B2091" s="6" t="s">
        <v>3569</v>
      </c>
      <c r="AL2091"/>
      <c r="AN2091"/>
      <c r="AO2091"/>
      <c r="AZ2091" s="12"/>
      <c r="BA2091" s="6"/>
      <c r="EM2091" t="s">
        <v>591</v>
      </c>
      <c r="EN2091" s="16">
        <v>1</v>
      </c>
      <c r="EO2091" t="s">
        <v>602</v>
      </c>
    </row>
    <row r="2092" spans="1:145" x14ac:dyDescent="0.3">
      <c r="A2092" s="12" t="s">
        <v>71</v>
      </c>
      <c r="B2092" s="6" t="s">
        <v>3570</v>
      </c>
      <c r="E2092" s="12">
        <v>1245</v>
      </c>
      <c r="AG2092" s="6">
        <v>1</v>
      </c>
      <c r="AH2092">
        <v>24.75</v>
      </c>
      <c r="AI2092">
        <v>0.55000000000000004</v>
      </c>
      <c r="AJ2092">
        <v>32.450000000000003</v>
      </c>
      <c r="AL2092"/>
      <c r="AN2092"/>
      <c r="AO2092"/>
      <c r="AZ2092" s="12"/>
      <c r="BA2092" s="6"/>
      <c r="EM2092" t="s">
        <v>591</v>
      </c>
      <c r="EN2092" s="16">
        <v>1</v>
      </c>
    </row>
    <row r="2093" spans="1:145" x14ac:dyDescent="0.3">
      <c r="A2093" s="12" t="s">
        <v>71</v>
      </c>
      <c r="B2093" s="6" t="s">
        <v>3571</v>
      </c>
      <c r="AJ2093">
        <v>29.7</v>
      </c>
      <c r="AK2093">
        <v>1.3</v>
      </c>
      <c r="AL2093"/>
      <c r="AN2093"/>
      <c r="AO2093"/>
      <c r="AZ2093" s="12"/>
      <c r="BA2093" s="6"/>
      <c r="EM2093" t="s">
        <v>591</v>
      </c>
      <c r="EN2093" s="16">
        <v>1</v>
      </c>
    </row>
    <row r="2094" spans="1:145" x14ac:dyDescent="0.3">
      <c r="A2094" s="12" t="s">
        <v>71</v>
      </c>
      <c r="B2094" s="6" t="s">
        <v>3572</v>
      </c>
      <c r="AJ2094">
        <v>35.700000000000003</v>
      </c>
      <c r="AL2094"/>
      <c r="AN2094"/>
      <c r="AO2094"/>
      <c r="AZ2094" s="12"/>
      <c r="BA2094" s="6"/>
      <c r="EM2094" t="s">
        <v>591</v>
      </c>
      <c r="EN2094" s="16">
        <v>1</v>
      </c>
    </row>
    <row r="2095" spans="1:145" x14ac:dyDescent="0.3">
      <c r="A2095" s="12" t="s">
        <v>71</v>
      </c>
      <c r="B2095" s="6" t="s">
        <v>3573</v>
      </c>
      <c r="E2095">
        <v>1400</v>
      </c>
      <c r="F2095" s="6">
        <v>1950</v>
      </c>
      <c r="AL2095">
        <v>31.3</v>
      </c>
      <c r="AM2095" s="6">
        <v>5.2</v>
      </c>
      <c r="AN2095"/>
      <c r="AO2095"/>
      <c r="AZ2095" s="12"/>
      <c r="BA2095" s="6"/>
      <c r="EM2095" t="s">
        <v>591</v>
      </c>
      <c r="EN2095" s="16">
        <v>1</v>
      </c>
    </row>
    <row r="2096" spans="1:145" x14ac:dyDescent="0.3">
      <c r="A2096" s="12" t="s">
        <v>71</v>
      </c>
      <c r="B2096" s="6" t="s">
        <v>3574</v>
      </c>
      <c r="AH2096">
        <v>24.8</v>
      </c>
      <c r="AI2096">
        <v>0.6</v>
      </c>
      <c r="AL2096"/>
      <c r="AN2096"/>
      <c r="AO2096"/>
      <c r="AZ2096" s="12"/>
      <c r="BA2096" s="6"/>
      <c r="EM2096" t="s">
        <v>591</v>
      </c>
      <c r="EN2096" s="16">
        <v>1</v>
      </c>
    </row>
    <row r="2097" spans="1:144" x14ac:dyDescent="0.3">
      <c r="A2097" s="12" t="s">
        <v>71</v>
      </c>
      <c r="B2097" s="6" t="s">
        <v>3575</v>
      </c>
      <c r="AH2097">
        <v>31.6</v>
      </c>
      <c r="AL2097"/>
      <c r="AN2097"/>
      <c r="AO2097"/>
      <c r="AZ2097" s="12"/>
      <c r="BA2097" s="6"/>
      <c r="EM2097" t="s">
        <v>591</v>
      </c>
      <c r="EN2097" s="16">
        <v>1</v>
      </c>
    </row>
    <row r="2098" spans="1:144" x14ac:dyDescent="0.3">
      <c r="A2098" s="12" t="s">
        <v>71</v>
      </c>
      <c r="B2098" s="6" t="s">
        <v>3576</v>
      </c>
      <c r="F2098" s="6">
        <v>1375</v>
      </c>
      <c r="AG2098" s="6">
        <v>0</v>
      </c>
      <c r="AH2098">
        <v>21</v>
      </c>
      <c r="AI2098">
        <v>2</v>
      </c>
      <c r="AJ2098">
        <v>26</v>
      </c>
      <c r="AK2098">
        <v>4</v>
      </c>
      <c r="AL2098"/>
      <c r="AN2098"/>
      <c r="AO2098"/>
      <c r="AZ2098" s="12"/>
      <c r="BA2098" s="6"/>
      <c r="EM2098" t="s">
        <v>591</v>
      </c>
      <c r="EN2098" s="16">
        <v>1</v>
      </c>
    </row>
    <row r="2099" spans="1:144" x14ac:dyDescent="0.3">
      <c r="A2099" s="12" t="s">
        <v>71</v>
      </c>
      <c r="B2099" s="6" t="s">
        <v>3577</v>
      </c>
      <c r="E2099">
        <v>1000</v>
      </c>
      <c r="F2099" s="6">
        <v>1500</v>
      </c>
      <c r="AH2099">
        <v>24.2</v>
      </c>
      <c r="AI2099">
        <v>1</v>
      </c>
      <c r="AJ2099">
        <v>29.3</v>
      </c>
      <c r="AL2099"/>
      <c r="AN2099"/>
      <c r="AO2099"/>
      <c r="AZ2099" s="12"/>
      <c r="BA2099" s="6"/>
      <c r="EM2099" t="s">
        <v>591</v>
      </c>
      <c r="EN2099" s="16">
        <v>1</v>
      </c>
    </row>
    <row r="2100" spans="1:144" s="195" customFormat="1" x14ac:dyDescent="0.3">
      <c r="A2100" s="193" t="s">
        <v>71</v>
      </c>
      <c r="B2100" s="196" t="s">
        <v>3578</v>
      </c>
      <c r="C2100" s="195">
        <v>2</v>
      </c>
      <c r="D2100" s="196">
        <v>0</v>
      </c>
      <c r="E2100" s="195">
        <v>1200</v>
      </c>
      <c r="F2100" s="196">
        <v>1600</v>
      </c>
      <c r="G2100" s="197">
        <v>28.43</v>
      </c>
      <c r="H2100" s="197">
        <v>28.97</v>
      </c>
      <c r="I2100" s="197">
        <v>28.7</v>
      </c>
      <c r="J2100" s="198">
        <v>0.38183766184073509</v>
      </c>
      <c r="K2100" s="199">
        <v>1118</v>
      </c>
      <c r="L2100" s="199">
        <v>1996</v>
      </c>
      <c r="M2100" s="199">
        <v>1557</v>
      </c>
      <c r="N2100" s="200">
        <v>620.83975388178874</v>
      </c>
      <c r="O2100" s="208">
        <v>8.4803499999999996</v>
      </c>
      <c r="P2100" s="196">
        <v>8.9581900000000001</v>
      </c>
      <c r="Q2100" s="208">
        <v>77.156229999999994</v>
      </c>
      <c r="R2100" s="196">
        <v>77.311940000000007</v>
      </c>
      <c r="S2100" s="202">
        <v>1</v>
      </c>
      <c r="T2100" s="202">
        <v>0</v>
      </c>
      <c r="U2100" s="202">
        <v>0</v>
      </c>
      <c r="V2100" s="202">
        <v>0</v>
      </c>
      <c r="W2100" s="202">
        <v>0</v>
      </c>
      <c r="X2100" s="202">
        <v>0</v>
      </c>
      <c r="Y2100" s="202">
        <v>0</v>
      </c>
      <c r="Z2100" s="202">
        <v>0</v>
      </c>
      <c r="AA2100" s="202">
        <v>0</v>
      </c>
      <c r="AB2100" s="202">
        <v>0</v>
      </c>
      <c r="AC2100" s="202">
        <v>0</v>
      </c>
      <c r="AD2100" s="202">
        <v>0</v>
      </c>
      <c r="AE2100" s="203">
        <v>0</v>
      </c>
      <c r="AF2100" s="204">
        <v>3</v>
      </c>
      <c r="AG2100" s="196"/>
      <c r="AH2100" s="195">
        <v>23.7</v>
      </c>
      <c r="AJ2100" s="195">
        <v>26</v>
      </c>
      <c r="AM2100" s="196"/>
      <c r="AN2100" s="195">
        <v>5</v>
      </c>
      <c r="AO2100" s="195">
        <v>8</v>
      </c>
      <c r="AP2100" s="195">
        <v>5.73</v>
      </c>
      <c r="AQ2100" s="195">
        <v>0.05</v>
      </c>
      <c r="AS2100" s="196"/>
      <c r="AY2100" s="196"/>
      <c r="AZ2100" s="193"/>
      <c r="BA2100" s="196"/>
      <c r="BG2100" s="195">
        <v>1</v>
      </c>
      <c r="BJ2100" s="196">
        <v>1</v>
      </c>
      <c r="BL2100" s="196"/>
      <c r="BT2100" s="196"/>
      <c r="CA2100" s="196"/>
      <c r="CS2100" s="196"/>
      <c r="CU2100" s="196"/>
      <c r="CX2100" s="196"/>
      <c r="DN2100" s="196"/>
      <c r="DS2100" s="196"/>
      <c r="DY2100" s="196"/>
      <c r="EL2100" s="196"/>
      <c r="EM2100" s="195" t="s">
        <v>591</v>
      </c>
      <c r="EN2100" s="206" t="s">
        <v>3713</v>
      </c>
    </row>
    <row r="2101" spans="1:144" x14ac:dyDescent="0.3">
      <c r="A2101" s="12" t="s">
        <v>71</v>
      </c>
      <c r="B2101" s="6" t="s">
        <v>3579</v>
      </c>
      <c r="E2101">
        <v>1900</v>
      </c>
      <c r="F2101" s="6">
        <v>2300</v>
      </c>
      <c r="AH2101">
        <v>20</v>
      </c>
      <c r="AI2101">
        <v>0.8</v>
      </c>
      <c r="AJ2101">
        <v>25.2</v>
      </c>
      <c r="AK2101">
        <v>0.1</v>
      </c>
      <c r="AL2101"/>
      <c r="AN2101"/>
      <c r="AO2101"/>
      <c r="AP2101">
        <v>3</v>
      </c>
      <c r="AQ2101">
        <v>0.05</v>
      </c>
      <c r="AZ2101" s="12"/>
      <c r="BA2101" s="6"/>
      <c r="EM2101" t="s">
        <v>591</v>
      </c>
      <c r="EN2101" s="16">
        <v>1</v>
      </c>
    </row>
    <row r="2102" spans="1:144" s="195" customFormat="1" ht="15" customHeight="1" x14ac:dyDescent="0.3">
      <c r="A2102" s="193" t="s">
        <v>71</v>
      </c>
      <c r="B2102" s="196" t="s">
        <v>3580</v>
      </c>
      <c r="C2102" s="195">
        <v>2</v>
      </c>
      <c r="D2102" s="196">
        <v>0</v>
      </c>
      <c r="E2102" s="195">
        <v>600</v>
      </c>
      <c r="F2102" s="196">
        <v>1000</v>
      </c>
      <c r="G2102" s="197">
        <v>26.49</v>
      </c>
      <c r="H2102" s="197">
        <v>29.81</v>
      </c>
      <c r="I2102" s="197">
        <v>28.15</v>
      </c>
      <c r="J2102" s="198">
        <v>2.3475945135393377</v>
      </c>
      <c r="K2102" s="199">
        <v>1408</v>
      </c>
      <c r="L2102" s="199">
        <v>3132</v>
      </c>
      <c r="M2102" s="199">
        <v>2270</v>
      </c>
      <c r="N2102" s="200">
        <v>1219.052090765608</v>
      </c>
      <c r="O2102" s="195">
        <v>17.88926</v>
      </c>
      <c r="P2102" s="196">
        <v>19.072849999999999</v>
      </c>
      <c r="Q2102" s="195">
        <v>73.271180000000001</v>
      </c>
      <c r="R2102" s="196">
        <v>73.83717</v>
      </c>
      <c r="S2102" s="202">
        <v>1</v>
      </c>
      <c r="T2102" s="202">
        <v>0</v>
      </c>
      <c r="U2102" s="202">
        <v>0</v>
      </c>
      <c r="V2102" s="202">
        <v>0</v>
      </c>
      <c r="W2102" s="202">
        <v>0</v>
      </c>
      <c r="X2102" s="202">
        <v>0</v>
      </c>
      <c r="Y2102" s="202">
        <v>0</v>
      </c>
      <c r="Z2102" s="202">
        <v>0</v>
      </c>
      <c r="AA2102" s="202">
        <v>0</v>
      </c>
      <c r="AB2102" s="202">
        <v>0</v>
      </c>
      <c r="AC2102" s="202">
        <v>0</v>
      </c>
      <c r="AD2102" s="202">
        <v>0</v>
      </c>
      <c r="AE2102" s="203">
        <v>0</v>
      </c>
      <c r="AF2102" s="204">
        <v>1</v>
      </c>
      <c r="AG2102" s="196"/>
      <c r="AH2102" s="195">
        <v>22.3</v>
      </c>
      <c r="AI2102" s="195">
        <v>3.2</v>
      </c>
      <c r="AJ2102" s="195">
        <v>22.6</v>
      </c>
      <c r="AK2102" s="195">
        <v>7.2</v>
      </c>
      <c r="AM2102" s="196"/>
      <c r="AN2102" s="195">
        <v>40</v>
      </c>
      <c r="AO2102" s="195">
        <v>60</v>
      </c>
      <c r="AP2102" s="195">
        <v>2.5099999999999998</v>
      </c>
      <c r="AQ2102" s="195">
        <v>0.02</v>
      </c>
      <c r="AR2102" s="195">
        <v>3.6</v>
      </c>
      <c r="AS2102" s="196">
        <v>0.6</v>
      </c>
      <c r="AY2102" s="196"/>
      <c r="AZ2102" s="193"/>
      <c r="BA2102" s="196"/>
      <c r="BG2102" s="195">
        <v>1</v>
      </c>
      <c r="BJ2102" s="196">
        <v>1</v>
      </c>
      <c r="BL2102" s="196"/>
      <c r="BT2102" s="196"/>
      <c r="CA2102" s="196"/>
      <c r="CS2102" s="196"/>
      <c r="CU2102" s="196"/>
      <c r="CX2102" s="196"/>
      <c r="DN2102" s="196"/>
      <c r="DS2102" s="196"/>
      <c r="DY2102" s="196"/>
      <c r="EL2102" s="196"/>
      <c r="EM2102" s="195" t="s">
        <v>591</v>
      </c>
      <c r="EN2102" s="206">
        <v>1</v>
      </c>
    </row>
    <row r="2103" spans="1:144" x14ac:dyDescent="0.3">
      <c r="A2103" s="12" t="s">
        <v>71</v>
      </c>
      <c r="B2103" s="6" t="s">
        <v>3581</v>
      </c>
      <c r="E2103" s="12">
        <v>1500</v>
      </c>
      <c r="F2103" s="6">
        <v>1500</v>
      </c>
      <c r="AL2103">
        <v>21.4</v>
      </c>
      <c r="AM2103" s="6">
        <v>0.7</v>
      </c>
      <c r="AN2103"/>
      <c r="AO2103"/>
      <c r="AZ2103" s="12"/>
      <c r="BA2103" s="6"/>
      <c r="EM2103" t="s">
        <v>591</v>
      </c>
      <c r="EN2103" s="16">
        <v>1</v>
      </c>
    </row>
    <row r="2104" spans="1:144" x14ac:dyDescent="0.3">
      <c r="A2104" s="12" t="s">
        <v>71</v>
      </c>
      <c r="B2104" s="6" t="s">
        <v>3582</v>
      </c>
      <c r="E2104">
        <v>500</v>
      </c>
      <c r="F2104" s="6">
        <v>700</v>
      </c>
      <c r="AH2104">
        <v>26.8</v>
      </c>
      <c r="AI2104">
        <v>1.7</v>
      </c>
      <c r="AL2104"/>
      <c r="AN2104"/>
      <c r="AO2104"/>
      <c r="AZ2104" s="12"/>
      <c r="BA2104" s="6"/>
      <c r="EM2104" t="s">
        <v>591</v>
      </c>
      <c r="EN2104" s="16">
        <v>1</v>
      </c>
    </row>
    <row r="2105" spans="1:144" x14ac:dyDescent="0.3">
      <c r="A2105" s="12" t="s">
        <v>71</v>
      </c>
      <c r="B2105" s="6" t="s">
        <v>3583</v>
      </c>
      <c r="E2105" s="12">
        <v>600</v>
      </c>
      <c r="F2105" s="6">
        <v>600</v>
      </c>
      <c r="AL2105">
        <v>17.815000000000001</v>
      </c>
      <c r="AM2105" s="6">
        <v>0.245</v>
      </c>
      <c r="AN2105"/>
      <c r="AO2105"/>
      <c r="AZ2105" s="12"/>
      <c r="BA2105" s="6"/>
      <c r="EM2105" t="s">
        <v>591</v>
      </c>
      <c r="EN2105" s="16">
        <v>1</v>
      </c>
    </row>
    <row r="2106" spans="1:144" x14ac:dyDescent="0.3">
      <c r="A2106" s="12" t="s">
        <v>71</v>
      </c>
      <c r="B2106" s="6" t="s">
        <v>3584</v>
      </c>
      <c r="C2106">
        <v>2</v>
      </c>
      <c r="E2106" s="12">
        <v>1000</v>
      </c>
      <c r="F2106" s="6">
        <v>1000</v>
      </c>
      <c r="AH2106">
        <v>34</v>
      </c>
      <c r="AL2106"/>
      <c r="AN2106"/>
      <c r="AO2106"/>
      <c r="AP2106">
        <v>4.5</v>
      </c>
      <c r="AQ2106">
        <v>0.3</v>
      </c>
      <c r="AZ2106" s="12"/>
      <c r="BA2106" s="6"/>
      <c r="EM2106" t="s">
        <v>591</v>
      </c>
      <c r="EN2106" s="16">
        <v>1</v>
      </c>
    </row>
    <row r="2107" spans="1:144" x14ac:dyDescent="0.3">
      <c r="A2107" s="12" t="s">
        <v>71</v>
      </c>
      <c r="B2107" s="6" t="s">
        <v>3585</v>
      </c>
      <c r="AH2107">
        <v>23.85</v>
      </c>
      <c r="AI2107">
        <v>1.75</v>
      </c>
      <c r="AJ2107">
        <v>23.3</v>
      </c>
      <c r="AL2107"/>
      <c r="AN2107"/>
      <c r="AO2107"/>
      <c r="AZ2107" s="12"/>
      <c r="BA2107" s="6"/>
      <c r="EM2107" t="s">
        <v>591</v>
      </c>
      <c r="EN2107" s="16">
        <v>1</v>
      </c>
    </row>
    <row r="2108" spans="1:144" x14ac:dyDescent="0.3">
      <c r="A2108" s="12" t="s">
        <v>71</v>
      </c>
      <c r="B2108" s="6" t="s">
        <v>3586</v>
      </c>
      <c r="E2108">
        <v>1000</v>
      </c>
      <c r="F2108" s="6">
        <v>1000</v>
      </c>
      <c r="AG2108" s="6">
        <v>1</v>
      </c>
      <c r="AL2108">
        <v>37.4</v>
      </c>
      <c r="AM2108" s="6">
        <v>1.5</v>
      </c>
      <c r="AN2108"/>
      <c r="AO2108"/>
      <c r="AZ2108" s="12"/>
      <c r="BA2108" s="6"/>
      <c r="EM2108" t="s">
        <v>591</v>
      </c>
      <c r="EN2108" s="16">
        <v>1</v>
      </c>
    </row>
    <row r="2109" spans="1:144" s="195" customFormat="1" x14ac:dyDescent="0.3">
      <c r="A2109" s="193" t="s">
        <v>71</v>
      </c>
      <c r="B2109" s="196" t="s">
        <v>3587</v>
      </c>
      <c r="C2109" s="195">
        <v>2</v>
      </c>
      <c r="D2109" s="196">
        <v>0</v>
      </c>
      <c r="E2109" s="195">
        <v>1896</v>
      </c>
      <c r="F2109" s="196">
        <v>2695</v>
      </c>
      <c r="G2109" s="197">
        <v>27.41</v>
      </c>
      <c r="H2109" s="197">
        <v>30.08</v>
      </c>
      <c r="I2109" s="197">
        <v>28.744999999999997</v>
      </c>
      <c r="J2109" s="198">
        <v>1.8879751057680805</v>
      </c>
      <c r="K2109" s="199">
        <v>1692</v>
      </c>
      <c r="L2109" s="199">
        <v>1735</v>
      </c>
      <c r="M2109" s="199">
        <v>1713.5</v>
      </c>
      <c r="N2109" s="200">
        <v>30.405591591021544</v>
      </c>
      <c r="O2109" s="208">
        <v>10.052479999999999</v>
      </c>
      <c r="P2109" s="196">
        <v>10.16521</v>
      </c>
      <c r="Q2109" s="208">
        <v>77.092609999999993</v>
      </c>
      <c r="R2109" s="201">
        <v>77.197500000000005</v>
      </c>
      <c r="S2109" s="202">
        <v>0</v>
      </c>
      <c r="T2109" s="202">
        <v>0</v>
      </c>
      <c r="U2109" s="202">
        <v>0</v>
      </c>
      <c r="V2109" s="202">
        <v>1</v>
      </c>
      <c r="W2109" s="202">
        <v>0</v>
      </c>
      <c r="X2109" s="202">
        <v>0</v>
      </c>
      <c r="Y2109" s="202">
        <v>0</v>
      </c>
      <c r="Z2109" s="202">
        <v>0</v>
      </c>
      <c r="AA2109" s="202">
        <v>0</v>
      </c>
      <c r="AB2109" s="202">
        <v>0</v>
      </c>
      <c r="AC2109" s="202">
        <v>0</v>
      </c>
      <c r="AD2109" s="202">
        <v>0</v>
      </c>
      <c r="AE2109" s="203">
        <v>0</v>
      </c>
      <c r="AF2109" s="204">
        <v>4</v>
      </c>
      <c r="AG2109" s="196"/>
      <c r="AH2109" s="195">
        <v>23.6</v>
      </c>
      <c r="AI2109" s="195">
        <v>0.9</v>
      </c>
      <c r="AJ2109" s="195">
        <v>26.75</v>
      </c>
      <c r="AK2109" s="195">
        <v>1.55</v>
      </c>
      <c r="AM2109" s="196"/>
      <c r="AR2109" s="195">
        <v>3.5</v>
      </c>
      <c r="AS2109" s="196">
        <v>0.5</v>
      </c>
      <c r="AY2109" s="196"/>
      <c r="AZ2109" s="193"/>
      <c r="BA2109" s="196"/>
      <c r="BJ2109" s="196"/>
      <c r="BL2109" s="196"/>
      <c r="BT2109" s="196"/>
      <c r="CA2109" s="196">
        <v>1</v>
      </c>
      <c r="CS2109" s="196"/>
      <c r="CU2109" s="196"/>
      <c r="CX2109" s="196"/>
      <c r="DN2109" s="196"/>
      <c r="DS2109" s="196"/>
      <c r="DY2109" s="196"/>
      <c r="EL2109" s="196"/>
      <c r="EM2109" s="195" t="s">
        <v>591</v>
      </c>
      <c r="EN2109" s="206" t="s">
        <v>3713</v>
      </c>
    </row>
    <row r="2110" spans="1:144" x14ac:dyDescent="0.3">
      <c r="A2110" s="12" t="s">
        <v>71</v>
      </c>
      <c r="B2110" s="6" t="s">
        <v>3588</v>
      </c>
      <c r="F2110" s="6">
        <v>400</v>
      </c>
      <c r="AJ2110">
        <v>31</v>
      </c>
      <c r="AL2110"/>
      <c r="AN2110"/>
      <c r="AO2110"/>
      <c r="AZ2110" s="12"/>
      <c r="BA2110" s="6"/>
      <c r="EM2110" t="s">
        <v>591</v>
      </c>
      <c r="EN2110" s="16">
        <v>1</v>
      </c>
    </row>
    <row r="2111" spans="1:144" x14ac:dyDescent="0.3">
      <c r="A2111" s="12" t="s">
        <v>71</v>
      </c>
      <c r="B2111" s="6" t="s">
        <v>3589</v>
      </c>
      <c r="AL2111">
        <v>50.9</v>
      </c>
      <c r="AN2111"/>
      <c r="AO2111"/>
      <c r="AZ2111" s="12"/>
      <c r="BA2111" s="6"/>
      <c r="EM2111" t="s">
        <v>591</v>
      </c>
      <c r="EN2111" s="16">
        <v>1</v>
      </c>
    </row>
    <row r="2112" spans="1:144" s="195" customFormat="1" x14ac:dyDescent="0.3">
      <c r="A2112" s="193" t="s">
        <v>71</v>
      </c>
      <c r="B2112" s="196" t="s">
        <v>3590</v>
      </c>
      <c r="C2112" s="195">
        <v>2</v>
      </c>
      <c r="D2112" s="196">
        <v>1</v>
      </c>
      <c r="E2112" s="195">
        <v>16</v>
      </c>
      <c r="F2112" s="196">
        <v>162</v>
      </c>
      <c r="G2112" s="197">
        <v>29.75</v>
      </c>
      <c r="H2112" s="197">
        <v>29.75</v>
      </c>
      <c r="I2112" s="197">
        <v>29.75</v>
      </c>
      <c r="J2112" s="198">
        <v>0</v>
      </c>
      <c r="K2112" s="199">
        <v>1784</v>
      </c>
      <c r="L2112" s="199">
        <v>1784</v>
      </c>
      <c r="M2112" s="199">
        <v>1784</v>
      </c>
      <c r="N2112" s="200">
        <v>0</v>
      </c>
      <c r="O2112" s="208">
        <v>11.35534</v>
      </c>
      <c r="P2112" s="196">
        <v>11.35534</v>
      </c>
      <c r="Q2112" s="208">
        <v>107.19347</v>
      </c>
      <c r="R2112" s="196">
        <v>107.19347</v>
      </c>
      <c r="S2112" s="202">
        <v>1</v>
      </c>
      <c r="T2112" s="202">
        <v>0</v>
      </c>
      <c r="U2112" s="202">
        <v>0</v>
      </c>
      <c r="V2112" s="202">
        <v>0</v>
      </c>
      <c r="W2112" s="202">
        <v>1</v>
      </c>
      <c r="X2112" s="202">
        <v>0</v>
      </c>
      <c r="Y2112" s="202">
        <v>0</v>
      </c>
      <c r="Z2112" s="202">
        <v>0</v>
      </c>
      <c r="AA2112" s="202">
        <v>0</v>
      </c>
      <c r="AB2112" s="202">
        <v>0</v>
      </c>
      <c r="AC2112" s="202">
        <v>0</v>
      </c>
      <c r="AD2112" s="202">
        <v>0</v>
      </c>
      <c r="AE2112" s="203">
        <v>0</v>
      </c>
      <c r="AF2112" s="204">
        <v>4</v>
      </c>
      <c r="AG2112" s="196"/>
      <c r="AH2112" s="195">
        <v>78.900000000000006</v>
      </c>
      <c r="AI2112" s="195">
        <v>6.6</v>
      </c>
      <c r="AJ2112" s="195">
        <v>90.05</v>
      </c>
      <c r="AK2112" s="195">
        <v>0.65</v>
      </c>
      <c r="AM2112" s="196"/>
      <c r="AN2112" s="195">
        <v>200</v>
      </c>
      <c r="AO2112" s="195">
        <v>230</v>
      </c>
      <c r="AP2112" s="195">
        <v>2.2999999999999998</v>
      </c>
      <c r="AQ2112" s="195">
        <v>0.1</v>
      </c>
      <c r="AS2112" s="196"/>
      <c r="AY2112" s="196"/>
      <c r="AZ2112" s="193"/>
      <c r="BA2112" s="196"/>
      <c r="BG2112" s="195">
        <v>1</v>
      </c>
      <c r="BJ2112" s="196"/>
      <c r="BL2112" s="196"/>
      <c r="BT2112" s="196"/>
      <c r="CA2112" s="196"/>
      <c r="CC2112" s="195">
        <v>1</v>
      </c>
      <c r="CS2112" s="196"/>
      <c r="CU2112" s="196"/>
      <c r="CX2112" s="196"/>
      <c r="DN2112" s="196"/>
      <c r="DS2112" s="196"/>
      <c r="DY2112" s="196"/>
      <c r="EL2112" s="196"/>
      <c r="EM2112" s="195" t="s">
        <v>591</v>
      </c>
      <c r="EN2112" s="206" t="s">
        <v>3713</v>
      </c>
    </row>
    <row r="2113" spans="1:145" x14ac:dyDescent="0.3">
      <c r="A2113" s="12" t="s">
        <v>71</v>
      </c>
      <c r="B2113" s="6" t="s">
        <v>3591</v>
      </c>
      <c r="E2113">
        <v>800</v>
      </c>
      <c r="F2113" s="6">
        <v>800</v>
      </c>
      <c r="AL2113">
        <v>31</v>
      </c>
      <c r="AN2113"/>
      <c r="AO2113"/>
      <c r="AZ2113" s="12"/>
      <c r="BA2113" s="6"/>
      <c r="EM2113" t="s">
        <v>591</v>
      </c>
      <c r="EN2113" s="16">
        <v>1</v>
      </c>
    </row>
    <row r="2114" spans="1:145" s="195" customFormat="1" x14ac:dyDescent="0.3">
      <c r="A2114" s="193" t="s">
        <v>71</v>
      </c>
      <c r="B2114" s="196" t="s">
        <v>3592</v>
      </c>
      <c r="C2114" s="195">
        <v>2</v>
      </c>
      <c r="D2114" s="196">
        <v>1</v>
      </c>
      <c r="E2114" s="195">
        <v>213</v>
      </c>
      <c r="F2114" s="196">
        <v>549</v>
      </c>
      <c r="G2114" s="197">
        <v>25.8</v>
      </c>
      <c r="H2114" s="197">
        <v>28.18</v>
      </c>
      <c r="I2114" s="197">
        <v>27.141250000000003</v>
      </c>
      <c r="J2114" s="198">
        <v>0.85087245141174273</v>
      </c>
      <c r="K2114" s="199">
        <v>2052</v>
      </c>
      <c r="L2114" s="199">
        <v>3542</v>
      </c>
      <c r="M2114" s="199">
        <v>2667.625</v>
      </c>
      <c r="N2114" s="200">
        <v>538.38195084902316</v>
      </c>
      <c r="O2114" s="208">
        <v>-5.6535700000000002</v>
      </c>
      <c r="P2114" s="196">
        <v>9.5749600000000008</v>
      </c>
      <c r="Q2114" s="208">
        <v>98.708430000000007</v>
      </c>
      <c r="R2114" s="196">
        <v>118.49403</v>
      </c>
      <c r="S2114" s="202">
        <v>1</v>
      </c>
      <c r="T2114" s="202">
        <v>0</v>
      </c>
      <c r="U2114" s="202">
        <v>0</v>
      </c>
      <c r="V2114" s="202">
        <v>0</v>
      </c>
      <c r="W2114" s="202">
        <v>1</v>
      </c>
      <c r="X2114" s="202">
        <v>0</v>
      </c>
      <c r="Y2114" s="202">
        <v>0</v>
      </c>
      <c r="Z2114" s="202">
        <v>0</v>
      </c>
      <c r="AA2114" s="202">
        <v>0</v>
      </c>
      <c r="AB2114" s="202">
        <v>0</v>
      </c>
      <c r="AC2114" s="202">
        <v>0</v>
      </c>
      <c r="AD2114" s="202">
        <v>0</v>
      </c>
      <c r="AE2114" s="203">
        <v>0</v>
      </c>
      <c r="AF2114" s="204">
        <v>1</v>
      </c>
      <c r="AG2114" s="196"/>
      <c r="AL2114" s="195">
        <v>95</v>
      </c>
      <c r="AM2114" s="196">
        <v>5</v>
      </c>
      <c r="AS2114" s="196"/>
      <c r="AY2114" s="196"/>
      <c r="AZ2114" s="193"/>
      <c r="BA2114" s="196"/>
      <c r="BG2114" s="195">
        <v>1</v>
      </c>
      <c r="BJ2114" s="196"/>
      <c r="BL2114" s="196"/>
      <c r="BT2114" s="196"/>
      <c r="CA2114" s="196"/>
      <c r="CH2114" s="195">
        <v>1</v>
      </c>
      <c r="CI2114" s="195">
        <v>1</v>
      </c>
      <c r="CS2114" s="196"/>
      <c r="CU2114" s="196"/>
      <c r="CX2114" s="196"/>
      <c r="DN2114" s="196"/>
      <c r="DS2114" s="196"/>
      <c r="DY2114" s="196"/>
      <c r="EL2114" s="196"/>
      <c r="EM2114" s="195" t="s">
        <v>591</v>
      </c>
      <c r="EN2114" s="206" t="s">
        <v>210</v>
      </c>
    </row>
    <row r="2115" spans="1:145" x14ac:dyDescent="0.3">
      <c r="A2115" s="12" t="s">
        <v>71</v>
      </c>
      <c r="B2115" s="6" t="s">
        <v>3593</v>
      </c>
      <c r="F2115" s="6">
        <v>1500</v>
      </c>
      <c r="AL2115"/>
      <c r="AN2115"/>
      <c r="AO2115"/>
      <c r="AZ2115" s="12"/>
      <c r="BA2115" s="6"/>
      <c r="EM2115" t="s">
        <v>591</v>
      </c>
      <c r="EN2115" s="16">
        <v>1</v>
      </c>
      <c r="EO2115" t="s">
        <v>602</v>
      </c>
    </row>
    <row r="2116" spans="1:145" x14ac:dyDescent="0.3">
      <c r="A2116" s="12" t="s">
        <v>71</v>
      </c>
      <c r="B2116" s="6" t="s">
        <v>3594</v>
      </c>
      <c r="D2116" s="6">
        <v>1</v>
      </c>
      <c r="E2116">
        <v>0</v>
      </c>
      <c r="F2116" s="6">
        <v>1015</v>
      </c>
      <c r="AH2116">
        <v>47</v>
      </c>
      <c r="AI2116">
        <v>8</v>
      </c>
      <c r="AJ2116">
        <v>63</v>
      </c>
      <c r="AK2116">
        <v>8</v>
      </c>
      <c r="AL2116"/>
      <c r="AN2116"/>
      <c r="AO2116"/>
      <c r="AZ2116" s="12"/>
      <c r="BA2116" s="6"/>
      <c r="EM2116" t="s">
        <v>591</v>
      </c>
      <c r="EN2116" s="16">
        <v>1</v>
      </c>
    </row>
    <row r="2117" spans="1:145" x14ac:dyDescent="0.3">
      <c r="A2117" s="12" t="s">
        <v>71</v>
      </c>
      <c r="B2117" s="6" t="s">
        <v>3595</v>
      </c>
      <c r="C2117">
        <v>2</v>
      </c>
      <c r="E2117">
        <v>955</v>
      </c>
      <c r="F2117" s="6">
        <v>1640</v>
      </c>
      <c r="AG2117" s="6">
        <v>1</v>
      </c>
      <c r="AH2117">
        <v>47.05</v>
      </c>
      <c r="AI2117">
        <v>3.45</v>
      </c>
      <c r="AJ2117">
        <v>66.8</v>
      </c>
      <c r="AL2117"/>
      <c r="AN2117"/>
      <c r="AO2117"/>
      <c r="AZ2117" s="12"/>
      <c r="BA2117" s="6"/>
      <c r="EM2117" t="s">
        <v>591</v>
      </c>
      <c r="EN2117" s="16">
        <v>1</v>
      </c>
    </row>
    <row r="2118" spans="1:145" x14ac:dyDescent="0.3">
      <c r="A2118" s="12" t="s">
        <v>71</v>
      </c>
      <c r="B2118" s="6" t="s">
        <v>3597</v>
      </c>
      <c r="F2118" s="6">
        <v>1400</v>
      </c>
      <c r="AH2118">
        <v>47.05</v>
      </c>
      <c r="AI2118">
        <v>5.45</v>
      </c>
      <c r="AJ2118">
        <v>67.5</v>
      </c>
      <c r="AK2118">
        <v>12.1</v>
      </c>
      <c r="AL2118"/>
      <c r="AN2118"/>
      <c r="AO2118"/>
      <c r="AZ2118" s="12"/>
      <c r="BA2118" s="6"/>
      <c r="EM2118" t="s">
        <v>591</v>
      </c>
      <c r="EN2118" s="16">
        <v>1</v>
      </c>
    </row>
    <row r="2119" spans="1:145" x14ac:dyDescent="0.3">
      <c r="A2119" s="12" t="s">
        <v>71</v>
      </c>
      <c r="B2119" s="6" t="s">
        <v>3596</v>
      </c>
      <c r="C2119">
        <v>2</v>
      </c>
      <c r="E2119">
        <v>1470</v>
      </c>
      <c r="F2119" s="6">
        <v>2004</v>
      </c>
      <c r="AH2119">
        <v>43.65</v>
      </c>
      <c r="AI2119">
        <v>1.1499999999999999</v>
      </c>
      <c r="AJ2119">
        <v>46.15</v>
      </c>
      <c r="AK2119">
        <v>7.25</v>
      </c>
      <c r="AL2119"/>
      <c r="AN2119"/>
      <c r="AO2119">
        <v>250</v>
      </c>
      <c r="AZ2119" s="12"/>
      <c r="BA2119" s="6"/>
      <c r="EM2119" t="s">
        <v>591</v>
      </c>
      <c r="EN2119" s="16">
        <v>1</v>
      </c>
    </row>
    <row r="2120" spans="1:145" x14ac:dyDescent="0.3">
      <c r="A2120" s="12" t="s">
        <v>71</v>
      </c>
      <c r="B2120" s="6" t="s">
        <v>3598</v>
      </c>
      <c r="E2120">
        <v>1060</v>
      </c>
      <c r="F2120" s="6">
        <v>1060</v>
      </c>
      <c r="AH2120">
        <v>37.4</v>
      </c>
      <c r="AI2120">
        <v>2.1</v>
      </c>
      <c r="AJ2120">
        <v>59.35</v>
      </c>
      <c r="AK2120">
        <v>4.55</v>
      </c>
      <c r="AL2120"/>
      <c r="AN2120"/>
      <c r="AO2120"/>
      <c r="AZ2120" s="12"/>
      <c r="BA2120" s="6"/>
      <c r="EM2120" t="s">
        <v>591</v>
      </c>
      <c r="EN2120" s="16">
        <v>1</v>
      </c>
    </row>
    <row r="2121" spans="1:145" x14ac:dyDescent="0.3">
      <c r="A2121" s="12" t="s">
        <v>71</v>
      </c>
      <c r="B2121" s="6" t="s">
        <v>3599</v>
      </c>
      <c r="AH2121">
        <v>44</v>
      </c>
      <c r="AI2121">
        <v>3</v>
      </c>
      <c r="AJ2121">
        <v>58.5</v>
      </c>
      <c r="AK2121">
        <v>1.5</v>
      </c>
      <c r="AL2121"/>
      <c r="AN2121">
        <v>28</v>
      </c>
      <c r="AO2121">
        <v>42</v>
      </c>
      <c r="AR2121">
        <v>0.5</v>
      </c>
      <c r="AS2121" s="6">
        <v>0.2</v>
      </c>
      <c r="AT2121">
        <v>11</v>
      </c>
      <c r="AU2121">
        <v>2</v>
      </c>
      <c r="AZ2121" s="12"/>
      <c r="BA2121" s="6"/>
      <c r="EM2121" t="s">
        <v>591</v>
      </c>
      <c r="EN2121" s="16">
        <v>1</v>
      </c>
    </row>
    <row r="2122" spans="1:145" x14ac:dyDescent="0.3">
      <c r="A2122" s="12" t="s">
        <v>71</v>
      </c>
      <c r="B2122" s="6" t="s">
        <v>3600</v>
      </c>
      <c r="C2122">
        <v>2</v>
      </c>
      <c r="F2122" s="6">
        <v>1400</v>
      </c>
      <c r="AL2122">
        <v>30</v>
      </c>
      <c r="AM2122" s="6">
        <v>5</v>
      </c>
      <c r="AN2122"/>
      <c r="AO2122"/>
      <c r="AZ2122" s="12"/>
      <c r="BA2122" s="6"/>
      <c r="EM2122" t="s">
        <v>591</v>
      </c>
      <c r="EN2122" s="16">
        <v>1</v>
      </c>
    </row>
    <row r="2123" spans="1:145" x14ac:dyDescent="0.3">
      <c r="A2123" s="12" t="s">
        <v>71</v>
      </c>
      <c r="B2123" s="6" t="s">
        <v>3601</v>
      </c>
      <c r="C2123">
        <v>1</v>
      </c>
      <c r="E2123">
        <v>1320</v>
      </c>
      <c r="F2123" s="6">
        <v>1750</v>
      </c>
      <c r="AH2123">
        <v>52.2</v>
      </c>
      <c r="AJ2123">
        <v>59.4</v>
      </c>
      <c r="AL2123"/>
      <c r="AN2123"/>
      <c r="AO2123"/>
      <c r="AZ2123" s="12"/>
      <c r="BA2123" s="6"/>
      <c r="EM2123" t="s">
        <v>591</v>
      </c>
      <c r="EN2123" s="16">
        <v>1</v>
      </c>
    </row>
    <row r="2124" spans="1:145" x14ac:dyDescent="0.3">
      <c r="A2124" s="12" t="s">
        <v>71</v>
      </c>
      <c r="B2124" s="6" t="s">
        <v>3602</v>
      </c>
      <c r="E2124">
        <v>266</v>
      </c>
      <c r="F2124" s="6">
        <v>1643</v>
      </c>
      <c r="AL2124">
        <v>29.75</v>
      </c>
      <c r="AM2124" s="6">
        <v>1.75</v>
      </c>
      <c r="AN2124"/>
      <c r="AO2124"/>
      <c r="AZ2124" s="12"/>
      <c r="BA2124" s="6"/>
      <c r="EM2124" t="s">
        <v>591</v>
      </c>
      <c r="EN2124" s="16">
        <v>1</v>
      </c>
    </row>
    <row r="2125" spans="1:145" s="195" customFormat="1" x14ac:dyDescent="0.3">
      <c r="A2125" s="193" t="s">
        <v>71</v>
      </c>
      <c r="B2125" s="196" t="s">
        <v>3603</v>
      </c>
      <c r="C2125" s="195">
        <v>2</v>
      </c>
      <c r="D2125" s="196">
        <v>1</v>
      </c>
      <c r="E2125" s="195">
        <v>0</v>
      </c>
      <c r="F2125" s="196">
        <v>2350</v>
      </c>
      <c r="G2125" s="197">
        <v>10.56</v>
      </c>
      <c r="H2125" s="197">
        <v>17.28</v>
      </c>
      <c r="I2125" s="197">
        <v>15.56</v>
      </c>
      <c r="J2125" s="198">
        <v>2.5280110759251175</v>
      </c>
      <c r="K2125" s="199">
        <v>430</v>
      </c>
      <c r="L2125" s="199">
        <v>1383</v>
      </c>
      <c r="M2125" s="199">
        <v>862.16666666666663</v>
      </c>
      <c r="N2125" s="200">
        <v>464.56190832510862</v>
      </c>
      <c r="O2125" s="208">
        <v>34.808880000000002</v>
      </c>
      <c r="P2125" s="196">
        <v>41.196379999999998</v>
      </c>
      <c r="Q2125" s="208">
        <v>134.56259</v>
      </c>
      <c r="R2125" s="196">
        <v>141.37823</v>
      </c>
      <c r="S2125" s="202">
        <v>1</v>
      </c>
      <c r="T2125" s="202">
        <v>0</v>
      </c>
      <c r="U2125" s="202">
        <v>0</v>
      </c>
      <c r="V2125" s="202">
        <v>0</v>
      </c>
      <c r="W2125" s="202">
        <v>1</v>
      </c>
      <c r="X2125" s="202">
        <v>0</v>
      </c>
      <c r="Y2125" s="202">
        <v>0</v>
      </c>
      <c r="Z2125" s="202">
        <v>0</v>
      </c>
      <c r="AA2125" s="202">
        <v>0</v>
      </c>
      <c r="AB2125" s="202">
        <v>0</v>
      </c>
      <c r="AC2125" s="202">
        <v>0</v>
      </c>
      <c r="AD2125" s="202">
        <v>1</v>
      </c>
      <c r="AE2125" s="203">
        <v>0</v>
      </c>
      <c r="AF2125" s="204">
        <v>1</v>
      </c>
      <c r="AG2125" s="196"/>
      <c r="AH2125" s="195">
        <v>51</v>
      </c>
      <c r="AI2125" s="195">
        <v>9</v>
      </c>
      <c r="AJ2125" s="195">
        <v>70.5</v>
      </c>
      <c r="AK2125" s="195">
        <v>11.5</v>
      </c>
      <c r="AM2125" s="196"/>
      <c r="AN2125" s="195">
        <v>300</v>
      </c>
      <c r="AO2125" s="195">
        <v>800</v>
      </c>
      <c r="AS2125" s="196"/>
      <c r="AY2125" s="196"/>
      <c r="AZ2125" s="193"/>
      <c r="BA2125" s="196"/>
      <c r="BE2125" s="195">
        <v>1</v>
      </c>
      <c r="BJ2125" s="196"/>
      <c r="BL2125" s="196"/>
      <c r="BT2125" s="196"/>
      <c r="CA2125" s="196"/>
      <c r="CH2125" s="195">
        <v>1</v>
      </c>
      <c r="CS2125" s="196"/>
      <c r="CU2125" s="196"/>
      <c r="CX2125" s="196"/>
      <c r="DN2125" s="196"/>
      <c r="DS2125" s="196"/>
      <c r="DY2125" s="196"/>
      <c r="EF2125" s="195">
        <v>1</v>
      </c>
      <c r="EL2125" s="196"/>
      <c r="EM2125" s="195" t="s">
        <v>591</v>
      </c>
      <c r="EN2125" s="206" t="s">
        <v>3713</v>
      </c>
    </row>
    <row r="2126" spans="1:145" x14ac:dyDescent="0.3">
      <c r="A2126" s="12" t="s">
        <v>71</v>
      </c>
      <c r="B2126" s="6" t="s">
        <v>3604</v>
      </c>
      <c r="C2126">
        <v>1</v>
      </c>
      <c r="F2126" s="6">
        <v>1000</v>
      </c>
      <c r="AG2126" s="6">
        <v>1</v>
      </c>
      <c r="AH2126">
        <v>43.15</v>
      </c>
      <c r="AI2126">
        <v>3.25</v>
      </c>
      <c r="AJ2126">
        <v>61.75</v>
      </c>
      <c r="AK2126">
        <v>2.25</v>
      </c>
      <c r="AL2126"/>
      <c r="AN2126">
        <v>104</v>
      </c>
      <c r="AO2126">
        <v>311</v>
      </c>
      <c r="AP2126">
        <v>2.5</v>
      </c>
      <c r="AQ2126">
        <v>0.5</v>
      </c>
      <c r="AZ2126" s="12"/>
      <c r="BA2126" s="6"/>
      <c r="EM2126" t="s">
        <v>591</v>
      </c>
      <c r="EN2126" s="16">
        <v>1</v>
      </c>
    </row>
    <row r="2127" spans="1:145" x14ac:dyDescent="0.3">
      <c r="A2127" s="12" t="s">
        <v>71</v>
      </c>
      <c r="B2127" s="6" t="s">
        <v>3605</v>
      </c>
      <c r="E2127">
        <v>1180</v>
      </c>
      <c r="F2127" s="6">
        <v>1320</v>
      </c>
      <c r="AH2127">
        <v>37.950000000000003</v>
      </c>
      <c r="AI2127">
        <v>1.85</v>
      </c>
      <c r="AL2127"/>
      <c r="AN2127"/>
      <c r="AO2127"/>
      <c r="AZ2127" s="12"/>
      <c r="BA2127" s="6"/>
      <c r="EM2127" t="s">
        <v>591</v>
      </c>
      <c r="EN2127" s="16">
        <v>1</v>
      </c>
    </row>
    <row r="2128" spans="1:145" x14ac:dyDescent="0.3">
      <c r="A2128" s="12" t="s">
        <v>71</v>
      </c>
      <c r="B2128" s="6" t="s">
        <v>3606</v>
      </c>
      <c r="E2128">
        <v>900</v>
      </c>
      <c r="F2128" s="6">
        <v>1600</v>
      </c>
      <c r="AH2128">
        <v>27.15</v>
      </c>
      <c r="AI2128">
        <v>5.85</v>
      </c>
      <c r="AJ2128">
        <v>35</v>
      </c>
      <c r="AK2128">
        <v>3.3</v>
      </c>
      <c r="AL2128"/>
      <c r="AN2128"/>
      <c r="AO2128"/>
      <c r="AZ2128" s="12"/>
      <c r="BA2128" s="6"/>
      <c r="EM2128" t="s">
        <v>591</v>
      </c>
      <c r="EN2128" s="16">
        <v>1</v>
      </c>
    </row>
    <row r="2129" spans="1:167" x14ac:dyDescent="0.3">
      <c r="A2129" s="12" t="s">
        <v>71</v>
      </c>
      <c r="B2129" s="6" t="s">
        <v>3607</v>
      </c>
      <c r="AH2129">
        <v>45</v>
      </c>
      <c r="AI2129">
        <v>3</v>
      </c>
      <c r="AJ2129">
        <v>56</v>
      </c>
      <c r="AK2129">
        <v>6</v>
      </c>
      <c r="AL2129"/>
      <c r="AN2129"/>
      <c r="AO2129"/>
      <c r="AZ2129" s="12"/>
      <c r="BA2129" s="6"/>
      <c r="EM2129" t="s">
        <v>591</v>
      </c>
      <c r="EN2129" s="16">
        <v>1</v>
      </c>
    </row>
    <row r="2130" spans="1:167" x14ac:dyDescent="0.3">
      <c r="A2130" s="12" t="s">
        <v>71</v>
      </c>
      <c r="B2130" s="6" t="s">
        <v>3608</v>
      </c>
      <c r="E2130">
        <v>400</v>
      </c>
      <c r="F2130" s="6">
        <v>600</v>
      </c>
      <c r="AH2130">
        <v>55.5</v>
      </c>
      <c r="AI2130">
        <v>7.5</v>
      </c>
      <c r="AJ2130">
        <v>71</v>
      </c>
      <c r="AK2130">
        <v>6</v>
      </c>
      <c r="AL2130"/>
      <c r="AN2130"/>
      <c r="AO2130"/>
      <c r="AZ2130" s="12"/>
      <c r="BA2130" s="6"/>
      <c r="EM2130" t="s">
        <v>591</v>
      </c>
      <c r="EN2130" s="16">
        <v>1</v>
      </c>
    </row>
    <row r="2131" spans="1:167" x14ac:dyDescent="0.3">
      <c r="A2131" s="12" t="s">
        <v>71</v>
      </c>
      <c r="B2131" s="6" t="s">
        <v>3609</v>
      </c>
      <c r="AH2131">
        <v>35</v>
      </c>
      <c r="AI2131">
        <v>3</v>
      </c>
      <c r="AJ2131">
        <v>46</v>
      </c>
      <c r="AK2131">
        <v>3</v>
      </c>
      <c r="AL2131"/>
      <c r="AN2131"/>
      <c r="AO2131"/>
      <c r="AZ2131" s="12"/>
      <c r="BA2131" s="6"/>
      <c r="EM2131" t="s">
        <v>591</v>
      </c>
      <c r="EN2131" s="16">
        <v>1</v>
      </c>
    </row>
    <row r="2132" spans="1:167" x14ac:dyDescent="0.3">
      <c r="A2132" s="12" t="s">
        <v>71</v>
      </c>
      <c r="B2132" s="6" t="s">
        <v>3610</v>
      </c>
      <c r="F2132" s="6">
        <v>1500</v>
      </c>
      <c r="AH2132">
        <v>40</v>
      </c>
      <c r="AI2132">
        <v>5</v>
      </c>
      <c r="AJ2132">
        <v>50</v>
      </c>
      <c r="AK2132">
        <v>5</v>
      </c>
      <c r="AL2132"/>
      <c r="AN2132">
        <v>300</v>
      </c>
      <c r="AO2132">
        <v>400</v>
      </c>
      <c r="AZ2132" s="12"/>
      <c r="BA2132" s="6"/>
      <c r="EM2132" t="s">
        <v>591</v>
      </c>
      <c r="EN2132" s="16">
        <v>1</v>
      </c>
    </row>
    <row r="2133" spans="1:167" x14ac:dyDescent="0.3">
      <c r="A2133" s="12" t="s">
        <v>71</v>
      </c>
      <c r="B2133" s="6" t="s">
        <v>3611</v>
      </c>
      <c r="AH2133">
        <v>44</v>
      </c>
      <c r="AI2133">
        <v>3</v>
      </c>
      <c r="AJ2133">
        <v>57</v>
      </c>
      <c r="AK2133">
        <v>5</v>
      </c>
      <c r="AL2133"/>
      <c r="AN2133"/>
      <c r="AO2133"/>
      <c r="AP2133">
        <v>2.2999999999999998</v>
      </c>
      <c r="AQ2133">
        <v>0.1</v>
      </c>
      <c r="AZ2133" s="12"/>
      <c r="BA2133" s="6"/>
      <c r="EM2133" t="s">
        <v>591</v>
      </c>
      <c r="EN2133" s="16">
        <v>1</v>
      </c>
    </row>
    <row r="2134" spans="1:167" s="51" customFormat="1" x14ac:dyDescent="0.3">
      <c r="A2134" s="45" t="s">
        <v>71</v>
      </c>
      <c r="B2134" s="52" t="s">
        <v>3612</v>
      </c>
      <c r="D2134" s="52"/>
      <c r="E2134" s="51">
        <v>1300</v>
      </c>
      <c r="F2134" s="52"/>
      <c r="J2134" s="52"/>
      <c r="N2134" s="52"/>
      <c r="P2134" s="52"/>
      <c r="R2134" s="52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100"/>
      <c r="AF2134" s="115"/>
      <c r="AG2134" s="52"/>
      <c r="AM2134" s="52"/>
      <c r="AS2134" s="52"/>
      <c r="AY2134" s="52"/>
      <c r="AZ2134" s="45"/>
      <c r="BA2134" s="52"/>
      <c r="BJ2134" s="52"/>
      <c r="BL2134" s="52"/>
      <c r="BT2134" s="52"/>
      <c r="CA2134" s="52"/>
      <c r="CS2134" s="52"/>
      <c r="CU2134" s="52"/>
      <c r="CX2134" s="52"/>
      <c r="DN2134" s="52"/>
      <c r="DS2134" s="52"/>
      <c r="DY2134" s="52"/>
      <c r="EL2134" s="52"/>
      <c r="EM2134" s="51" t="s">
        <v>591</v>
      </c>
      <c r="EN2134" s="53">
        <v>1</v>
      </c>
      <c r="EO2134" s="51" t="s">
        <v>602</v>
      </c>
    </row>
    <row r="2135" spans="1:167" x14ac:dyDescent="0.3">
      <c r="A2135" t="s">
        <v>84</v>
      </c>
      <c r="B2135" s="6" t="s">
        <v>3613</v>
      </c>
      <c r="D2135" s="6">
        <v>1</v>
      </c>
      <c r="E2135">
        <v>50</v>
      </c>
      <c r="F2135" s="6">
        <v>700</v>
      </c>
      <c r="AH2135">
        <v>48.4</v>
      </c>
      <c r="AI2135">
        <v>7.9</v>
      </c>
      <c r="AJ2135">
        <v>44.1</v>
      </c>
      <c r="AK2135">
        <v>8.9</v>
      </c>
      <c r="AL2135"/>
      <c r="AN2135"/>
      <c r="AO2135"/>
      <c r="AZ2135" s="12"/>
      <c r="BA2135" s="6"/>
      <c r="EM2135" t="s">
        <v>537</v>
      </c>
      <c r="EN2135" s="16">
        <v>1</v>
      </c>
    </row>
    <row r="2136" spans="1:167" s="195" customFormat="1" x14ac:dyDescent="0.3">
      <c r="A2136" s="193" t="s">
        <v>84</v>
      </c>
      <c r="B2136" s="196" t="s">
        <v>157</v>
      </c>
      <c r="C2136" s="195">
        <v>2</v>
      </c>
      <c r="D2136" s="196">
        <v>2</v>
      </c>
      <c r="E2136" s="195">
        <v>0</v>
      </c>
      <c r="F2136" s="196">
        <v>1500</v>
      </c>
      <c r="G2136" s="197">
        <v>8.86</v>
      </c>
      <c r="H2136" s="197">
        <v>10.8</v>
      </c>
      <c r="I2136" s="197">
        <v>9.6775000000000002</v>
      </c>
      <c r="J2136" s="198">
        <v>0.83969736611869139</v>
      </c>
      <c r="K2136" s="199">
        <v>407</v>
      </c>
      <c r="L2136" s="199">
        <v>1877</v>
      </c>
      <c r="M2136" s="199">
        <v>1433.25</v>
      </c>
      <c r="N2136" s="200">
        <v>687.99727470390462</v>
      </c>
      <c r="O2136" s="195">
        <v>-44.37621</v>
      </c>
      <c r="P2136" s="196">
        <v>-37.700110000000002</v>
      </c>
      <c r="Q2136" s="195">
        <v>-74.145020000000002</v>
      </c>
      <c r="R2136" s="196">
        <v>-71.639250000000004</v>
      </c>
      <c r="S2136" s="202">
        <v>1</v>
      </c>
      <c r="T2136" s="202">
        <v>0</v>
      </c>
      <c r="U2136" s="202">
        <v>0</v>
      </c>
      <c r="V2136" s="202">
        <v>0</v>
      </c>
      <c r="W2136" s="202">
        <v>1</v>
      </c>
      <c r="X2136" s="202">
        <v>0</v>
      </c>
      <c r="Y2136" s="202">
        <v>0</v>
      </c>
      <c r="Z2136" s="202">
        <v>0</v>
      </c>
      <c r="AA2136" s="202">
        <v>0</v>
      </c>
      <c r="AB2136" s="202">
        <v>0</v>
      </c>
      <c r="AC2136" s="202">
        <v>0</v>
      </c>
      <c r="AD2136" s="202">
        <v>0</v>
      </c>
      <c r="AE2136" s="203">
        <v>0</v>
      </c>
      <c r="AF2136" s="204">
        <v>4</v>
      </c>
      <c r="AG2136" s="196"/>
      <c r="AH2136" s="195">
        <v>25</v>
      </c>
      <c r="AI2136" s="195">
        <v>3</v>
      </c>
      <c r="AJ2136" s="195">
        <v>28</v>
      </c>
      <c r="AK2136" s="195">
        <v>3</v>
      </c>
      <c r="AM2136" s="196"/>
      <c r="AN2136" s="195">
        <v>3</v>
      </c>
      <c r="AO2136" s="195">
        <v>40</v>
      </c>
      <c r="AP2136" s="195">
        <v>4</v>
      </c>
      <c r="AQ2136" s="195">
        <v>0</v>
      </c>
      <c r="AR2136" s="195">
        <v>0.5</v>
      </c>
      <c r="AS2136" s="196">
        <v>0</v>
      </c>
      <c r="AX2136" s="195">
        <v>8.5</v>
      </c>
      <c r="AY2136" s="196">
        <v>1.5</v>
      </c>
      <c r="AZ2136" s="193"/>
      <c r="BA2136" s="196"/>
      <c r="BD2136" s="195">
        <v>1</v>
      </c>
      <c r="BE2136" s="195">
        <v>1</v>
      </c>
      <c r="BJ2136" s="196"/>
      <c r="BL2136" s="196"/>
      <c r="BT2136" s="196"/>
      <c r="CA2136" s="196"/>
      <c r="CE2136" s="195">
        <v>1</v>
      </c>
      <c r="CS2136" s="196"/>
      <c r="CU2136" s="196"/>
      <c r="CX2136" s="196"/>
      <c r="DN2136" s="196"/>
      <c r="DS2136" s="196"/>
      <c r="DY2136" s="196"/>
      <c r="EL2136" s="196"/>
      <c r="EM2136" s="195" t="s">
        <v>537</v>
      </c>
      <c r="EN2136" s="206" t="s">
        <v>3712</v>
      </c>
    </row>
    <row r="2137" spans="1:167" s="195" customFormat="1" x14ac:dyDescent="0.3">
      <c r="A2137" s="195" t="s">
        <v>84</v>
      </c>
      <c r="B2137" s="196" t="s">
        <v>3614</v>
      </c>
      <c r="C2137" s="195">
        <v>2</v>
      </c>
      <c r="D2137" s="196">
        <v>1</v>
      </c>
      <c r="E2137" s="195">
        <v>50</v>
      </c>
      <c r="F2137" s="196">
        <v>500</v>
      </c>
      <c r="G2137" s="197">
        <v>9.7899999999999991</v>
      </c>
      <c r="H2137" s="197">
        <v>12.23</v>
      </c>
      <c r="I2137" s="197">
        <v>11.01</v>
      </c>
      <c r="J2137" s="198">
        <v>1.725340546095167</v>
      </c>
      <c r="K2137" s="199">
        <v>1338</v>
      </c>
      <c r="L2137" s="199">
        <v>1877</v>
      </c>
      <c r="M2137" s="199">
        <v>1607.5</v>
      </c>
      <c r="N2137" s="200">
        <v>381.13055505954912</v>
      </c>
      <c r="O2137" s="208">
        <v>-39.641599999999997</v>
      </c>
      <c r="P2137" s="196">
        <v>-36.820140000000002</v>
      </c>
      <c r="Q2137" s="195">
        <v>-73.044390000000007</v>
      </c>
      <c r="R2137" s="196">
        <v>-72.337010000000006</v>
      </c>
      <c r="S2137" s="202">
        <v>1</v>
      </c>
      <c r="T2137" s="202">
        <v>0</v>
      </c>
      <c r="U2137" s="202">
        <v>0</v>
      </c>
      <c r="V2137" s="202">
        <v>0</v>
      </c>
      <c r="W2137" s="202">
        <v>1</v>
      </c>
      <c r="X2137" s="202">
        <v>0</v>
      </c>
      <c r="Y2137" s="202">
        <v>0</v>
      </c>
      <c r="Z2137" s="202">
        <v>0</v>
      </c>
      <c r="AA2137" s="202">
        <v>0</v>
      </c>
      <c r="AB2137" s="202">
        <v>0</v>
      </c>
      <c r="AC2137" s="202">
        <v>0</v>
      </c>
      <c r="AD2137" s="202">
        <v>0</v>
      </c>
      <c r="AE2137" s="203">
        <v>0</v>
      </c>
      <c r="AF2137" s="204">
        <v>5</v>
      </c>
      <c r="AG2137" s="196"/>
      <c r="AH2137" s="195">
        <v>31</v>
      </c>
      <c r="AJ2137" s="195">
        <v>33</v>
      </c>
      <c r="AM2137" s="196"/>
      <c r="AN2137" s="195">
        <v>12</v>
      </c>
      <c r="AO2137" s="195">
        <v>24</v>
      </c>
      <c r="AP2137" s="195">
        <v>2.4</v>
      </c>
      <c r="AQ2137" s="195">
        <v>0.05</v>
      </c>
      <c r="AS2137" s="196"/>
      <c r="AY2137" s="196"/>
      <c r="AZ2137" s="193"/>
      <c r="BA2137" s="196"/>
      <c r="BE2137" s="195">
        <v>1</v>
      </c>
      <c r="BJ2137" s="196"/>
      <c r="BL2137" s="196"/>
      <c r="BT2137" s="196"/>
      <c r="CA2137" s="196"/>
      <c r="CB2137" s="195">
        <v>1</v>
      </c>
      <c r="CS2137" s="196"/>
      <c r="CU2137" s="196"/>
      <c r="CX2137" s="196"/>
      <c r="DN2137" s="196"/>
      <c r="DS2137" s="196"/>
      <c r="DY2137" s="196"/>
      <c r="EL2137" s="196"/>
      <c r="EM2137" s="195" t="s">
        <v>537</v>
      </c>
      <c r="EN2137" s="206" t="s">
        <v>210</v>
      </c>
    </row>
    <row r="2138" spans="1:167" s="238" customFormat="1" x14ac:dyDescent="0.3">
      <c r="A2138" s="193" t="s">
        <v>35</v>
      </c>
      <c r="B2138" s="237" t="s">
        <v>5134</v>
      </c>
      <c r="C2138" s="195">
        <v>1</v>
      </c>
      <c r="D2138" s="196">
        <v>1</v>
      </c>
      <c r="E2138" s="195">
        <v>0</v>
      </c>
      <c r="F2138" s="196">
        <v>500</v>
      </c>
      <c r="G2138" s="195">
        <v>20.190000000000001</v>
      </c>
      <c r="H2138" s="195">
        <v>27.26</v>
      </c>
      <c r="I2138" s="195">
        <v>24.987391304347824</v>
      </c>
      <c r="J2138" s="198">
        <v>1.7148634119775055</v>
      </c>
      <c r="K2138" s="199">
        <v>644.84</v>
      </c>
      <c r="L2138" s="199">
        <v>2367.15</v>
      </c>
      <c r="M2138" s="199">
        <v>1595.2573913043477</v>
      </c>
      <c r="N2138" s="200">
        <v>445.44575169371285</v>
      </c>
      <c r="O2138" s="208">
        <v>10.21726</v>
      </c>
      <c r="P2138" s="196">
        <v>26.741820000000001</v>
      </c>
      <c r="Q2138" s="208">
        <v>-101.43197000000001</v>
      </c>
      <c r="R2138" s="196">
        <v>-85.20693</v>
      </c>
      <c r="S2138" s="202">
        <v>1</v>
      </c>
      <c r="T2138" s="202">
        <v>1</v>
      </c>
      <c r="U2138" s="202">
        <v>1</v>
      </c>
      <c r="V2138" s="202">
        <v>1</v>
      </c>
      <c r="W2138" s="202">
        <v>1</v>
      </c>
      <c r="X2138" s="202">
        <v>0</v>
      </c>
      <c r="Y2138" s="202">
        <v>0</v>
      </c>
      <c r="Z2138" s="202">
        <v>0</v>
      </c>
      <c r="AA2138" s="202">
        <v>0</v>
      </c>
      <c r="AB2138" s="202">
        <v>0</v>
      </c>
      <c r="AC2138" s="202">
        <v>1</v>
      </c>
      <c r="AD2138" s="202">
        <v>1</v>
      </c>
      <c r="AE2138" s="203">
        <v>0</v>
      </c>
      <c r="AF2138" s="204">
        <v>1</v>
      </c>
      <c r="AG2138" s="196"/>
      <c r="AH2138" s="195"/>
      <c r="AI2138" s="195"/>
      <c r="AJ2138" s="195"/>
      <c r="AK2138" s="195"/>
      <c r="AL2138" s="195">
        <v>62.5</v>
      </c>
      <c r="AM2138" s="196">
        <v>2.5</v>
      </c>
      <c r="AN2138" s="195"/>
      <c r="AO2138" s="195"/>
      <c r="AP2138" s="195"/>
      <c r="AQ2138" s="195"/>
      <c r="AR2138" s="195"/>
      <c r="AS2138" s="196"/>
      <c r="AT2138" s="195"/>
      <c r="AU2138" s="195"/>
      <c r="AV2138" s="195"/>
      <c r="AW2138" s="195"/>
      <c r="AX2138" s="195"/>
      <c r="AY2138" s="196"/>
      <c r="AZ2138" s="193"/>
      <c r="BA2138" s="196"/>
      <c r="BB2138" s="195"/>
      <c r="BC2138" s="195"/>
      <c r="BD2138" s="195"/>
      <c r="BE2138" s="195"/>
      <c r="BF2138" s="195">
        <v>1</v>
      </c>
      <c r="BG2138" s="195">
        <v>1</v>
      </c>
      <c r="BH2138" s="195"/>
      <c r="BI2138" s="195"/>
      <c r="BJ2138" s="196"/>
      <c r="BK2138" s="195">
        <v>1</v>
      </c>
      <c r="BL2138" s="196"/>
      <c r="BM2138" s="195"/>
      <c r="BN2138" s="195"/>
      <c r="BO2138" s="195"/>
      <c r="BP2138" s="195"/>
      <c r="BQ2138" s="195">
        <v>1</v>
      </c>
      <c r="BR2138" s="195"/>
      <c r="BS2138" s="195"/>
      <c r="BT2138" s="196"/>
      <c r="BU2138" s="195"/>
      <c r="BV2138" s="195"/>
      <c r="BW2138" s="195"/>
      <c r="BX2138" s="195">
        <v>1</v>
      </c>
      <c r="BY2138" s="195"/>
      <c r="BZ2138" s="195"/>
      <c r="CA2138" s="196"/>
      <c r="CB2138" s="195"/>
      <c r="CC2138" s="195"/>
      <c r="CD2138" s="195"/>
      <c r="CE2138" s="195"/>
      <c r="CF2138" s="195">
        <v>1</v>
      </c>
      <c r="CG2138" s="195"/>
      <c r="CH2138" s="195"/>
      <c r="CI2138" s="195">
        <v>1</v>
      </c>
      <c r="CJ2138" s="195"/>
      <c r="CK2138" s="195"/>
      <c r="CL2138" s="195"/>
      <c r="CM2138" s="195"/>
      <c r="CN2138" s="195"/>
      <c r="CO2138" s="195"/>
      <c r="CP2138" s="195"/>
      <c r="CQ2138" s="195"/>
      <c r="CR2138" s="195"/>
      <c r="CS2138" s="196"/>
      <c r="CT2138" s="195"/>
      <c r="CU2138" s="196"/>
      <c r="CV2138" s="195"/>
      <c r="CW2138" s="195"/>
      <c r="CX2138" s="196"/>
      <c r="CY2138" s="195"/>
      <c r="CZ2138" s="195"/>
      <c r="DA2138" s="195"/>
      <c r="DB2138" s="195"/>
      <c r="DC2138" s="195"/>
      <c r="DD2138" s="195"/>
      <c r="DE2138" s="195"/>
      <c r="DF2138" s="195"/>
      <c r="DG2138" s="195"/>
      <c r="DH2138" s="195"/>
      <c r="DI2138" s="195"/>
      <c r="DJ2138" s="195"/>
      <c r="DK2138" s="195"/>
      <c r="DL2138" s="195"/>
      <c r="DM2138" s="195"/>
      <c r="DN2138" s="196"/>
      <c r="DO2138" s="195"/>
      <c r="DP2138" s="195"/>
      <c r="DQ2138" s="195"/>
      <c r="DR2138" s="195"/>
      <c r="DS2138" s="196"/>
      <c r="DT2138" s="195"/>
      <c r="DU2138" s="195">
        <v>1</v>
      </c>
      <c r="DV2138" s="195"/>
      <c r="DW2138" s="195">
        <v>1</v>
      </c>
      <c r="DX2138" s="195"/>
      <c r="DY2138" s="196"/>
      <c r="DZ2138" s="195"/>
      <c r="EA2138" s="195"/>
      <c r="EB2138" s="195"/>
      <c r="EC2138" s="195"/>
      <c r="ED2138" s="195"/>
      <c r="EE2138" s="195"/>
      <c r="EF2138" s="195"/>
      <c r="EG2138" s="195">
        <v>1</v>
      </c>
      <c r="EH2138" s="195">
        <v>1</v>
      </c>
      <c r="EI2138" s="195"/>
      <c r="EJ2138" s="195"/>
      <c r="EK2138" s="195"/>
      <c r="EL2138" s="196"/>
      <c r="EM2138" s="195" t="s">
        <v>538</v>
      </c>
      <c r="EN2138" s="206" t="s">
        <v>210</v>
      </c>
      <c r="EO2138" s="195"/>
      <c r="EP2138" s="195"/>
      <c r="EQ2138" s="195"/>
      <c r="ER2138" s="195"/>
      <c r="ES2138" s="195"/>
      <c r="ET2138" s="195"/>
      <c r="EU2138" s="195"/>
      <c r="EV2138" s="195"/>
      <c r="EW2138" s="195"/>
      <c r="EX2138" s="195"/>
      <c r="EY2138" s="195"/>
      <c r="EZ2138" s="195"/>
      <c r="FA2138" s="195"/>
      <c r="FB2138" s="195"/>
      <c r="FC2138" s="195"/>
      <c r="FD2138" s="195"/>
      <c r="FE2138" s="195"/>
      <c r="FF2138" s="195"/>
      <c r="FG2138" s="195"/>
      <c r="FH2138" s="195"/>
      <c r="FI2138" s="195"/>
      <c r="FJ2138" s="195"/>
      <c r="FK2138" s="195"/>
    </row>
    <row r="2139" spans="1:167" s="195" customFormat="1" x14ac:dyDescent="0.3">
      <c r="A2139" s="193" t="s">
        <v>38</v>
      </c>
      <c r="B2139" s="196" t="s">
        <v>3615</v>
      </c>
      <c r="C2139" s="195">
        <v>1</v>
      </c>
      <c r="D2139" s="196">
        <v>1</v>
      </c>
      <c r="E2139" s="30"/>
      <c r="F2139" s="93"/>
      <c r="G2139" s="195">
        <v>11.81</v>
      </c>
      <c r="H2139" s="195">
        <v>25.22</v>
      </c>
      <c r="I2139" s="195">
        <v>19.08176470588236</v>
      </c>
      <c r="J2139" s="198">
        <v>3.4085609427637626</v>
      </c>
      <c r="K2139" s="195">
        <v>182</v>
      </c>
      <c r="L2139" s="195">
        <v>1060.45</v>
      </c>
      <c r="M2139" s="195">
        <v>442.88911764705881</v>
      </c>
      <c r="N2139" s="200">
        <v>218.33698233870868</v>
      </c>
      <c r="O2139" s="195">
        <v>21.178609999999999</v>
      </c>
      <c r="P2139" s="196">
        <v>38.13006</v>
      </c>
      <c r="Q2139" s="195">
        <v>-114.23242999999999</v>
      </c>
      <c r="R2139" s="196">
        <v>-96.1524</v>
      </c>
      <c r="S2139" s="202">
        <v>1</v>
      </c>
      <c r="T2139" s="202">
        <v>0</v>
      </c>
      <c r="U2139" s="202">
        <v>1</v>
      </c>
      <c r="V2139" s="202">
        <v>1</v>
      </c>
      <c r="W2139" s="202">
        <v>1</v>
      </c>
      <c r="X2139" s="202">
        <v>0</v>
      </c>
      <c r="Y2139" s="202">
        <v>0</v>
      </c>
      <c r="Z2139" s="202">
        <v>0</v>
      </c>
      <c r="AA2139" s="202">
        <v>0</v>
      </c>
      <c r="AB2139" s="202">
        <v>0</v>
      </c>
      <c r="AC2139" s="202">
        <v>0</v>
      </c>
      <c r="AD2139" s="202">
        <v>1</v>
      </c>
      <c r="AE2139" s="203">
        <v>0</v>
      </c>
      <c r="AF2139" s="204">
        <v>1</v>
      </c>
      <c r="AG2139" s="196"/>
      <c r="AH2139" s="195">
        <v>59</v>
      </c>
      <c r="AI2139" s="195">
        <v>11</v>
      </c>
      <c r="AJ2139" s="195">
        <v>65</v>
      </c>
      <c r="AK2139" s="195">
        <v>15</v>
      </c>
      <c r="AM2139" s="196"/>
      <c r="AN2139" s="195">
        <v>3000</v>
      </c>
      <c r="AS2139" s="196"/>
      <c r="AY2139" s="196"/>
      <c r="AZ2139" s="193"/>
      <c r="BA2139" s="196"/>
      <c r="BG2139" s="195">
        <v>1</v>
      </c>
      <c r="BJ2139" s="196"/>
      <c r="BL2139" s="196"/>
      <c r="BP2139" s="195">
        <v>1</v>
      </c>
      <c r="BQ2139" s="195">
        <v>1</v>
      </c>
      <c r="BT2139" s="196"/>
      <c r="BX2139" s="195">
        <v>1</v>
      </c>
      <c r="BY2139" s="195">
        <v>1</v>
      </c>
      <c r="CA2139" s="196"/>
      <c r="CI2139" s="195">
        <v>1</v>
      </c>
      <c r="CS2139" s="196"/>
      <c r="CU2139" s="196"/>
      <c r="CX2139" s="196"/>
      <c r="DN2139" s="196"/>
      <c r="DS2139" s="196"/>
      <c r="DY2139" s="196"/>
      <c r="EA2139" s="195">
        <v>1</v>
      </c>
      <c r="EH2139" s="195">
        <v>1</v>
      </c>
      <c r="EL2139" s="196"/>
      <c r="EM2139" s="195" t="s">
        <v>538</v>
      </c>
      <c r="EN2139" s="206" t="s">
        <v>1016</v>
      </c>
    </row>
    <row r="2140" spans="1:167" s="195" customFormat="1" x14ac:dyDescent="0.3">
      <c r="A2140" s="193" t="s">
        <v>38</v>
      </c>
      <c r="B2140" s="196" t="s">
        <v>3616</v>
      </c>
      <c r="C2140" s="195">
        <v>1</v>
      </c>
      <c r="D2140" s="196">
        <v>1</v>
      </c>
      <c r="E2140" s="30"/>
      <c r="F2140" s="93"/>
      <c r="G2140" s="195">
        <v>12.84</v>
      </c>
      <c r="H2140" s="195">
        <v>24.41</v>
      </c>
      <c r="I2140" s="195">
        <v>18.225526315789477</v>
      </c>
      <c r="J2140" s="198">
        <v>2.7982858627307534</v>
      </c>
      <c r="K2140" s="195">
        <v>711.71</v>
      </c>
      <c r="L2140" s="195">
        <v>1746.76</v>
      </c>
      <c r="M2140" s="195">
        <v>1310.3057894736842</v>
      </c>
      <c r="N2140" s="200">
        <v>181.98440002390973</v>
      </c>
      <c r="O2140" s="195">
        <v>25.813099999999999</v>
      </c>
      <c r="P2140" s="196">
        <v>42.557099999999998</v>
      </c>
      <c r="Q2140" s="195">
        <v>-91.335229999999996</v>
      </c>
      <c r="R2140" s="196">
        <v>-69.916070000000005</v>
      </c>
      <c r="S2140" s="202">
        <v>1</v>
      </c>
      <c r="T2140" s="202">
        <v>0</v>
      </c>
      <c r="U2140" s="202">
        <v>1</v>
      </c>
      <c r="V2140" s="202">
        <v>1</v>
      </c>
      <c r="W2140" s="202">
        <v>1</v>
      </c>
      <c r="X2140" s="202">
        <v>0</v>
      </c>
      <c r="Y2140" s="202">
        <v>0</v>
      </c>
      <c r="Z2140" s="202">
        <v>0</v>
      </c>
      <c r="AA2140" s="202">
        <v>0</v>
      </c>
      <c r="AB2140" s="202">
        <v>0</v>
      </c>
      <c r="AC2140" s="202">
        <v>0</v>
      </c>
      <c r="AD2140" s="202">
        <v>0</v>
      </c>
      <c r="AE2140" s="203">
        <v>0</v>
      </c>
      <c r="AF2140" s="204">
        <v>1</v>
      </c>
      <c r="AG2140" s="196"/>
      <c r="AL2140" s="195">
        <v>44</v>
      </c>
      <c r="AM2140" s="196"/>
      <c r="AN2140" s="195">
        <v>2332</v>
      </c>
      <c r="AO2140" s="195">
        <v>5468</v>
      </c>
      <c r="AR2140" s="195">
        <v>1</v>
      </c>
      <c r="AS2140" s="196">
        <v>1</v>
      </c>
      <c r="AY2140" s="196"/>
      <c r="AZ2140" s="193"/>
      <c r="BA2140" s="196"/>
      <c r="BE2140" s="195">
        <v>1</v>
      </c>
      <c r="BJ2140" s="196"/>
      <c r="BL2140" s="196"/>
      <c r="BP2140" s="195">
        <v>1</v>
      </c>
      <c r="BT2140" s="196"/>
      <c r="BX2140" s="195">
        <v>1</v>
      </c>
      <c r="CA2140" s="196"/>
      <c r="CI2140" s="195">
        <v>1</v>
      </c>
      <c r="CS2140" s="196"/>
      <c r="CU2140" s="196"/>
      <c r="CX2140" s="196"/>
      <c r="DN2140" s="196"/>
      <c r="DS2140" s="196"/>
      <c r="DY2140" s="196"/>
      <c r="EL2140" s="196"/>
      <c r="EM2140" s="195" t="s">
        <v>538</v>
      </c>
      <c r="EN2140" s="206" t="s">
        <v>1033</v>
      </c>
    </row>
    <row r="2141" spans="1:167" x14ac:dyDescent="0.3">
      <c r="A2141" s="12" t="s">
        <v>38</v>
      </c>
      <c r="B2141" s="6" t="s">
        <v>3617</v>
      </c>
      <c r="AL2141"/>
      <c r="AN2141"/>
      <c r="AO2141"/>
      <c r="AZ2141" s="12"/>
      <c r="BA2141" s="6"/>
      <c r="EM2141" t="s">
        <v>538</v>
      </c>
      <c r="EN2141" s="16">
        <v>1</v>
      </c>
      <c r="EO2141" t="s">
        <v>602</v>
      </c>
    </row>
    <row r="2142" spans="1:167" s="195" customFormat="1" x14ac:dyDescent="0.3">
      <c r="A2142" s="193" t="s">
        <v>38</v>
      </c>
      <c r="B2142" s="196" t="s">
        <v>3618</v>
      </c>
      <c r="C2142" s="195">
        <v>1</v>
      </c>
      <c r="D2142" s="196">
        <v>1</v>
      </c>
      <c r="E2142" s="30"/>
      <c r="F2142" s="93"/>
      <c r="G2142" s="197">
        <v>-2.4</v>
      </c>
      <c r="H2142" s="195">
        <v>24.16</v>
      </c>
      <c r="I2142" s="197">
        <v>12.400000000000002</v>
      </c>
      <c r="J2142" s="198">
        <v>4.9405172918542739</v>
      </c>
      <c r="K2142" s="195">
        <v>144.5</v>
      </c>
      <c r="L2142" s="195">
        <v>1178.81</v>
      </c>
      <c r="M2142" s="195">
        <v>521.32216216216216</v>
      </c>
      <c r="N2142" s="200">
        <v>234.97327370640798</v>
      </c>
      <c r="O2142" s="195">
        <v>26.29945</v>
      </c>
      <c r="P2142" s="196">
        <v>52.582769999999996</v>
      </c>
      <c r="Q2142" s="195">
        <v>-112.63491999999999</v>
      </c>
      <c r="R2142" s="196">
        <v>-90.20478</v>
      </c>
      <c r="S2142" s="202">
        <v>0</v>
      </c>
      <c r="T2142" s="202">
        <v>0</v>
      </c>
      <c r="U2142" s="202">
        <v>1</v>
      </c>
      <c r="V2142" s="202">
        <v>1</v>
      </c>
      <c r="W2142" s="202">
        <v>1</v>
      </c>
      <c r="X2142" s="202">
        <v>0</v>
      </c>
      <c r="Y2142" s="202">
        <v>0</v>
      </c>
      <c r="Z2142" s="202">
        <v>0</v>
      </c>
      <c r="AA2142" s="202">
        <v>0</v>
      </c>
      <c r="AB2142" s="202">
        <v>0</v>
      </c>
      <c r="AC2142" s="202">
        <v>0</v>
      </c>
      <c r="AD2142" s="202">
        <v>0</v>
      </c>
      <c r="AE2142" s="203">
        <v>0</v>
      </c>
      <c r="AF2142" s="204">
        <v>1</v>
      </c>
      <c r="AG2142" s="196"/>
      <c r="AH2142" s="195">
        <v>34.5</v>
      </c>
      <c r="AI2142" s="195">
        <v>3.5</v>
      </c>
      <c r="AJ2142" s="195">
        <v>36</v>
      </c>
      <c r="AK2142" s="195">
        <v>4</v>
      </c>
      <c r="AM2142" s="196"/>
      <c r="AO2142" s="195">
        <v>2000</v>
      </c>
      <c r="AS2142" s="196"/>
      <c r="AY2142" s="196"/>
      <c r="AZ2142" s="193"/>
      <c r="BA2142" s="196"/>
      <c r="BJ2142" s="196"/>
      <c r="BL2142" s="196"/>
      <c r="BP2142" s="195">
        <v>1</v>
      </c>
      <c r="BT2142" s="196"/>
      <c r="BX2142" s="195">
        <v>1</v>
      </c>
      <c r="CA2142" s="196"/>
      <c r="CC2142" s="195">
        <v>1</v>
      </c>
      <c r="CG2142" s="195">
        <v>1</v>
      </c>
      <c r="CH2142" s="195">
        <v>1</v>
      </c>
      <c r="CI2142" s="195">
        <v>1</v>
      </c>
      <c r="CS2142" s="196"/>
      <c r="CU2142" s="196"/>
      <c r="CX2142" s="196"/>
      <c r="DN2142" s="196"/>
      <c r="DS2142" s="196"/>
      <c r="DY2142" s="196"/>
      <c r="EL2142" s="196"/>
      <c r="EM2142" s="195" t="s">
        <v>538</v>
      </c>
      <c r="EN2142" s="206" t="s">
        <v>1015</v>
      </c>
    </row>
    <row r="2143" spans="1:167" s="195" customFormat="1" x14ac:dyDescent="0.3">
      <c r="A2143" s="193" t="s">
        <v>38</v>
      </c>
      <c r="B2143" s="196" t="s">
        <v>3619</v>
      </c>
      <c r="C2143" s="195">
        <v>1</v>
      </c>
      <c r="D2143" s="196">
        <v>1</v>
      </c>
      <c r="E2143" s="195">
        <v>0</v>
      </c>
      <c r="F2143" s="196">
        <v>1363</v>
      </c>
      <c r="G2143" s="195">
        <v>17.28</v>
      </c>
      <c r="H2143" s="197">
        <v>19.3</v>
      </c>
      <c r="I2143" s="197">
        <v>18.202000000000002</v>
      </c>
      <c r="J2143" s="198">
        <v>0.79260190371823991</v>
      </c>
      <c r="K2143" s="195">
        <v>161.54</v>
      </c>
      <c r="L2143" s="195">
        <v>851.41</v>
      </c>
      <c r="M2143" s="195">
        <v>359.36799999999999</v>
      </c>
      <c r="N2143" s="200">
        <v>209.67300826657572</v>
      </c>
      <c r="O2143" s="195">
        <v>30.024249999999999</v>
      </c>
      <c r="P2143" s="196">
        <v>40.393300000000004</v>
      </c>
      <c r="Q2143" s="195">
        <v>-122.29052</v>
      </c>
      <c r="R2143" s="196">
        <v>-115.1417</v>
      </c>
      <c r="S2143" s="202">
        <v>1</v>
      </c>
      <c r="T2143" s="202">
        <v>0</v>
      </c>
      <c r="U2143" s="202">
        <v>1</v>
      </c>
      <c r="V2143" s="202">
        <v>1</v>
      </c>
      <c r="W2143" s="202">
        <v>1</v>
      </c>
      <c r="X2143" s="202">
        <v>0</v>
      </c>
      <c r="Y2143" s="202">
        <v>0</v>
      </c>
      <c r="Z2143" s="202">
        <v>0</v>
      </c>
      <c r="AA2143" s="202">
        <v>0</v>
      </c>
      <c r="AB2143" s="202">
        <v>0</v>
      </c>
      <c r="AC2143" s="202">
        <v>0</v>
      </c>
      <c r="AD2143" s="202">
        <v>1</v>
      </c>
      <c r="AE2143" s="203">
        <v>0</v>
      </c>
      <c r="AF2143" s="204">
        <v>2</v>
      </c>
      <c r="AG2143" s="196"/>
      <c r="AL2143" s="195">
        <v>49.5</v>
      </c>
      <c r="AM2143" s="196">
        <v>12.5</v>
      </c>
      <c r="AN2143" s="195">
        <v>300</v>
      </c>
      <c r="AO2143" s="195">
        <v>500</v>
      </c>
      <c r="AS2143" s="196"/>
      <c r="AY2143" s="196"/>
      <c r="AZ2143" s="193"/>
      <c r="BA2143" s="196"/>
      <c r="BE2143" s="195">
        <v>1</v>
      </c>
      <c r="BJ2143" s="196"/>
      <c r="BL2143" s="196"/>
      <c r="BP2143" s="195">
        <v>1</v>
      </c>
      <c r="BQ2143" s="195">
        <v>1</v>
      </c>
      <c r="BT2143" s="196"/>
      <c r="BX2143" s="195">
        <v>1</v>
      </c>
      <c r="CA2143" s="196"/>
      <c r="CC2143" s="195">
        <v>1</v>
      </c>
      <c r="CI2143" s="195">
        <v>1</v>
      </c>
      <c r="CS2143" s="196"/>
      <c r="CU2143" s="196"/>
      <c r="CX2143" s="196"/>
      <c r="DN2143" s="196"/>
      <c r="DS2143" s="196"/>
      <c r="DY2143" s="196"/>
      <c r="EA2143" s="195">
        <v>1</v>
      </c>
      <c r="EL2143" s="196"/>
      <c r="EM2143" s="195" t="s">
        <v>538</v>
      </c>
      <c r="EN2143" s="206" t="s">
        <v>1016</v>
      </c>
    </row>
    <row r="2144" spans="1:167" s="195" customFormat="1" x14ac:dyDescent="0.3">
      <c r="A2144" s="193" t="s">
        <v>38</v>
      </c>
      <c r="B2144" s="196" t="s">
        <v>3620</v>
      </c>
      <c r="C2144" s="195">
        <v>1</v>
      </c>
      <c r="D2144" s="196">
        <v>1</v>
      </c>
      <c r="E2144" s="195">
        <v>0</v>
      </c>
      <c r="F2144" s="196">
        <v>2800</v>
      </c>
      <c r="G2144" s="197">
        <v>6.18</v>
      </c>
      <c r="H2144" s="197">
        <v>17.07</v>
      </c>
      <c r="I2144" s="197">
        <v>10.690000000000001</v>
      </c>
      <c r="J2144" s="198">
        <v>2.9614802915503815</v>
      </c>
      <c r="K2144" s="199">
        <v>123</v>
      </c>
      <c r="L2144" s="199">
        <v>602</v>
      </c>
      <c r="M2144" s="199">
        <v>286.48333333333335</v>
      </c>
      <c r="N2144" s="200">
        <v>108.88925751560092</v>
      </c>
      <c r="O2144" s="195">
        <v>36.369619999999998</v>
      </c>
      <c r="P2144" s="196">
        <v>50.930370000000003</v>
      </c>
      <c r="Q2144" s="195">
        <v>-121.56089</v>
      </c>
      <c r="R2144" s="196">
        <v>-107.83839</v>
      </c>
      <c r="S2144" s="202">
        <v>1</v>
      </c>
      <c r="T2144" s="202">
        <v>0</v>
      </c>
      <c r="U2144" s="202">
        <v>1</v>
      </c>
      <c r="V2144" s="202">
        <v>1</v>
      </c>
      <c r="W2144" s="202">
        <v>1</v>
      </c>
      <c r="X2144" s="202">
        <v>0</v>
      </c>
      <c r="Y2144" s="202">
        <v>0</v>
      </c>
      <c r="Z2144" s="202">
        <v>0</v>
      </c>
      <c r="AA2144" s="202">
        <v>0</v>
      </c>
      <c r="AB2144" s="202">
        <v>0</v>
      </c>
      <c r="AC2144" s="202">
        <v>0</v>
      </c>
      <c r="AD2144" s="202">
        <v>0</v>
      </c>
      <c r="AE2144" s="203">
        <v>0</v>
      </c>
      <c r="AF2144" s="204">
        <v>1</v>
      </c>
      <c r="AG2144" s="196"/>
      <c r="AH2144" s="195">
        <v>49.5</v>
      </c>
      <c r="AI2144" s="195">
        <v>9.5</v>
      </c>
      <c r="AJ2144" s="195">
        <v>54</v>
      </c>
      <c r="AK2144" s="195">
        <v>9</v>
      </c>
      <c r="AM2144" s="196"/>
      <c r="AN2144" s="195">
        <v>10</v>
      </c>
      <c r="AO2144" s="195">
        <v>40</v>
      </c>
      <c r="AR2144" s="195">
        <v>0.4</v>
      </c>
      <c r="AS2144" s="196">
        <v>0.2</v>
      </c>
      <c r="AY2144" s="196"/>
      <c r="AZ2144" s="193"/>
      <c r="BA2144" s="196"/>
      <c r="BE2144" s="195">
        <v>1</v>
      </c>
      <c r="BJ2144" s="196"/>
      <c r="BL2144" s="196"/>
      <c r="BP2144" s="195">
        <v>1</v>
      </c>
      <c r="BQ2144" s="195">
        <v>1</v>
      </c>
      <c r="BT2144" s="196"/>
      <c r="BX2144" s="195">
        <v>1</v>
      </c>
      <c r="CA2144" s="196"/>
      <c r="CC2144" s="195">
        <v>1</v>
      </c>
      <c r="CG2144" s="195">
        <v>1</v>
      </c>
      <c r="CI2144" s="195">
        <v>1</v>
      </c>
      <c r="CS2144" s="196"/>
      <c r="CU2144" s="196"/>
      <c r="CX2144" s="196"/>
      <c r="DN2144" s="196"/>
      <c r="DS2144" s="196"/>
      <c r="DY2144" s="196"/>
      <c r="EL2144" s="196"/>
      <c r="EM2144" s="195" t="s">
        <v>538</v>
      </c>
      <c r="EN2144" s="206" t="s">
        <v>312</v>
      </c>
    </row>
    <row r="2145" spans="1:176" s="211" customFormat="1" x14ac:dyDescent="0.3">
      <c r="A2145" s="226" t="s">
        <v>38</v>
      </c>
      <c r="B2145" s="227" t="s">
        <v>3621</v>
      </c>
      <c r="C2145" s="211">
        <v>1</v>
      </c>
      <c r="D2145" s="227">
        <v>1</v>
      </c>
      <c r="E2145" s="211">
        <v>0</v>
      </c>
      <c r="F2145" s="227">
        <v>2470</v>
      </c>
      <c r="G2145" s="211">
        <v>10.25</v>
      </c>
      <c r="H2145" s="211">
        <v>24.58</v>
      </c>
      <c r="I2145" s="211">
        <v>17.685652173913041</v>
      </c>
      <c r="J2145" s="228">
        <v>3.5895350750948212</v>
      </c>
      <c r="K2145" s="211">
        <v>169.16</v>
      </c>
      <c r="L2145" s="211">
        <v>1349.8</v>
      </c>
      <c r="M2145" s="211">
        <v>492.26130434782607</v>
      </c>
      <c r="N2145" s="229">
        <v>312.21397261121399</v>
      </c>
      <c r="O2145" s="211">
        <v>16.956689999999998</v>
      </c>
      <c r="P2145" s="227">
        <v>39.149799999999999</v>
      </c>
      <c r="Q2145" s="211">
        <v>-114.05301</v>
      </c>
      <c r="R2145" s="227">
        <v>-96.584800000000001</v>
      </c>
      <c r="S2145" s="202">
        <v>1</v>
      </c>
      <c r="T2145" s="202">
        <v>0</v>
      </c>
      <c r="U2145" s="202">
        <v>1</v>
      </c>
      <c r="V2145" s="202">
        <v>1</v>
      </c>
      <c r="W2145" s="202">
        <v>1</v>
      </c>
      <c r="X2145" s="202">
        <v>0</v>
      </c>
      <c r="Y2145" s="202">
        <v>0</v>
      </c>
      <c r="Z2145" s="202">
        <v>0</v>
      </c>
      <c r="AA2145" s="202">
        <v>0</v>
      </c>
      <c r="AB2145" s="202">
        <v>0</v>
      </c>
      <c r="AC2145" s="202">
        <v>0</v>
      </c>
      <c r="AD2145" s="202">
        <v>1</v>
      </c>
      <c r="AE2145" s="203">
        <v>0</v>
      </c>
      <c r="AF2145" s="230">
        <v>1</v>
      </c>
      <c r="AG2145" s="227"/>
      <c r="AH2145" s="211">
        <v>50</v>
      </c>
      <c r="AI2145" s="211">
        <v>9</v>
      </c>
      <c r="AJ2145" s="211">
        <v>51</v>
      </c>
      <c r="AK2145" s="211">
        <v>9</v>
      </c>
      <c r="AM2145" s="227"/>
      <c r="AR2145" s="211">
        <v>0.5</v>
      </c>
      <c r="AS2145" s="227">
        <v>0.5</v>
      </c>
      <c r="AY2145" s="227"/>
      <c r="AZ2145" s="226"/>
      <c r="BA2145" s="227"/>
      <c r="BE2145" s="211">
        <v>1</v>
      </c>
      <c r="BG2145" s="211">
        <v>1</v>
      </c>
      <c r="BJ2145" s="227"/>
      <c r="BL2145" s="227"/>
      <c r="BP2145" s="211">
        <v>1</v>
      </c>
      <c r="BQ2145" s="211">
        <v>1</v>
      </c>
      <c r="BT2145" s="227"/>
      <c r="BX2145" s="211">
        <v>1</v>
      </c>
      <c r="CA2145" s="227"/>
      <c r="CI2145" s="211">
        <v>1</v>
      </c>
      <c r="CS2145" s="227"/>
      <c r="CU2145" s="227"/>
      <c r="CX2145" s="227"/>
      <c r="DN2145" s="227"/>
      <c r="DS2145" s="227"/>
      <c r="DY2145" s="227"/>
      <c r="EA2145" s="211">
        <v>1</v>
      </c>
      <c r="ED2145" s="211">
        <v>1</v>
      </c>
      <c r="EG2145" s="211">
        <v>1</v>
      </c>
      <c r="EL2145" s="227"/>
      <c r="EM2145" s="211" t="s">
        <v>538</v>
      </c>
      <c r="EN2145" s="231" t="s">
        <v>1016</v>
      </c>
    </row>
    <row r="2146" spans="1:176" s="214" customFormat="1" x14ac:dyDescent="0.3">
      <c r="A2146" s="195" t="s">
        <v>44</v>
      </c>
      <c r="B2146" s="196" t="s">
        <v>3622</v>
      </c>
      <c r="C2146" s="195">
        <v>2</v>
      </c>
      <c r="D2146" s="196">
        <v>0</v>
      </c>
      <c r="E2146" s="195">
        <v>150</v>
      </c>
      <c r="F2146" s="196">
        <v>991</v>
      </c>
      <c r="G2146" s="197">
        <v>27.59</v>
      </c>
      <c r="H2146" s="197">
        <v>27.59</v>
      </c>
      <c r="I2146" s="197">
        <v>27.59</v>
      </c>
      <c r="J2146" s="198">
        <v>0</v>
      </c>
      <c r="K2146" s="199">
        <v>3015</v>
      </c>
      <c r="L2146" s="199">
        <v>3015</v>
      </c>
      <c r="M2146" s="199">
        <v>3015</v>
      </c>
      <c r="N2146" s="200">
        <v>0</v>
      </c>
      <c r="O2146" s="195">
        <v>-4.7985300000000004</v>
      </c>
      <c r="P2146" s="196">
        <v>-4.63863</v>
      </c>
      <c r="Q2146" s="195">
        <v>55.407589999999999</v>
      </c>
      <c r="R2146" s="196">
        <v>55.571350000000002</v>
      </c>
      <c r="S2146" s="202">
        <v>1</v>
      </c>
      <c r="T2146" s="202">
        <v>0</v>
      </c>
      <c r="U2146" s="202">
        <v>0</v>
      </c>
      <c r="V2146" s="202">
        <v>0</v>
      </c>
      <c r="W2146" s="202">
        <v>0</v>
      </c>
      <c r="X2146" s="202">
        <v>0</v>
      </c>
      <c r="Y2146" s="202">
        <v>0</v>
      </c>
      <c r="Z2146" s="202">
        <v>0</v>
      </c>
      <c r="AA2146" s="202">
        <v>0</v>
      </c>
      <c r="AB2146" s="202">
        <v>0</v>
      </c>
      <c r="AC2146" s="202">
        <v>1</v>
      </c>
      <c r="AD2146" s="202">
        <v>0</v>
      </c>
      <c r="AE2146" s="203">
        <v>0</v>
      </c>
      <c r="AF2146" s="204">
        <v>4</v>
      </c>
      <c r="AG2146" s="196"/>
      <c r="AH2146" s="195">
        <v>10.1</v>
      </c>
      <c r="AI2146" s="195">
        <v>0.8</v>
      </c>
      <c r="AJ2146" s="195">
        <v>11.5</v>
      </c>
      <c r="AK2146" s="195">
        <v>1</v>
      </c>
      <c r="AL2146" s="195"/>
      <c r="AM2146" s="196"/>
      <c r="AN2146" s="193">
        <v>8</v>
      </c>
      <c r="AO2146" s="195">
        <v>16</v>
      </c>
      <c r="AP2146" s="195"/>
      <c r="AQ2146" s="195"/>
      <c r="AR2146" s="195"/>
      <c r="AS2146" s="196"/>
      <c r="AT2146" s="195"/>
      <c r="AU2146" s="195"/>
      <c r="AV2146" s="195"/>
      <c r="AW2146" s="195"/>
      <c r="AX2146" s="195"/>
      <c r="AY2146" s="196"/>
      <c r="AZ2146" s="193"/>
      <c r="BA2146" s="196"/>
      <c r="BB2146" s="195"/>
      <c r="BC2146" s="195"/>
      <c r="BD2146" s="195"/>
      <c r="BE2146" s="195"/>
      <c r="BF2146" s="195"/>
      <c r="BG2146" s="195">
        <v>1</v>
      </c>
      <c r="BH2146" s="195"/>
      <c r="BI2146" s="195"/>
      <c r="BJ2146" s="196">
        <v>1</v>
      </c>
      <c r="BK2146" s="195"/>
      <c r="BL2146" s="196"/>
      <c r="BM2146" s="195"/>
      <c r="BN2146" s="195"/>
      <c r="BO2146" s="195"/>
      <c r="BP2146" s="195"/>
      <c r="BQ2146" s="195"/>
      <c r="BR2146" s="195"/>
      <c r="BS2146" s="195"/>
      <c r="BT2146" s="196"/>
      <c r="BU2146" s="195"/>
      <c r="BV2146" s="195"/>
      <c r="BW2146" s="195"/>
      <c r="BX2146" s="195"/>
      <c r="BY2146" s="195"/>
      <c r="BZ2146" s="195"/>
      <c r="CA2146" s="196"/>
      <c r="CB2146" s="195"/>
      <c r="CC2146" s="195"/>
      <c r="CD2146" s="195"/>
      <c r="CE2146" s="195"/>
      <c r="CF2146" s="195"/>
      <c r="CG2146" s="195"/>
      <c r="CH2146" s="195"/>
      <c r="CI2146" s="195"/>
      <c r="CJ2146" s="195"/>
      <c r="CK2146" s="195"/>
      <c r="CL2146" s="195"/>
      <c r="CM2146" s="195"/>
      <c r="CN2146" s="195"/>
      <c r="CO2146" s="195"/>
      <c r="CP2146" s="195"/>
      <c r="CQ2146" s="195"/>
      <c r="CR2146" s="195"/>
      <c r="CS2146" s="196"/>
      <c r="CT2146" s="195"/>
      <c r="CU2146" s="196"/>
      <c r="CV2146" s="195"/>
      <c r="CW2146" s="195"/>
      <c r="CX2146" s="196"/>
      <c r="CY2146" s="195"/>
      <c r="CZ2146" s="195"/>
      <c r="DA2146" s="195"/>
      <c r="DB2146" s="195"/>
      <c r="DC2146" s="195"/>
      <c r="DD2146" s="195"/>
      <c r="DE2146" s="195"/>
      <c r="DF2146" s="195"/>
      <c r="DG2146" s="195"/>
      <c r="DH2146" s="195"/>
      <c r="DI2146" s="195"/>
      <c r="DJ2146" s="195"/>
      <c r="DK2146" s="195"/>
      <c r="DL2146" s="195"/>
      <c r="DM2146" s="195"/>
      <c r="DN2146" s="196"/>
      <c r="DO2146" s="195"/>
      <c r="DP2146" s="195"/>
      <c r="DQ2146" s="195"/>
      <c r="DR2146" s="195"/>
      <c r="DS2146" s="196"/>
      <c r="DT2146" s="195"/>
      <c r="DU2146" s="195"/>
      <c r="DV2146" s="195"/>
      <c r="DW2146" s="195"/>
      <c r="DX2146" s="195"/>
      <c r="DY2146" s="196">
        <v>1</v>
      </c>
      <c r="DZ2146" s="195"/>
      <c r="EA2146" s="195"/>
      <c r="EB2146" s="195"/>
      <c r="EC2146" s="195"/>
      <c r="ED2146" s="195"/>
      <c r="EE2146" s="195"/>
      <c r="EF2146" s="195"/>
      <c r="EG2146" s="195"/>
      <c r="EH2146" s="195"/>
      <c r="EI2146" s="195"/>
      <c r="EJ2146" s="195"/>
      <c r="EK2146" s="195"/>
      <c r="EL2146" s="196"/>
      <c r="EM2146" s="195" t="s">
        <v>539</v>
      </c>
      <c r="EN2146" s="206" t="s">
        <v>3713</v>
      </c>
      <c r="EO2146" s="195"/>
      <c r="EP2146" s="195"/>
      <c r="EQ2146" s="195"/>
      <c r="ER2146" s="195"/>
      <c r="ES2146" s="195"/>
      <c r="ET2146" s="195"/>
      <c r="EU2146" s="195"/>
      <c r="EV2146" s="195"/>
      <c r="EW2146" s="195"/>
      <c r="EX2146" s="195"/>
      <c r="EY2146" s="195"/>
      <c r="EZ2146" s="195"/>
      <c r="FA2146" s="195"/>
      <c r="FB2146" s="195"/>
      <c r="FC2146" s="195"/>
      <c r="FD2146" s="195"/>
      <c r="FE2146" s="195"/>
      <c r="FF2146" s="195"/>
      <c r="FG2146" s="195"/>
      <c r="FH2146" s="195"/>
      <c r="FI2146" s="195"/>
      <c r="FJ2146" s="195"/>
      <c r="FK2146" s="195"/>
      <c r="FL2146" s="195"/>
      <c r="FM2146" s="195"/>
      <c r="FN2146" s="195"/>
      <c r="FO2146" s="195"/>
      <c r="FP2146" s="195"/>
      <c r="FQ2146" s="195"/>
      <c r="FR2146" s="195"/>
      <c r="FS2146" s="195"/>
      <c r="FT2146" s="195"/>
    </row>
    <row r="2147" spans="1:176" s="195" customFormat="1" x14ac:dyDescent="0.3">
      <c r="A2147" s="193" t="s">
        <v>44</v>
      </c>
      <c r="B2147" s="196" t="s">
        <v>158</v>
      </c>
      <c r="C2147" s="195">
        <v>2</v>
      </c>
      <c r="D2147" s="196">
        <v>2</v>
      </c>
      <c r="E2147" s="195">
        <v>240</v>
      </c>
      <c r="F2147" s="196">
        <v>984</v>
      </c>
      <c r="G2147" s="197">
        <v>27.59</v>
      </c>
      <c r="H2147" s="197">
        <v>29.24</v>
      </c>
      <c r="I2147" s="197">
        <v>28.002500000000001</v>
      </c>
      <c r="J2147" s="198">
        <v>0.82499999999999929</v>
      </c>
      <c r="K2147" s="199">
        <v>3015</v>
      </c>
      <c r="L2147" s="199">
        <v>3196</v>
      </c>
      <c r="M2147" s="199">
        <v>3105.5</v>
      </c>
      <c r="N2147" s="200">
        <v>104.50039872332226</v>
      </c>
      <c r="O2147" s="195">
        <v>-4.7688899999999999</v>
      </c>
      <c r="P2147" s="196">
        <v>-4.2057900000000004</v>
      </c>
      <c r="Q2147" s="208">
        <v>55.241300000000003</v>
      </c>
      <c r="R2147" s="196">
        <v>55.743220000000001</v>
      </c>
      <c r="S2147" s="202">
        <v>1</v>
      </c>
      <c r="T2147" s="202">
        <v>0</v>
      </c>
      <c r="U2147" s="202">
        <v>0</v>
      </c>
      <c r="V2147" s="202">
        <v>0</v>
      </c>
      <c r="W2147" s="202">
        <v>0</v>
      </c>
      <c r="X2147" s="202">
        <v>0</v>
      </c>
      <c r="Y2147" s="202">
        <v>0</v>
      </c>
      <c r="Z2147" s="202">
        <v>0</v>
      </c>
      <c r="AA2147" s="202">
        <v>0</v>
      </c>
      <c r="AB2147" s="202">
        <v>0</v>
      </c>
      <c r="AC2147" s="202">
        <v>1</v>
      </c>
      <c r="AD2147" s="202">
        <v>0</v>
      </c>
      <c r="AE2147" s="203">
        <v>0</v>
      </c>
      <c r="AF2147" s="204">
        <v>4</v>
      </c>
      <c r="AG2147" s="196"/>
      <c r="AL2147" s="195">
        <v>17.05</v>
      </c>
      <c r="AM2147" s="196">
        <v>0.65</v>
      </c>
      <c r="AS2147" s="196"/>
      <c r="AY2147" s="196"/>
      <c r="AZ2147" s="193"/>
      <c r="BA2147" s="196"/>
      <c r="BG2147" s="195">
        <v>1</v>
      </c>
      <c r="BJ2147" s="196"/>
      <c r="BL2147" s="196"/>
      <c r="BT2147" s="196"/>
      <c r="CA2147" s="196"/>
      <c r="CS2147" s="196"/>
      <c r="CU2147" s="196"/>
      <c r="CX2147" s="196"/>
      <c r="DN2147" s="196"/>
      <c r="DS2147" s="196"/>
      <c r="DY2147" s="196">
        <v>1</v>
      </c>
      <c r="EL2147" s="196"/>
      <c r="EM2147" s="195" t="s">
        <v>539</v>
      </c>
      <c r="EN2147" s="206" t="s">
        <v>3713</v>
      </c>
    </row>
    <row r="2148" spans="1:176" s="51" customFormat="1" x14ac:dyDescent="0.3">
      <c r="A2148" s="51" t="s">
        <v>44</v>
      </c>
      <c r="B2148" s="52" t="s">
        <v>3623</v>
      </c>
      <c r="D2148" s="52"/>
      <c r="E2148" s="51">
        <v>80</v>
      </c>
      <c r="F2148" s="52"/>
      <c r="J2148" s="52"/>
      <c r="N2148" s="52"/>
      <c r="P2148" s="52"/>
      <c r="R2148" s="52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100"/>
      <c r="AF2148" s="115"/>
      <c r="AG2148" s="52">
        <v>1</v>
      </c>
      <c r="AM2148" s="52"/>
      <c r="AS2148" s="52"/>
      <c r="AY2148" s="52"/>
      <c r="AZ2148" s="45"/>
      <c r="BA2148" s="52"/>
      <c r="BJ2148" s="52"/>
      <c r="BL2148" s="52"/>
      <c r="BT2148" s="52"/>
      <c r="CA2148" s="52"/>
      <c r="CS2148" s="52"/>
      <c r="CU2148" s="52"/>
      <c r="CX2148" s="52"/>
      <c r="DN2148" s="52"/>
      <c r="DS2148" s="52"/>
      <c r="DY2148" s="52"/>
      <c r="EL2148" s="52"/>
      <c r="EM2148" s="51" t="s">
        <v>539</v>
      </c>
      <c r="EN2148" s="53">
        <v>1</v>
      </c>
      <c r="EO2148" s="51" t="s">
        <v>602</v>
      </c>
    </row>
    <row r="2149" spans="1:176" x14ac:dyDescent="0.3">
      <c r="A2149" t="s">
        <v>1324</v>
      </c>
      <c r="B2149" s="6" t="s">
        <v>3624</v>
      </c>
      <c r="E2149">
        <v>3400</v>
      </c>
      <c r="F2149" s="6">
        <v>3700</v>
      </c>
      <c r="AL2149"/>
      <c r="AN2149"/>
      <c r="AO2149"/>
      <c r="AP2149">
        <v>4</v>
      </c>
      <c r="AQ2149">
        <v>0.05</v>
      </c>
      <c r="AZ2149" s="12"/>
      <c r="BA2149" s="6"/>
      <c r="EM2149" t="s">
        <v>537</v>
      </c>
      <c r="EN2149" s="16">
        <v>1</v>
      </c>
      <c r="EO2149" t="s">
        <v>602</v>
      </c>
    </row>
    <row r="2150" spans="1:176" x14ac:dyDescent="0.3">
      <c r="A2150" t="s">
        <v>1324</v>
      </c>
      <c r="B2150" s="6" t="s">
        <v>3625</v>
      </c>
      <c r="AL2150"/>
      <c r="AN2150"/>
      <c r="AO2150"/>
      <c r="AP2150">
        <v>4.5</v>
      </c>
      <c r="AQ2150">
        <v>0.3</v>
      </c>
      <c r="AZ2150" s="12"/>
      <c r="BA2150" s="6"/>
      <c r="EM2150" t="s">
        <v>537</v>
      </c>
      <c r="EN2150" s="16">
        <v>1</v>
      </c>
      <c r="EO2150" t="s">
        <v>602</v>
      </c>
    </row>
    <row r="2151" spans="1:176" x14ac:dyDescent="0.3">
      <c r="A2151" t="s">
        <v>1324</v>
      </c>
      <c r="B2151" s="6" t="s">
        <v>3626</v>
      </c>
      <c r="E2151">
        <v>0</v>
      </c>
      <c r="F2151" s="6">
        <v>600</v>
      </c>
      <c r="AL2151">
        <v>16.5</v>
      </c>
      <c r="AM2151" s="6">
        <v>1.5</v>
      </c>
      <c r="AN2151"/>
      <c r="AO2151"/>
      <c r="AZ2151" s="12"/>
      <c r="BA2151" s="6"/>
      <c r="EM2151" t="s">
        <v>537</v>
      </c>
      <c r="EN2151" s="16">
        <v>1</v>
      </c>
    </row>
    <row r="2152" spans="1:176" x14ac:dyDescent="0.3">
      <c r="A2152" t="s">
        <v>1324</v>
      </c>
      <c r="B2152" s="6" t="s">
        <v>3627</v>
      </c>
      <c r="E2152">
        <v>1200</v>
      </c>
      <c r="F2152" s="6">
        <v>1400</v>
      </c>
      <c r="AH2152">
        <v>41.7</v>
      </c>
      <c r="AJ2152">
        <v>46.15</v>
      </c>
      <c r="AK2152">
        <v>1.55</v>
      </c>
      <c r="AL2152"/>
      <c r="AN2152"/>
      <c r="AO2152"/>
      <c r="AZ2152" s="12"/>
      <c r="BA2152" s="6"/>
      <c r="EM2152" t="s">
        <v>537</v>
      </c>
      <c r="EN2152" s="16">
        <v>1</v>
      </c>
    </row>
    <row r="2153" spans="1:176" x14ac:dyDescent="0.3">
      <c r="A2153" t="s">
        <v>1324</v>
      </c>
      <c r="B2153" s="6" t="s">
        <v>3628</v>
      </c>
      <c r="AL2153"/>
      <c r="AN2153"/>
      <c r="AO2153"/>
      <c r="AZ2153" s="12"/>
      <c r="BA2153" s="6"/>
      <c r="EM2153" t="s">
        <v>537</v>
      </c>
      <c r="EN2153" s="16">
        <v>1</v>
      </c>
      <c r="EO2153" t="s">
        <v>602</v>
      </c>
    </row>
    <row r="2154" spans="1:176" x14ac:dyDescent="0.3">
      <c r="A2154" t="s">
        <v>1324</v>
      </c>
      <c r="B2154" s="6" t="s">
        <v>3629</v>
      </c>
      <c r="E2154">
        <v>1800</v>
      </c>
      <c r="F2154" s="6">
        <v>2000</v>
      </c>
      <c r="AG2154" s="6">
        <v>0</v>
      </c>
      <c r="AH2154">
        <v>14.6</v>
      </c>
      <c r="AJ2154">
        <v>16</v>
      </c>
      <c r="AL2154"/>
      <c r="AN2154"/>
      <c r="AO2154"/>
      <c r="AZ2154" s="12"/>
      <c r="BA2154" s="6"/>
      <c r="EM2154" t="s">
        <v>537</v>
      </c>
      <c r="EN2154" s="16">
        <v>1</v>
      </c>
    </row>
    <row r="2155" spans="1:176" x14ac:dyDescent="0.3">
      <c r="A2155" t="s">
        <v>1324</v>
      </c>
      <c r="B2155" s="6" t="s">
        <v>3630</v>
      </c>
      <c r="AL2155"/>
      <c r="AN2155"/>
      <c r="AO2155"/>
      <c r="AZ2155" s="12"/>
      <c r="BA2155" s="6"/>
      <c r="EM2155" t="s">
        <v>537</v>
      </c>
      <c r="EN2155" s="16">
        <v>1</v>
      </c>
      <c r="EO2155" t="s">
        <v>602</v>
      </c>
    </row>
    <row r="2156" spans="1:176" x14ac:dyDescent="0.3">
      <c r="A2156" t="s">
        <v>1324</v>
      </c>
      <c r="B2156" s="6" t="s">
        <v>3631</v>
      </c>
      <c r="E2156">
        <v>3100</v>
      </c>
      <c r="F2156" s="6">
        <v>3100</v>
      </c>
      <c r="AH2156">
        <v>13.5</v>
      </c>
      <c r="AI2156">
        <v>0.6</v>
      </c>
      <c r="AJ2156">
        <v>14.5</v>
      </c>
      <c r="AK2156">
        <v>1.4</v>
      </c>
      <c r="AL2156"/>
      <c r="AN2156"/>
      <c r="AO2156"/>
      <c r="AZ2156" s="12"/>
      <c r="BA2156" s="6"/>
      <c r="EM2156" t="s">
        <v>537</v>
      </c>
      <c r="EN2156" s="16">
        <v>1</v>
      </c>
    </row>
    <row r="2157" spans="1:176" x14ac:dyDescent="0.3">
      <c r="A2157" t="s">
        <v>1324</v>
      </c>
      <c r="B2157" s="6" t="s">
        <v>3632</v>
      </c>
      <c r="AL2157"/>
      <c r="AN2157"/>
      <c r="AO2157"/>
      <c r="AZ2157" s="12"/>
      <c r="BA2157" s="6"/>
      <c r="EM2157" t="s">
        <v>537</v>
      </c>
      <c r="EN2157" s="16">
        <v>1</v>
      </c>
      <c r="EO2157" t="s">
        <v>602</v>
      </c>
    </row>
    <row r="2158" spans="1:176" x14ac:dyDescent="0.3">
      <c r="A2158" t="s">
        <v>1324</v>
      </c>
      <c r="B2158" s="6" t="s">
        <v>3633</v>
      </c>
      <c r="E2158">
        <v>240</v>
      </c>
      <c r="F2158" s="6">
        <v>1490</v>
      </c>
      <c r="AH2158">
        <v>10.28</v>
      </c>
      <c r="AI2158">
        <v>1.1200000000000001</v>
      </c>
      <c r="AJ2158">
        <v>11.67</v>
      </c>
      <c r="AK2158">
        <v>1.93</v>
      </c>
      <c r="AL2158"/>
      <c r="AN2158"/>
      <c r="AO2158"/>
      <c r="AZ2158" s="12"/>
      <c r="BA2158" s="6"/>
      <c r="EM2158" t="s">
        <v>537</v>
      </c>
      <c r="EN2158" s="16">
        <v>1</v>
      </c>
    </row>
    <row r="2159" spans="1:176" x14ac:dyDescent="0.3">
      <c r="A2159" t="s">
        <v>1324</v>
      </c>
      <c r="B2159" s="6" t="s">
        <v>3634</v>
      </c>
      <c r="AL2159">
        <v>12.8</v>
      </c>
      <c r="AM2159" s="6">
        <v>0.8</v>
      </c>
      <c r="AN2159"/>
      <c r="AO2159"/>
      <c r="AZ2159" s="12"/>
      <c r="BA2159" s="6"/>
      <c r="EM2159" t="s">
        <v>537</v>
      </c>
      <c r="EN2159" s="16">
        <v>1</v>
      </c>
    </row>
    <row r="2160" spans="1:176" x14ac:dyDescent="0.3">
      <c r="A2160" t="s">
        <v>1324</v>
      </c>
      <c r="B2160" s="6" t="s">
        <v>3635</v>
      </c>
      <c r="C2160">
        <v>2</v>
      </c>
      <c r="E2160">
        <v>200</v>
      </c>
      <c r="F2160" s="6">
        <v>2000</v>
      </c>
      <c r="AH2160">
        <v>24.8</v>
      </c>
      <c r="AI2160">
        <v>2.2000000000000002</v>
      </c>
      <c r="AJ2160">
        <v>29.3</v>
      </c>
      <c r="AK2160">
        <v>2</v>
      </c>
      <c r="AL2160"/>
      <c r="AN2160"/>
      <c r="AO2160"/>
      <c r="AZ2160" s="12"/>
      <c r="BA2160" s="6"/>
      <c r="EM2160" t="s">
        <v>537</v>
      </c>
      <c r="EN2160" s="16">
        <v>1</v>
      </c>
    </row>
    <row r="2161" spans="1:145" x14ac:dyDescent="0.3">
      <c r="A2161" t="s">
        <v>1324</v>
      </c>
      <c r="B2161" s="6" t="s">
        <v>3636</v>
      </c>
      <c r="E2161">
        <v>1250</v>
      </c>
      <c r="AL2161">
        <v>29.1</v>
      </c>
      <c r="AN2161"/>
      <c r="AO2161"/>
      <c r="AZ2161" s="12"/>
      <c r="BA2161" s="6"/>
      <c r="EM2161" t="s">
        <v>537</v>
      </c>
      <c r="EN2161" s="16">
        <v>1</v>
      </c>
    </row>
    <row r="2162" spans="1:145" x14ac:dyDescent="0.3">
      <c r="A2162" t="s">
        <v>1324</v>
      </c>
      <c r="B2162" s="6" t="s">
        <v>3637</v>
      </c>
      <c r="AL2162"/>
      <c r="AN2162"/>
      <c r="AO2162"/>
      <c r="AZ2162" s="12"/>
      <c r="BA2162" s="6"/>
      <c r="EM2162" t="s">
        <v>537</v>
      </c>
      <c r="EN2162" s="16">
        <v>1</v>
      </c>
      <c r="EO2162" t="s">
        <v>602</v>
      </c>
    </row>
    <row r="2163" spans="1:145" x14ac:dyDescent="0.3">
      <c r="A2163" t="s">
        <v>1324</v>
      </c>
      <c r="B2163" s="6" t="s">
        <v>3638</v>
      </c>
      <c r="E2163">
        <v>2996</v>
      </c>
      <c r="F2163" s="6">
        <v>3100</v>
      </c>
      <c r="AJ2163">
        <v>18.8</v>
      </c>
      <c r="AL2163"/>
      <c r="AN2163"/>
      <c r="AO2163"/>
      <c r="AZ2163" s="12"/>
      <c r="BA2163" s="6"/>
      <c r="EM2163" t="s">
        <v>537</v>
      </c>
      <c r="EN2163" s="16">
        <v>1</v>
      </c>
    </row>
    <row r="2164" spans="1:145" x14ac:dyDescent="0.3">
      <c r="A2164" t="s">
        <v>1324</v>
      </c>
      <c r="B2164" s="6" t="s">
        <v>3639</v>
      </c>
      <c r="AH2164">
        <v>11.4</v>
      </c>
      <c r="AI2164">
        <v>1.4</v>
      </c>
      <c r="AL2164"/>
      <c r="AN2164"/>
      <c r="AO2164"/>
      <c r="AZ2164" s="12"/>
      <c r="BA2164" s="6"/>
      <c r="EM2164" t="s">
        <v>537</v>
      </c>
      <c r="EN2164" s="16">
        <v>1</v>
      </c>
    </row>
    <row r="2165" spans="1:145" x14ac:dyDescent="0.3">
      <c r="A2165" t="s">
        <v>1324</v>
      </c>
      <c r="B2165" s="6" t="s">
        <v>3640</v>
      </c>
      <c r="E2165">
        <v>430</v>
      </c>
      <c r="F2165" s="6">
        <v>430</v>
      </c>
      <c r="AH2165">
        <v>16.3</v>
      </c>
      <c r="AJ2165">
        <v>20.399999999999999</v>
      </c>
      <c r="AL2165"/>
      <c r="AN2165"/>
      <c r="AO2165"/>
      <c r="AZ2165" s="12"/>
      <c r="BA2165" s="6"/>
      <c r="EM2165" t="s">
        <v>537</v>
      </c>
      <c r="EN2165" s="16">
        <v>1</v>
      </c>
    </row>
    <row r="2166" spans="1:145" x14ac:dyDescent="0.3">
      <c r="A2166" t="s">
        <v>1324</v>
      </c>
      <c r="B2166" s="6" t="s">
        <v>3641</v>
      </c>
      <c r="E2166">
        <v>2400</v>
      </c>
      <c r="F2166" s="6">
        <v>2800</v>
      </c>
      <c r="AH2166">
        <v>12.25</v>
      </c>
      <c r="AI2166">
        <v>2.25</v>
      </c>
      <c r="AJ2166">
        <v>14.95</v>
      </c>
      <c r="AK2166">
        <v>2.95</v>
      </c>
      <c r="AL2166"/>
      <c r="AN2166"/>
      <c r="AO2166"/>
      <c r="AZ2166" s="12"/>
      <c r="BA2166" s="6"/>
      <c r="EM2166" t="s">
        <v>537</v>
      </c>
      <c r="EN2166" s="16">
        <v>1</v>
      </c>
    </row>
    <row r="2167" spans="1:145" x14ac:dyDescent="0.3">
      <c r="A2167" t="s">
        <v>1324</v>
      </c>
      <c r="B2167" s="6" t="s">
        <v>3642</v>
      </c>
      <c r="E2167">
        <v>2400</v>
      </c>
      <c r="F2167" s="6">
        <v>3500</v>
      </c>
      <c r="AH2167">
        <v>25.4</v>
      </c>
      <c r="AI2167">
        <v>1.8</v>
      </c>
      <c r="AJ2167">
        <v>29.1</v>
      </c>
      <c r="AK2167">
        <v>3.5</v>
      </c>
      <c r="AL2167"/>
      <c r="AN2167"/>
      <c r="AO2167"/>
      <c r="AZ2167" s="12"/>
      <c r="BA2167" s="6"/>
      <c r="EM2167" t="s">
        <v>537</v>
      </c>
      <c r="EN2167" s="16">
        <v>1</v>
      </c>
    </row>
    <row r="2168" spans="1:145" x14ac:dyDescent="0.3">
      <c r="A2168" t="s">
        <v>1324</v>
      </c>
      <c r="B2168" s="6" t="s">
        <v>3643</v>
      </c>
      <c r="E2168">
        <v>2210</v>
      </c>
      <c r="F2168" s="6">
        <v>2305</v>
      </c>
      <c r="AG2168" s="6">
        <v>1</v>
      </c>
      <c r="AH2168">
        <v>21.15</v>
      </c>
      <c r="AI2168">
        <v>1.55</v>
      </c>
      <c r="AJ2168">
        <v>26.5</v>
      </c>
      <c r="AK2168">
        <v>2.5</v>
      </c>
      <c r="AL2168"/>
      <c r="AN2168">
        <v>4</v>
      </c>
      <c r="AO2168">
        <v>5</v>
      </c>
      <c r="AP2168">
        <v>5.6749999999999998</v>
      </c>
      <c r="AQ2168">
        <v>0.42499999999999999</v>
      </c>
      <c r="AZ2168" s="12"/>
      <c r="BA2168" s="6"/>
      <c r="EM2168" t="s">
        <v>537</v>
      </c>
      <c r="EN2168" s="16">
        <v>1</v>
      </c>
    </row>
    <row r="2169" spans="1:145" x14ac:dyDescent="0.3">
      <c r="A2169" t="s">
        <v>1324</v>
      </c>
      <c r="B2169" s="6" t="s">
        <v>3644</v>
      </c>
      <c r="E2169">
        <v>2100</v>
      </c>
      <c r="F2169" s="6">
        <v>2300</v>
      </c>
      <c r="AG2169" s="6">
        <v>1</v>
      </c>
      <c r="AH2169">
        <v>13.9</v>
      </c>
      <c r="AI2169">
        <v>1.9</v>
      </c>
      <c r="AJ2169">
        <v>19.350000000000001</v>
      </c>
      <c r="AK2169">
        <v>2.35</v>
      </c>
      <c r="AL2169"/>
      <c r="AN2169"/>
      <c r="AO2169"/>
      <c r="AZ2169" s="12"/>
      <c r="BA2169" s="6"/>
      <c r="EM2169" t="s">
        <v>537</v>
      </c>
      <c r="EN2169" s="16">
        <v>1</v>
      </c>
    </row>
    <row r="2170" spans="1:145" x14ac:dyDescent="0.3">
      <c r="A2170" t="s">
        <v>1324</v>
      </c>
      <c r="B2170" s="6" t="s">
        <v>3645</v>
      </c>
      <c r="E2170">
        <v>2600</v>
      </c>
      <c r="F2170" s="6">
        <v>3400</v>
      </c>
      <c r="AL2170">
        <v>31.5</v>
      </c>
      <c r="AN2170"/>
      <c r="AO2170"/>
      <c r="AZ2170" s="12"/>
      <c r="BA2170" s="6"/>
      <c r="EM2170" t="s">
        <v>537</v>
      </c>
      <c r="EN2170" s="16">
        <v>1</v>
      </c>
    </row>
    <row r="2171" spans="1:145" s="195" customFormat="1" x14ac:dyDescent="0.3">
      <c r="A2171" s="195" t="s">
        <v>1324</v>
      </c>
      <c r="B2171" s="196" t="s">
        <v>3646</v>
      </c>
      <c r="C2171" s="195">
        <v>2</v>
      </c>
      <c r="D2171" s="196">
        <v>0</v>
      </c>
      <c r="E2171" s="195">
        <v>0</v>
      </c>
      <c r="F2171" s="196">
        <v>1900</v>
      </c>
      <c r="G2171" s="197">
        <v>24</v>
      </c>
      <c r="H2171" s="197">
        <v>26.34</v>
      </c>
      <c r="I2171" s="197">
        <v>25.606000000000002</v>
      </c>
      <c r="J2171" s="198">
        <v>0.9351363536939411</v>
      </c>
      <c r="K2171" s="199">
        <v>2145</v>
      </c>
      <c r="L2171" s="199">
        <v>2888</v>
      </c>
      <c r="M2171" s="199">
        <v>2542.8000000000002</v>
      </c>
      <c r="N2171" s="200">
        <v>277.1546499700122</v>
      </c>
      <c r="O2171" s="195">
        <v>8.4074899999999992</v>
      </c>
      <c r="P2171" s="201">
        <v>10.228400000000001</v>
      </c>
      <c r="Q2171" s="208">
        <v>-84.639629999999997</v>
      </c>
      <c r="R2171" s="196">
        <v>-77.95102</v>
      </c>
      <c r="S2171" s="202">
        <v>1</v>
      </c>
      <c r="T2171" s="202">
        <v>0</v>
      </c>
      <c r="U2171" s="202">
        <v>0</v>
      </c>
      <c r="V2171" s="202">
        <v>0</v>
      </c>
      <c r="W2171" s="202">
        <v>0</v>
      </c>
      <c r="X2171" s="202">
        <v>0</v>
      </c>
      <c r="Y2171" s="202">
        <v>0</v>
      </c>
      <c r="Z2171" s="202">
        <v>0</v>
      </c>
      <c r="AA2171" s="202">
        <v>0</v>
      </c>
      <c r="AB2171" s="202">
        <v>0</v>
      </c>
      <c r="AC2171" s="202">
        <v>0</v>
      </c>
      <c r="AD2171" s="202">
        <v>0</v>
      </c>
      <c r="AE2171" s="203">
        <v>0</v>
      </c>
      <c r="AF2171" s="204">
        <v>1</v>
      </c>
      <c r="AG2171" s="196"/>
      <c r="AH2171" s="195">
        <v>16.600000000000001</v>
      </c>
      <c r="AI2171" s="195">
        <v>4.5999999999999996</v>
      </c>
      <c r="AJ2171" s="195">
        <v>21.45</v>
      </c>
      <c r="AK2171" s="195">
        <v>4.75</v>
      </c>
      <c r="AM2171" s="196"/>
      <c r="AS2171" s="196"/>
      <c r="AY2171" s="196"/>
      <c r="AZ2171" s="193"/>
      <c r="BA2171" s="196"/>
      <c r="BG2171" s="195">
        <v>1</v>
      </c>
      <c r="BJ2171" s="196">
        <v>1</v>
      </c>
      <c r="BL2171" s="196"/>
      <c r="BT2171" s="196"/>
      <c r="CA2171" s="196"/>
      <c r="CS2171" s="196"/>
      <c r="CU2171" s="196"/>
      <c r="CX2171" s="196"/>
      <c r="DN2171" s="196"/>
      <c r="DS2171" s="196"/>
      <c r="DY2171" s="196"/>
      <c r="EL2171" s="196"/>
      <c r="EM2171" s="195" t="s">
        <v>1180</v>
      </c>
      <c r="EN2171" s="206" t="s">
        <v>210</v>
      </c>
    </row>
    <row r="2172" spans="1:145" x14ac:dyDescent="0.3">
      <c r="A2172" t="s">
        <v>1324</v>
      </c>
      <c r="B2172" s="6" t="s">
        <v>3648</v>
      </c>
      <c r="E2172">
        <v>50</v>
      </c>
      <c r="F2172" s="6">
        <v>1970</v>
      </c>
      <c r="AG2172" s="6">
        <v>1</v>
      </c>
      <c r="AL2172"/>
      <c r="AN2172"/>
      <c r="AO2172"/>
      <c r="AZ2172" s="12"/>
      <c r="BA2172" s="6"/>
      <c r="EM2172" t="s">
        <v>537</v>
      </c>
      <c r="EN2172" s="16">
        <v>1</v>
      </c>
      <c r="EO2172" t="s">
        <v>602</v>
      </c>
    </row>
    <row r="2173" spans="1:145" x14ac:dyDescent="0.3">
      <c r="A2173" t="s">
        <v>1324</v>
      </c>
      <c r="B2173" s="6" t="s">
        <v>3649</v>
      </c>
      <c r="E2173">
        <v>830</v>
      </c>
      <c r="F2173" s="6">
        <v>1200</v>
      </c>
      <c r="AL2173"/>
      <c r="AN2173"/>
      <c r="AO2173"/>
      <c r="AZ2173" s="12"/>
      <c r="BA2173" s="6"/>
      <c r="EM2173" t="s">
        <v>537</v>
      </c>
      <c r="EN2173" s="16">
        <v>1</v>
      </c>
      <c r="EO2173" t="s">
        <v>602</v>
      </c>
    </row>
    <row r="2174" spans="1:145" x14ac:dyDescent="0.3">
      <c r="A2174" t="s">
        <v>1324</v>
      </c>
      <c r="B2174" s="6" t="s">
        <v>3650</v>
      </c>
      <c r="E2174">
        <v>2200</v>
      </c>
      <c r="F2174" s="6">
        <v>2750</v>
      </c>
      <c r="AL2174"/>
      <c r="AN2174"/>
      <c r="AO2174"/>
      <c r="AZ2174" s="12"/>
      <c r="BA2174" s="6"/>
      <c r="EM2174" t="s">
        <v>537</v>
      </c>
      <c r="EN2174" s="16">
        <v>1</v>
      </c>
      <c r="EO2174" t="s">
        <v>602</v>
      </c>
    </row>
    <row r="2175" spans="1:145" x14ac:dyDescent="0.3">
      <c r="A2175" t="s">
        <v>1324</v>
      </c>
      <c r="B2175" s="6" t="s">
        <v>3651</v>
      </c>
      <c r="E2175">
        <v>830</v>
      </c>
      <c r="F2175" s="6">
        <v>1200</v>
      </c>
      <c r="AL2175"/>
      <c r="AN2175"/>
      <c r="AO2175"/>
      <c r="AZ2175" s="12"/>
      <c r="BA2175" s="6"/>
      <c r="EM2175" t="s">
        <v>537</v>
      </c>
      <c r="EN2175" s="16">
        <v>1</v>
      </c>
      <c r="EO2175" t="s">
        <v>602</v>
      </c>
    </row>
    <row r="2176" spans="1:145" x14ac:dyDescent="0.3">
      <c r="A2176" t="s">
        <v>1324</v>
      </c>
      <c r="B2176" s="6" t="s">
        <v>3652</v>
      </c>
      <c r="E2176">
        <v>1920</v>
      </c>
      <c r="F2176" s="6">
        <v>2020</v>
      </c>
      <c r="AL2176"/>
      <c r="AN2176"/>
      <c r="AO2176"/>
      <c r="AZ2176" s="12"/>
      <c r="BA2176" s="6"/>
      <c r="EM2176" t="s">
        <v>537</v>
      </c>
      <c r="EN2176" s="16">
        <v>1</v>
      </c>
      <c r="EO2176" t="s">
        <v>602</v>
      </c>
    </row>
    <row r="2177" spans="1:145" x14ac:dyDescent="0.3">
      <c r="A2177" t="s">
        <v>1324</v>
      </c>
      <c r="B2177" s="6" t="s">
        <v>3653</v>
      </c>
      <c r="F2177" s="6">
        <v>960</v>
      </c>
      <c r="AL2177"/>
      <c r="AN2177"/>
      <c r="AO2177"/>
      <c r="AZ2177" s="12"/>
      <c r="BA2177" s="6"/>
      <c r="EM2177" t="s">
        <v>537</v>
      </c>
      <c r="EN2177" s="16">
        <v>1</v>
      </c>
      <c r="EO2177" t="s">
        <v>602</v>
      </c>
    </row>
    <row r="2178" spans="1:145" x14ac:dyDescent="0.3">
      <c r="A2178" t="s">
        <v>1324</v>
      </c>
      <c r="B2178" s="6" t="s">
        <v>3654</v>
      </c>
      <c r="E2178">
        <v>2160</v>
      </c>
      <c r="F2178" s="6">
        <v>2750</v>
      </c>
      <c r="AG2178" s="6">
        <v>1</v>
      </c>
      <c r="AH2178">
        <v>21.65</v>
      </c>
      <c r="AI2178">
        <v>3.55</v>
      </c>
      <c r="AJ2178">
        <v>27.4</v>
      </c>
      <c r="AK2178">
        <v>1.6</v>
      </c>
      <c r="AL2178"/>
      <c r="AN2178"/>
      <c r="AO2178"/>
      <c r="AZ2178" s="12"/>
      <c r="BA2178" s="6"/>
      <c r="EM2178" t="s">
        <v>537</v>
      </c>
      <c r="EN2178" s="16">
        <v>1</v>
      </c>
    </row>
    <row r="2179" spans="1:145" x14ac:dyDescent="0.3">
      <c r="A2179" t="s">
        <v>1324</v>
      </c>
      <c r="B2179" s="6" t="s">
        <v>3655</v>
      </c>
      <c r="AL2179"/>
      <c r="AN2179">
        <v>7</v>
      </c>
      <c r="AO2179">
        <v>10</v>
      </c>
      <c r="AZ2179" s="12"/>
      <c r="BA2179" s="6"/>
      <c r="EM2179" t="s">
        <v>537</v>
      </c>
      <c r="EN2179" s="16">
        <v>1</v>
      </c>
      <c r="EO2179" t="s">
        <v>602</v>
      </c>
    </row>
    <row r="2180" spans="1:145" x14ac:dyDescent="0.3">
      <c r="A2180" t="s">
        <v>1324</v>
      </c>
      <c r="B2180" s="6" t="s">
        <v>3656</v>
      </c>
      <c r="E2180">
        <v>1700</v>
      </c>
      <c r="F2180" s="6">
        <v>2010</v>
      </c>
      <c r="AL2180"/>
      <c r="AN2180"/>
      <c r="AO2180"/>
      <c r="AZ2180" s="12"/>
      <c r="BA2180" s="6"/>
      <c r="EM2180" t="s">
        <v>537</v>
      </c>
      <c r="EN2180" s="16">
        <v>1</v>
      </c>
      <c r="EO2180" t="s">
        <v>602</v>
      </c>
    </row>
    <row r="2181" spans="1:145" x14ac:dyDescent="0.3">
      <c r="A2181" t="s">
        <v>1324</v>
      </c>
      <c r="B2181" s="6" t="s">
        <v>3657</v>
      </c>
      <c r="E2181">
        <v>300</v>
      </c>
      <c r="F2181" s="6">
        <v>840</v>
      </c>
      <c r="AH2181">
        <v>27</v>
      </c>
      <c r="AJ2181">
        <v>39.4</v>
      </c>
      <c r="AL2181"/>
      <c r="AN2181"/>
      <c r="AO2181"/>
      <c r="AZ2181" s="12"/>
      <c r="BA2181" s="6"/>
      <c r="EM2181" t="s">
        <v>538</v>
      </c>
      <c r="EN2181" s="16">
        <v>1</v>
      </c>
    </row>
    <row r="2182" spans="1:145" s="195" customFormat="1" x14ac:dyDescent="0.3">
      <c r="A2182" s="195" t="s">
        <v>1324</v>
      </c>
      <c r="B2182" s="196" t="s">
        <v>3658</v>
      </c>
      <c r="C2182" s="195">
        <v>2</v>
      </c>
      <c r="D2182" s="196">
        <v>0</v>
      </c>
      <c r="E2182" s="195">
        <v>0</v>
      </c>
      <c r="F2182" s="196">
        <v>1900</v>
      </c>
      <c r="G2182" s="197">
        <v>14.08</v>
      </c>
      <c r="H2182" s="197">
        <v>27.36</v>
      </c>
      <c r="I2182" s="197">
        <v>24.218181818181822</v>
      </c>
      <c r="J2182" s="198">
        <v>4.3836441876178922</v>
      </c>
      <c r="K2182" s="199">
        <v>655</v>
      </c>
      <c r="L2182" s="199">
        <v>2587</v>
      </c>
      <c r="M2182" s="199">
        <v>1778.5454545454545</v>
      </c>
      <c r="N2182" s="200">
        <v>597.43173059963317</v>
      </c>
      <c r="O2182" s="208">
        <v>-17.406169999999999</v>
      </c>
      <c r="P2182" s="196">
        <v>-1.4669700000000001</v>
      </c>
      <c r="Q2182" s="208">
        <v>-71.506810000000002</v>
      </c>
      <c r="R2182" s="196">
        <v>-47.383600000000001</v>
      </c>
      <c r="S2182" s="202">
        <v>1</v>
      </c>
      <c r="T2182" s="202">
        <v>0</v>
      </c>
      <c r="U2182" s="202">
        <v>0</v>
      </c>
      <c r="V2182" s="202">
        <v>0</v>
      </c>
      <c r="W2182" s="202">
        <v>0</v>
      </c>
      <c r="X2182" s="202">
        <v>0</v>
      </c>
      <c r="Y2182" s="202">
        <v>0</v>
      </c>
      <c r="Z2182" s="202">
        <v>0</v>
      </c>
      <c r="AA2182" s="202">
        <v>0</v>
      </c>
      <c r="AB2182" s="202">
        <v>0</v>
      </c>
      <c r="AC2182" s="202">
        <v>0</v>
      </c>
      <c r="AD2182" s="202">
        <v>0</v>
      </c>
      <c r="AE2182" s="203">
        <v>0</v>
      </c>
      <c r="AF2182" s="204">
        <v>1</v>
      </c>
      <c r="AG2182" s="196">
        <v>2</v>
      </c>
      <c r="AH2182" s="195">
        <v>28.5</v>
      </c>
      <c r="AI2182" s="195">
        <v>3.5</v>
      </c>
      <c r="AJ2182" s="195">
        <v>40</v>
      </c>
      <c r="AK2182" s="195">
        <v>5</v>
      </c>
      <c r="AM2182" s="196"/>
      <c r="AN2182" s="195">
        <v>10</v>
      </c>
      <c r="AO2182" s="195">
        <v>20</v>
      </c>
      <c r="AS2182" s="196"/>
      <c r="AY2182" s="196"/>
      <c r="AZ2182" s="193"/>
      <c r="BA2182" s="196"/>
      <c r="BG2182" s="195">
        <v>1</v>
      </c>
      <c r="BJ2182" s="196">
        <v>1</v>
      </c>
      <c r="BL2182" s="196"/>
      <c r="BT2182" s="196"/>
      <c r="CA2182" s="196"/>
      <c r="CS2182" s="196"/>
      <c r="CU2182" s="196"/>
      <c r="CX2182" s="196"/>
      <c r="DN2182" s="196"/>
      <c r="DS2182" s="196"/>
      <c r="DY2182" s="196"/>
      <c r="EL2182" s="196"/>
      <c r="EM2182" s="195" t="s">
        <v>537</v>
      </c>
      <c r="EN2182" s="206" t="s">
        <v>210</v>
      </c>
    </row>
    <row r="2183" spans="1:145" x14ac:dyDescent="0.3">
      <c r="A2183" t="s">
        <v>1324</v>
      </c>
      <c r="B2183" s="6" t="s">
        <v>3659</v>
      </c>
      <c r="E2183">
        <v>700</v>
      </c>
      <c r="F2183" s="6">
        <v>2000</v>
      </c>
      <c r="AL2183"/>
      <c r="AN2183"/>
      <c r="AO2183"/>
      <c r="AZ2183" s="12"/>
      <c r="BA2183" s="6"/>
      <c r="EM2183" t="s">
        <v>537</v>
      </c>
      <c r="EN2183" s="16">
        <v>1</v>
      </c>
      <c r="EO2183" t="s">
        <v>602</v>
      </c>
    </row>
    <row r="2184" spans="1:145" x14ac:dyDescent="0.3">
      <c r="A2184" t="s">
        <v>1324</v>
      </c>
      <c r="B2184" s="6" t="s">
        <v>3660</v>
      </c>
      <c r="E2184">
        <v>2850</v>
      </c>
      <c r="F2184" s="6">
        <v>3380</v>
      </c>
      <c r="AL2184"/>
      <c r="AN2184"/>
      <c r="AO2184"/>
      <c r="AZ2184" s="12"/>
      <c r="BA2184" s="6"/>
      <c r="EM2184" t="s">
        <v>537</v>
      </c>
      <c r="EN2184" s="16">
        <v>1</v>
      </c>
      <c r="EO2184" t="s">
        <v>602</v>
      </c>
    </row>
    <row r="2185" spans="1:145" x14ac:dyDescent="0.3">
      <c r="A2185" t="s">
        <v>1324</v>
      </c>
      <c r="B2185" s="6" t="s">
        <v>3661</v>
      </c>
      <c r="AH2185">
        <v>32.090000000000003</v>
      </c>
      <c r="AJ2185">
        <v>32.229999999999997</v>
      </c>
      <c r="AL2185"/>
      <c r="AN2185"/>
      <c r="AO2185"/>
      <c r="AZ2185" s="12"/>
      <c r="BA2185" s="6"/>
      <c r="EM2185" t="s">
        <v>537</v>
      </c>
      <c r="EN2185" s="16">
        <v>1</v>
      </c>
    </row>
    <row r="2186" spans="1:145" x14ac:dyDescent="0.3">
      <c r="A2186" t="s">
        <v>1324</v>
      </c>
      <c r="B2186" s="6" t="s">
        <v>3662</v>
      </c>
      <c r="E2186">
        <v>2350</v>
      </c>
      <c r="F2186" s="6">
        <v>2910</v>
      </c>
      <c r="AL2186">
        <v>14.95</v>
      </c>
      <c r="AM2186" s="6">
        <v>0.05</v>
      </c>
      <c r="AN2186"/>
      <c r="AO2186"/>
      <c r="AZ2186" s="12"/>
      <c r="BA2186" s="6"/>
      <c r="EM2186" t="s">
        <v>537</v>
      </c>
      <c r="EN2186" s="16">
        <v>1</v>
      </c>
    </row>
    <row r="2187" spans="1:145" x14ac:dyDescent="0.3">
      <c r="A2187" t="s">
        <v>1324</v>
      </c>
      <c r="B2187" s="6" t="s">
        <v>3663</v>
      </c>
      <c r="E2187">
        <v>718</v>
      </c>
      <c r="F2187" s="6">
        <v>1439</v>
      </c>
      <c r="AH2187">
        <v>31.6</v>
      </c>
      <c r="AI2187">
        <v>5.0999999999999996</v>
      </c>
      <c r="AJ2187">
        <v>42.225000000000001</v>
      </c>
      <c r="AK2187">
        <v>4.0750000000000002</v>
      </c>
      <c r="AL2187"/>
      <c r="AN2187"/>
      <c r="AO2187"/>
      <c r="AZ2187" s="12"/>
      <c r="BA2187" s="6"/>
      <c r="EM2187" t="s">
        <v>538</v>
      </c>
      <c r="EN2187" s="16">
        <v>1</v>
      </c>
    </row>
    <row r="2188" spans="1:145" x14ac:dyDescent="0.3">
      <c r="A2188" t="s">
        <v>1324</v>
      </c>
      <c r="B2188" s="6" t="s">
        <v>3664</v>
      </c>
      <c r="E2188">
        <v>1380</v>
      </c>
      <c r="F2188" s="6">
        <v>2560</v>
      </c>
      <c r="AL2188"/>
      <c r="AN2188"/>
      <c r="AO2188"/>
      <c r="AZ2188" s="12"/>
      <c r="BA2188" s="6"/>
      <c r="EM2188" t="s">
        <v>537</v>
      </c>
      <c r="EN2188" s="16">
        <v>1</v>
      </c>
      <c r="EO2188" t="s">
        <v>602</v>
      </c>
    </row>
    <row r="2189" spans="1:145" x14ac:dyDescent="0.3">
      <c r="A2189" t="s">
        <v>1324</v>
      </c>
      <c r="B2189" s="6" t="s">
        <v>3665</v>
      </c>
      <c r="E2189">
        <v>2500</v>
      </c>
      <c r="F2189" s="6">
        <v>3400</v>
      </c>
      <c r="AL2189"/>
      <c r="AN2189"/>
      <c r="AO2189"/>
      <c r="AZ2189" s="12"/>
      <c r="BA2189" s="6"/>
      <c r="EM2189" t="s">
        <v>537</v>
      </c>
      <c r="EN2189" s="16">
        <v>1</v>
      </c>
      <c r="EO2189" t="s">
        <v>602</v>
      </c>
    </row>
    <row r="2190" spans="1:145" x14ac:dyDescent="0.3">
      <c r="A2190" t="s">
        <v>1324</v>
      </c>
      <c r="B2190" s="6" t="s">
        <v>3666</v>
      </c>
      <c r="AH2190">
        <v>24.25</v>
      </c>
      <c r="AI2190">
        <v>0.35</v>
      </c>
      <c r="AJ2190">
        <v>36.1</v>
      </c>
      <c r="AL2190"/>
      <c r="AN2190"/>
      <c r="AO2190"/>
      <c r="AZ2190" s="12"/>
      <c r="BA2190" s="6"/>
      <c r="EM2190" t="s">
        <v>537</v>
      </c>
      <c r="EN2190" s="16">
        <v>1</v>
      </c>
    </row>
    <row r="2191" spans="1:145" x14ac:dyDescent="0.3">
      <c r="A2191" t="s">
        <v>1324</v>
      </c>
      <c r="B2191" s="6" t="s">
        <v>3667</v>
      </c>
      <c r="E2191">
        <v>2590</v>
      </c>
      <c r="F2191" s="6">
        <v>3400</v>
      </c>
      <c r="AL2191"/>
      <c r="AN2191"/>
      <c r="AO2191"/>
      <c r="AZ2191" s="12"/>
      <c r="BA2191" s="6"/>
      <c r="EM2191" t="s">
        <v>537</v>
      </c>
      <c r="EN2191" s="16">
        <v>1</v>
      </c>
      <c r="EO2191" t="s">
        <v>602</v>
      </c>
    </row>
    <row r="2192" spans="1:145" s="195" customFormat="1" x14ac:dyDescent="0.3">
      <c r="A2192" s="195" t="s">
        <v>1324</v>
      </c>
      <c r="B2192" s="196" t="s">
        <v>3668</v>
      </c>
      <c r="C2192" s="195">
        <v>2</v>
      </c>
      <c r="D2192" s="196">
        <v>0</v>
      </c>
      <c r="E2192" s="195">
        <v>1981</v>
      </c>
      <c r="F2192" s="196">
        <v>3048</v>
      </c>
      <c r="G2192" s="197">
        <v>23.37</v>
      </c>
      <c r="H2192" s="197">
        <v>23.37</v>
      </c>
      <c r="I2192" s="197">
        <v>23.37</v>
      </c>
      <c r="J2192" s="198">
        <v>0</v>
      </c>
      <c r="K2192" s="199">
        <v>2668</v>
      </c>
      <c r="L2192" s="199">
        <v>2668</v>
      </c>
      <c r="M2192" s="199">
        <v>2668</v>
      </c>
      <c r="N2192" s="200">
        <v>0</v>
      </c>
      <c r="O2192" s="208">
        <v>5.7727899999999996</v>
      </c>
      <c r="P2192" s="196">
        <v>5.7727899999999996</v>
      </c>
      <c r="Q2192" s="208">
        <v>-75.233540000000005</v>
      </c>
      <c r="R2192" s="196">
        <v>-75.233540000000005</v>
      </c>
      <c r="S2192" s="202">
        <v>0</v>
      </c>
      <c r="T2192" s="202">
        <v>0</v>
      </c>
      <c r="U2192" s="202">
        <v>0</v>
      </c>
      <c r="V2192" s="202">
        <v>1</v>
      </c>
      <c r="W2192" s="202">
        <v>0</v>
      </c>
      <c r="X2192" s="202">
        <v>0</v>
      </c>
      <c r="Y2192" s="202">
        <v>0</v>
      </c>
      <c r="Z2192" s="202">
        <v>0</v>
      </c>
      <c r="AA2192" s="202">
        <v>0</v>
      </c>
      <c r="AB2192" s="202">
        <v>0</v>
      </c>
      <c r="AC2192" s="202">
        <v>0</v>
      </c>
      <c r="AD2192" s="202">
        <v>0</v>
      </c>
      <c r="AE2192" s="203">
        <v>0</v>
      </c>
      <c r="AF2192" s="204">
        <v>3</v>
      </c>
      <c r="AG2192" s="196">
        <v>1</v>
      </c>
      <c r="AH2192" s="195">
        <v>18</v>
      </c>
      <c r="AI2192" s="195">
        <v>2</v>
      </c>
      <c r="AJ2192" s="195">
        <v>22.8</v>
      </c>
      <c r="AM2192" s="196"/>
      <c r="AS2192" s="196"/>
      <c r="AY2192" s="196"/>
      <c r="AZ2192" s="193"/>
      <c r="BA2192" s="196"/>
      <c r="BJ2192" s="196"/>
      <c r="BL2192" s="196"/>
      <c r="BT2192" s="196"/>
      <c r="CA2192" s="196">
        <v>1</v>
      </c>
      <c r="CS2192" s="196"/>
      <c r="CU2192" s="196"/>
      <c r="CX2192" s="196"/>
      <c r="DN2192" s="196"/>
      <c r="DS2192" s="196"/>
      <c r="DY2192" s="196"/>
      <c r="EL2192" s="196"/>
      <c r="EM2192" s="195" t="s">
        <v>537</v>
      </c>
      <c r="EN2192" s="206" t="s">
        <v>210</v>
      </c>
    </row>
    <row r="2193" spans="1:145" x14ac:dyDescent="0.3">
      <c r="A2193" t="s">
        <v>1324</v>
      </c>
      <c r="B2193" s="6" t="s">
        <v>3669</v>
      </c>
      <c r="E2193">
        <v>2253</v>
      </c>
      <c r="F2193" s="6">
        <v>2883</v>
      </c>
      <c r="AH2193">
        <v>25.5</v>
      </c>
      <c r="AI2193">
        <v>1.5</v>
      </c>
      <c r="AJ2193">
        <v>29.8</v>
      </c>
      <c r="AL2193"/>
      <c r="AN2193"/>
      <c r="AO2193"/>
      <c r="AZ2193" s="12"/>
      <c r="BA2193" s="6"/>
      <c r="EM2193" t="s">
        <v>537</v>
      </c>
      <c r="EN2193" s="16">
        <v>1</v>
      </c>
    </row>
    <row r="2194" spans="1:145" x14ac:dyDescent="0.3">
      <c r="A2194" t="s">
        <v>1324</v>
      </c>
      <c r="B2194" s="6" t="s">
        <v>3670</v>
      </c>
      <c r="E2194">
        <v>2560</v>
      </c>
      <c r="F2194" s="6">
        <v>2620</v>
      </c>
      <c r="AH2194">
        <v>18.5</v>
      </c>
      <c r="AI2194">
        <v>0.7</v>
      </c>
      <c r="AJ2194">
        <v>25.05</v>
      </c>
      <c r="AK2194">
        <v>1.25</v>
      </c>
      <c r="AL2194"/>
      <c r="AN2194"/>
      <c r="AO2194"/>
      <c r="AZ2194" s="12"/>
      <c r="BA2194" s="6"/>
      <c r="EM2194" t="s">
        <v>537</v>
      </c>
      <c r="EN2194" s="16">
        <v>1</v>
      </c>
    </row>
    <row r="2195" spans="1:145" x14ac:dyDescent="0.3">
      <c r="A2195" t="s">
        <v>1324</v>
      </c>
      <c r="B2195" s="6" t="s">
        <v>3671</v>
      </c>
      <c r="AH2195">
        <v>17.7</v>
      </c>
      <c r="AI2195">
        <v>1.7</v>
      </c>
      <c r="AJ2195">
        <v>25.75</v>
      </c>
      <c r="AK2195">
        <v>2.0499999999999998</v>
      </c>
      <c r="AL2195"/>
      <c r="AN2195"/>
      <c r="AO2195"/>
      <c r="AZ2195" s="12"/>
      <c r="BA2195" s="6"/>
      <c r="EM2195" t="s">
        <v>537</v>
      </c>
      <c r="EN2195" s="16">
        <v>1</v>
      </c>
    </row>
    <row r="2196" spans="1:145" x14ac:dyDescent="0.3">
      <c r="A2196" t="s">
        <v>1324</v>
      </c>
      <c r="B2196" s="6" t="s">
        <v>3672</v>
      </c>
      <c r="E2196">
        <v>2800</v>
      </c>
      <c r="F2196" s="6">
        <v>3360</v>
      </c>
      <c r="AH2196">
        <v>22.05</v>
      </c>
      <c r="AI2196">
        <v>1.25</v>
      </c>
      <c r="AJ2196">
        <v>20.55</v>
      </c>
      <c r="AK2196">
        <v>0.65</v>
      </c>
      <c r="AL2196"/>
      <c r="AN2196"/>
      <c r="AO2196"/>
      <c r="AZ2196" s="12"/>
      <c r="BA2196" s="6"/>
      <c r="EM2196" t="s">
        <v>537</v>
      </c>
      <c r="EN2196" s="16">
        <v>1</v>
      </c>
    </row>
    <row r="2197" spans="1:145" x14ac:dyDescent="0.3">
      <c r="A2197" t="s">
        <v>1324</v>
      </c>
      <c r="B2197" s="6" t="s">
        <v>3673</v>
      </c>
      <c r="E2197">
        <v>1850</v>
      </c>
      <c r="F2197" s="6">
        <v>1880</v>
      </c>
      <c r="AH2197">
        <v>17.3</v>
      </c>
      <c r="AI2197">
        <v>0.1</v>
      </c>
      <c r="AJ2197">
        <v>22.05</v>
      </c>
      <c r="AK2197">
        <v>1.1499999999999999</v>
      </c>
      <c r="AL2197"/>
      <c r="AN2197"/>
      <c r="AO2197"/>
      <c r="AZ2197" s="12"/>
      <c r="BA2197" s="6"/>
      <c r="EM2197" t="s">
        <v>537</v>
      </c>
      <c r="EN2197" s="16">
        <v>1</v>
      </c>
    </row>
    <row r="2198" spans="1:145" x14ac:dyDescent="0.3">
      <c r="A2198" t="s">
        <v>1324</v>
      </c>
      <c r="B2198" s="6" t="s">
        <v>3674</v>
      </c>
      <c r="D2198" s="6">
        <v>0</v>
      </c>
      <c r="AH2198">
        <v>18</v>
      </c>
      <c r="AI2198">
        <v>2</v>
      </c>
      <c r="AJ2198">
        <v>23.5</v>
      </c>
      <c r="AK2198">
        <v>3.5</v>
      </c>
      <c r="AL2198"/>
      <c r="AN2198"/>
      <c r="AO2198"/>
      <c r="AZ2198" s="12"/>
      <c r="BA2198" s="6"/>
      <c r="EM2198" t="s">
        <v>537</v>
      </c>
      <c r="EN2198" s="16">
        <v>1</v>
      </c>
    </row>
    <row r="2199" spans="1:145" x14ac:dyDescent="0.3">
      <c r="A2199" t="s">
        <v>1324</v>
      </c>
      <c r="B2199" s="6" t="s">
        <v>3675</v>
      </c>
      <c r="AH2199">
        <v>32.950000000000003</v>
      </c>
      <c r="AJ2199">
        <v>33.840000000000003</v>
      </c>
      <c r="AL2199"/>
      <c r="AN2199"/>
      <c r="AO2199"/>
      <c r="AZ2199" s="12"/>
      <c r="BA2199" s="6"/>
      <c r="EM2199" t="s">
        <v>537</v>
      </c>
      <c r="EN2199" s="16">
        <v>1</v>
      </c>
    </row>
    <row r="2200" spans="1:145" x14ac:dyDescent="0.3">
      <c r="A2200" t="s">
        <v>1324</v>
      </c>
      <c r="B2200" s="6" t="s">
        <v>3676</v>
      </c>
      <c r="AL2200"/>
      <c r="AN2200"/>
      <c r="AO2200"/>
      <c r="AZ2200" s="12"/>
      <c r="BA2200" s="6"/>
      <c r="EM2200" t="s">
        <v>537</v>
      </c>
      <c r="EN2200" s="16">
        <v>1</v>
      </c>
      <c r="EO2200" t="s">
        <v>602</v>
      </c>
    </row>
    <row r="2201" spans="1:145" x14ac:dyDescent="0.3">
      <c r="A2201" t="s">
        <v>1324</v>
      </c>
      <c r="B2201" s="6" t="s">
        <v>3677</v>
      </c>
      <c r="E2201">
        <v>1438</v>
      </c>
      <c r="F2201" s="6">
        <v>1933</v>
      </c>
      <c r="AH2201">
        <v>27.9</v>
      </c>
      <c r="AI2201">
        <v>2.9</v>
      </c>
      <c r="AJ2201">
        <v>41</v>
      </c>
      <c r="AL2201"/>
      <c r="AN2201"/>
      <c r="AO2201"/>
      <c r="AZ2201" s="12"/>
      <c r="BA2201" s="6"/>
      <c r="EM2201" t="s">
        <v>537</v>
      </c>
      <c r="EN2201" s="16">
        <v>1</v>
      </c>
    </row>
    <row r="2202" spans="1:145" x14ac:dyDescent="0.3">
      <c r="A2202" t="s">
        <v>1324</v>
      </c>
      <c r="B2202" s="6" t="s">
        <v>3678</v>
      </c>
      <c r="E2202">
        <v>1602</v>
      </c>
      <c r="F2202" s="6">
        <v>1602</v>
      </c>
      <c r="AH2202">
        <v>23.8</v>
      </c>
      <c r="AJ2202">
        <v>32.450000000000003</v>
      </c>
      <c r="AK2202">
        <v>1.35</v>
      </c>
      <c r="AL2202"/>
      <c r="AN2202"/>
      <c r="AO2202"/>
      <c r="AZ2202" s="12"/>
      <c r="BA2202" s="6"/>
      <c r="EM2202" t="s">
        <v>537</v>
      </c>
      <c r="EN2202" s="16">
        <v>1</v>
      </c>
    </row>
    <row r="2203" spans="1:145" x14ac:dyDescent="0.3">
      <c r="A2203" t="s">
        <v>1324</v>
      </c>
      <c r="B2203" s="6" t="s">
        <v>3679</v>
      </c>
      <c r="E2203">
        <v>870</v>
      </c>
      <c r="F2203" s="6">
        <v>1800</v>
      </c>
      <c r="AL2203">
        <v>23.15</v>
      </c>
      <c r="AM2203" s="6">
        <v>5.05</v>
      </c>
      <c r="AN2203"/>
      <c r="AO2203"/>
      <c r="AZ2203" s="12"/>
      <c r="BA2203" s="6"/>
      <c r="EM2203" t="s">
        <v>537</v>
      </c>
      <c r="EN2203" s="16">
        <v>1</v>
      </c>
    </row>
    <row r="2204" spans="1:145" x14ac:dyDescent="0.3">
      <c r="A2204" t="s">
        <v>1324</v>
      </c>
      <c r="B2204" s="6" t="s">
        <v>3680</v>
      </c>
      <c r="E2204">
        <v>2560</v>
      </c>
      <c r="F2204" s="6">
        <v>3300</v>
      </c>
      <c r="AH2204">
        <v>15.8</v>
      </c>
      <c r="AI2204">
        <v>1.1000000000000001</v>
      </c>
      <c r="AJ2204">
        <v>18.899999999999999</v>
      </c>
      <c r="AK2204">
        <v>1.8</v>
      </c>
      <c r="AL2204"/>
      <c r="AN2204"/>
      <c r="AO2204"/>
      <c r="AZ2204" s="12"/>
      <c r="BA2204" s="6"/>
      <c r="EM2204" t="s">
        <v>537</v>
      </c>
      <c r="EN2204" s="16">
        <v>1</v>
      </c>
    </row>
    <row r="2205" spans="1:145" x14ac:dyDescent="0.3">
      <c r="A2205" t="s">
        <v>1324</v>
      </c>
      <c r="B2205" s="6" t="s">
        <v>3681</v>
      </c>
      <c r="E2205">
        <v>1000</v>
      </c>
      <c r="F2205" s="6">
        <v>1400</v>
      </c>
      <c r="AH2205">
        <v>24.25</v>
      </c>
      <c r="AI2205">
        <v>1.55</v>
      </c>
      <c r="AL2205"/>
      <c r="AN2205"/>
      <c r="AO2205"/>
      <c r="AZ2205" s="12"/>
      <c r="BA2205" s="6"/>
      <c r="EM2205" t="s">
        <v>537</v>
      </c>
      <c r="EN2205" s="16">
        <v>1</v>
      </c>
    </row>
    <row r="2206" spans="1:145" x14ac:dyDescent="0.3">
      <c r="A2206" t="s">
        <v>1324</v>
      </c>
      <c r="B2206" s="6" t="s">
        <v>3682</v>
      </c>
      <c r="E2206">
        <v>3596</v>
      </c>
      <c r="F2206" s="6">
        <v>2596</v>
      </c>
      <c r="AH2206">
        <v>20</v>
      </c>
      <c r="AI2206">
        <v>4.4000000000000004</v>
      </c>
      <c r="AJ2206">
        <v>35.1</v>
      </c>
      <c r="AL2206"/>
      <c r="AN2206"/>
      <c r="AO2206"/>
      <c r="AZ2206" s="12"/>
      <c r="BA2206" s="6"/>
      <c r="EM2206" t="s">
        <v>537</v>
      </c>
      <c r="EN2206" s="16">
        <v>1</v>
      </c>
    </row>
    <row r="2207" spans="1:145" x14ac:dyDescent="0.3">
      <c r="A2207" t="s">
        <v>1324</v>
      </c>
      <c r="B2207" s="6" t="s">
        <v>3683</v>
      </c>
      <c r="E2207">
        <v>700</v>
      </c>
      <c r="F2207" s="6">
        <v>800</v>
      </c>
      <c r="AG2207" s="6">
        <v>0</v>
      </c>
      <c r="AH2207">
        <v>29.35</v>
      </c>
      <c r="AI2207">
        <v>4.95</v>
      </c>
      <c r="AL2207"/>
      <c r="AN2207"/>
      <c r="AO2207"/>
      <c r="AZ2207" s="12"/>
      <c r="BA2207" s="6"/>
      <c r="EM2207" t="s">
        <v>537</v>
      </c>
      <c r="EN2207" s="16">
        <v>1</v>
      </c>
    </row>
    <row r="2208" spans="1:145" x14ac:dyDescent="0.3">
      <c r="A2208" t="s">
        <v>1324</v>
      </c>
      <c r="B2208" s="6" t="s">
        <v>3684</v>
      </c>
      <c r="F2208" s="6">
        <v>1270</v>
      </c>
      <c r="AL2208"/>
      <c r="AN2208"/>
      <c r="AO2208"/>
      <c r="AZ2208" s="12"/>
      <c r="BA2208" s="6"/>
      <c r="EM2208" t="s">
        <v>537</v>
      </c>
      <c r="EN2208" s="16">
        <v>1</v>
      </c>
      <c r="EO2208" t="s">
        <v>602</v>
      </c>
    </row>
    <row r="2209" spans="1:145" x14ac:dyDescent="0.3">
      <c r="A2209" t="s">
        <v>1324</v>
      </c>
      <c r="B2209" s="6" t="s">
        <v>3685</v>
      </c>
      <c r="E2209">
        <v>2870</v>
      </c>
      <c r="F2209" s="6">
        <v>3190</v>
      </c>
      <c r="AL2209"/>
      <c r="AN2209"/>
      <c r="AO2209"/>
      <c r="AZ2209" s="12"/>
      <c r="BA2209" s="6"/>
      <c r="EM2209" t="s">
        <v>537</v>
      </c>
      <c r="EN2209" s="16">
        <v>1</v>
      </c>
      <c r="EO2209" t="s">
        <v>602</v>
      </c>
    </row>
    <row r="2210" spans="1:145" x14ac:dyDescent="0.3">
      <c r="A2210" t="s">
        <v>1324</v>
      </c>
      <c r="B2210" s="6" t="s">
        <v>3686</v>
      </c>
      <c r="E2210">
        <v>1700</v>
      </c>
      <c r="F2210" s="6">
        <v>1800</v>
      </c>
      <c r="AH2210">
        <v>19.8</v>
      </c>
      <c r="AI2210">
        <v>2</v>
      </c>
      <c r="AJ2210">
        <v>29.4</v>
      </c>
      <c r="AL2210"/>
      <c r="AN2210"/>
      <c r="AO2210"/>
      <c r="AZ2210" s="12"/>
      <c r="BA2210" s="6"/>
      <c r="EM2210" t="s">
        <v>537</v>
      </c>
      <c r="EN2210" s="16">
        <v>1</v>
      </c>
    </row>
    <row r="2211" spans="1:145" x14ac:dyDescent="0.3">
      <c r="A2211" t="s">
        <v>1324</v>
      </c>
      <c r="B2211" s="6" t="s">
        <v>3687</v>
      </c>
      <c r="C2211">
        <v>2</v>
      </c>
      <c r="E2211">
        <v>2095</v>
      </c>
      <c r="F2211" s="6">
        <v>2280</v>
      </c>
      <c r="AH2211">
        <v>26.75</v>
      </c>
      <c r="AI2211">
        <v>3.05</v>
      </c>
      <c r="AJ2211">
        <v>36.9</v>
      </c>
      <c r="AL2211"/>
      <c r="AN2211"/>
      <c r="AO2211"/>
      <c r="AZ2211" s="12"/>
      <c r="BA2211" s="6"/>
      <c r="EM2211" t="s">
        <v>537</v>
      </c>
      <c r="EN2211" s="16">
        <v>1</v>
      </c>
    </row>
    <row r="2212" spans="1:145" s="195" customFormat="1" x14ac:dyDescent="0.3">
      <c r="A2212" s="195" t="s">
        <v>1324</v>
      </c>
      <c r="B2212" s="196" t="s">
        <v>3688</v>
      </c>
      <c r="C2212" s="195">
        <v>2</v>
      </c>
      <c r="D2212" s="196">
        <v>0</v>
      </c>
      <c r="E2212" s="195">
        <v>10</v>
      </c>
      <c r="F2212" s="196">
        <v>200</v>
      </c>
      <c r="G2212" s="197">
        <v>26.79</v>
      </c>
      <c r="H2212" s="197">
        <v>26.79</v>
      </c>
      <c r="I2212" s="197">
        <v>26.79</v>
      </c>
      <c r="J2212" s="198">
        <v>0</v>
      </c>
      <c r="K2212" s="199">
        <v>2466</v>
      </c>
      <c r="L2212" s="199">
        <v>2466</v>
      </c>
      <c r="M2212" s="199">
        <v>2466</v>
      </c>
      <c r="N2212" s="200">
        <v>0</v>
      </c>
      <c r="O2212" s="208">
        <v>-2.97533</v>
      </c>
      <c r="P2212" s="196">
        <v>-2.97533</v>
      </c>
      <c r="Q2212" s="208">
        <v>-59.936169999999997</v>
      </c>
      <c r="R2212" s="196">
        <v>-59.936169999999997</v>
      </c>
      <c r="S2212" s="202">
        <v>1</v>
      </c>
      <c r="T2212" s="202">
        <v>0</v>
      </c>
      <c r="U2212" s="202">
        <v>0</v>
      </c>
      <c r="V2212" s="202">
        <v>0</v>
      </c>
      <c r="W2212" s="202">
        <v>0</v>
      </c>
      <c r="X2212" s="202">
        <v>0</v>
      </c>
      <c r="Y2212" s="202">
        <v>0</v>
      </c>
      <c r="Z2212" s="202">
        <v>0</v>
      </c>
      <c r="AA2212" s="202">
        <v>0</v>
      </c>
      <c r="AB2212" s="202">
        <v>0</v>
      </c>
      <c r="AC2212" s="202">
        <v>1</v>
      </c>
      <c r="AD2212" s="202">
        <v>0</v>
      </c>
      <c r="AE2212" s="203">
        <v>0</v>
      </c>
      <c r="AF2212" s="204">
        <v>1</v>
      </c>
      <c r="AG2212" s="196"/>
      <c r="AH2212" s="195">
        <v>20</v>
      </c>
      <c r="AI2212" s="195">
        <v>1</v>
      </c>
      <c r="AJ2212" s="195">
        <v>24</v>
      </c>
      <c r="AK2212" s="195">
        <v>2</v>
      </c>
      <c r="AM2212" s="196"/>
      <c r="AN2212" s="195">
        <v>2</v>
      </c>
      <c r="AO2212" s="195">
        <v>5</v>
      </c>
      <c r="AS2212" s="196"/>
      <c r="AY2212" s="196"/>
      <c r="AZ2212" s="193"/>
      <c r="BA2212" s="196"/>
      <c r="BG2212" s="195">
        <v>1</v>
      </c>
      <c r="BJ2212" s="196"/>
      <c r="BL2212" s="196"/>
      <c r="BT2212" s="196"/>
      <c r="CA2212" s="196"/>
      <c r="CS2212" s="196"/>
      <c r="CU2212" s="196"/>
      <c r="CX2212" s="196"/>
      <c r="DN2212" s="196"/>
      <c r="DS2212" s="196"/>
      <c r="DV2212" s="195">
        <v>1</v>
      </c>
      <c r="DW2212" s="195">
        <v>1</v>
      </c>
      <c r="DY2212" s="196">
        <v>1</v>
      </c>
      <c r="EL2212" s="196"/>
      <c r="EM2212" s="195" t="s">
        <v>537</v>
      </c>
      <c r="EN2212" s="206" t="s">
        <v>210</v>
      </c>
    </row>
    <row r="2213" spans="1:145" x14ac:dyDescent="0.3">
      <c r="A2213" t="s">
        <v>1324</v>
      </c>
      <c r="B2213" s="6" t="s">
        <v>3689</v>
      </c>
      <c r="E2213">
        <v>1860</v>
      </c>
      <c r="F2213" s="6">
        <v>1860</v>
      </c>
      <c r="AH2213">
        <v>20.5</v>
      </c>
      <c r="AI2213">
        <v>1</v>
      </c>
      <c r="AL2213"/>
      <c r="AN2213"/>
      <c r="AO2213"/>
      <c r="AZ2213" s="12"/>
      <c r="BA2213" s="6"/>
      <c r="EM2213" t="s">
        <v>537</v>
      </c>
      <c r="EN2213" s="16">
        <v>1</v>
      </c>
    </row>
    <row r="2214" spans="1:145" x14ac:dyDescent="0.3">
      <c r="A2214" t="s">
        <v>1324</v>
      </c>
      <c r="B2214" s="6" t="s">
        <v>3690</v>
      </c>
      <c r="AH2214">
        <v>15.05</v>
      </c>
      <c r="AI2214">
        <v>1.25</v>
      </c>
      <c r="AJ2214">
        <v>16.5</v>
      </c>
      <c r="AK2214">
        <v>2.1</v>
      </c>
      <c r="AL2214"/>
      <c r="AN2214"/>
      <c r="AO2214"/>
      <c r="AZ2214" s="12"/>
      <c r="BA2214" s="6"/>
      <c r="EM2214" t="s">
        <v>537</v>
      </c>
      <c r="EN2214" s="16">
        <v>1</v>
      </c>
    </row>
    <row r="2215" spans="1:145" s="195" customFormat="1" x14ac:dyDescent="0.3">
      <c r="A2215" s="195" t="s">
        <v>1324</v>
      </c>
      <c r="B2215" s="196" t="s">
        <v>3691</v>
      </c>
      <c r="C2215" s="195">
        <v>2</v>
      </c>
      <c r="D2215" s="196">
        <v>0</v>
      </c>
      <c r="E2215" s="195">
        <v>2650</v>
      </c>
      <c r="F2215" s="196">
        <v>3180</v>
      </c>
      <c r="G2215" s="197">
        <v>14.08</v>
      </c>
      <c r="H2215" s="197">
        <v>14.08</v>
      </c>
      <c r="I2215" s="197">
        <v>14.08</v>
      </c>
      <c r="J2215" s="198">
        <v>0</v>
      </c>
      <c r="K2215" s="199">
        <v>1136</v>
      </c>
      <c r="L2215" s="199">
        <v>1136</v>
      </c>
      <c r="M2215" s="199">
        <v>1136</v>
      </c>
      <c r="N2215" s="200">
        <v>0</v>
      </c>
      <c r="O2215" s="208">
        <v>-13.44581</v>
      </c>
      <c r="P2215" s="196">
        <v>-13.44581</v>
      </c>
      <c r="Q2215" s="208">
        <v>-71.003420000000006</v>
      </c>
      <c r="R2215" s="196">
        <v>-71.003420000000006</v>
      </c>
      <c r="S2215" s="202">
        <v>1</v>
      </c>
      <c r="T2215" s="202">
        <v>0</v>
      </c>
      <c r="U2215" s="202">
        <v>0</v>
      </c>
      <c r="V2215" s="202">
        <v>0</v>
      </c>
      <c r="W2215" s="202">
        <v>0</v>
      </c>
      <c r="X2215" s="202">
        <v>0</v>
      </c>
      <c r="Y2215" s="202">
        <v>0</v>
      </c>
      <c r="Z2215" s="202">
        <v>0</v>
      </c>
      <c r="AA2215" s="202">
        <v>0</v>
      </c>
      <c r="AB2215" s="202">
        <v>0</v>
      </c>
      <c r="AC2215" s="202">
        <v>0</v>
      </c>
      <c r="AD2215" s="202">
        <v>0</v>
      </c>
      <c r="AE2215" s="203">
        <v>0</v>
      </c>
      <c r="AF2215" s="204">
        <v>1</v>
      </c>
      <c r="AG2215" s="196"/>
      <c r="AH2215" s="195">
        <v>20.100000000000001</v>
      </c>
      <c r="AI2215" s="195">
        <v>4</v>
      </c>
      <c r="AJ2215" s="195">
        <v>25.5</v>
      </c>
      <c r="AK2215" s="195">
        <v>2.2000000000000002</v>
      </c>
      <c r="AM2215" s="196"/>
      <c r="AN2215" s="195">
        <v>7</v>
      </c>
      <c r="AO2215" s="195">
        <v>12</v>
      </c>
      <c r="AP2215" s="195">
        <v>4</v>
      </c>
      <c r="AQ2215" s="195">
        <v>0.5</v>
      </c>
      <c r="AS2215" s="196"/>
      <c r="AY2215" s="196"/>
      <c r="AZ2215" s="193"/>
      <c r="BA2215" s="196"/>
      <c r="BJ2215" s="196">
        <v>1</v>
      </c>
      <c r="BL2215" s="196"/>
      <c r="BT2215" s="196"/>
      <c r="CA2215" s="196"/>
      <c r="CS2215" s="196"/>
      <c r="CU2215" s="196"/>
      <c r="CX2215" s="196"/>
      <c r="DN2215" s="196"/>
      <c r="DS2215" s="196"/>
      <c r="DY2215" s="196"/>
      <c r="EL2215" s="196"/>
      <c r="EM2215" s="195" t="s">
        <v>537</v>
      </c>
      <c r="EN2215" s="206" t="s">
        <v>210</v>
      </c>
    </row>
    <row r="2216" spans="1:145" x14ac:dyDescent="0.3">
      <c r="A2216" t="s">
        <v>1324</v>
      </c>
      <c r="B2216" s="6" t="s">
        <v>3692</v>
      </c>
      <c r="E2216">
        <v>500</v>
      </c>
      <c r="F2216" s="6">
        <v>1580</v>
      </c>
      <c r="AL2216"/>
      <c r="AN2216"/>
      <c r="AO2216"/>
      <c r="AZ2216" s="12"/>
      <c r="BA2216" s="6"/>
      <c r="EM2216" t="s">
        <v>537</v>
      </c>
      <c r="EN2216" s="16">
        <v>1</v>
      </c>
      <c r="EO2216" t="s">
        <v>602</v>
      </c>
    </row>
    <row r="2217" spans="1:145" x14ac:dyDescent="0.3">
      <c r="A2217" t="s">
        <v>1324</v>
      </c>
      <c r="B2217" s="6" t="s">
        <v>3693</v>
      </c>
      <c r="E2217">
        <v>1140</v>
      </c>
      <c r="F2217" s="6">
        <v>1540</v>
      </c>
      <c r="AL2217"/>
      <c r="AN2217"/>
      <c r="AO2217"/>
      <c r="AZ2217" s="12"/>
      <c r="BA2217" s="6"/>
      <c r="EM2217" t="s">
        <v>537</v>
      </c>
      <c r="EN2217" s="16">
        <v>1</v>
      </c>
      <c r="EO2217" t="s">
        <v>602</v>
      </c>
    </row>
    <row r="2218" spans="1:145" x14ac:dyDescent="0.3">
      <c r="A2218" t="s">
        <v>1324</v>
      </c>
      <c r="B2218" s="6" t="s">
        <v>3694</v>
      </c>
      <c r="AL2218">
        <v>65</v>
      </c>
      <c r="AM2218" s="6">
        <v>5</v>
      </c>
      <c r="AN2218"/>
      <c r="AO2218"/>
      <c r="AP2218">
        <v>3.5</v>
      </c>
      <c r="AQ2218">
        <v>0.5</v>
      </c>
      <c r="AZ2218" s="12"/>
      <c r="BA2218" s="6"/>
      <c r="EM2218" t="s">
        <v>537</v>
      </c>
      <c r="EN2218" s="16">
        <v>1</v>
      </c>
    </row>
    <row r="2219" spans="1:145" x14ac:dyDescent="0.3">
      <c r="A2219" t="s">
        <v>1324</v>
      </c>
      <c r="B2219" s="6" t="s">
        <v>3695</v>
      </c>
      <c r="AL2219"/>
      <c r="AN2219"/>
      <c r="AO2219"/>
      <c r="AZ2219" s="12"/>
      <c r="BA2219" s="6"/>
      <c r="EM2219" t="s">
        <v>537</v>
      </c>
      <c r="EN2219" s="16">
        <v>1</v>
      </c>
      <c r="EO2219" t="s">
        <v>602</v>
      </c>
    </row>
    <row r="2220" spans="1:145" x14ac:dyDescent="0.3">
      <c r="A2220" t="s">
        <v>1324</v>
      </c>
      <c r="B2220" s="6" t="s">
        <v>3696</v>
      </c>
      <c r="E2220">
        <v>2690</v>
      </c>
      <c r="F2220" s="6">
        <v>2690</v>
      </c>
      <c r="AH2220">
        <v>28.2</v>
      </c>
      <c r="AI2220">
        <v>0.1</v>
      </c>
      <c r="AL2220"/>
      <c r="AN2220"/>
      <c r="AO2220"/>
      <c r="AZ2220" s="12"/>
      <c r="BA2220" s="6"/>
      <c r="EM2220" t="s">
        <v>537</v>
      </c>
      <c r="EN2220" s="16">
        <v>1</v>
      </c>
    </row>
    <row r="2221" spans="1:145" s="51" customFormat="1" x14ac:dyDescent="0.3">
      <c r="A2221" s="51" t="s">
        <v>1324</v>
      </c>
      <c r="B2221" s="52" t="s">
        <v>3697</v>
      </c>
      <c r="D2221" s="52"/>
      <c r="E2221" s="51">
        <v>1690</v>
      </c>
      <c r="F2221" s="52">
        <v>1690</v>
      </c>
      <c r="J2221" s="52"/>
      <c r="N2221" s="52"/>
      <c r="P2221" s="52"/>
      <c r="R2221" s="52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100"/>
      <c r="AF2221" s="115"/>
      <c r="AG2221" s="52"/>
      <c r="AH2221" s="51">
        <v>44.8</v>
      </c>
      <c r="AI2221" s="51">
        <v>4.7</v>
      </c>
      <c r="AM2221" s="52"/>
      <c r="AS2221" s="52"/>
      <c r="AY2221" s="52"/>
      <c r="AZ2221" s="45"/>
      <c r="BA2221" s="52"/>
      <c r="BJ2221" s="52"/>
      <c r="BL2221" s="52"/>
      <c r="BT2221" s="52"/>
      <c r="CA2221" s="52"/>
      <c r="CS2221" s="52"/>
      <c r="CU2221" s="52"/>
      <c r="CX2221" s="52"/>
      <c r="DN2221" s="52"/>
      <c r="DS2221" s="52"/>
      <c r="DY2221" s="52"/>
      <c r="EL2221" s="52"/>
      <c r="EM2221" s="51" t="s">
        <v>537</v>
      </c>
      <c r="EN2221" s="53">
        <v>1</v>
      </c>
    </row>
    <row r="2222" spans="1:145" x14ac:dyDescent="0.3">
      <c r="A2222" t="s">
        <v>86</v>
      </c>
      <c r="B2222" s="6" t="s">
        <v>3698</v>
      </c>
      <c r="E2222">
        <v>3450</v>
      </c>
      <c r="F2222" s="6">
        <v>3600</v>
      </c>
      <c r="AL2222"/>
      <c r="AN2222"/>
      <c r="AO2222"/>
      <c r="AZ2222" s="12"/>
      <c r="BA2222" s="6"/>
      <c r="EM2222" t="s">
        <v>537</v>
      </c>
      <c r="EN2222" s="16">
        <v>1</v>
      </c>
      <c r="EO2222" t="s">
        <v>602</v>
      </c>
    </row>
    <row r="2223" spans="1:145" x14ac:dyDescent="0.3">
      <c r="A2223" t="s">
        <v>86</v>
      </c>
      <c r="B2223" s="6" t="s">
        <v>3699</v>
      </c>
      <c r="E2223">
        <v>2700</v>
      </c>
      <c r="F2223" s="6">
        <v>2850</v>
      </c>
      <c r="AG2223" s="6">
        <v>1</v>
      </c>
      <c r="AH2223">
        <v>56.6</v>
      </c>
      <c r="AJ2223">
        <v>59.15</v>
      </c>
      <c r="AK2223">
        <v>9.5500000000000007</v>
      </c>
      <c r="AL2223"/>
      <c r="AN2223"/>
      <c r="AO2223"/>
      <c r="AZ2223" s="12"/>
      <c r="BA2223" s="6"/>
      <c r="EM2223" t="s">
        <v>537</v>
      </c>
      <c r="EN2223" s="16">
        <v>1</v>
      </c>
    </row>
    <row r="2224" spans="1:145" x14ac:dyDescent="0.3">
      <c r="A2224" t="s">
        <v>86</v>
      </c>
      <c r="B2224" s="6" t="s">
        <v>3700</v>
      </c>
      <c r="AL2224">
        <v>62.5</v>
      </c>
      <c r="AN2224"/>
      <c r="AO2224"/>
      <c r="AZ2224" s="12"/>
      <c r="BA2224" s="6"/>
      <c r="EM2224" t="s">
        <v>537</v>
      </c>
      <c r="EN2224" s="16">
        <v>1</v>
      </c>
    </row>
    <row r="2225" spans="1:145" x14ac:dyDescent="0.3">
      <c r="A2225" t="s">
        <v>86</v>
      </c>
      <c r="B2225" s="6" t="s">
        <v>3701</v>
      </c>
      <c r="C2225">
        <v>1</v>
      </c>
      <c r="E2225">
        <v>2500</v>
      </c>
      <c r="AL2225">
        <v>106.38500000000001</v>
      </c>
      <c r="AM2225" s="6">
        <v>31.565000000000001</v>
      </c>
      <c r="AN2225"/>
      <c r="AO2225"/>
      <c r="AZ2225" s="12"/>
      <c r="BA2225" s="6"/>
      <c r="EM2225" t="s">
        <v>537</v>
      </c>
      <c r="EN2225" s="16">
        <v>1</v>
      </c>
    </row>
    <row r="2226" spans="1:145" x14ac:dyDescent="0.3">
      <c r="A2226" t="s">
        <v>86</v>
      </c>
      <c r="B2226" s="6" t="s">
        <v>3702</v>
      </c>
      <c r="AG2226" s="6">
        <v>0</v>
      </c>
      <c r="AL2226"/>
      <c r="AN2226"/>
      <c r="AO2226"/>
      <c r="AZ2226" s="12"/>
      <c r="BA2226" s="6"/>
      <c r="EM2226" t="s">
        <v>537</v>
      </c>
      <c r="EN2226" s="16">
        <v>1</v>
      </c>
      <c r="EO2226" t="s">
        <v>602</v>
      </c>
    </row>
    <row r="2227" spans="1:145" x14ac:dyDescent="0.3">
      <c r="A2227" t="s">
        <v>86</v>
      </c>
      <c r="B2227" s="6" t="s">
        <v>3703</v>
      </c>
      <c r="D2227" s="6">
        <v>1</v>
      </c>
      <c r="E2227">
        <v>3965</v>
      </c>
      <c r="F2227" s="6">
        <v>3965</v>
      </c>
      <c r="AL2227"/>
      <c r="AN2227"/>
      <c r="AO2227"/>
      <c r="AZ2227" s="12"/>
      <c r="BA2227" s="6"/>
      <c r="EM2227" t="s">
        <v>537</v>
      </c>
      <c r="EN2227" s="16">
        <v>1</v>
      </c>
      <c r="EO2227" t="s">
        <v>602</v>
      </c>
    </row>
    <row r="2228" spans="1:145" x14ac:dyDescent="0.3">
      <c r="A2228" t="s">
        <v>86</v>
      </c>
      <c r="B2228" s="6" t="s">
        <v>3704</v>
      </c>
      <c r="AL2228"/>
      <c r="AN2228"/>
      <c r="AO2228"/>
      <c r="AZ2228" s="12"/>
      <c r="BA2228" s="6"/>
      <c r="EM2228" t="s">
        <v>537</v>
      </c>
      <c r="EN2228" s="16">
        <v>1</v>
      </c>
      <c r="EO2228" t="s">
        <v>602</v>
      </c>
    </row>
    <row r="2229" spans="1:145" x14ac:dyDescent="0.3">
      <c r="A2229" t="s">
        <v>86</v>
      </c>
      <c r="B2229" s="6" t="s">
        <v>3705</v>
      </c>
      <c r="E2229">
        <v>2050</v>
      </c>
      <c r="F2229" s="6">
        <v>2050</v>
      </c>
      <c r="AL2229"/>
      <c r="AN2229"/>
      <c r="AO2229"/>
      <c r="AZ2229" s="12"/>
      <c r="BA2229" s="6"/>
      <c r="EM2229" t="s">
        <v>537</v>
      </c>
      <c r="EN2229" s="16">
        <v>1</v>
      </c>
      <c r="EO2229" t="s">
        <v>602</v>
      </c>
    </row>
    <row r="2230" spans="1:145" x14ac:dyDescent="0.3">
      <c r="A2230" t="s">
        <v>86</v>
      </c>
      <c r="B2230" s="6" t="s">
        <v>3706</v>
      </c>
      <c r="AG2230" s="6">
        <v>0</v>
      </c>
      <c r="AL2230"/>
      <c r="AN2230"/>
      <c r="AO2230"/>
      <c r="AZ2230" s="12"/>
      <c r="BA2230" s="6"/>
      <c r="EM2230" t="s">
        <v>537</v>
      </c>
      <c r="EN2230" s="16">
        <v>1</v>
      </c>
      <c r="EO2230" t="s">
        <v>602</v>
      </c>
    </row>
    <row r="2231" spans="1:145" x14ac:dyDescent="0.3">
      <c r="A2231" t="s">
        <v>86</v>
      </c>
      <c r="B2231" s="6" t="s">
        <v>3707</v>
      </c>
      <c r="E2231">
        <v>2150</v>
      </c>
      <c r="F2231" s="6">
        <v>3470</v>
      </c>
      <c r="AL2231"/>
      <c r="AN2231"/>
      <c r="AO2231"/>
      <c r="AZ2231" s="12"/>
      <c r="BA2231" s="6"/>
      <c r="EM2231" t="s">
        <v>537</v>
      </c>
      <c r="EN2231" s="16">
        <v>1</v>
      </c>
      <c r="EO2231" t="s">
        <v>602</v>
      </c>
    </row>
    <row r="2232" spans="1:145" x14ac:dyDescent="0.3">
      <c r="A2232" t="s">
        <v>86</v>
      </c>
      <c r="B2232" s="6" t="s">
        <v>3708</v>
      </c>
      <c r="E2232">
        <v>3900</v>
      </c>
      <c r="F2232" s="6">
        <v>4300</v>
      </c>
      <c r="AH2232">
        <v>48.5</v>
      </c>
      <c r="AJ2232">
        <v>52.5</v>
      </c>
      <c r="AK2232">
        <v>3.2</v>
      </c>
      <c r="AL2232"/>
      <c r="AN2232"/>
      <c r="AO2232"/>
      <c r="AZ2232" s="12"/>
      <c r="BA2232" s="6"/>
      <c r="EM2232" t="s">
        <v>537</v>
      </c>
      <c r="EN2232" s="16">
        <v>1</v>
      </c>
    </row>
    <row r="2233" spans="1:145" x14ac:dyDescent="0.3">
      <c r="AL2233"/>
      <c r="AN2233"/>
      <c r="AO2233"/>
      <c r="AZ2233" s="12"/>
      <c r="BA2233" s="6"/>
    </row>
    <row r="2234" spans="1:145" x14ac:dyDescent="0.3">
      <c r="AL2234"/>
      <c r="AN2234"/>
      <c r="AO2234"/>
      <c r="AZ2234" s="12"/>
      <c r="BA2234" s="6"/>
    </row>
    <row r="2235" spans="1:145" x14ac:dyDescent="0.3">
      <c r="AL2235"/>
      <c r="AN2235"/>
      <c r="AO2235"/>
      <c r="AZ2235" s="12"/>
      <c r="BA2235" s="6"/>
    </row>
    <row r="2236" spans="1:145" x14ac:dyDescent="0.3">
      <c r="AL2236"/>
      <c r="AN2236"/>
      <c r="AO2236"/>
      <c r="AZ2236" s="12"/>
      <c r="BA2236" s="6"/>
    </row>
    <row r="2237" spans="1:145" x14ac:dyDescent="0.3">
      <c r="AL2237"/>
      <c r="AN2237"/>
      <c r="AO2237"/>
      <c r="AZ2237" s="12"/>
      <c r="BA2237" s="6"/>
    </row>
    <row r="2238" spans="1:145" x14ac:dyDescent="0.3">
      <c r="AL2238"/>
      <c r="AN2238"/>
      <c r="AO2238"/>
      <c r="AZ2238" s="12"/>
      <c r="BA2238" s="6"/>
    </row>
    <row r="2239" spans="1:145" x14ac:dyDescent="0.3">
      <c r="AL2239"/>
      <c r="AN2239"/>
      <c r="AO2239"/>
      <c r="AZ2239" s="12"/>
      <c r="BA2239" s="6"/>
    </row>
    <row r="2240" spans="1:145" x14ac:dyDescent="0.3">
      <c r="AL2240"/>
      <c r="AN2240"/>
      <c r="AO2240"/>
      <c r="AZ2240" s="12"/>
      <c r="BA2240" s="6"/>
    </row>
    <row r="2241" spans="38:53" x14ac:dyDescent="0.3">
      <c r="AL2241"/>
      <c r="AN2241"/>
      <c r="AO2241"/>
      <c r="AZ2241" s="12"/>
      <c r="BA2241" s="6"/>
    </row>
    <row r="2242" spans="38:53" x14ac:dyDescent="0.3">
      <c r="AL2242"/>
      <c r="AN2242"/>
      <c r="AO2242"/>
      <c r="AZ2242" s="12"/>
      <c r="BA2242" s="6"/>
    </row>
    <row r="2243" spans="38:53" x14ac:dyDescent="0.3">
      <c r="AL2243"/>
      <c r="AN2243"/>
      <c r="AO2243"/>
      <c r="AZ2243" s="12"/>
      <c r="BA2243" s="6"/>
    </row>
    <row r="2244" spans="38:53" x14ac:dyDescent="0.3">
      <c r="AL2244"/>
      <c r="AN2244"/>
      <c r="AO2244"/>
      <c r="AZ2244" s="12"/>
      <c r="BA2244" s="6"/>
    </row>
    <row r="2245" spans="38:53" x14ac:dyDescent="0.3">
      <c r="AL2245"/>
      <c r="AN2245"/>
      <c r="AO2245"/>
      <c r="AZ2245" s="12"/>
      <c r="BA2245" s="6"/>
    </row>
    <row r="2246" spans="38:53" x14ac:dyDescent="0.3">
      <c r="AL2246"/>
      <c r="AN2246"/>
      <c r="AO2246"/>
      <c r="AZ2246" s="12"/>
      <c r="BA2246" s="6"/>
    </row>
    <row r="2247" spans="38:53" x14ac:dyDescent="0.3">
      <c r="AL2247"/>
      <c r="AN2247"/>
      <c r="AO2247"/>
      <c r="AZ2247" s="12"/>
      <c r="BA2247" s="6"/>
    </row>
    <row r="2248" spans="38:53" x14ac:dyDescent="0.3">
      <c r="AL2248"/>
      <c r="AN2248"/>
      <c r="AO2248"/>
      <c r="AZ2248" s="12"/>
      <c r="BA2248" s="6"/>
    </row>
    <row r="2249" spans="38:53" x14ac:dyDescent="0.3">
      <c r="AL2249"/>
      <c r="AN2249"/>
      <c r="AO2249"/>
      <c r="AZ2249" s="12"/>
      <c r="BA2249" s="6"/>
    </row>
    <row r="2250" spans="38:53" x14ac:dyDescent="0.3">
      <c r="AL2250"/>
      <c r="AN2250"/>
      <c r="AO2250"/>
      <c r="AZ2250" s="12"/>
      <c r="BA2250" s="6"/>
    </row>
    <row r="2251" spans="38:53" x14ac:dyDescent="0.3">
      <c r="AL2251"/>
      <c r="AN2251"/>
      <c r="AO2251"/>
      <c r="AZ2251" s="12"/>
      <c r="BA2251" s="6"/>
    </row>
    <row r="2252" spans="38:53" x14ac:dyDescent="0.3">
      <c r="AL2252"/>
      <c r="AN2252"/>
      <c r="AO2252"/>
      <c r="AZ2252" s="12"/>
      <c r="BA2252" s="6"/>
    </row>
    <row r="2253" spans="38:53" x14ac:dyDescent="0.3">
      <c r="AL2253"/>
      <c r="AN2253"/>
      <c r="AO2253"/>
      <c r="AZ2253" s="12"/>
      <c r="BA2253" s="6"/>
    </row>
    <row r="2254" spans="38:53" x14ac:dyDescent="0.3">
      <c r="AL2254"/>
      <c r="AN2254"/>
      <c r="AO2254"/>
      <c r="AZ2254" s="12"/>
      <c r="BA2254" s="6"/>
    </row>
    <row r="2255" spans="38:53" x14ac:dyDescent="0.3">
      <c r="AL2255"/>
      <c r="AN2255"/>
      <c r="AO2255"/>
      <c r="AZ2255" s="12"/>
      <c r="BA2255" s="6"/>
    </row>
    <row r="2256" spans="38:53" x14ac:dyDescent="0.3">
      <c r="AL2256"/>
      <c r="AN2256"/>
      <c r="AO2256"/>
      <c r="AZ2256" s="12"/>
      <c r="BA2256" s="6"/>
    </row>
    <row r="2257" spans="38:53" x14ac:dyDescent="0.3">
      <c r="AL2257"/>
      <c r="AN2257"/>
      <c r="AO2257"/>
      <c r="AZ2257" s="12"/>
      <c r="BA2257" s="6"/>
    </row>
    <row r="2258" spans="38:53" x14ac:dyDescent="0.3">
      <c r="AL2258"/>
      <c r="AN2258"/>
      <c r="AO2258"/>
      <c r="AZ2258" s="12"/>
      <c r="BA2258" s="6"/>
    </row>
    <row r="2259" spans="38:53" x14ac:dyDescent="0.3">
      <c r="AL2259"/>
      <c r="AN2259"/>
      <c r="AO2259"/>
      <c r="AZ2259" s="12"/>
      <c r="BA2259" s="6"/>
    </row>
    <row r="2260" spans="38:53" x14ac:dyDescent="0.3">
      <c r="AL2260"/>
      <c r="AN2260"/>
      <c r="AO2260"/>
      <c r="AZ2260" s="12"/>
      <c r="BA2260" s="6"/>
    </row>
    <row r="2261" spans="38:53" x14ac:dyDescent="0.3">
      <c r="AL2261"/>
      <c r="AN2261"/>
      <c r="AO2261"/>
      <c r="AZ2261" s="12"/>
      <c r="BA2261" s="6"/>
    </row>
    <row r="2262" spans="38:53" x14ac:dyDescent="0.3">
      <c r="AL2262"/>
      <c r="AN2262"/>
      <c r="AO2262"/>
      <c r="AZ2262" s="12"/>
      <c r="BA2262" s="6"/>
    </row>
    <row r="2263" spans="38:53" x14ac:dyDescent="0.3">
      <c r="AL2263"/>
      <c r="AN2263"/>
      <c r="AO2263"/>
      <c r="AZ2263" s="12"/>
      <c r="BA2263" s="6"/>
    </row>
    <row r="2264" spans="38:53" x14ac:dyDescent="0.3">
      <c r="AL2264"/>
      <c r="AN2264"/>
      <c r="AO2264"/>
      <c r="AZ2264" s="12"/>
      <c r="BA2264" s="6"/>
    </row>
    <row r="2265" spans="38:53" x14ac:dyDescent="0.3">
      <c r="AL2265"/>
      <c r="AN2265"/>
      <c r="AO2265"/>
      <c r="AZ2265" s="12"/>
      <c r="BA2265" s="6"/>
    </row>
    <row r="2266" spans="38:53" x14ac:dyDescent="0.3">
      <c r="AL2266"/>
      <c r="AN2266"/>
      <c r="AO2266"/>
      <c r="AZ2266" s="12"/>
      <c r="BA2266" s="6"/>
    </row>
    <row r="2267" spans="38:53" x14ac:dyDescent="0.3">
      <c r="AL2267"/>
      <c r="AN2267"/>
      <c r="AO2267"/>
      <c r="AZ2267" s="12"/>
      <c r="BA2267" s="6"/>
    </row>
    <row r="2268" spans="38:53" x14ac:dyDescent="0.3">
      <c r="AL2268"/>
      <c r="AN2268"/>
      <c r="AO2268"/>
      <c r="AZ2268" s="12"/>
      <c r="BA2268" s="6"/>
    </row>
    <row r="2269" spans="38:53" x14ac:dyDescent="0.3">
      <c r="AL2269"/>
      <c r="AN2269"/>
      <c r="AO2269"/>
      <c r="AZ2269" s="12"/>
      <c r="BA2269" s="6"/>
    </row>
    <row r="2270" spans="38:53" x14ac:dyDescent="0.3">
      <c r="AL2270"/>
      <c r="AN2270"/>
      <c r="AO2270"/>
      <c r="AZ2270" s="12"/>
      <c r="BA2270" s="6"/>
    </row>
    <row r="2271" spans="38:53" x14ac:dyDescent="0.3">
      <c r="AL2271"/>
      <c r="AN2271"/>
      <c r="AO2271"/>
      <c r="AZ2271" s="12"/>
      <c r="BA2271" s="6"/>
    </row>
    <row r="2272" spans="38:53" x14ac:dyDescent="0.3">
      <c r="AL2272"/>
      <c r="AN2272"/>
      <c r="AO2272"/>
      <c r="AZ2272" s="12"/>
      <c r="BA2272" s="6"/>
    </row>
    <row r="2273" spans="38:53" x14ac:dyDescent="0.3">
      <c r="AL2273"/>
      <c r="AN2273"/>
      <c r="AO2273"/>
      <c r="AZ2273" s="12"/>
      <c r="BA2273" s="6"/>
    </row>
    <row r="2274" spans="38:53" x14ac:dyDescent="0.3">
      <c r="AL2274"/>
      <c r="AN2274"/>
      <c r="AO2274"/>
      <c r="AZ2274" s="12"/>
      <c r="BA2274" s="6"/>
    </row>
    <row r="2275" spans="38:53" x14ac:dyDescent="0.3">
      <c r="AL2275"/>
      <c r="AN2275"/>
      <c r="AO2275"/>
      <c r="AZ2275" s="12"/>
      <c r="BA2275" s="6"/>
    </row>
    <row r="2276" spans="38:53" x14ac:dyDescent="0.3">
      <c r="AL2276"/>
      <c r="AN2276"/>
      <c r="AO2276"/>
      <c r="AZ2276" s="12"/>
      <c r="BA2276" s="6"/>
    </row>
    <row r="2277" spans="38:53" x14ac:dyDescent="0.3">
      <c r="AL2277"/>
      <c r="AN2277"/>
      <c r="AO2277"/>
      <c r="AZ2277" s="12"/>
      <c r="BA2277" s="6"/>
    </row>
    <row r="2278" spans="38:53" x14ac:dyDescent="0.3">
      <c r="AL2278"/>
      <c r="AN2278"/>
      <c r="AO2278"/>
      <c r="AZ2278" s="12"/>
      <c r="BA2278" s="6"/>
    </row>
    <row r="2279" spans="38:53" x14ac:dyDescent="0.3">
      <c r="AL2279"/>
      <c r="AN2279"/>
      <c r="AO2279"/>
      <c r="AZ2279" s="12"/>
      <c r="BA2279" s="6"/>
    </row>
    <row r="2280" spans="38:53" x14ac:dyDescent="0.3">
      <c r="AL2280"/>
      <c r="AN2280"/>
      <c r="AO2280"/>
      <c r="AZ2280" s="12"/>
      <c r="BA2280" s="6"/>
    </row>
    <row r="2281" spans="38:53" x14ac:dyDescent="0.3">
      <c r="AL2281"/>
      <c r="AN2281"/>
      <c r="AO2281"/>
      <c r="AZ2281" s="12"/>
      <c r="BA2281" s="6"/>
    </row>
    <row r="2282" spans="38:53" x14ac:dyDescent="0.3">
      <c r="AL2282"/>
      <c r="AN2282"/>
      <c r="AO2282"/>
      <c r="AZ2282" s="12"/>
      <c r="BA2282" s="6"/>
    </row>
    <row r="2283" spans="38:53" x14ac:dyDescent="0.3">
      <c r="AL2283"/>
      <c r="AN2283"/>
      <c r="AO2283"/>
      <c r="AZ2283" s="12"/>
      <c r="BA2283" s="6"/>
    </row>
    <row r="2284" spans="38:53" x14ac:dyDescent="0.3">
      <c r="AL2284"/>
      <c r="AN2284"/>
      <c r="AO2284"/>
      <c r="AZ2284" s="12"/>
      <c r="BA2284" s="6"/>
    </row>
    <row r="2285" spans="38:53" x14ac:dyDescent="0.3">
      <c r="AL2285"/>
      <c r="AN2285"/>
      <c r="AO2285"/>
      <c r="AZ2285" s="12"/>
      <c r="BA2285" s="6"/>
    </row>
    <row r="2286" spans="38:53" x14ac:dyDescent="0.3">
      <c r="AL2286"/>
      <c r="AN2286"/>
      <c r="AO2286"/>
      <c r="AZ2286" s="12"/>
      <c r="BA2286" s="6"/>
    </row>
    <row r="2287" spans="38:53" x14ac:dyDescent="0.3">
      <c r="AL2287"/>
      <c r="AN2287"/>
      <c r="AO2287"/>
      <c r="AZ2287" s="12"/>
      <c r="BA2287" s="6"/>
    </row>
    <row r="2288" spans="38:53" x14ac:dyDescent="0.3">
      <c r="AL2288"/>
      <c r="AN2288"/>
      <c r="AO2288"/>
      <c r="AZ2288" s="12"/>
      <c r="BA2288" s="6"/>
    </row>
    <row r="2289" spans="38:53" x14ac:dyDescent="0.3">
      <c r="AL2289"/>
      <c r="AN2289"/>
      <c r="AO2289"/>
      <c r="AZ2289" s="12"/>
      <c r="BA2289" s="6"/>
    </row>
    <row r="2290" spans="38:53" x14ac:dyDescent="0.3">
      <c r="AL2290"/>
      <c r="AN2290"/>
      <c r="AO2290"/>
      <c r="AZ2290" s="12"/>
      <c r="BA2290" s="6"/>
    </row>
    <row r="2291" spans="38:53" x14ac:dyDescent="0.3">
      <c r="AL2291"/>
      <c r="AN2291"/>
      <c r="AO2291"/>
      <c r="AZ2291" s="12"/>
      <c r="BA2291" s="6"/>
    </row>
    <row r="2292" spans="38:53" x14ac:dyDescent="0.3">
      <c r="AL2292"/>
      <c r="AN2292"/>
      <c r="AO2292"/>
      <c r="AZ2292" s="12"/>
      <c r="BA2292" s="6"/>
    </row>
    <row r="2293" spans="38:53" x14ac:dyDescent="0.3">
      <c r="AL2293"/>
      <c r="AN2293"/>
      <c r="AO2293"/>
      <c r="AZ2293" s="12"/>
      <c r="BA2293" s="6"/>
    </row>
    <row r="2294" spans="38:53" x14ac:dyDescent="0.3">
      <c r="AL2294"/>
      <c r="AN2294"/>
      <c r="AO2294"/>
      <c r="AZ2294" s="12"/>
      <c r="BA2294" s="6"/>
    </row>
    <row r="2295" spans="38:53" x14ac:dyDescent="0.3">
      <c r="AL2295"/>
      <c r="AN2295"/>
      <c r="AO2295"/>
      <c r="AZ2295" s="12"/>
      <c r="BA2295" s="6"/>
    </row>
    <row r="2296" spans="38:53" x14ac:dyDescent="0.3">
      <c r="AL2296"/>
      <c r="AN2296"/>
      <c r="AO2296"/>
      <c r="AZ2296" s="12"/>
      <c r="BA2296" s="6"/>
    </row>
    <row r="2297" spans="38:53" x14ac:dyDescent="0.3">
      <c r="AL2297"/>
      <c r="AN2297"/>
      <c r="AO2297"/>
      <c r="AZ2297" s="12"/>
      <c r="BA2297" s="6"/>
    </row>
    <row r="2298" spans="38:53" x14ac:dyDescent="0.3">
      <c r="AL2298"/>
      <c r="AN2298"/>
      <c r="AO2298"/>
      <c r="AZ2298" s="12"/>
      <c r="BA2298" s="6"/>
    </row>
    <row r="2299" spans="38:53" x14ac:dyDescent="0.3">
      <c r="AL2299"/>
      <c r="AN2299"/>
      <c r="AO2299"/>
      <c r="AZ2299" s="12"/>
      <c r="BA2299" s="6"/>
    </row>
    <row r="2300" spans="38:53" x14ac:dyDescent="0.3">
      <c r="AL2300"/>
      <c r="AN2300"/>
      <c r="AO2300"/>
      <c r="AZ2300" s="12"/>
      <c r="BA2300" s="6"/>
    </row>
    <row r="2301" spans="38:53" x14ac:dyDescent="0.3">
      <c r="AL2301"/>
      <c r="AN2301"/>
      <c r="AO2301"/>
      <c r="AZ2301" s="12"/>
      <c r="BA2301" s="6"/>
    </row>
    <row r="2302" spans="38:53" x14ac:dyDescent="0.3">
      <c r="AL2302"/>
      <c r="AN2302"/>
      <c r="AO2302"/>
      <c r="AZ2302" s="12"/>
      <c r="BA2302" s="6"/>
    </row>
    <row r="2303" spans="38:53" x14ac:dyDescent="0.3">
      <c r="AL2303"/>
      <c r="AN2303"/>
      <c r="AO2303"/>
      <c r="AZ2303" s="12"/>
      <c r="BA2303" s="6"/>
    </row>
    <row r="2304" spans="38:53" x14ac:dyDescent="0.3">
      <c r="AL2304"/>
      <c r="AN2304"/>
      <c r="AO2304"/>
      <c r="AZ2304" s="12"/>
      <c r="BA2304" s="6"/>
    </row>
    <row r="2305" spans="38:53" x14ac:dyDescent="0.3">
      <c r="AL2305"/>
      <c r="AN2305"/>
      <c r="AO2305"/>
      <c r="AZ2305" s="12"/>
      <c r="BA2305" s="6"/>
    </row>
    <row r="2306" spans="38:53" x14ac:dyDescent="0.3">
      <c r="AL2306"/>
      <c r="AN2306"/>
      <c r="AO2306"/>
      <c r="AZ2306" s="12"/>
      <c r="BA2306" s="6"/>
    </row>
    <row r="2307" spans="38:53" x14ac:dyDescent="0.3">
      <c r="AL2307"/>
      <c r="AN2307"/>
      <c r="AO2307"/>
      <c r="AZ2307" s="12"/>
      <c r="BA2307" s="6"/>
    </row>
    <row r="2308" spans="38:53" x14ac:dyDescent="0.3">
      <c r="AL2308"/>
      <c r="AN2308"/>
      <c r="AO2308"/>
      <c r="AZ2308" s="12"/>
      <c r="BA2308" s="6"/>
    </row>
    <row r="2309" spans="38:53" x14ac:dyDescent="0.3">
      <c r="AL2309"/>
      <c r="AN2309"/>
      <c r="AO2309"/>
      <c r="AZ2309" s="12"/>
      <c r="BA2309" s="6"/>
    </row>
    <row r="2310" spans="38:53" x14ac:dyDescent="0.3">
      <c r="AL2310"/>
      <c r="AN2310"/>
      <c r="AO2310"/>
      <c r="AZ2310" s="12"/>
      <c r="BA2310" s="6"/>
    </row>
    <row r="2311" spans="38:53" x14ac:dyDescent="0.3">
      <c r="AL2311"/>
      <c r="AN2311"/>
      <c r="AO2311"/>
      <c r="AZ2311" s="12"/>
      <c r="BA2311" s="6"/>
    </row>
    <row r="2312" spans="38:53" x14ac:dyDescent="0.3">
      <c r="AL2312"/>
      <c r="AN2312"/>
      <c r="AO2312"/>
      <c r="AZ2312" s="12"/>
      <c r="BA2312" s="6"/>
    </row>
    <row r="2313" spans="38:53" x14ac:dyDescent="0.3">
      <c r="AL2313"/>
      <c r="AN2313"/>
      <c r="AO2313"/>
      <c r="AZ2313" s="12"/>
      <c r="BA2313" s="6"/>
    </row>
    <row r="2314" spans="38:53" x14ac:dyDescent="0.3">
      <c r="AL2314"/>
      <c r="AN2314"/>
      <c r="AO2314"/>
      <c r="AZ2314" s="12"/>
      <c r="BA2314" s="6"/>
    </row>
    <row r="2315" spans="38:53" x14ac:dyDescent="0.3">
      <c r="AL2315"/>
      <c r="AN2315"/>
      <c r="AO2315"/>
      <c r="AZ2315" s="12"/>
      <c r="BA2315" s="6"/>
    </row>
    <row r="2316" spans="38:53" x14ac:dyDescent="0.3">
      <c r="AL2316"/>
      <c r="AN2316"/>
      <c r="AO2316"/>
      <c r="AZ2316" s="12"/>
      <c r="BA2316" s="6"/>
    </row>
    <row r="2317" spans="38:53" x14ac:dyDescent="0.3">
      <c r="AL2317"/>
      <c r="AN2317"/>
      <c r="AO2317"/>
      <c r="AZ2317" s="12"/>
      <c r="BA2317" s="6"/>
    </row>
    <row r="2318" spans="38:53" x14ac:dyDescent="0.3">
      <c r="AL2318"/>
      <c r="AN2318"/>
      <c r="AO2318"/>
      <c r="AZ2318" s="12"/>
      <c r="BA2318" s="6"/>
    </row>
    <row r="2319" spans="38:53" x14ac:dyDescent="0.3">
      <c r="AL2319"/>
      <c r="AN2319"/>
      <c r="AO2319"/>
      <c r="AZ2319" s="12"/>
      <c r="BA2319" s="6"/>
    </row>
    <row r="2320" spans="38:53" x14ac:dyDescent="0.3">
      <c r="AL2320"/>
      <c r="AN2320"/>
      <c r="AO2320"/>
      <c r="AZ2320" s="12"/>
      <c r="BA2320" s="6"/>
    </row>
    <row r="2321" spans="38:53" x14ac:dyDescent="0.3">
      <c r="AL2321"/>
      <c r="AN2321"/>
      <c r="AO2321"/>
      <c r="AZ2321" s="12"/>
      <c r="BA2321" s="6"/>
    </row>
    <row r="2322" spans="38:53" x14ac:dyDescent="0.3">
      <c r="AL2322"/>
      <c r="AN2322"/>
      <c r="AO2322"/>
      <c r="AZ2322" s="12"/>
      <c r="BA2322" s="6"/>
    </row>
    <row r="2323" spans="38:53" x14ac:dyDescent="0.3">
      <c r="AL2323"/>
      <c r="AN2323"/>
      <c r="AO2323"/>
      <c r="AZ2323" s="12"/>
      <c r="BA2323" s="6"/>
    </row>
    <row r="2324" spans="38:53" x14ac:dyDescent="0.3">
      <c r="AL2324"/>
      <c r="AN2324"/>
      <c r="AO2324"/>
      <c r="AZ2324" s="12"/>
      <c r="BA2324" s="6"/>
    </row>
    <row r="2325" spans="38:53" x14ac:dyDescent="0.3">
      <c r="AL2325"/>
      <c r="AN2325"/>
      <c r="AO2325"/>
      <c r="AZ2325" s="12"/>
      <c r="BA2325" s="6"/>
    </row>
    <row r="2326" spans="38:53" x14ac:dyDescent="0.3">
      <c r="AL2326"/>
      <c r="AN2326"/>
      <c r="AO2326"/>
      <c r="AZ2326" s="12"/>
      <c r="BA2326" s="6"/>
    </row>
    <row r="2327" spans="38:53" x14ac:dyDescent="0.3">
      <c r="AL2327"/>
      <c r="AN2327"/>
      <c r="AO2327"/>
      <c r="AZ2327" s="12"/>
      <c r="BA2327" s="6"/>
    </row>
    <row r="2328" spans="38:53" x14ac:dyDescent="0.3">
      <c r="AL2328"/>
      <c r="AN2328"/>
      <c r="AO2328"/>
      <c r="AZ2328" s="12"/>
      <c r="BA2328" s="6"/>
    </row>
    <row r="2329" spans="38:53" x14ac:dyDescent="0.3">
      <c r="AL2329"/>
      <c r="AN2329"/>
      <c r="AO2329"/>
      <c r="AZ2329" s="12"/>
      <c r="BA2329" s="6"/>
    </row>
    <row r="2330" spans="38:53" x14ac:dyDescent="0.3">
      <c r="AL2330"/>
      <c r="AN2330"/>
      <c r="AO2330"/>
      <c r="AZ2330" s="12"/>
      <c r="BA2330" s="6"/>
    </row>
    <row r="2331" spans="38:53" x14ac:dyDescent="0.3">
      <c r="AL2331"/>
      <c r="AN2331"/>
      <c r="AO2331"/>
      <c r="AZ2331" s="12"/>
      <c r="BA2331" s="6"/>
    </row>
    <row r="2332" spans="38:53" x14ac:dyDescent="0.3">
      <c r="AL2332"/>
      <c r="AN2332"/>
      <c r="AO2332"/>
      <c r="AZ2332" s="12"/>
      <c r="BA2332" s="6"/>
    </row>
    <row r="2333" spans="38:53" x14ac:dyDescent="0.3">
      <c r="AL2333"/>
      <c r="AN2333"/>
      <c r="AO2333"/>
      <c r="AZ2333" s="12"/>
      <c r="BA2333" s="6"/>
    </row>
    <row r="2334" spans="38:53" x14ac:dyDescent="0.3">
      <c r="AL2334"/>
      <c r="AN2334"/>
      <c r="AO2334"/>
      <c r="AZ2334" s="12"/>
      <c r="BA2334" s="6"/>
    </row>
    <row r="2335" spans="38:53" x14ac:dyDescent="0.3">
      <c r="AL2335"/>
      <c r="AN2335"/>
      <c r="AO2335"/>
      <c r="AZ2335" s="12"/>
      <c r="BA2335" s="6"/>
    </row>
    <row r="2336" spans="38:53" x14ac:dyDescent="0.3">
      <c r="AL2336"/>
      <c r="AN2336"/>
      <c r="AO2336"/>
      <c r="AZ2336" s="12"/>
      <c r="BA2336" s="6"/>
    </row>
    <row r="2337" spans="38:53" x14ac:dyDescent="0.3">
      <c r="AL2337"/>
      <c r="AN2337"/>
      <c r="AO2337"/>
      <c r="AZ2337" s="12"/>
      <c r="BA2337" s="6"/>
    </row>
    <row r="2338" spans="38:53" x14ac:dyDescent="0.3">
      <c r="AL2338"/>
      <c r="AN2338"/>
      <c r="AO2338"/>
      <c r="AZ2338" s="12"/>
      <c r="BA2338" s="6"/>
    </row>
    <row r="2339" spans="38:53" x14ac:dyDescent="0.3">
      <c r="AL2339"/>
      <c r="AN2339"/>
      <c r="AO2339"/>
      <c r="AZ2339" s="12"/>
      <c r="BA2339" s="6"/>
    </row>
    <row r="2340" spans="38:53" x14ac:dyDescent="0.3">
      <c r="AL2340"/>
      <c r="AN2340"/>
      <c r="AO2340"/>
      <c r="AZ2340" s="12"/>
      <c r="BA2340" s="6"/>
    </row>
    <row r="2341" spans="38:53" x14ac:dyDescent="0.3">
      <c r="AL2341"/>
      <c r="AN2341"/>
      <c r="AO2341"/>
      <c r="AZ2341" s="12"/>
      <c r="BA2341" s="6"/>
    </row>
    <row r="2342" spans="38:53" x14ac:dyDescent="0.3">
      <c r="AL2342"/>
      <c r="AN2342"/>
      <c r="AO2342"/>
      <c r="AZ2342" s="12"/>
      <c r="BA2342" s="6"/>
    </row>
    <row r="2343" spans="38:53" x14ac:dyDescent="0.3">
      <c r="AL2343"/>
      <c r="AN2343"/>
      <c r="AO2343"/>
      <c r="AZ2343" s="12"/>
      <c r="BA2343" s="6"/>
    </row>
    <row r="2344" spans="38:53" x14ac:dyDescent="0.3">
      <c r="AL2344"/>
      <c r="AN2344"/>
      <c r="AO2344"/>
      <c r="AZ2344" s="12"/>
      <c r="BA2344" s="6"/>
    </row>
    <row r="2345" spans="38:53" x14ac:dyDescent="0.3">
      <c r="AL2345"/>
      <c r="AN2345"/>
      <c r="AO2345"/>
      <c r="AZ2345" s="12"/>
      <c r="BA2345" s="6"/>
    </row>
    <row r="2346" spans="38:53" x14ac:dyDescent="0.3">
      <c r="AL2346"/>
      <c r="AN2346"/>
      <c r="AO2346"/>
      <c r="AZ2346" s="12"/>
      <c r="BA2346" s="6"/>
    </row>
    <row r="2347" spans="38:53" x14ac:dyDescent="0.3">
      <c r="AL2347"/>
      <c r="AN2347"/>
      <c r="AO2347"/>
      <c r="AZ2347" s="12"/>
      <c r="BA2347" s="6"/>
    </row>
    <row r="2348" spans="38:53" x14ac:dyDescent="0.3">
      <c r="AL2348"/>
      <c r="AN2348"/>
      <c r="AO2348"/>
      <c r="AZ2348" s="12"/>
      <c r="BA2348" s="6"/>
    </row>
    <row r="2349" spans="38:53" x14ac:dyDescent="0.3">
      <c r="AL2349"/>
      <c r="AN2349"/>
      <c r="AO2349"/>
      <c r="AZ2349" s="12"/>
      <c r="BA2349" s="6"/>
    </row>
    <row r="2350" spans="38:53" x14ac:dyDescent="0.3">
      <c r="AL2350"/>
      <c r="AN2350"/>
      <c r="AO2350"/>
      <c r="AZ2350" s="12"/>
      <c r="BA2350" s="6"/>
    </row>
    <row r="2351" spans="38:53" x14ac:dyDescent="0.3">
      <c r="AL2351"/>
      <c r="AN2351"/>
      <c r="AO2351"/>
      <c r="AZ2351" s="12"/>
      <c r="BA2351" s="6"/>
    </row>
    <row r="2352" spans="38:53" x14ac:dyDescent="0.3">
      <c r="AL2352"/>
      <c r="AN2352"/>
      <c r="AO2352"/>
      <c r="AZ2352" s="12"/>
      <c r="BA2352" s="6"/>
    </row>
    <row r="2353" spans="38:53" x14ac:dyDescent="0.3">
      <c r="AL2353"/>
      <c r="AN2353"/>
      <c r="AO2353"/>
      <c r="AZ2353" s="12"/>
      <c r="BA2353" s="6"/>
    </row>
    <row r="2354" spans="38:53" x14ac:dyDescent="0.3">
      <c r="AL2354"/>
      <c r="AN2354"/>
      <c r="AO2354"/>
      <c r="AZ2354" s="12"/>
      <c r="BA2354" s="6"/>
    </row>
    <row r="2355" spans="38:53" x14ac:dyDescent="0.3">
      <c r="AL2355"/>
      <c r="AN2355"/>
      <c r="AO2355"/>
      <c r="AZ2355" s="12"/>
      <c r="BA2355" s="6"/>
    </row>
    <row r="2356" spans="38:53" x14ac:dyDescent="0.3">
      <c r="AL2356"/>
      <c r="AN2356"/>
      <c r="AO2356"/>
      <c r="AZ2356" s="12"/>
      <c r="BA2356" s="6"/>
    </row>
    <row r="2357" spans="38:53" x14ac:dyDescent="0.3">
      <c r="AL2357"/>
      <c r="AN2357"/>
      <c r="AO2357"/>
      <c r="AZ2357" s="12"/>
      <c r="BA2357" s="6"/>
    </row>
    <row r="2358" spans="38:53" x14ac:dyDescent="0.3">
      <c r="AL2358"/>
      <c r="AN2358"/>
      <c r="AO2358"/>
      <c r="AZ2358" s="12"/>
      <c r="BA2358" s="6"/>
    </row>
    <row r="2359" spans="38:53" x14ac:dyDescent="0.3">
      <c r="AL2359"/>
      <c r="AN2359"/>
      <c r="AO2359"/>
      <c r="AZ2359" s="12"/>
      <c r="BA2359" s="6"/>
    </row>
    <row r="2360" spans="38:53" x14ac:dyDescent="0.3">
      <c r="AL2360"/>
      <c r="AN2360"/>
      <c r="AO2360"/>
      <c r="AZ2360" s="12"/>
      <c r="BA2360" s="6"/>
    </row>
    <row r="2361" spans="38:53" x14ac:dyDescent="0.3">
      <c r="AL2361"/>
      <c r="AN2361"/>
      <c r="AO2361"/>
      <c r="AZ2361" s="12"/>
      <c r="BA2361" s="6"/>
    </row>
    <row r="2362" spans="38:53" x14ac:dyDescent="0.3">
      <c r="AL2362"/>
      <c r="AN2362"/>
      <c r="AO2362"/>
      <c r="AZ2362" s="12"/>
      <c r="BA2362" s="6"/>
    </row>
    <row r="2363" spans="38:53" x14ac:dyDescent="0.3">
      <c r="AL2363"/>
      <c r="AN2363"/>
      <c r="AO2363"/>
      <c r="AZ2363" s="12"/>
      <c r="BA2363" s="6"/>
    </row>
    <row r="2364" spans="38:53" x14ac:dyDescent="0.3">
      <c r="AL2364"/>
      <c r="AN2364"/>
      <c r="AO2364"/>
      <c r="AZ2364" s="12"/>
      <c r="BA2364" s="6"/>
    </row>
    <row r="2365" spans="38:53" x14ac:dyDescent="0.3">
      <c r="AL2365"/>
      <c r="AN2365"/>
      <c r="AO2365"/>
      <c r="AZ2365" s="12"/>
      <c r="BA2365" s="6"/>
    </row>
    <row r="2366" spans="38:53" x14ac:dyDescent="0.3">
      <c r="AL2366"/>
      <c r="AN2366"/>
      <c r="AO2366"/>
      <c r="AZ2366" s="12"/>
      <c r="BA2366" s="6"/>
    </row>
    <row r="2367" spans="38:53" x14ac:dyDescent="0.3">
      <c r="AL2367"/>
      <c r="AN2367"/>
      <c r="AO2367"/>
      <c r="AZ2367" s="12"/>
      <c r="BA2367" s="6"/>
    </row>
    <row r="2368" spans="38:53" x14ac:dyDescent="0.3">
      <c r="AL2368"/>
      <c r="AN2368"/>
      <c r="AO2368"/>
      <c r="AZ2368" s="12"/>
      <c r="BA2368" s="6"/>
    </row>
    <row r="2369" spans="38:53" x14ac:dyDescent="0.3">
      <c r="AL2369"/>
      <c r="AN2369"/>
      <c r="AO2369"/>
      <c r="AZ2369" s="12"/>
      <c r="BA2369" s="6"/>
    </row>
    <row r="2370" spans="38:53" x14ac:dyDescent="0.3">
      <c r="AL2370"/>
      <c r="AN2370"/>
      <c r="AO2370"/>
      <c r="AZ2370" s="12"/>
      <c r="BA2370" s="6"/>
    </row>
    <row r="2371" spans="38:53" x14ac:dyDescent="0.3">
      <c r="AL2371"/>
      <c r="AN2371"/>
      <c r="AO2371"/>
      <c r="AZ2371" s="12"/>
      <c r="BA2371" s="6"/>
    </row>
    <row r="2372" spans="38:53" x14ac:dyDescent="0.3">
      <c r="AL2372"/>
      <c r="AN2372"/>
      <c r="AO2372"/>
      <c r="AZ2372" s="12"/>
      <c r="BA2372" s="6"/>
    </row>
    <row r="2373" spans="38:53" x14ac:dyDescent="0.3">
      <c r="AL2373"/>
      <c r="AN2373"/>
      <c r="AO2373"/>
      <c r="AZ2373" s="12"/>
      <c r="BA2373" s="6"/>
    </row>
    <row r="2374" spans="38:53" x14ac:dyDescent="0.3">
      <c r="AL2374"/>
      <c r="AN2374"/>
      <c r="AO2374"/>
      <c r="AZ2374" s="12"/>
      <c r="BA2374" s="6"/>
    </row>
    <row r="2375" spans="38:53" x14ac:dyDescent="0.3">
      <c r="AL2375"/>
      <c r="AN2375"/>
      <c r="AO2375"/>
      <c r="AZ2375" s="12"/>
      <c r="BA2375" s="6"/>
    </row>
    <row r="2376" spans="38:53" x14ac:dyDescent="0.3">
      <c r="AL2376"/>
      <c r="AN2376"/>
      <c r="AO2376"/>
      <c r="AZ2376" s="12"/>
      <c r="BA2376" s="6"/>
    </row>
    <row r="2377" spans="38:53" x14ac:dyDescent="0.3">
      <c r="AL2377"/>
      <c r="AN2377"/>
      <c r="AO2377"/>
      <c r="AZ2377" s="12"/>
      <c r="BA2377" s="6"/>
    </row>
    <row r="2378" spans="38:53" x14ac:dyDescent="0.3">
      <c r="AL2378"/>
      <c r="AN2378"/>
      <c r="AO2378"/>
      <c r="AZ2378" s="12"/>
      <c r="BA2378" s="6"/>
    </row>
    <row r="2379" spans="38:53" x14ac:dyDescent="0.3">
      <c r="AL2379"/>
      <c r="AN2379"/>
      <c r="AO2379"/>
      <c r="AZ2379" s="12"/>
      <c r="BA2379" s="6"/>
    </row>
    <row r="2380" spans="38:53" x14ac:dyDescent="0.3">
      <c r="AL2380"/>
      <c r="AN2380"/>
      <c r="AO2380"/>
      <c r="AZ2380" s="12"/>
      <c r="BA2380" s="6"/>
    </row>
    <row r="2381" spans="38:53" x14ac:dyDescent="0.3">
      <c r="AL2381"/>
      <c r="AN2381"/>
      <c r="AO2381"/>
      <c r="AZ2381" s="12"/>
      <c r="BA2381" s="6"/>
    </row>
    <row r="2382" spans="38:53" x14ac:dyDescent="0.3">
      <c r="AL2382"/>
      <c r="AN2382"/>
      <c r="AO2382"/>
      <c r="AZ2382" s="12"/>
      <c r="BA2382" s="6"/>
    </row>
    <row r="2383" spans="38:53" x14ac:dyDescent="0.3">
      <c r="AL2383"/>
      <c r="AN2383"/>
      <c r="AO2383"/>
      <c r="AZ2383" s="12"/>
      <c r="BA2383" s="6"/>
    </row>
    <row r="2384" spans="38:53" x14ac:dyDescent="0.3">
      <c r="AL2384"/>
      <c r="AN2384"/>
      <c r="AO2384"/>
      <c r="AZ2384" s="12"/>
      <c r="BA2384" s="6"/>
    </row>
    <row r="2385" spans="38:53" x14ac:dyDescent="0.3">
      <c r="AL2385"/>
      <c r="AN2385"/>
      <c r="AO2385"/>
      <c r="AZ2385" s="12"/>
      <c r="BA2385" s="6"/>
    </row>
    <row r="2386" spans="38:53" x14ac:dyDescent="0.3">
      <c r="AL2386"/>
      <c r="AN2386"/>
      <c r="AO2386"/>
      <c r="AZ2386" s="12"/>
      <c r="BA2386" s="6"/>
    </row>
    <row r="2387" spans="38:53" x14ac:dyDescent="0.3">
      <c r="AL2387"/>
      <c r="AN2387"/>
      <c r="AO2387"/>
      <c r="AZ2387" s="12"/>
      <c r="BA2387" s="6"/>
    </row>
    <row r="2388" spans="38:53" x14ac:dyDescent="0.3">
      <c r="AL2388"/>
      <c r="AN2388"/>
      <c r="AO2388"/>
      <c r="AZ2388" s="12"/>
      <c r="BA2388" s="6"/>
    </row>
    <row r="2389" spans="38:53" x14ac:dyDescent="0.3">
      <c r="AL2389"/>
      <c r="AN2389"/>
      <c r="AO2389"/>
      <c r="AZ2389" s="12"/>
      <c r="BA2389" s="6"/>
    </row>
    <row r="2390" spans="38:53" x14ac:dyDescent="0.3">
      <c r="AL2390"/>
      <c r="AN2390"/>
      <c r="AO2390"/>
      <c r="AZ2390" s="12"/>
      <c r="BA2390" s="6"/>
    </row>
    <row r="2391" spans="38:53" x14ac:dyDescent="0.3">
      <c r="AL2391"/>
      <c r="AN2391"/>
      <c r="AO2391"/>
      <c r="AZ2391" s="12"/>
      <c r="BA2391" s="6"/>
    </row>
    <row r="2392" spans="38:53" x14ac:dyDescent="0.3">
      <c r="AL2392"/>
      <c r="AN2392"/>
      <c r="AO2392"/>
      <c r="AZ2392" s="12"/>
      <c r="BA2392" s="6"/>
    </row>
    <row r="2393" spans="38:53" x14ac:dyDescent="0.3">
      <c r="AL2393"/>
      <c r="AN2393"/>
      <c r="AO2393"/>
      <c r="AZ2393" s="12"/>
      <c r="BA2393" s="6"/>
    </row>
    <row r="2394" spans="38:53" x14ac:dyDescent="0.3">
      <c r="AL2394"/>
      <c r="AN2394"/>
      <c r="AO2394"/>
      <c r="AZ2394" s="12"/>
      <c r="BA2394" s="6"/>
    </row>
    <row r="2395" spans="38:53" x14ac:dyDescent="0.3">
      <c r="AL2395"/>
      <c r="AN2395"/>
      <c r="AO2395"/>
      <c r="AZ2395" s="12"/>
      <c r="BA2395" s="6"/>
    </row>
    <row r="2396" spans="38:53" x14ac:dyDescent="0.3">
      <c r="AL2396"/>
      <c r="AN2396"/>
      <c r="AO2396"/>
      <c r="AZ2396" s="12"/>
      <c r="BA2396" s="6"/>
    </row>
    <row r="2397" spans="38:53" x14ac:dyDescent="0.3">
      <c r="AL2397"/>
      <c r="AN2397"/>
      <c r="AO2397"/>
      <c r="AZ2397" s="12"/>
      <c r="BA2397" s="6"/>
    </row>
    <row r="2398" spans="38:53" x14ac:dyDescent="0.3">
      <c r="AL2398"/>
      <c r="AN2398"/>
      <c r="AO2398"/>
      <c r="AZ2398" s="12"/>
      <c r="BA2398" s="6"/>
    </row>
    <row r="2399" spans="38:53" x14ac:dyDescent="0.3">
      <c r="AL2399"/>
      <c r="AN2399"/>
      <c r="AO2399"/>
      <c r="AZ2399" s="12"/>
      <c r="BA2399" s="6"/>
    </row>
    <row r="2400" spans="38:53" x14ac:dyDescent="0.3">
      <c r="AL2400"/>
      <c r="AN2400"/>
      <c r="AO2400"/>
      <c r="AZ2400" s="12"/>
      <c r="BA2400" s="6"/>
    </row>
    <row r="2401" spans="38:53" x14ac:dyDescent="0.3">
      <c r="AL2401"/>
      <c r="AN2401"/>
      <c r="AO2401"/>
      <c r="AZ2401" s="12"/>
      <c r="BA2401" s="6"/>
    </row>
    <row r="2402" spans="38:53" x14ac:dyDescent="0.3">
      <c r="AL2402"/>
      <c r="AN2402"/>
      <c r="AO2402"/>
      <c r="AZ2402" s="12"/>
      <c r="BA2402" s="6"/>
    </row>
    <row r="2403" spans="38:53" x14ac:dyDescent="0.3">
      <c r="AL2403"/>
      <c r="AN2403"/>
      <c r="AO2403"/>
      <c r="AZ2403" s="12"/>
      <c r="BA2403" s="6"/>
    </row>
    <row r="2404" spans="38:53" x14ac:dyDescent="0.3">
      <c r="AL2404"/>
      <c r="AN2404"/>
      <c r="AO2404"/>
      <c r="AZ2404" s="12"/>
      <c r="BA2404" s="6"/>
    </row>
    <row r="2405" spans="38:53" x14ac:dyDescent="0.3">
      <c r="AL2405"/>
      <c r="AN2405"/>
      <c r="AO2405"/>
      <c r="AZ2405" s="12"/>
      <c r="BA2405" s="6"/>
    </row>
    <row r="2406" spans="38:53" x14ac:dyDescent="0.3">
      <c r="AL2406"/>
      <c r="AN2406"/>
      <c r="AO2406"/>
      <c r="AZ2406" s="12"/>
      <c r="BA2406" s="6"/>
    </row>
    <row r="2407" spans="38:53" x14ac:dyDescent="0.3">
      <c r="AL2407"/>
      <c r="AN2407"/>
      <c r="AO2407"/>
      <c r="AZ2407" s="12"/>
      <c r="BA2407" s="6"/>
    </row>
    <row r="2408" spans="38:53" x14ac:dyDescent="0.3">
      <c r="AL2408"/>
      <c r="AN2408"/>
      <c r="AO2408"/>
      <c r="AZ2408" s="12"/>
      <c r="BA2408" s="6"/>
    </row>
    <row r="2409" spans="38:53" x14ac:dyDescent="0.3">
      <c r="AL2409"/>
      <c r="AN2409"/>
      <c r="AO2409"/>
      <c r="AZ2409" s="12"/>
      <c r="BA2409" s="6"/>
    </row>
    <row r="2410" spans="38:53" x14ac:dyDescent="0.3">
      <c r="AL2410"/>
      <c r="AN2410"/>
      <c r="AO2410"/>
      <c r="AZ2410" s="12"/>
      <c r="BA2410" s="6"/>
    </row>
    <row r="2411" spans="38:53" x14ac:dyDescent="0.3">
      <c r="AL2411"/>
      <c r="AN2411"/>
      <c r="AO2411"/>
      <c r="AZ2411" s="12"/>
      <c r="BA2411" s="6"/>
    </row>
    <row r="2412" spans="38:53" x14ac:dyDescent="0.3">
      <c r="AL2412"/>
      <c r="AN2412"/>
      <c r="AO2412"/>
      <c r="AZ2412" s="12"/>
      <c r="BA2412" s="6"/>
    </row>
    <row r="2413" spans="38:53" x14ac:dyDescent="0.3">
      <c r="AL2413"/>
      <c r="AN2413"/>
      <c r="AO2413"/>
      <c r="AZ2413" s="12"/>
      <c r="BA2413" s="6"/>
    </row>
    <row r="2414" spans="38:53" x14ac:dyDescent="0.3">
      <c r="AL2414"/>
      <c r="AN2414"/>
      <c r="AO2414"/>
      <c r="AZ2414" s="12"/>
      <c r="BA2414" s="6"/>
    </row>
    <row r="2415" spans="38:53" x14ac:dyDescent="0.3">
      <c r="AL2415"/>
      <c r="AN2415"/>
      <c r="AO2415"/>
      <c r="AZ2415" s="12"/>
      <c r="BA2415" s="6"/>
    </row>
    <row r="2416" spans="38:53" x14ac:dyDescent="0.3">
      <c r="AL2416"/>
      <c r="AN2416"/>
      <c r="AO2416"/>
      <c r="AZ2416" s="12"/>
      <c r="BA2416" s="6"/>
    </row>
    <row r="2417" spans="38:53" x14ac:dyDescent="0.3">
      <c r="AL2417"/>
      <c r="AN2417"/>
      <c r="AO2417"/>
      <c r="AZ2417" s="12"/>
      <c r="BA2417" s="6"/>
    </row>
    <row r="2418" spans="38:53" x14ac:dyDescent="0.3">
      <c r="AL2418"/>
      <c r="AN2418"/>
      <c r="AO2418"/>
      <c r="AZ2418" s="12"/>
      <c r="BA2418" s="6"/>
    </row>
    <row r="2419" spans="38:53" x14ac:dyDescent="0.3">
      <c r="AL2419"/>
      <c r="AN2419"/>
      <c r="AO2419"/>
      <c r="AZ2419" s="12"/>
      <c r="BA2419" s="6"/>
    </row>
    <row r="2420" spans="38:53" x14ac:dyDescent="0.3">
      <c r="AL2420"/>
      <c r="AN2420"/>
      <c r="AO2420"/>
      <c r="AZ2420" s="12"/>
      <c r="BA2420" s="6"/>
    </row>
    <row r="2421" spans="38:53" x14ac:dyDescent="0.3">
      <c r="AL2421"/>
      <c r="AN2421"/>
      <c r="AO2421"/>
      <c r="AZ2421" s="12"/>
      <c r="BA2421" s="6"/>
    </row>
    <row r="2422" spans="38:53" x14ac:dyDescent="0.3">
      <c r="AL2422"/>
      <c r="AN2422"/>
      <c r="AO2422"/>
      <c r="AZ2422" s="12"/>
      <c r="BA2422" s="6"/>
    </row>
    <row r="2423" spans="38:53" x14ac:dyDescent="0.3">
      <c r="AL2423"/>
      <c r="AN2423"/>
      <c r="AO2423"/>
      <c r="AZ2423" s="12"/>
      <c r="BA2423" s="6"/>
    </row>
    <row r="2424" spans="38:53" x14ac:dyDescent="0.3">
      <c r="AL2424"/>
      <c r="AN2424"/>
      <c r="AO2424"/>
      <c r="AZ2424" s="12"/>
      <c r="BA2424" s="6"/>
    </row>
    <row r="2425" spans="38:53" x14ac:dyDescent="0.3">
      <c r="AL2425"/>
      <c r="AN2425"/>
      <c r="AO2425"/>
      <c r="AZ2425" s="12"/>
      <c r="BA2425" s="6"/>
    </row>
    <row r="2426" spans="38:53" x14ac:dyDescent="0.3">
      <c r="AL2426"/>
      <c r="AN2426"/>
      <c r="AO2426"/>
      <c r="AZ2426" s="12"/>
      <c r="BA2426" s="6"/>
    </row>
    <row r="2427" spans="38:53" x14ac:dyDescent="0.3">
      <c r="AL2427"/>
      <c r="AN2427"/>
      <c r="AO2427"/>
      <c r="AZ2427" s="12"/>
      <c r="BA2427" s="6"/>
    </row>
    <row r="2428" spans="38:53" x14ac:dyDescent="0.3">
      <c r="AL2428"/>
      <c r="AN2428"/>
      <c r="AO2428"/>
      <c r="AZ2428" s="12"/>
      <c r="BA2428" s="6"/>
    </row>
    <row r="2429" spans="38:53" x14ac:dyDescent="0.3">
      <c r="AL2429"/>
      <c r="AN2429"/>
      <c r="AO2429"/>
      <c r="AZ2429" s="12"/>
      <c r="BA2429" s="6"/>
    </row>
    <row r="2430" spans="38:53" x14ac:dyDescent="0.3">
      <c r="AL2430"/>
      <c r="AN2430"/>
      <c r="AO2430"/>
      <c r="AZ2430" s="12"/>
      <c r="BA2430" s="6"/>
    </row>
    <row r="2431" spans="38:53" x14ac:dyDescent="0.3">
      <c r="AL2431"/>
      <c r="AN2431"/>
      <c r="AO2431"/>
      <c r="AZ2431" s="12"/>
      <c r="BA2431" s="6"/>
    </row>
    <row r="2432" spans="38:53" x14ac:dyDescent="0.3">
      <c r="AL2432"/>
      <c r="AN2432"/>
      <c r="AO2432"/>
      <c r="AZ2432" s="12"/>
      <c r="BA2432" s="6"/>
    </row>
    <row r="2433" spans="38:53" x14ac:dyDescent="0.3">
      <c r="AL2433"/>
      <c r="AN2433"/>
      <c r="AO2433"/>
      <c r="AZ2433" s="12"/>
      <c r="BA2433" s="6"/>
    </row>
    <row r="2434" spans="38:53" x14ac:dyDescent="0.3">
      <c r="AL2434"/>
      <c r="AN2434"/>
      <c r="AO2434"/>
      <c r="AZ2434" s="12"/>
      <c r="BA2434" s="6"/>
    </row>
    <row r="2435" spans="38:53" x14ac:dyDescent="0.3">
      <c r="AL2435"/>
      <c r="AN2435"/>
      <c r="AO2435"/>
      <c r="AZ2435" s="12"/>
      <c r="BA2435" s="6"/>
    </row>
    <row r="2436" spans="38:53" x14ac:dyDescent="0.3">
      <c r="AL2436"/>
      <c r="AN2436"/>
      <c r="AO2436"/>
      <c r="AZ2436" s="12"/>
      <c r="BA2436" s="6"/>
    </row>
    <row r="2437" spans="38:53" x14ac:dyDescent="0.3">
      <c r="AL2437"/>
      <c r="AN2437"/>
      <c r="AO2437"/>
      <c r="AZ2437" s="12"/>
      <c r="BA2437" s="6"/>
    </row>
    <row r="2438" spans="38:53" x14ac:dyDescent="0.3">
      <c r="AL2438"/>
      <c r="AN2438"/>
      <c r="AO2438"/>
      <c r="AZ2438" s="12"/>
      <c r="BA2438" s="6"/>
    </row>
    <row r="2439" spans="38:53" x14ac:dyDescent="0.3">
      <c r="AL2439"/>
      <c r="AN2439"/>
      <c r="AO2439"/>
      <c r="AZ2439" s="12"/>
      <c r="BA2439" s="6"/>
    </row>
    <row r="2440" spans="38:53" x14ac:dyDescent="0.3">
      <c r="AL2440"/>
      <c r="AN2440"/>
      <c r="AO2440"/>
      <c r="AZ2440" s="12"/>
      <c r="BA2440" s="6"/>
    </row>
    <row r="2441" spans="38:53" x14ac:dyDescent="0.3">
      <c r="AL2441"/>
      <c r="AN2441"/>
      <c r="AO2441"/>
      <c r="AZ2441" s="12"/>
      <c r="BA2441" s="6"/>
    </row>
    <row r="2442" spans="38:53" x14ac:dyDescent="0.3">
      <c r="AL2442"/>
      <c r="AN2442"/>
      <c r="AO2442"/>
      <c r="AZ2442" s="12"/>
      <c r="BA2442" s="6"/>
    </row>
    <row r="2443" spans="38:53" x14ac:dyDescent="0.3">
      <c r="AL2443"/>
      <c r="AN2443"/>
      <c r="AO2443"/>
      <c r="AZ2443" s="12"/>
      <c r="BA2443" s="6"/>
    </row>
    <row r="2444" spans="38:53" x14ac:dyDescent="0.3">
      <c r="AL2444"/>
      <c r="AN2444"/>
      <c r="AO2444"/>
      <c r="AZ2444" s="12"/>
      <c r="BA2444" s="6"/>
    </row>
    <row r="2445" spans="38:53" x14ac:dyDescent="0.3">
      <c r="AL2445"/>
      <c r="AN2445"/>
      <c r="AO2445"/>
      <c r="AZ2445" s="12"/>
      <c r="BA2445" s="6"/>
    </row>
    <row r="2446" spans="38:53" x14ac:dyDescent="0.3">
      <c r="AL2446"/>
      <c r="AN2446"/>
      <c r="AO2446"/>
      <c r="AZ2446" s="12"/>
      <c r="BA2446" s="6"/>
    </row>
    <row r="2447" spans="38:53" x14ac:dyDescent="0.3">
      <c r="AL2447"/>
      <c r="AN2447"/>
      <c r="AO2447"/>
      <c r="AZ2447" s="12"/>
      <c r="BA2447" s="6"/>
    </row>
    <row r="2448" spans="38:53" x14ac:dyDescent="0.3">
      <c r="AL2448"/>
      <c r="AN2448"/>
      <c r="AO2448"/>
      <c r="AZ2448" s="12"/>
      <c r="BA2448" s="6"/>
    </row>
    <row r="2449" spans="38:53" x14ac:dyDescent="0.3">
      <c r="AL2449"/>
      <c r="AN2449"/>
      <c r="AO2449"/>
      <c r="AZ2449" s="12"/>
      <c r="BA2449" s="6"/>
    </row>
    <row r="2450" spans="38:53" x14ac:dyDescent="0.3">
      <c r="AL2450"/>
      <c r="AN2450"/>
      <c r="AO2450"/>
      <c r="AZ2450" s="12"/>
      <c r="BA2450" s="6"/>
    </row>
    <row r="2451" spans="38:53" x14ac:dyDescent="0.3">
      <c r="AL2451"/>
      <c r="AN2451"/>
      <c r="AO2451"/>
      <c r="AZ2451" s="12"/>
      <c r="BA2451" s="6"/>
    </row>
    <row r="2452" spans="38:53" x14ac:dyDescent="0.3">
      <c r="AL2452"/>
      <c r="AN2452"/>
      <c r="AO2452"/>
      <c r="AZ2452" s="12"/>
      <c r="BA2452" s="6"/>
    </row>
    <row r="2453" spans="38:53" x14ac:dyDescent="0.3">
      <c r="AL2453"/>
      <c r="AN2453"/>
      <c r="AO2453"/>
      <c r="AZ2453" s="12"/>
      <c r="BA2453" s="6"/>
    </row>
    <row r="2454" spans="38:53" x14ac:dyDescent="0.3">
      <c r="AL2454"/>
      <c r="AN2454"/>
      <c r="AO2454"/>
      <c r="AZ2454" s="12"/>
      <c r="BA2454" s="6"/>
    </row>
    <row r="2455" spans="38:53" x14ac:dyDescent="0.3">
      <c r="AL2455"/>
      <c r="AN2455"/>
      <c r="AO2455"/>
      <c r="AZ2455" s="12"/>
      <c r="BA2455" s="6"/>
    </row>
    <row r="2456" spans="38:53" x14ac:dyDescent="0.3">
      <c r="AL2456"/>
      <c r="AN2456"/>
      <c r="AO2456"/>
      <c r="AZ2456" s="12"/>
      <c r="BA2456" s="6"/>
    </row>
    <row r="2457" spans="38:53" x14ac:dyDescent="0.3">
      <c r="AL2457"/>
      <c r="AN2457"/>
      <c r="AO2457"/>
      <c r="AZ2457" s="12"/>
      <c r="BA2457" s="6"/>
    </row>
    <row r="2458" spans="38:53" x14ac:dyDescent="0.3">
      <c r="AL2458"/>
      <c r="AN2458"/>
      <c r="AO2458"/>
      <c r="AZ2458" s="12"/>
      <c r="BA2458" s="6"/>
    </row>
    <row r="2459" spans="38:53" x14ac:dyDescent="0.3">
      <c r="AL2459"/>
      <c r="AN2459"/>
      <c r="AO2459"/>
      <c r="AZ2459" s="12"/>
      <c r="BA2459" s="6"/>
    </row>
    <row r="2460" spans="38:53" x14ac:dyDescent="0.3">
      <c r="AL2460"/>
      <c r="AN2460"/>
      <c r="AO2460"/>
      <c r="AZ2460" s="12"/>
      <c r="BA2460" s="6"/>
    </row>
    <row r="2461" spans="38:53" x14ac:dyDescent="0.3">
      <c r="AL2461"/>
      <c r="AN2461"/>
      <c r="AO2461"/>
      <c r="AZ2461" s="12"/>
      <c r="BA2461" s="6"/>
    </row>
    <row r="2462" spans="38:53" x14ac:dyDescent="0.3">
      <c r="AL2462"/>
      <c r="AN2462"/>
      <c r="AO2462"/>
      <c r="AZ2462" s="12"/>
      <c r="BA2462" s="6"/>
    </row>
    <row r="2463" spans="38:53" x14ac:dyDescent="0.3">
      <c r="AL2463"/>
      <c r="AN2463"/>
      <c r="AO2463"/>
      <c r="AZ2463" s="12"/>
      <c r="BA2463" s="6"/>
    </row>
    <row r="2464" spans="38:53" x14ac:dyDescent="0.3">
      <c r="AL2464"/>
      <c r="AN2464"/>
      <c r="AO2464"/>
      <c r="AZ2464" s="12"/>
      <c r="BA2464" s="6"/>
    </row>
    <row r="2465" spans="38:53" x14ac:dyDescent="0.3">
      <c r="AL2465"/>
      <c r="AN2465"/>
      <c r="AO2465"/>
      <c r="AZ2465" s="12"/>
      <c r="BA2465" s="6"/>
    </row>
    <row r="2466" spans="38:53" x14ac:dyDescent="0.3">
      <c r="AL2466"/>
      <c r="AN2466"/>
      <c r="AO2466"/>
      <c r="AZ2466" s="12"/>
      <c r="BA2466" s="6"/>
    </row>
    <row r="2467" spans="38:53" x14ac:dyDescent="0.3">
      <c r="AL2467"/>
      <c r="AN2467"/>
      <c r="AO2467"/>
      <c r="AZ2467" s="12"/>
      <c r="BA2467" s="6"/>
    </row>
    <row r="2468" spans="38:53" x14ac:dyDescent="0.3">
      <c r="AL2468"/>
      <c r="AN2468"/>
      <c r="AO2468"/>
      <c r="AZ2468" s="12"/>
      <c r="BA2468" s="6"/>
    </row>
    <row r="2469" spans="38:53" x14ac:dyDescent="0.3">
      <c r="AL2469"/>
      <c r="AN2469"/>
      <c r="AO2469"/>
      <c r="AZ2469" s="12"/>
      <c r="BA2469" s="6"/>
    </row>
    <row r="2470" spans="38:53" x14ac:dyDescent="0.3">
      <c r="AL2470"/>
      <c r="AN2470"/>
      <c r="AO2470"/>
      <c r="AZ2470" s="12"/>
      <c r="BA2470" s="6"/>
    </row>
    <row r="2471" spans="38:53" x14ac:dyDescent="0.3">
      <c r="AL2471"/>
      <c r="AN2471"/>
      <c r="AO2471"/>
      <c r="AZ2471" s="12"/>
      <c r="BA2471" s="6"/>
    </row>
    <row r="2472" spans="38:53" x14ac:dyDescent="0.3">
      <c r="AL2472"/>
      <c r="AN2472"/>
      <c r="AO2472"/>
      <c r="AZ2472" s="12"/>
      <c r="BA2472" s="6"/>
    </row>
    <row r="2473" spans="38:53" x14ac:dyDescent="0.3">
      <c r="AL2473"/>
      <c r="AN2473"/>
      <c r="AO2473"/>
      <c r="AZ2473" s="12"/>
      <c r="BA2473" s="6"/>
    </row>
    <row r="2474" spans="38:53" x14ac:dyDescent="0.3">
      <c r="AL2474"/>
      <c r="AN2474"/>
      <c r="AO2474"/>
      <c r="AZ2474" s="12"/>
      <c r="BA2474" s="6"/>
    </row>
    <row r="2475" spans="38:53" x14ac:dyDescent="0.3">
      <c r="AL2475"/>
      <c r="AN2475"/>
      <c r="AO2475"/>
      <c r="AZ2475" s="12"/>
      <c r="BA2475" s="6"/>
    </row>
    <row r="2476" spans="38:53" x14ac:dyDescent="0.3">
      <c r="AL2476"/>
      <c r="AN2476"/>
      <c r="AO2476"/>
      <c r="AZ2476" s="12"/>
      <c r="BA2476" s="6"/>
    </row>
    <row r="2477" spans="38:53" x14ac:dyDescent="0.3">
      <c r="AL2477"/>
      <c r="AN2477"/>
      <c r="AO2477"/>
      <c r="AZ2477" s="12"/>
      <c r="BA2477" s="6"/>
    </row>
    <row r="2478" spans="38:53" x14ac:dyDescent="0.3">
      <c r="AL2478"/>
      <c r="AN2478"/>
      <c r="AO2478"/>
      <c r="AZ2478" s="12"/>
      <c r="BA2478" s="6"/>
    </row>
    <row r="2479" spans="38:53" x14ac:dyDescent="0.3">
      <c r="AL2479"/>
      <c r="AN2479"/>
      <c r="AO2479"/>
      <c r="AZ2479" s="12"/>
      <c r="BA2479" s="6"/>
    </row>
    <row r="2480" spans="38:53" x14ac:dyDescent="0.3">
      <c r="AL2480"/>
      <c r="AN2480"/>
      <c r="AO2480"/>
      <c r="AZ2480" s="12"/>
      <c r="BA2480" s="6"/>
    </row>
    <row r="2481" spans="38:53" x14ac:dyDescent="0.3">
      <c r="AL2481"/>
      <c r="AN2481"/>
      <c r="AO2481"/>
      <c r="AZ2481" s="12"/>
      <c r="BA2481" s="6"/>
    </row>
    <row r="2482" spans="38:53" x14ac:dyDescent="0.3">
      <c r="AL2482"/>
      <c r="AN2482"/>
      <c r="AO2482"/>
      <c r="AZ2482" s="12"/>
      <c r="BA2482" s="6"/>
    </row>
    <row r="2483" spans="38:53" x14ac:dyDescent="0.3">
      <c r="AL2483"/>
      <c r="AN2483"/>
      <c r="AO2483"/>
      <c r="AZ2483" s="12"/>
      <c r="BA2483" s="6"/>
    </row>
    <row r="2484" spans="38:53" x14ac:dyDescent="0.3">
      <c r="AL2484"/>
      <c r="AN2484"/>
      <c r="AO2484"/>
      <c r="AZ2484" s="12"/>
      <c r="BA2484" s="6"/>
    </row>
    <row r="2485" spans="38:53" x14ac:dyDescent="0.3">
      <c r="AL2485"/>
      <c r="AN2485"/>
      <c r="AO2485"/>
      <c r="AZ2485" s="12"/>
      <c r="BA2485" s="6"/>
    </row>
    <row r="2486" spans="38:53" x14ac:dyDescent="0.3">
      <c r="AL2486"/>
      <c r="AN2486"/>
      <c r="AO2486"/>
      <c r="AZ2486" s="12"/>
      <c r="BA2486" s="6"/>
    </row>
    <row r="2487" spans="38:53" x14ac:dyDescent="0.3">
      <c r="AL2487"/>
      <c r="AN2487"/>
      <c r="AO2487"/>
      <c r="AZ2487" s="12"/>
      <c r="BA2487" s="6"/>
    </row>
    <row r="2488" spans="38:53" x14ac:dyDescent="0.3">
      <c r="AL2488"/>
      <c r="AN2488"/>
      <c r="AO2488"/>
      <c r="AZ2488" s="12"/>
      <c r="BA2488" s="6"/>
    </row>
    <row r="2489" spans="38:53" x14ac:dyDescent="0.3">
      <c r="AL2489"/>
      <c r="AN2489"/>
      <c r="AO2489"/>
      <c r="AZ2489" s="12"/>
      <c r="BA2489" s="6"/>
    </row>
    <row r="2490" spans="38:53" x14ac:dyDescent="0.3">
      <c r="AL2490"/>
      <c r="AN2490"/>
      <c r="AO2490"/>
      <c r="AZ2490" s="12"/>
      <c r="BA2490" s="6"/>
    </row>
    <row r="2491" spans="38:53" x14ac:dyDescent="0.3">
      <c r="AL2491"/>
      <c r="AN2491"/>
      <c r="AO2491"/>
      <c r="AZ2491" s="12"/>
      <c r="BA2491" s="6"/>
    </row>
    <row r="2492" spans="38:53" x14ac:dyDescent="0.3">
      <c r="AL2492"/>
      <c r="AN2492"/>
      <c r="AO2492"/>
      <c r="AZ2492" s="12"/>
      <c r="BA2492" s="6"/>
    </row>
    <row r="2493" spans="38:53" x14ac:dyDescent="0.3">
      <c r="AL2493"/>
      <c r="AN2493"/>
      <c r="AO2493"/>
      <c r="AZ2493" s="12"/>
      <c r="BA2493" s="6"/>
    </row>
    <row r="2494" spans="38:53" x14ac:dyDescent="0.3">
      <c r="AL2494"/>
      <c r="AN2494"/>
      <c r="AO2494"/>
      <c r="AZ2494" s="12"/>
      <c r="BA2494" s="6"/>
    </row>
    <row r="2495" spans="38:53" x14ac:dyDescent="0.3">
      <c r="AL2495"/>
      <c r="AN2495"/>
      <c r="AO2495"/>
      <c r="AZ2495" s="12"/>
      <c r="BA2495" s="6"/>
    </row>
    <row r="2496" spans="38:53" x14ac:dyDescent="0.3">
      <c r="AL2496"/>
      <c r="AN2496"/>
      <c r="AO2496"/>
      <c r="AZ2496" s="12"/>
      <c r="BA2496" s="6"/>
    </row>
    <row r="2497" spans="38:53" x14ac:dyDescent="0.3">
      <c r="AL2497"/>
      <c r="AN2497"/>
      <c r="AO2497"/>
      <c r="AZ2497" s="12"/>
      <c r="BA2497" s="6"/>
    </row>
    <row r="2498" spans="38:53" x14ac:dyDescent="0.3">
      <c r="AL2498"/>
      <c r="AN2498"/>
      <c r="AO2498"/>
      <c r="AZ2498" s="12"/>
      <c r="BA2498" s="6"/>
    </row>
    <row r="2499" spans="38:53" x14ac:dyDescent="0.3">
      <c r="AL2499"/>
      <c r="AN2499"/>
      <c r="AO2499"/>
      <c r="AZ2499" s="12"/>
      <c r="BA2499" s="6"/>
    </row>
    <row r="2500" spans="38:53" x14ac:dyDescent="0.3">
      <c r="AL2500"/>
      <c r="AN2500"/>
      <c r="AO2500"/>
      <c r="AZ2500" s="12"/>
      <c r="BA2500" s="6"/>
    </row>
    <row r="2501" spans="38:53" x14ac:dyDescent="0.3">
      <c r="AL2501"/>
      <c r="AN2501"/>
      <c r="AO2501"/>
      <c r="AZ2501" s="12"/>
      <c r="BA2501" s="6"/>
    </row>
    <row r="2502" spans="38:53" x14ac:dyDescent="0.3">
      <c r="AL2502"/>
      <c r="AN2502"/>
      <c r="AO2502"/>
      <c r="AZ2502" s="12"/>
      <c r="BA2502" s="6"/>
    </row>
    <row r="2503" spans="38:53" x14ac:dyDescent="0.3">
      <c r="AL2503"/>
      <c r="AN2503"/>
      <c r="AO2503"/>
      <c r="AZ2503" s="12"/>
      <c r="BA2503" s="6"/>
    </row>
    <row r="2504" spans="38:53" x14ac:dyDescent="0.3">
      <c r="AL2504"/>
      <c r="AN2504"/>
      <c r="AO2504"/>
      <c r="AZ2504" s="12"/>
      <c r="BA2504" s="6"/>
    </row>
    <row r="2505" spans="38:53" x14ac:dyDescent="0.3">
      <c r="AL2505"/>
      <c r="AN2505"/>
      <c r="AO2505"/>
      <c r="AZ2505" s="12"/>
      <c r="BA2505" s="6"/>
    </row>
    <row r="2506" spans="38:53" x14ac:dyDescent="0.3">
      <c r="AL2506"/>
      <c r="AN2506"/>
      <c r="AO2506"/>
      <c r="AZ2506" s="12"/>
      <c r="BA2506" s="6"/>
    </row>
    <row r="2507" spans="38:53" x14ac:dyDescent="0.3">
      <c r="AL2507"/>
      <c r="AN2507"/>
      <c r="AO2507"/>
      <c r="AZ2507" s="12"/>
      <c r="BA2507" s="6"/>
    </row>
    <row r="2508" spans="38:53" x14ac:dyDescent="0.3">
      <c r="AL2508"/>
      <c r="AN2508"/>
      <c r="AO2508"/>
      <c r="AZ2508" s="12"/>
      <c r="BA2508" s="6"/>
    </row>
    <row r="2509" spans="38:53" x14ac:dyDescent="0.3">
      <c r="AL2509"/>
      <c r="AN2509"/>
      <c r="AO2509"/>
      <c r="AZ2509" s="12"/>
      <c r="BA2509" s="6"/>
    </row>
    <row r="2510" spans="38:53" x14ac:dyDescent="0.3">
      <c r="AL2510"/>
      <c r="AN2510"/>
      <c r="AO2510"/>
      <c r="AZ2510" s="12"/>
      <c r="BA2510" s="6"/>
    </row>
    <row r="2511" spans="38:53" x14ac:dyDescent="0.3">
      <c r="AL2511"/>
      <c r="AN2511"/>
      <c r="AO2511"/>
      <c r="AZ2511" s="12"/>
      <c r="BA2511" s="6"/>
    </row>
    <row r="2512" spans="38:53" x14ac:dyDescent="0.3">
      <c r="AL2512"/>
      <c r="AN2512"/>
      <c r="AO2512"/>
      <c r="AZ2512" s="12"/>
      <c r="BA2512" s="6"/>
    </row>
    <row r="2513" spans="38:53" x14ac:dyDescent="0.3">
      <c r="AL2513"/>
      <c r="AN2513"/>
      <c r="AO2513"/>
      <c r="AZ2513" s="12"/>
      <c r="BA2513" s="6"/>
    </row>
    <row r="2514" spans="38:53" x14ac:dyDescent="0.3">
      <c r="AL2514"/>
      <c r="AN2514"/>
      <c r="AO2514"/>
      <c r="AZ2514" s="12"/>
      <c r="BA2514" s="6"/>
    </row>
    <row r="2515" spans="38:53" x14ac:dyDescent="0.3">
      <c r="AL2515"/>
      <c r="AN2515"/>
      <c r="AO2515"/>
      <c r="AZ2515" s="12"/>
      <c r="BA2515" s="6"/>
    </row>
    <row r="2516" spans="38:53" x14ac:dyDescent="0.3">
      <c r="AL2516"/>
      <c r="AN2516"/>
      <c r="AO2516"/>
      <c r="AZ2516" s="12"/>
      <c r="BA2516" s="6"/>
    </row>
    <row r="2517" spans="38:53" x14ac:dyDescent="0.3">
      <c r="AL2517"/>
      <c r="AN2517"/>
      <c r="AO2517"/>
      <c r="AZ2517" s="12"/>
      <c r="BA2517" s="6"/>
    </row>
    <row r="2518" spans="38:53" x14ac:dyDescent="0.3">
      <c r="AL2518"/>
      <c r="AN2518"/>
      <c r="AO2518"/>
      <c r="AZ2518" s="12"/>
      <c r="BA2518" s="6"/>
    </row>
    <row r="2519" spans="38:53" x14ac:dyDescent="0.3">
      <c r="AL2519"/>
      <c r="AN2519"/>
      <c r="AO2519"/>
      <c r="AZ2519" s="12"/>
      <c r="BA2519" s="6"/>
    </row>
    <row r="2520" spans="38:53" x14ac:dyDescent="0.3">
      <c r="AL2520"/>
      <c r="AN2520"/>
      <c r="AO2520"/>
      <c r="AZ2520" s="12"/>
      <c r="BA2520" s="6"/>
    </row>
    <row r="2521" spans="38:53" x14ac:dyDescent="0.3">
      <c r="AL2521"/>
      <c r="AZ2521" s="12"/>
      <c r="BA2521" s="6"/>
    </row>
    <row r="2522" spans="38:53" x14ac:dyDescent="0.3">
      <c r="AL2522"/>
      <c r="AZ2522" s="12"/>
      <c r="BA2522" s="6"/>
    </row>
    <row r="2523" spans="38:53" x14ac:dyDescent="0.3">
      <c r="AL2523"/>
      <c r="AZ2523" s="12"/>
      <c r="BA2523" s="6"/>
    </row>
    <row r="2524" spans="38:53" x14ac:dyDescent="0.3">
      <c r="AZ2524" s="12"/>
      <c r="BA2524" s="6"/>
    </row>
    <row r="2525" spans="38:53" x14ac:dyDescent="0.3">
      <c r="AZ2525" s="12"/>
      <c r="BA2525" s="6"/>
    </row>
    <row r="2526" spans="38:53" x14ac:dyDescent="0.3">
      <c r="AZ2526" s="12"/>
      <c r="BA2526" s="6"/>
    </row>
    <row r="2527" spans="38:53" x14ac:dyDescent="0.3">
      <c r="AZ2527" s="12"/>
      <c r="BA2527" s="6"/>
    </row>
    <row r="2528" spans="38:53" x14ac:dyDescent="0.3">
      <c r="AZ2528" s="12"/>
      <c r="BA2528" s="6"/>
    </row>
    <row r="2529" spans="52:53" x14ac:dyDescent="0.3">
      <c r="AZ2529" s="12"/>
      <c r="BA2529" s="6"/>
    </row>
    <row r="2530" spans="52:53" x14ac:dyDescent="0.3">
      <c r="AZ2530" s="12"/>
      <c r="BA2530" s="6"/>
    </row>
    <row r="2531" spans="52:53" x14ac:dyDescent="0.3">
      <c r="AZ2531" s="12"/>
      <c r="BA2531" s="6"/>
    </row>
    <row r="2532" spans="52:53" x14ac:dyDescent="0.3">
      <c r="AZ2532" s="12"/>
      <c r="BA2532" s="6"/>
    </row>
    <row r="2533" spans="52:53" x14ac:dyDescent="0.3">
      <c r="AZ2533" s="12"/>
      <c r="BA2533" s="6"/>
    </row>
    <row r="2534" spans="52:53" x14ac:dyDescent="0.3">
      <c r="AZ2534" s="12"/>
      <c r="BA2534" s="6"/>
    </row>
    <row r="2535" spans="52:53" x14ac:dyDescent="0.3">
      <c r="AZ2535" s="12"/>
      <c r="BA2535" s="6"/>
    </row>
    <row r="2536" spans="52:53" x14ac:dyDescent="0.3">
      <c r="AZ2536" s="12"/>
      <c r="BA2536" s="6"/>
    </row>
    <row r="2537" spans="52:53" x14ac:dyDescent="0.3">
      <c r="AZ2537" s="12"/>
      <c r="BA2537" s="6"/>
    </row>
    <row r="2538" spans="52:53" x14ac:dyDescent="0.3">
      <c r="AZ2538" s="12"/>
      <c r="BA2538" s="6"/>
    </row>
    <row r="2539" spans="52:53" x14ac:dyDescent="0.3">
      <c r="AZ2539" s="12"/>
      <c r="BA2539" s="6"/>
    </row>
    <row r="2540" spans="52:53" x14ac:dyDescent="0.3">
      <c r="AZ2540" s="12"/>
      <c r="BA2540" s="6"/>
    </row>
    <row r="2541" spans="52:53" x14ac:dyDescent="0.3">
      <c r="AZ2541" s="12"/>
      <c r="BA2541" s="6"/>
    </row>
    <row r="2542" spans="52:53" x14ac:dyDescent="0.3">
      <c r="AZ2542" s="12"/>
      <c r="BA2542" s="6"/>
    </row>
    <row r="2543" spans="52:53" x14ac:dyDescent="0.3">
      <c r="AZ2543" s="12"/>
      <c r="BA2543" s="6"/>
    </row>
    <row r="2544" spans="52:53" x14ac:dyDescent="0.3">
      <c r="AZ2544" s="12"/>
      <c r="BA2544" s="6"/>
    </row>
    <row r="2545" spans="52:53" x14ac:dyDescent="0.3">
      <c r="AZ2545" s="12"/>
      <c r="BA2545" s="6"/>
    </row>
    <row r="2546" spans="52:53" x14ac:dyDescent="0.3">
      <c r="AZ2546" s="12"/>
      <c r="BA2546" s="6"/>
    </row>
    <row r="2547" spans="52:53" x14ac:dyDescent="0.3">
      <c r="AZ2547" s="12"/>
      <c r="BA2547" s="6"/>
    </row>
    <row r="2548" spans="52:53" x14ac:dyDescent="0.3">
      <c r="AZ2548" s="12"/>
      <c r="BA2548" s="6"/>
    </row>
    <row r="2549" spans="52:53" x14ac:dyDescent="0.3">
      <c r="AZ2549" s="12"/>
      <c r="BA2549" s="6"/>
    </row>
    <row r="2550" spans="52:53" x14ac:dyDescent="0.3">
      <c r="AZ2550" s="12"/>
      <c r="BA2550" s="6"/>
    </row>
    <row r="2551" spans="52:53" x14ac:dyDescent="0.3">
      <c r="AZ2551" s="12"/>
      <c r="BA2551" s="6"/>
    </row>
    <row r="2552" spans="52:53" x14ac:dyDescent="0.3">
      <c r="AZ2552" s="12"/>
      <c r="BA2552" s="6"/>
    </row>
    <row r="2553" spans="52:53" x14ac:dyDescent="0.3">
      <c r="AZ2553" s="12"/>
      <c r="BA2553" s="6"/>
    </row>
    <row r="2554" spans="52:53" x14ac:dyDescent="0.3">
      <c r="AZ2554" s="12"/>
      <c r="BA2554" s="6"/>
    </row>
    <row r="2555" spans="52:53" x14ac:dyDescent="0.3">
      <c r="AZ2555" s="12"/>
      <c r="BA2555" s="6"/>
    </row>
    <row r="2556" spans="52:53" x14ac:dyDescent="0.3">
      <c r="AZ2556" s="12"/>
      <c r="BA2556" s="6"/>
    </row>
    <row r="2557" spans="52:53" x14ac:dyDescent="0.3">
      <c r="AZ2557" s="12"/>
      <c r="BA2557" s="6"/>
    </row>
    <row r="2558" spans="52:53" x14ac:dyDescent="0.3">
      <c r="AZ2558" s="12"/>
      <c r="BA2558" s="6"/>
    </row>
    <row r="2559" spans="52:53" x14ac:dyDescent="0.3">
      <c r="AZ2559" s="12"/>
      <c r="BA2559" s="6"/>
    </row>
    <row r="2560" spans="52:53" x14ac:dyDescent="0.3">
      <c r="AZ2560" s="12"/>
      <c r="BA2560" s="6"/>
    </row>
    <row r="2561" spans="52:53" x14ac:dyDescent="0.3">
      <c r="AZ2561" s="12"/>
      <c r="BA2561" s="6"/>
    </row>
    <row r="2562" spans="52:53" x14ac:dyDescent="0.3">
      <c r="AZ2562" s="12"/>
      <c r="BA2562" s="6"/>
    </row>
    <row r="2563" spans="52:53" x14ac:dyDescent="0.3">
      <c r="AZ2563" s="12"/>
      <c r="BA2563" s="6"/>
    </row>
    <row r="2564" spans="52:53" x14ac:dyDescent="0.3">
      <c r="AZ2564" s="12"/>
      <c r="BA2564" s="6"/>
    </row>
    <row r="2565" spans="52:53" x14ac:dyDescent="0.3">
      <c r="AZ2565" s="12"/>
      <c r="BA2565" s="6"/>
    </row>
    <row r="2566" spans="52:53" x14ac:dyDescent="0.3">
      <c r="AZ2566" s="12"/>
      <c r="BA2566" s="6"/>
    </row>
    <row r="2567" spans="52:53" x14ac:dyDescent="0.3">
      <c r="AZ2567" s="12"/>
      <c r="BA2567" s="6"/>
    </row>
    <row r="2568" spans="52:53" x14ac:dyDescent="0.3">
      <c r="AZ2568" s="12"/>
      <c r="BA2568" s="6"/>
    </row>
    <row r="2569" spans="52:53" x14ac:dyDescent="0.3">
      <c r="AZ2569" s="12"/>
      <c r="BA2569" s="6"/>
    </row>
    <row r="2570" spans="52:53" x14ac:dyDescent="0.3">
      <c r="AZ2570" s="12"/>
      <c r="BA2570" s="6"/>
    </row>
    <row r="2571" spans="52:53" x14ac:dyDescent="0.3">
      <c r="AZ2571" s="12"/>
      <c r="BA2571" s="6"/>
    </row>
    <row r="2572" spans="52:53" x14ac:dyDescent="0.3">
      <c r="AZ2572" s="12"/>
      <c r="BA2572" s="6"/>
    </row>
    <row r="2573" spans="52:53" x14ac:dyDescent="0.3">
      <c r="AZ2573" s="12"/>
      <c r="BA2573" s="6"/>
    </row>
    <row r="2574" spans="52:53" x14ac:dyDescent="0.3">
      <c r="AZ2574" s="12"/>
      <c r="BA2574" s="6"/>
    </row>
    <row r="2575" spans="52:53" x14ac:dyDescent="0.3">
      <c r="AZ2575" s="12"/>
      <c r="BA2575" s="6"/>
    </row>
    <row r="2576" spans="52:53" x14ac:dyDescent="0.3">
      <c r="AZ2576" s="12"/>
      <c r="BA2576" s="6"/>
    </row>
    <row r="2577" spans="52:53" x14ac:dyDescent="0.3">
      <c r="AZ2577" s="12"/>
      <c r="BA2577" s="6"/>
    </row>
    <row r="2578" spans="52:53" x14ac:dyDescent="0.3">
      <c r="AZ2578" s="12"/>
      <c r="BA2578" s="6"/>
    </row>
    <row r="2579" spans="52:53" x14ac:dyDescent="0.3">
      <c r="AZ2579" s="12"/>
      <c r="BA2579" s="6"/>
    </row>
    <row r="2580" spans="52:53" x14ac:dyDescent="0.3">
      <c r="AZ2580" s="12"/>
      <c r="BA2580" s="6"/>
    </row>
    <row r="2581" spans="52:53" x14ac:dyDescent="0.3">
      <c r="AZ2581" s="12"/>
      <c r="BA2581" s="6"/>
    </row>
    <row r="2582" spans="52:53" x14ac:dyDescent="0.3">
      <c r="AZ2582" s="12"/>
      <c r="BA2582" s="6"/>
    </row>
    <row r="2583" spans="52:53" x14ac:dyDescent="0.3">
      <c r="AZ2583" s="12"/>
      <c r="BA2583" s="6"/>
    </row>
    <row r="2584" spans="52:53" x14ac:dyDescent="0.3">
      <c r="AZ2584" s="12"/>
      <c r="BA2584" s="6"/>
    </row>
    <row r="2585" spans="52:53" x14ac:dyDescent="0.3">
      <c r="AZ2585" s="12"/>
      <c r="BA2585" s="6"/>
    </row>
    <row r="2586" spans="52:53" x14ac:dyDescent="0.3">
      <c r="AZ2586" s="12"/>
      <c r="BA2586" s="6"/>
    </row>
    <row r="2587" spans="52:53" x14ac:dyDescent="0.3">
      <c r="AZ2587" s="12"/>
      <c r="BA2587" s="6"/>
    </row>
    <row r="2588" spans="52:53" x14ac:dyDescent="0.3">
      <c r="AZ2588" s="12"/>
      <c r="BA2588" s="6"/>
    </row>
    <row r="2589" spans="52:53" x14ac:dyDescent="0.3">
      <c r="AZ2589" s="12"/>
      <c r="BA2589" s="6"/>
    </row>
    <row r="2590" spans="52:53" x14ac:dyDescent="0.3">
      <c r="AZ2590" s="12"/>
      <c r="BA2590" s="6"/>
    </row>
    <row r="2591" spans="52:53" x14ac:dyDescent="0.3">
      <c r="AZ2591" s="12"/>
      <c r="BA2591" s="6"/>
    </row>
    <row r="2592" spans="52:53" x14ac:dyDescent="0.3">
      <c r="AZ2592" s="12"/>
      <c r="BA2592" s="6"/>
    </row>
    <row r="2593" spans="52:53" x14ac:dyDescent="0.3">
      <c r="AZ2593" s="12"/>
      <c r="BA2593" s="6"/>
    </row>
    <row r="2594" spans="52:53" x14ac:dyDescent="0.3">
      <c r="AZ2594" s="12"/>
      <c r="BA2594" s="6"/>
    </row>
    <row r="2595" spans="52:53" x14ac:dyDescent="0.3">
      <c r="AZ2595" s="12"/>
      <c r="BA2595" s="6"/>
    </row>
    <row r="2596" spans="52:53" x14ac:dyDescent="0.3">
      <c r="AZ2596" s="12"/>
      <c r="BA2596" s="6"/>
    </row>
    <row r="2597" spans="52:53" x14ac:dyDescent="0.3">
      <c r="AZ2597" s="12"/>
      <c r="BA2597" s="6"/>
    </row>
    <row r="2598" spans="52:53" x14ac:dyDescent="0.3">
      <c r="AZ2598" s="12"/>
      <c r="BA2598" s="6"/>
    </row>
    <row r="2599" spans="52:53" x14ac:dyDescent="0.3">
      <c r="AZ2599" s="12"/>
      <c r="BA2599" s="6"/>
    </row>
    <row r="2600" spans="52:53" x14ac:dyDescent="0.3">
      <c r="AZ2600" s="12"/>
      <c r="BA2600" s="6"/>
    </row>
    <row r="2601" spans="52:53" x14ac:dyDescent="0.3">
      <c r="AZ2601" s="12"/>
      <c r="BA2601" s="6"/>
    </row>
    <row r="2602" spans="52:53" x14ac:dyDescent="0.3">
      <c r="AZ2602" s="12"/>
      <c r="BA2602" s="6"/>
    </row>
    <row r="2603" spans="52:53" x14ac:dyDescent="0.3">
      <c r="AZ2603" s="12"/>
      <c r="BA2603" s="6"/>
    </row>
    <row r="2604" spans="52:53" x14ac:dyDescent="0.3">
      <c r="AZ2604" s="12"/>
      <c r="BA2604" s="6"/>
    </row>
    <row r="2605" spans="52:53" x14ac:dyDescent="0.3">
      <c r="AZ2605" s="12"/>
      <c r="BA2605" s="6"/>
    </row>
    <row r="2606" spans="52:53" x14ac:dyDescent="0.3">
      <c r="AZ2606" s="12"/>
      <c r="BA2606" s="6"/>
    </row>
    <row r="2607" spans="52:53" x14ac:dyDescent="0.3">
      <c r="AZ2607" s="12"/>
      <c r="BA2607" s="6"/>
    </row>
    <row r="2608" spans="52:53" x14ac:dyDescent="0.3">
      <c r="AZ2608" s="12"/>
      <c r="BA2608" s="6"/>
    </row>
    <row r="2609" spans="52:53" x14ac:dyDescent="0.3">
      <c r="AZ2609" s="12"/>
      <c r="BA2609" s="6"/>
    </row>
    <row r="2610" spans="52:53" x14ac:dyDescent="0.3">
      <c r="AZ2610" s="12"/>
      <c r="BA2610" s="6"/>
    </row>
    <row r="2611" spans="52:53" x14ac:dyDescent="0.3">
      <c r="AZ2611" s="12"/>
      <c r="BA2611" s="6"/>
    </row>
    <row r="2612" spans="52:53" x14ac:dyDescent="0.3">
      <c r="AZ2612" s="12"/>
      <c r="BA2612" s="6"/>
    </row>
    <row r="2613" spans="52:53" x14ac:dyDescent="0.3">
      <c r="AZ2613" s="12"/>
      <c r="BA2613" s="6"/>
    </row>
    <row r="2614" spans="52:53" x14ac:dyDescent="0.3">
      <c r="AZ2614" s="12"/>
      <c r="BA2614" s="6"/>
    </row>
    <row r="2615" spans="52:53" x14ac:dyDescent="0.3">
      <c r="AZ2615" s="12"/>
      <c r="BA2615" s="6"/>
    </row>
    <row r="2616" spans="52:53" x14ac:dyDescent="0.3">
      <c r="AZ2616" s="12"/>
      <c r="BA2616" s="6"/>
    </row>
    <row r="2617" spans="52:53" x14ac:dyDescent="0.3">
      <c r="AZ2617" s="12"/>
      <c r="BA2617" s="6"/>
    </row>
    <row r="2618" spans="52:53" x14ac:dyDescent="0.3">
      <c r="AZ2618" s="12"/>
      <c r="BA2618" s="6"/>
    </row>
    <row r="2619" spans="52:53" x14ac:dyDescent="0.3">
      <c r="AZ2619" s="12"/>
      <c r="BA2619" s="6"/>
    </row>
    <row r="2620" spans="52:53" x14ac:dyDescent="0.3">
      <c r="AZ2620" s="12"/>
      <c r="BA2620" s="6"/>
    </row>
    <row r="2621" spans="52:53" x14ac:dyDescent="0.3">
      <c r="AZ2621" s="12"/>
      <c r="BA2621" s="6"/>
    </row>
    <row r="2622" spans="52:53" x14ac:dyDescent="0.3">
      <c r="AZ2622" s="12"/>
      <c r="BA2622" s="6"/>
    </row>
    <row r="2623" spans="52:53" x14ac:dyDescent="0.3">
      <c r="AZ2623" s="12"/>
      <c r="BA2623" s="6"/>
    </row>
    <row r="2624" spans="52:53" x14ac:dyDescent="0.3">
      <c r="AZ2624" s="12"/>
      <c r="BA2624" s="6"/>
    </row>
    <row r="2625" spans="52:53" x14ac:dyDescent="0.3">
      <c r="AZ2625" s="12"/>
      <c r="BA2625" s="6"/>
    </row>
    <row r="2626" spans="52:53" x14ac:dyDescent="0.3">
      <c r="AZ2626" s="12"/>
      <c r="BA2626" s="6"/>
    </row>
    <row r="2627" spans="52:53" x14ac:dyDescent="0.3">
      <c r="AZ2627" s="12"/>
      <c r="BA2627" s="6"/>
    </row>
    <row r="2628" spans="52:53" x14ac:dyDescent="0.3">
      <c r="AZ2628" s="12"/>
      <c r="BA2628" s="6"/>
    </row>
    <row r="2629" spans="52:53" x14ac:dyDescent="0.3">
      <c r="AZ2629" s="12"/>
      <c r="BA2629" s="6"/>
    </row>
    <row r="2630" spans="52:53" x14ac:dyDescent="0.3">
      <c r="AZ2630" s="12"/>
      <c r="BA2630" s="6"/>
    </row>
    <row r="2631" spans="52:53" x14ac:dyDescent="0.3">
      <c r="AZ2631" s="12"/>
      <c r="BA2631" s="6"/>
    </row>
    <row r="2632" spans="52:53" x14ac:dyDescent="0.3">
      <c r="AZ2632" s="12"/>
      <c r="BA2632" s="6"/>
    </row>
    <row r="2633" spans="52:53" x14ac:dyDescent="0.3">
      <c r="AZ2633" s="12"/>
      <c r="BA2633" s="6"/>
    </row>
    <row r="2634" spans="52:53" x14ac:dyDescent="0.3">
      <c r="AZ2634" s="12"/>
      <c r="BA2634" s="6"/>
    </row>
    <row r="2635" spans="52:53" x14ac:dyDescent="0.3">
      <c r="AZ2635" s="12"/>
      <c r="BA2635" s="6"/>
    </row>
    <row r="2636" spans="52:53" x14ac:dyDescent="0.3">
      <c r="AZ2636" s="12"/>
      <c r="BA2636" s="6"/>
    </row>
    <row r="2637" spans="52:53" x14ac:dyDescent="0.3">
      <c r="AZ2637" s="12"/>
      <c r="BA2637" s="6"/>
    </row>
    <row r="2638" spans="52:53" x14ac:dyDescent="0.3">
      <c r="AZ2638" s="12"/>
      <c r="BA2638" s="6"/>
    </row>
    <row r="2639" spans="52:53" x14ac:dyDescent="0.3">
      <c r="AZ2639" s="12"/>
      <c r="BA2639" s="6"/>
    </row>
    <row r="2640" spans="52:53" x14ac:dyDescent="0.3">
      <c r="AZ2640" s="12"/>
      <c r="BA2640" s="6"/>
    </row>
    <row r="2641" spans="52:53" x14ac:dyDescent="0.3">
      <c r="AZ2641" s="12"/>
      <c r="BA2641" s="6"/>
    </row>
    <row r="2642" spans="52:53" x14ac:dyDescent="0.3">
      <c r="AZ2642" s="12"/>
      <c r="BA2642" s="6"/>
    </row>
    <row r="2643" spans="52:53" x14ac:dyDescent="0.3">
      <c r="AZ2643" s="12"/>
      <c r="BA2643" s="6"/>
    </row>
    <row r="2644" spans="52:53" x14ac:dyDescent="0.3">
      <c r="AZ2644" s="12"/>
      <c r="BA2644" s="6"/>
    </row>
    <row r="2645" spans="52:53" x14ac:dyDescent="0.3">
      <c r="AZ2645" s="12"/>
      <c r="BA2645" s="6"/>
    </row>
    <row r="2646" spans="52:53" x14ac:dyDescent="0.3">
      <c r="AZ2646" s="12"/>
      <c r="BA2646" s="6"/>
    </row>
    <row r="2647" spans="52:53" x14ac:dyDescent="0.3">
      <c r="AZ2647" s="12"/>
      <c r="BA2647" s="6"/>
    </row>
    <row r="2648" spans="52:53" x14ac:dyDescent="0.3">
      <c r="AZ2648" s="12"/>
      <c r="BA2648" s="6"/>
    </row>
    <row r="2649" spans="52:53" x14ac:dyDescent="0.3">
      <c r="AZ2649" s="12"/>
      <c r="BA2649" s="6"/>
    </row>
    <row r="2650" spans="52:53" x14ac:dyDescent="0.3">
      <c r="AZ2650" s="12"/>
      <c r="BA2650" s="6"/>
    </row>
    <row r="2651" spans="52:53" x14ac:dyDescent="0.3">
      <c r="AZ2651" s="12"/>
      <c r="BA2651" s="6"/>
    </row>
    <row r="2652" spans="52:53" x14ac:dyDescent="0.3">
      <c r="AZ2652" s="12"/>
      <c r="BA2652" s="6"/>
    </row>
    <row r="2653" spans="52:53" x14ac:dyDescent="0.3">
      <c r="AZ2653" s="12"/>
      <c r="BA2653" s="6"/>
    </row>
    <row r="2654" spans="52:53" x14ac:dyDescent="0.3">
      <c r="AZ2654" s="12"/>
      <c r="BA2654" s="6"/>
    </row>
    <row r="2655" spans="52:53" x14ac:dyDescent="0.3">
      <c r="AZ2655" s="12"/>
      <c r="BA2655" s="6"/>
    </row>
    <row r="2656" spans="52:53" x14ac:dyDescent="0.3">
      <c r="AZ2656" s="12"/>
      <c r="BA2656" s="6"/>
    </row>
    <row r="2657" spans="52:53" x14ac:dyDescent="0.3">
      <c r="AZ2657" s="12"/>
      <c r="BA2657" s="6"/>
    </row>
    <row r="2658" spans="52:53" x14ac:dyDescent="0.3">
      <c r="AZ2658" s="12"/>
      <c r="BA2658" s="6"/>
    </row>
    <row r="2659" spans="52:53" x14ac:dyDescent="0.3">
      <c r="AZ2659" s="12"/>
      <c r="BA2659" s="6"/>
    </row>
    <row r="2660" spans="52:53" x14ac:dyDescent="0.3">
      <c r="AZ2660" s="12"/>
      <c r="BA2660" s="6"/>
    </row>
    <row r="2661" spans="52:53" x14ac:dyDescent="0.3">
      <c r="AZ2661" s="12"/>
      <c r="BA2661" s="6"/>
    </row>
    <row r="2662" spans="52:53" x14ac:dyDescent="0.3">
      <c r="AZ2662" s="12"/>
      <c r="BA2662" s="6"/>
    </row>
    <row r="2663" spans="52:53" x14ac:dyDescent="0.3">
      <c r="AZ2663" s="12"/>
      <c r="BA2663" s="6"/>
    </row>
    <row r="2664" spans="52:53" x14ac:dyDescent="0.3">
      <c r="AZ2664" s="12"/>
      <c r="BA2664" s="6"/>
    </row>
    <row r="2665" spans="52:53" x14ac:dyDescent="0.3">
      <c r="AZ2665" s="12"/>
      <c r="BA2665" s="6"/>
    </row>
    <row r="2666" spans="52:53" x14ac:dyDescent="0.3">
      <c r="AZ2666" s="12"/>
      <c r="BA2666" s="6"/>
    </row>
    <row r="2667" spans="52:53" x14ac:dyDescent="0.3">
      <c r="AZ2667" s="12"/>
      <c r="BA2667" s="6"/>
    </row>
    <row r="2668" spans="52:53" x14ac:dyDescent="0.3">
      <c r="AZ2668" s="12"/>
      <c r="BA2668" s="6"/>
    </row>
    <row r="2669" spans="52:53" x14ac:dyDescent="0.3">
      <c r="AZ2669" s="12"/>
      <c r="BA2669" s="6"/>
    </row>
    <row r="2670" spans="52:53" x14ac:dyDescent="0.3">
      <c r="AZ2670" s="12"/>
      <c r="BA2670" s="6"/>
    </row>
    <row r="2671" spans="52:53" x14ac:dyDescent="0.3">
      <c r="AZ2671" s="12"/>
      <c r="BA2671" s="6"/>
    </row>
    <row r="2672" spans="52:53" x14ac:dyDescent="0.3">
      <c r="AZ2672" s="12"/>
      <c r="BA2672" s="6"/>
    </row>
    <row r="2673" spans="52:53" x14ac:dyDescent="0.3">
      <c r="AZ2673" s="12"/>
      <c r="BA2673" s="6"/>
    </row>
    <row r="2674" spans="52:53" x14ac:dyDescent="0.3">
      <c r="AZ2674" s="12"/>
      <c r="BA2674" s="6"/>
    </row>
    <row r="2675" spans="52:53" x14ac:dyDescent="0.3">
      <c r="AZ2675" s="12"/>
      <c r="BA2675" s="6"/>
    </row>
    <row r="2676" spans="52:53" x14ac:dyDescent="0.3">
      <c r="AZ2676" s="12"/>
      <c r="BA2676" s="6"/>
    </row>
    <row r="2677" spans="52:53" x14ac:dyDescent="0.3">
      <c r="AZ2677" s="12"/>
      <c r="BA2677" s="6"/>
    </row>
    <row r="2678" spans="52:53" x14ac:dyDescent="0.3">
      <c r="AZ2678" s="12"/>
      <c r="BA2678" s="6"/>
    </row>
    <row r="2679" spans="52:53" x14ac:dyDescent="0.3">
      <c r="AZ2679" s="12"/>
      <c r="BA2679" s="6"/>
    </row>
    <row r="2680" spans="52:53" x14ac:dyDescent="0.3">
      <c r="AZ2680" s="12"/>
      <c r="BA2680" s="6"/>
    </row>
    <row r="2681" spans="52:53" x14ac:dyDescent="0.3">
      <c r="AZ2681" s="12"/>
      <c r="BA2681" s="6"/>
    </row>
    <row r="2682" spans="52:53" x14ac:dyDescent="0.3">
      <c r="AZ2682" s="12"/>
      <c r="BA2682" s="6"/>
    </row>
    <row r="2683" spans="52:53" x14ac:dyDescent="0.3">
      <c r="AZ2683" s="12"/>
      <c r="BA2683" s="6"/>
    </row>
    <row r="2684" spans="52:53" x14ac:dyDescent="0.3">
      <c r="AZ2684" s="12"/>
      <c r="BA2684" s="6"/>
    </row>
    <row r="2685" spans="52:53" x14ac:dyDescent="0.3">
      <c r="AZ2685" s="12"/>
      <c r="BA2685" s="6"/>
    </row>
    <row r="2686" spans="52:53" x14ac:dyDescent="0.3">
      <c r="AZ2686" s="12"/>
      <c r="BA2686" s="6"/>
    </row>
    <row r="2687" spans="52:53" x14ac:dyDescent="0.3">
      <c r="AZ2687" s="12"/>
      <c r="BA2687" s="6"/>
    </row>
    <row r="2688" spans="52:53" x14ac:dyDescent="0.3">
      <c r="AZ2688" s="12"/>
      <c r="BA2688" s="6"/>
    </row>
    <row r="2689" spans="52:53" x14ac:dyDescent="0.3">
      <c r="AZ2689" s="12"/>
      <c r="BA2689" s="6"/>
    </row>
    <row r="2690" spans="52:53" x14ac:dyDescent="0.3">
      <c r="AZ2690" s="12"/>
      <c r="BA2690" s="6"/>
    </row>
    <row r="2691" spans="52:53" x14ac:dyDescent="0.3">
      <c r="AZ2691" s="12"/>
      <c r="BA2691" s="6"/>
    </row>
    <row r="2692" spans="52:53" x14ac:dyDescent="0.3">
      <c r="AZ2692" s="12"/>
      <c r="BA2692" s="6"/>
    </row>
    <row r="2693" spans="52:53" x14ac:dyDescent="0.3">
      <c r="AZ2693" s="12"/>
      <c r="BA2693" s="6"/>
    </row>
    <row r="2694" spans="52:53" x14ac:dyDescent="0.3">
      <c r="AZ2694" s="12"/>
      <c r="BA2694" s="6"/>
    </row>
    <row r="2695" spans="52:53" x14ac:dyDescent="0.3">
      <c r="AZ2695" s="12"/>
      <c r="BA2695" s="6"/>
    </row>
    <row r="2696" spans="52:53" x14ac:dyDescent="0.3">
      <c r="AZ2696" s="12"/>
      <c r="BA2696" s="6"/>
    </row>
    <row r="2697" spans="52:53" x14ac:dyDescent="0.3">
      <c r="AZ2697" s="12"/>
      <c r="BA2697" s="6"/>
    </row>
    <row r="2698" spans="52:53" x14ac:dyDescent="0.3">
      <c r="AZ2698" s="12"/>
      <c r="BA2698" s="6"/>
    </row>
  </sheetData>
  <mergeCells count="63">
    <mergeCell ref="AN520:AO520"/>
    <mergeCell ref="E504:F504"/>
    <mergeCell ref="AN788:AO788"/>
    <mergeCell ref="AN587:AO587"/>
    <mergeCell ref="AN635:AO635"/>
    <mergeCell ref="AN642:AO642"/>
    <mergeCell ref="AN689:AO689"/>
    <mergeCell ref="AN709:AO709"/>
    <mergeCell ref="AN308:AO308"/>
    <mergeCell ref="AN342:AO342"/>
    <mergeCell ref="AN499:AO499"/>
    <mergeCell ref="AN380:AO380"/>
    <mergeCell ref="AN358:AO358"/>
    <mergeCell ref="AN386:AO386"/>
    <mergeCell ref="AZ1:BA1"/>
    <mergeCell ref="AN138:AO138"/>
    <mergeCell ref="A1:B1"/>
    <mergeCell ref="AT1:AY1"/>
    <mergeCell ref="AH1:AM1"/>
    <mergeCell ref="AN1:AS1"/>
    <mergeCell ref="S1:AE1"/>
    <mergeCell ref="AF1:AG1"/>
    <mergeCell ref="C1:D1"/>
    <mergeCell ref="K1:N1"/>
    <mergeCell ref="O1:P1"/>
    <mergeCell ref="Q1:R1"/>
    <mergeCell ref="E1:F1"/>
    <mergeCell ref="G1:J1"/>
    <mergeCell ref="AN888:AO888"/>
    <mergeCell ref="AN890:AO890"/>
    <mergeCell ref="AN1052:AO1052"/>
    <mergeCell ref="AN1031:AO1031"/>
    <mergeCell ref="AN1077:AO1077"/>
    <mergeCell ref="AN866:AO866"/>
    <mergeCell ref="AN872:AO872"/>
    <mergeCell ref="AN877:AO877"/>
    <mergeCell ref="AN832:AO832"/>
    <mergeCell ref="AN833:AO833"/>
    <mergeCell ref="AN835:AO835"/>
    <mergeCell ref="AN839:AO839"/>
    <mergeCell ref="E1974:F1974"/>
    <mergeCell ref="AN1651:AO1651"/>
    <mergeCell ref="E1887:F1887"/>
    <mergeCell ref="AN1176:AO1176"/>
    <mergeCell ref="AN1238:AO1238"/>
    <mergeCell ref="AN1242:AO1242"/>
    <mergeCell ref="AN1247:AO1247"/>
    <mergeCell ref="AN1345:AO1345"/>
    <mergeCell ref="AN1440:AO1440"/>
    <mergeCell ref="AN1482:AO1482"/>
    <mergeCell ref="AN1490:AO1490"/>
    <mergeCell ref="E1562:F1562"/>
    <mergeCell ref="BB1:BJ1"/>
    <mergeCell ref="BK1:BL1"/>
    <mergeCell ref="BM1:BT1"/>
    <mergeCell ref="BU1:CA1"/>
    <mergeCell ref="CB1:CS1"/>
    <mergeCell ref="DZ1:EL1"/>
    <mergeCell ref="CT1:CU1"/>
    <mergeCell ref="CV1:CX1"/>
    <mergeCell ref="CY1:DN1"/>
    <mergeCell ref="DO1:DS1"/>
    <mergeCell ref="DT1:DY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617C-0BA3-47E4-80F2-F1082AD35C4D}">
  <dimension ref="A1:N29"/>
  <sheetViews>
    <sheetView workbookViewId="0">
      <pane ySplit="1" topLeftCell="A2" activePane="bottomLeft" state="frozen"/>
      <selection pane="bottomLeft" activeCell="P16" sqref="P16"/>
    </sheetView>
  </sheetViews>
  <sheetFormatPr defaultRowHeight="14.4" x14ac:dyDescent="0.3"/>
  <cols>
    <col min="1" max="1" width="14.44140625" bestFit="1" customWidth="1"/>
    <col min="2" max="2" width="17.33203125" style="6" bestFit="1" customWidth="1"/>
    <col min="3" max="3" width="8.109375" bestFit="1" customWidth="1"/>
    <col min="4" max="4" width="13.44140625" bestFit="1" customWidth="1"/>
    <col min="6" max="6" width="11.77734375" bestFit="1" customWidth="1"/>
  </cols>
  <sheetData>
    <row r="1" spans="1:14" x14ac:dyDescent="0.3">
      <c r="A1" s="247" t="s">
        <v>354</v>
      </c>
      <c r="B1" s="248"/>
      <c r="C1" s="61" t="s">
        <v>1412</v>
      </c>
      <c r="D1" s="61" t="s">
        <v>1413</v>
      </c>
      <c r="E1" s="61" t="s">
        <v>1415</v>
      </c>
      <c r="F1" s="61" t="s">
        <v>1414</v>
      </c>
    </row>
    <row r="2" spans="1:14" x14ac:dyDescent="0.3">
      <c r="A2" s="12" t="s">
        <v>74</v>
      </c>
      <c r="B2" s="6" t="s">
        <v>3071</v>
      </c>
      <c r="C2" s="16" t="s">
        <v>3963</v>
      </c>
      <c r="D2" s="16" t="s">
        <v>4769</v>
      </c>
      <c r="E2" s="16">
        <v>22.4</v>
      </c>
      <c r="F2" s="16">
        <v>1160.8</v>
      </c>
      <c r="K2" t="s">
        <v>5178</v>
      </c>
      <c r="N2" t="s">
        <v>5179</v>
      </c>
    </row>
    <row r="3" spans="1:14" x14ac:dyDescent="0.3">
      <c r="K3" s="240">
        <f>CONVERT(L3,"F","C")</f>
        <v>18.000000000000004</v>
      </c>
      <c r="L3">
        <f>AVERAGE(L4:L15)</f>
        <v>64.400000000000006</v>
      </c>
      <c r="M3">
        <f>SUM(M4:M15)</f>
        <v>56.19</v>
      </c>
      <c r="N3" s="241">
        <f>CONVERT(M3,"in","mm")</f>
        <v>1427.2260000000001</v>
      </c>
    </row>
    <row r="4" spans="1:14" x14ac:dyDescent="0.3">
      <c r="I4" s="177" t="s">
        <v>5177</v>
      </c>
      <c r="J4" s="178">
        <v>55.7</v>
      </c>
      <c r="K4" s="178">
        <v>35.6</v>
      </c>
      <c r="L4" s="178">
        <v>45.7</v>
      </c>
      <c r="M4" s="178">
        <v>5.35</v>
      </c>
    </row>
    <row r="5" spans="1:14" x14ac:dyDescent="0.3">
      <c r="I5" s="179" t="s">
        <v>4383</v>
      </c>
      <c r="J5" s="180">
        <v>60.5</v>
      </c>
      <c r="K5" s="180">
        <v>39.299999999999997</v>
      </c>
      <c r="L5" s="180">
        <v>49.9</v>
      </c>
      <c r="M5" s="180">
        <v>5.76</v>
      </c>
    </row>
    <row r="6" spans="1:14" x14ac:dyDescent="0.3">
      <c r="I6" s="177" t="s">
        <v>4384</v>
      </c>
      <c r="J6" s="178">
        <v>67.900000000000006</v>
      </c>
      <c r="K6" s="178">
        <v>46</v>
      </c>
      <c r="L6" s="178">
        <v>57</v>
      </c>
      <c r="M6" s="178">
        <v>5.4</v>
      </c>
    </row>
    <row r="7" spans="1:14" x14ac:dyDescent="0.3">
      <c r="I7" s="179" t="s">
        <v>4385</v>
      </c>
      <c r="J7" s="180">
        <v>75.400000000000006</v>
      </c>
      <c r="K7" s="180">
        <v>52.6</v>
      </c>
      <c r="L7" s="180">
        <v>64</v>
      </c>
      <c r="M7" s="180">
        <v>5.07</v>
      </c>
    </row>
    <row r="8" spans="1:14" x14ac:dyDescent="0.3">
      <c r="I8" s="177" t="s">
        <v>4386</v>
      </c>
      <c r="J8" s="178">
        <v>82.5</v>
      </c>
      <c r="K8" s="178">
        <v>61</v>
      </c>
      <c r="L8" s="178">
        <v>71.8</v>
      </c>
      <c r="M8" s="178">
        <v>4.1500000000000004</v>
      </c>
    </row>
    <row r="9" spans="1:14" x14ac:dyDescent="0.3">
      <c r="I9" s="179" t="s">
        <v>4387</v>
      </c>
      <c r="J9" s="180">
        <v>88.3</v>
      </c>
      <c r="K9" s="180">
        <v>68.7</v>
      </c>
      <c r="L9" s="180">
        <v>78.5</v>
      </c>
      <c r="M9" s="180">
        <v>4.58</v>
      </c>
    </row>
    <row r="10" spans="1:14" x14ac:dyDescent="0.3">
      <c r="I10" s="177" t="s">
        <v>4388</v>
      </c>
      <c r="J10" s="178">
        <v>91.1</v>
      </c>
      <c r="K10" s="178">
        <v>71.599999999999994</v>
      </c>
      <c r="L10" s="178">
        <v>81.3</v>
      </c>
      <c r="M10" s="178">
        <v>4.93</v>
      </c>
    </row>
    <row r="11" spans="1:14" x14ac:dyDescent="0.3">
      <c r="I11" s="179" t="s">
        <v>4389</v>
      </c>
      <c r="J11" s="180">
        <v>90.8</v>
      </c>
      <c r="K11" s="180">
        <v>71</v>
      </c>
      <c r="L11" s="180">
        <v>80.900000000000006</v>
      </c>
      <c r="M11" s="180">
        <v>4.72</v>
      </c>
    </row>
    <row r="12" spans="1:14" x14ac:dyDescent="0.3">
      <c r="I12" s="177" t="s">
        <v>4390</v>
      </c>
      <c r="J12" s="178">
        <v>86.1</v>
      </c>
      <c r="K12" s="178">
        <v>65.5</v>
      </c>
      <c r="L12" s="178">
        <v>75.8</v>
      </c>
      <c r="M12" s="178">
        <v>3.57</v>
      </c>
    </row>
    <row r="13" spans="1:14" x14ac:dyDescent="0.3">
      <c r="I13" s="179" t="s">
        <v>4391</v>
      </c>
      <c r="J13" s="180">
        <v>76.3</v>
      </c>
      <c r="K13" s="180">
        <v>53.9</v>
      </c>
      <c r="L13" s="180">
        <v>65.099999999999994</v>
      </c>
      <c r="M13" s="180">
        <v>3.03</v>
      </c>
    </row>
    <row r="14" spans="1:14" x14ac:dyDescent="0.3">
      <c r="I14" s="177" t="s">
        <v>4392</v>
      </c>
      <c r="J14" s="178">
        <v>66</v>
      </c>
      <c r="K14" s="178">
        <v>43.1</v>
      </c>
      <c r="L14" s="178">
        <v>54.6</v>
      </c>
      <c r="M14" s="178">
        <v>4.5599999999999996</v>
      </c>
    </row>
    <row r="15" spans="1:14" x14ac:dyDescent="0.3">
      <c r="I15" s="179" t="s">
        <v>4393</v>
      </c>
      <c r="J15" s="180">
        <v>58</v>
      </c>
      <c r="K15" s="180">
        <v>38.299999999999997</v>
      </c>
      <c r="L15" s="180">
        <v>48.2</v>
      </c>
      <c r="M15" s="180">
        <v>5.07</v>
      </c>
    </row>
    <row r="18" spans="9:11" x14ac:dyDescent="0.3">
      <c r="I18">
        <v>43.73</v>
      </c>
      <c r="J18" s="20">
        <f>SUM(I18:I29)</f>
        <v>610.18000000000006</v>
      </c>
      <c r="K18" t="s">
        <v>5180</v>
      </c>
    </row>
    <row r="19" spans="9:11" x14ac:dyDescent="0.3">
      <c r="I19">
        <v>50.05</v>
      </c>
    </row>
    <row r="20" spans="9:11" x14ac:dyDescent="0.3">
      <c r="I20">
        <v>39.36</v>
      </c>
    </row>
    <row r="21" spans="9:11" x14ac:dyDescent="0.3">
      <c r="I21">
        <v>38.880000000000003</v>
      </c>
    </row>
    <row r="22" spans="9:11" x14ac:dyDescent="0.3">
      <c r="I22">
        <v>53.8</v>
      </c>
    </row>
    <row r="23" spans="9:11" x14ac:dyDescent="0.3">
      <c r="I23">
        <v>67.819999999999993</v>
      </c>
    </row>
    <row r="24" spans="9:11" x14ac:dyDescent="0.3">
      <c r="I24">
        <v>59</v>
      </c>
    </row>
    <row r="25" spans="9:11" x14ac:dyDescent="0.3">
      <c r="I25">
        <v>64.08</v>
      </c>
    </row>
    <row r="26" spans="9:11" x14ac:dyDescent="0.3">
      <c r="I26">
        <v>40.03</v>
      </c>
    </row>
    <row r="27" spans="9:11" x14ac:dyDescent="0.3">
      <c r="I27">
        <v>59.99</v>
      </c>
    </row>
    <row r="28" spans="9:11" x14ac:dyDescent="0.3">
      <c r="I28">
        <v>43.61</v>
      </c>
    </row>
    <row r="29" spans="9:11" x14ac:dyDescent="0.3">
      <c r="I29">
        <v>49.83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A31C-03A6-4767-A3CB-3304A09AB315}">
  <dimension ref="A1:H670"/>
  <sheetViews>
    <sheetView workbookViewId="0">
      <selection activeCell="K4" sqref="K4"/>
    </sheetView>
  </sheetViews>
  <sheetFormatPr defaultRowHeight="14.4" x14ac:dyDescent="0.3"/>
  <cols>
    <col min="1" max="1" width="14.44140625" bestFit="1" customWidth="1"/>
    <col min="2" max="2" width="17.33203125" style="6" bestFit="1" customWidth="1"/>
    <col min="3" max="3" width="5.88671875" bestFit="1" customWidth="1"/>
    <col min="4" max="4" width="9.109375" bestFit="1" customWidth="1"/>
    <col min="5" max="5" width="9.5546875" bestFit="1" customWidth="1"/>
    <col min="6" max="6" width="10.6640625" bestFit="1" customWidth="1"/>
    <col min="7" max="7" width="8.21875" style="6" bestFit="1" customWidth="1"/>
    <col min="8" max="8" width="5.6640625" bestFit="1" customWidth="1"/>
  </cols>
  <sheetData>
    <row r="1" spans="1:8" s="51" customFormat="1" x14ac:dyDescent="0.3">
      <c r="A1" s="254" t="s">
        <v>354</v>
      </c>
      <c r="B1" s="255"/>
      <c r="C1" s="61" t="s">
        <v>360</v>
      </c>
      <c r="D1" s="51" t="s">
        <v>355</v>
      </c>
      <c r="E1" s="51" t="s">
        <v>356</v>
      </c>
      <c r="F1" s="51" t="s">
        <v>357</v>
      </c>
      <c r="G1" s="52" t="s">
        <v>358</v>
      </c>
      <c r="H1" s="51" t="s">
        <v>359</v>
      </c>
    </row>
    <row r="2" spans="1:8" x14ac:dyDescent="0.3">
      <c r="A2" s="12" t="s">
        <v>74</v>
      </c>
      <c r="B2" s="6" t="s">
        <v>3071</v>
      </c>
      <c r="C2" s="12">
        <f>COUNT(H2:DB2)</f>
        <v>1</v>
      </c>
      <c r="D2">
        <f>MIN(H2:DB2)</f>
        <v>22.4</v>
      </c>
      <c r="E2">
        <f>MAX(H2:DB2)</f>
        <v>22.4</v>
      </c>
      <c r="F2">
        <f>AVERAGE(H2:DB2)</f>
        <v>22.4</v>
      </c>
      <c r="G2" s="6" t="e">
        <f>STDEV(H2:DB2)</f>
        <v>#DIV/0!</v>
      </c>
      <c r="H2">
        <v>22.4</v>
      </c>
    </row>
    <row r="3" spans="1:8" x14ac:dyDescent="0.3">
      <c r="C3" s="12">
        <f t="shared" ref="C3:C66" si="0">COUNT(H3:DB3)</f>
        <v>0</v>
      </c>
      <c r="D3">
        <f t="shared" ref="D3:D66" si="1">MIN(H3:DB3)</f>
        <v>0</v>
      </c>
      <c r="E3">
        <f t="shared" ref="E3:E66" si="2">MAX(H3:DB3)</f>
        <v>0</v>
      </c>
      <c r="F3" t="e">
        <f t="shared" ref="F3:F66" si="3">AVERAGE(H3:DB3)</f>
        <v>#DIV/0!</v>
      </c>
      <c r="G3" s="6" t="e">
        <f t="shared" ref="G3:G66" si="4">STDEV(H3:DB3)</f>
        <v>#DIV/0!</v>
      </c>
    </row>
    <row r="4" spans="1:8" x14ac:dyDescent="0.3">
      <c r="C4" s="12">
        <f t="shared" si="0"/>
        <v>0</v>
      </c>
      <c r="D4">
        <f t="shared" si="1"/>
        <v>0</v>
      </c>
      <c r="E4">
        <f t="shared" si="2"/>
        <v>0</v>
      </c>
      <c r="F4" t="e">
        <f t="shared" si="3"/>
        <v>#DIV/0!</v>
      </c>
      <c r="G4" s="6" t="e">
        <f t="shared" si="4"/>
        <v>#DIV/0!</v>
      </c>
    </row>
    <row r="5" spans="1:8" x14ac:dyDescent="0.3">
      <c r="C5" s="12">
        <f t="shared" si="0"/>
        <v>0</v>
      </c>
      <c r="D5">
        <f t="shared" si="1"/>
        <v>0</v>
      </c>
      <c r="E5">
        <f t="shared" si="2"/>
        <v>0</v>
      </c>
      <c r="F5" t="e">
        <f t="shared" si="3"/>
        <v>#DIV/0!</v>
      </c>
      <c r="G5" s="6" t="e">
        <f t="shared" si="4"/>
        <v>#DIV/0!</v>
      </c>
    </row>
    <row r="6" spans="1:8" x14ac:dyDescent="0.3">
      <c r="C6" s="12">
        <f t="shared" si="0"/>
        <v>0</v>
      </c>
      <c r="D6">
        <f t="shared" si="1"/>
        <v>0</v>
      </c>
      <c r="E6">
        <f t="shared" si="2"/>
        <v>0</v>
      </c>
      <c r="F6" t="e">
        <f t="shared" si="3"/>
        <v>#DIV/0!</v>
      </c>
      <c r="G6" s="6" t="e">
        <f t="shared" si="4"/>
        <v>#DIV/0!</v>
      </c>
    </row>
    <row r="7" spans="1:8" x14ac:dyDescent="0.3">
      <c r="C7" s="12">
        <f t="shared" si="0"/>
        <v>0</v>
      </c>
      <c r="D7">
        <f t="shared" si="1"/>
        <v>0</v>
      </c>
      <c r="E7">
        <f t="shared" si="2"/>
        <v>0</v>
      </c>
      <c r="F7" t="e">
        <f t="shared" si="3"/>
        <v>#DIV/0!</v>
      </c>
      <c r="G7" s="6" t="e">
        <f t="shared" si="4"/>
        <v>#DIV/0!</v>
      </c>
    </row>
    <row r="8" spans="1:8" x14ac:dyDescent="0.3">
      <c r="C8" s="12">
        <f t="shared" si="0"/>
        <v>0</v>
      </c>
      <c r="D8">
        <f t="shared" si="1"/>
        <v>0</v>
      </c>
      <c r="E8">
        <f t="shared" si="2"/>
        <v>0</v>
      </c>
      <c r="F8" t="e">
        <f t="shared" si="3"/>
        <v>#DIV/0!</v>
      </c>
      <c r="G8" s="6" t="e">
        <f t="shared" si="4"/>
        <v>#DIV/0!</v>
      </c>
    </row>
    <row r="9" spans="1:8" x14ac:dyDescent="0.3">
      <c r="C9" s="12">
        <f t="shared" si="0"/>
        <v>0</v>
      </c>
      <c r="D9">
        <f t="shared" si="1"/>
        <v>0</v>
      </c>
      <c r="E9">
        <f t="shared" si="2"/>
        <v>0</v>
      </c>
      <c r="F9" t="e">
        <f t="shared" si="3"/>
        <v>#DIV/0!</v>
      </c>
      <c r="G9" s="6" t="e">
        <f t="shared" si="4"/>
        <v>#DIV/0!</v>
      </c>
    </row>
    <row r="10" spans="1:8" x14ac:dyDescent="0.3">
      <c r="C10" s="12">
        <f t="shared" si="0"/>
        <v>0</v>
      </c>
      <c r="D10">
        <f t="shared" si="1"/>
        <v>0</v>
      </c>
      <c r="E10">
        <f t="shared" si="2"/>
        <v>0</v>
      </c>
      <c r="F10" t="e">
        <f t="shared" si="3"/>
        <v>#DIV/0!</v>
      </c>
      <c r="G10" s="6" t="e">
        <f t="shared" si="4"/>
        <v>#DIV/0!</v>
      </c>
    </row>
    <row r="11" spans="1:8" x14ac:dyDescent="0.3">
      <c r="C11" s="12">
        <f t="shared" si="0"/>
        <v>0</v>
      </c>
      <c r="D11">
        <f t="shared" si="1"/>
        <v>0</v>
      </c>
      <c r="E11">
        <f t="shared" si="2"/>
        <v>0</v>
      </c>
      <c r="F11" t="e">
        <f t="shared" si="3"/>
        <v>#DIV/0!</v>
      </c>
      <c r="G11" s="6" t="e">
        <f t="shared" si="4"/>
        <v>#DIV/0!</v>
      </c>
    </row>
    <row r="12" spans="1:8" x14ac:dyDescent="0.3">
      <c r="C12" s="12">
        <f t="shared" si="0"/>
        <v>0</v>
      </c>
      <c r="D12">
        <f t="shared" si="1"/>
        <v>0</v>
      </c>
      <c r="E12">
        <f t="shared" si="2"/>
        <v>0</v>
      </c>
      <c r="F12" t="e">
        <f t="shared" si="3"/>
        <v>#DIV/0!</v>
      </c>
      <c r="G12" s="6" t="e">
        <f t="shared" si="4"/>
        <v>#DIV/0!</v>
      </c>
    </row>
    <row r="13" spans="1:8" x14ac:dyDescent="0.3">
      <c r="C13" s="12">
        <f t="shared" si="0"/>
        <v>0</v>
      </c>
      <c r="D13">
        <f t="shared" si="1"/>
        <v>0</v>
      </c>
      <c r="E13">
        <f t="shared" si="2"/>
        <v>0</v>
      </c>
      <c r="F13" t="e">
        <f t="shared" si="3"/>
        <v>#DIV/0!</v>
      </c>
      <c r="G13" s="6" t="e">
        <f t="shared" si="4"/>
        <v>#DIV/0!</v>
      </c>
    </row>
    <row r="14" spans="1:8" x14ac:dyDescent="0.3">
      <c r="C14" s="12">
        <f t="shared" si="0"/>
        <v>0</v>
      </c>
      <c r="D14">
        <f t="shared" si="1"/>
        <v>0</v>
      </c>
      <c r="E14">
        <f t="shared" si="2"/>
        <v>0</v>
      </c>
      <c r="F14" t="e">
        <f t="shared" si="3"/>
        <v>#DIV/0!</v>
      </c>
      <c r="G14" s="6" t="e">
        <f t="shared" si="4"/>
        <v>#DIV/0!</v>
      </c>
    </row>
    <row r="15" spans="1:8" x14ac:dyDescent="0.3">
      <c r="C15" s="12">
        <f t="shared" si="0"/>
        <v>0</v>
      </c>
      <c r="D15">
        <f t="shared" si="1"/>
        <v>0</v>
      </c>
      <c r="E15">
        <f t="shared" si="2"/>
        <v>0</v>
      </c>
      <c r="F15" t="e">
        <f t="shared" si="3"/>
        <v>#DIV/0!</v>
      </c>
      <c r="G15" s="6" t="e">
        <f t="shared" si="4"/>
        <v>#DIV/0!</v>
      </c>
    </row>
    <row r="16" spans="1:8" x14ac:dyDescent="0.3">
      <c r="C16" s="12">
        <f t="shared" si="0"/>
        <v>0</v>
      </c>
      <c r="D16">
        <f t="shared" si="1"/>
        <v>0</v>
      </c>
      <c r="E16">
        <f t="shared" si="2"/>
        <v>0</v>
      </c>
      <c r="F16" t="e">
        <f t="shared" si="3"/>
        <v>#DIV/0!</v>
      </c>
      <c r="G16" s="6" t="e">
        <f t="shared" si="4"/>
        <v>#DIV/0!</v>
      </c>
    </row>
    <row r="17" spans="3:7" x14ac:dyDescent="0.3">
      <c r="C17" s="12">
        <f t="shared" si="0"/>
        <v>0</v>
      </c>
      <c r="D17">
        <f t="shared" si="1"/>
        <v>0</v>
      </c>
      <c r="E17">
        <f t="shared" si="2"/>
        <v>0</v>
      </c>
      <c r="F17" t="e">
        <f t="shared" si="3"/>
        <v>#DIV/0!</v>
      </c>
      <c r="G17" s="6" t="e">
        <f t="shared" si="4"/>
        <v>#DIV/0!</v>
      </c>
    </row>
    <row r="18" spans="3:7" x14ac:dyDescent="0.3">
      <c r="C18" s="12">
        <f t="shared" si="0"/>
        <v>0</v>
      </c>
      <c r="D18">
        <f t="shared" si="1"/>
        <v>0</v>
      </c>
      <c r="E18">
        <f t="shared" si="2"/>
        <v>0</v>
      </c>
      <c r="F18" t="e">
        <f t="shared" si="3"/>
        <v>#DIV/0!</v>
      </c>
      <c r="G18" s="6" t="e">
        <f t="shared" si="4"/>
        <v>#DIV/0!</v>
      </c>
    </row>
    <row r="19" spans="3:7" x14ac:dyDescent="0.3">
      <c r="C19" s="12">
        <f t="shared" si="0"/>
        <v>0</v>
      </c>
      <c r="D19">
        <f t="shared" si="1"/>
        <v>0</v>
      </c>
      <c r="E19">
        <f t="shared" si="2"/>
        <v>0</v>
      </c>
      <c r="F19" t="e">
        <f t="shared" si="3"/>
        <v>#DIV/0!</v>
      </c>
      <c r="G19" s="6" t="e">
        <f t="shared" si="4"/>
        <v>#DIV/0!</v>
      </c>
    </row>
    <row r="20" spans="3:7" x14ac:dyDescent="0.3">
      <c r="C20" s="12">
        <f t="shared" si="0"/>
        <v>0</v>
      </c>
      <c r="D20">
        <f t="shared" si="1"/>
        <v>0</v>
      </c>
      <c r="E20">
        <f t="shared" si="2"/>
        <v>0</v>
      </c>
      <c r="F20" t="e">
        <f t="shared" si="3"/>
        <v>#DIV/0!</v>
      </c>
      <c r="G20" s="6" t="e">
        <f t="shared" si="4"/>
        <v>#DIV/0!</v>
      </c>
    </row>
    <row r="21" spans="3:7" x14ac:dyDescent="0.3">
      <c r="C21" s="12">
        <f t="shared" si="0"/>
        <v>0</v>
      </c>
      <c r="D21">
        <f t="shared" si="1"/>
        <v>0</v>
      </c>
      <c r="E21">
        <f t="shared" si="2"/>
        <v>0</v>
      </c>
      <c r="F21" t="e">
        <f t="shared" si="3"/>
        <v>#DIV/0!</v>
      </c>
      <c r="G21" s="6" t="e">
        <f t="shared" si="4"/>
        <v>#DIV/0!</v>
      </c>
    </row>
    <row r="22" spans="3:7" x14ac:dyDescent="0.3">
      <c r="C22" s="12">
        <f t="shared" si="0"/>
        <v>0</v>
      </c>
      <c r="D22">
        <f t="shared" si="1"/>
        <v>0</v>
      </c>
      <c r="E22">
        <f t="shared" si="2"/>
        <v>0</v>
      </c>
      <c r="F22" t="e">
        <f t="shared" si="3"/>
        <v>#DIV/0!</v>
      </c>
      <c r="G22" s="6" t="e">
        <f t="shared" si="4"/>
        <v>#DIV/0!</v>
      </c>
    </row>
    <row r="23" spans="3:7" x14ac:dyDescent="0.3">
      <c r="C23" s="12">
        <f t="shared" si="0"/>
        <v>0</v>
      </c>
      <c r="D23">
        <f t="shared" si="1"/>
        <v>0</v>
      </c>
      <c r="E23">
        <f t="shared" si="2"/>
        <v>0</v>
      </c>
      <c r="F23" t="e">
        <f t="shared" si="3"/>
        <v>#DIV/0!</v>
      </c>
      <c r="G23" s="6" t="e">
        <f t="shared" si="4"/>
        <v>#DIV/0!</v>
      </c>
    </row>
    <row r="24" spans="3:7" x14ac:dyDescent="0.3">
      <c r="C24" s="12">
        <f t="shared" si="0"/>
        <v>0</v>
      </c>
      <c r="D24">
        <f t="shared" si="1"/>
        <v>0</v>
      </c>
      <c r="E24">
        <f t="shared" si="2"/>
        <v>0</v>
      </c>
      <c r="F24" t="e">
        <f t="shared" si="3"/>
        <v>#DIV/0!</v>
      </c>
      <c r="G24" s="6" t="e">
        <f t="shared" si="4"/>
        <v>#DIV/0!</v>
      </c>
    </row>
    <row r="25" spans="3:7" x14ac:dyDescent="0.3">
      <c r="C25" s="12">
        <f t="shared" si="0"/>
        <v>0</v>
      </c>
      <c r="D25">
        <f t="shared" si="1"/>
        <v>0</v>
      </c>
      <c r="E25">
        <f t="shared" si="2"/>
        <v>0</v>
      </c>
      <c r="F25" t="e">
        <f t="shared" si="3"/>
        <v>#DIV/0!</v>
      </c>
      <c r="G25" s="6" t="e">
        <f t="shared" si="4"/>
        <v>#DIV/0!</v>
      </c>
    </row>
    <row r="26" spans="3:7" x14ac:dyDescent="0.3">
      <c r="C26" s="12">
        <f t="shared" si="0"/>
        <v>0</v>
      </c>
      <c r="D26">
        <f t="shared" si="1"/>
        <v>0</v>
      </c>
      <c r="E26">
        <f t="shared" si="2"/>
        <v>0</v>
      </c>
      <c r="F26" t="e">
        <f t="shared" si="3"/>
        <v>#DIV/0!</v>
      </c>
      <c r="G26" s="6" t="e">
        <f t="shared" si="4"/>
        <v>#DIV/0!</v>
      </c>
    </row>
    <row r="27" spans="3:7" x14ac:dyDescent="0.3">
      <c r="C27" s="12">
        <f t="shared" si="0"/>
        <v>0</v>
      </c>
      <c r="D27">
        <f t="shared" si="1"/>
        <v>0</v>
      </c>
      <c r="E27">
        <f t="shared" si="2"/>
        <v>0</v>
      </c>
      <c r="F27" t="e">
        <f t="shared" si="3"/>
        <v>#DIV/0!</v>
      </c>
      <c r="G27" s="6" t="e">
        <f t="shared" si="4"/>
        <v>#DIV/0!</v>
      </c>
    </row>
    <row r="28" spans="3:7" x14ac:dyDescent="0.3">
      <c r="C28" s="12">
        <f t="shared" si="0"/>
        <v>0</v>
      </c>
      <c r="D28">
        <f t="shared" si="1"/>
        <v>0</v>
      </c>
      <c r="E28">
        <f t="shared" si="2"/>
        <v>0</v>
      </c>
      <c r="F28" t="e">
        <f t="shared" si="3"/>
        <v>#DIV/0!</v>
      </c>
      <c r="G28" s="6" t="e">
        <f t="shared" si="4"/>
        <v>#DIV/0!</v>
      </c>
    </row>
    <row r="29" spans="3:7" x14ac:dyDescent="0.3">
      <c r="C29" s="12">
        <f t="shared" si="0"/>
        <v>0</v>
      </c>
      <c r="D29">
        <f t="shared" si="1"/>
        <v>0</v>
      </c>
      <c r="E29">
        <f t="shared" si="2"/>
        <v>0</v>
      </c>
      <c r="F29" t="e">
        <f t="shared" si="3"/>
        <v>#DIV/0!</v>
      </c>
      <c r="G29" s="6" t="e">
        <f t="shared" si="4"/>
        <v>#DIV/0!</v>
      </c>
    </row>
    <row r="30" spans="3:7" x14ac:dyDescent="0.3">
      <c r="C30" s="12">
        <f t="shared" si="0"/>
        <v>0</v>
      </c>
      <c r="D30">
        <f t="shared" si="1"/>
        <v>0</v>
      </c>
      <c r="E30">
        <f t="shared" si="2"/>
        <v>0</v>
      </c>
      <c r="F30" t="e">
        <f t="shared" si="3"/>
        <v>#DIV/0!</v>
      </c>
      <c r="G30" s="6" t="e">
        <f t="shared" si="4"/>
        <v>#DIV/0!</v>
      </c>
    </row>
    <row r="31" spans="3:7" x14ac:dyDescent="0.3">
      <c r="C31" s="12">
        <f t="shared" si="0"/>
        <v>0</v>
      </c>
      <c r="D31">
        <f t="shared" si="1"/>
        <v>0</v>
      </c>
      <c r="E31">
        <f t="shared" si="2"/>
        <v>0</v>
      </c>
      <c r="F31" t="e">
        <f t="shared" si="3"/>
        <v>#DIV/0!</v>
      </c>
      <c r="G31" s="6" t="e">
        <f t="shared" si="4"/>
        <v>#DIV/0!</v>
      </c>
    </row>
    <row r="32" spans="3:7" x14ac:dyDescent="0.3">
      <c r="C32" s="12">
        <f t="shared" si="0"/>
        <v>0</v>
      </c>
      <c r="D32">
        <f t="shared" si="1"/>
        <v>0</v>
      </c>
      <c r="E32">
        <f t="shared" si="2"/>
        <v>0</v>
      </c>
      <c r="F32" t="e">
        <f t="shared" si="3"/>
        <v>#DIV/0!</v>
      </c>
      <c r="G32" s="6" t="e">
        <f t="shared" si="4"/>
        <v>#DIV/0!</v>
      </c>
    </row>
    <row r="33" spans="3:7" x14ac:dyDescent="0.3">
      <c r="C33" s="12">
        <f t="shared" si="0"/>
        <v>0</v>
      </c>
      <c r="D33">
        <f t="shared" si="1"/>
        <v>0</v>
      </c>
      <c r="E33">
        <f t="shared" si="2"/>
        <v>0</v>
      </c>
      <c r="F33" t="e">
        <f t="shared" si="3"/>
        <v>#DIV/0!</v>
      </c>
      <c r="G33" s="6" t="e">
        <f t="shared" si="4"/>
        <v>#DIV/0!</v>
      </c>
    </row>
    <row r="34" spans="3:7" x14ac:dyDescent="0.3">
      <c r="C34" s="12">
        <f t="shared" si="0"/>
        <v>0</v>
      </c>
      <c r="D34">
        <f t="shared" si="1"/>
        <v>0</v>
      </c>
      <c r="E34">
        <f t="shared" si="2"/>
        <v>0</v>
      </c>
      <c r="F34" t="e">
        <f t="shared" si="3"/>
        <v>#DIV/0!</v>
      </c>
      <c r="G34" s="6" t="e">
        <f t="shared" si="4"/>
        <v>#DIV/0!</v>
      </c>
    </row>
    <row r="35" spans="3:7" x14ac:dyDescent="0.3">
      <c r="C35" s="12">
        <f t="shared" si="0"/>
        <v>0</v>
      </c>
      <c r="D35">
        <f t="shared" si="1"/>
        <v>0</v>
      </c>
      <c r="E35">
        <f t="shared" si="2"/>
        <v>0</v>
      </c>
      <c r="F35" t="e">
        <f t="shared" si="3"/>
        <v>#DIV/0!</v>
      </c>
      <c r="G35" s="6" t="e">
        <f t="shared" si="4"/>
        <v>#DIV/0!</v>
      </c>
    </row>
    <row r="36" spans="3:7" x14ac:dyDescent="0.3">
      <c r="C36" s="12">
        <f t="shared" si="0"/>
        <v>0</v>
      </c>
      <c r="D36">
        <f t="shared" si="1"/>
        <v>0</v>
      </c>
      <c r="E36">
        <f t="shared" si="2"/>
        <v>0</v>
      </c>
      <c r="F36" t="e">
        <f t="shared" si="3"/>
        <v>#DIV/0!</v>
      </c>
      <c r="G36" s="6" t="e">
        <f t="shared" si="4"/>
        <v>#DIV/0!</v>
      </c>
    </row>
    <row r="37" spans="3:7" x14ac:dyDescent="0.3">
      <c r="C37" s="12">
        <f t="shared" si="0"/>
        <v>0</v>
      </c>
      <c r="D37">
        <f t="shared" si="1"/>
        <v>0</v>
      </c>
      <c r="E37">
        <f t="shared" si="2"/>
        <v>0</v>
      </c>
      <c r="F37" t="e">
        <f t="shared" si="3"/>
        <v>#DIV/0!</v>
      </c>
      <c r="G37" s="6" t="e">
        <f t="shared" si="4"/>
        <v>#DIV/0!</v>
      </c>
    </row>
    <row r="38" spans="3:7" x14ac:dyDescent="0.3">
      <c r="C38" s="12">
        <f t="shared" si="0"/>
        <v>0</v>
      </c>
      <c r="D38">
        <f t="shared" si="1"/>
        <v>0</v>
      </c>
      <c r="E38">
        <f t="shared" si="2"/>
        <v>0</v>
      </c>
      <c r="F38" t="e">
        <f t="shared" si="3"/>
        <v>#DIV/0!</v>
      </c>
      <c r="G38" s="6" t="e">
        <f t="shared" si="4"/>
        <v>#DIV/0!</v>
      </c>
    </row>
    <row r="39" spans="3:7" x14ac:dyDescent="0.3">
      <c r="C39" s="12">
        <f t="shared" si="0"/>
        <v>0</v>
      </c>
      <c r="D39">
        <f t="shared" si="1"/>
        <v>0</v>
      </c>
      <c r="E39">
        <f t="shared" si="2"/>
        <v>0</v>
      </c>
      <c r="F39" t="e">
        <f t="shared" si="3"/>
        <v>#DIV/0!</v>
      </c>
      <c r="G39" s="6" t="e">
        <f t="shared" si="4"/>
        <v>#DIV/0!</v>
      </c>
    </row>
    <row r="40" spans="3:7" x14ac:dyDescent="0.3">
      <c r="C40" s="12">
        <f t="shared" si="0"/>
        <v>0</v>
      </c>
      <c r="D40">
        <f t="shared" si="1"/>
        <v>0</v>
      </c>
      <c r="E40">
        <f t="shared" si="2"/>
        <v>0</v>
      </c>
      <c r="F40" t="e">
        <f t="shared" si="3"/>
        <v>#DIV/0!</v>
      </c>
      <c r="G40" s="6" t="e">
        <f t="shared" si="4"/>
        <v>#DIV/0!</v>
      </c>
    </row>
    <row r="41" spans="3:7" x14ac:dyDescent="0.3">
      <c r="C41" s="12">
        <f t="shared" si="0"/>
        <v>0</v>
      </c>
      <c r="D41">
        <f t="shared" si="1"/>
        <v>0</v>
      </c>
      <c r="E41">
        <f t="shared" si="2"/>
        <v>0</v>
      </c>
      <c r="F41" t="e">
        <f t="shared" si="3"/>
        <v>#DIV/0!</v>
      </c>
      <c r="G41" s="6" t="e">
        <f t="shared" si="4"/>
        <v>#DIV/0!</v>
      </c>
    </row>
    <row r="42" spans="3:7" x14ac:dyDescent="0.3">
      <c r="C42" s="12">
        <f t="shared" si="0"/>
        <v>0</v>
      </c>
      <c r="D42">
        <f t="shared" si="1"/>
        <v>0</v>
      </c>
      <c r="E42">
        <f t="shared" si="2"/>
        <v>0</v>
      </c>
      <c r="F42" t="e">
        <f t="shared" si="3"/>
        <v>#DIV/0!</v>
      </c>
      <c r="G42" s="6" t="e">
        <f t="shared" si="4"/>
        <v>#DIV/0!</v>
      </c>
    </row>
    <row r="43" spans="3:7" x14ac:dyDescent="0.3">
      <c r="C43" s="12">
        <f t="shared" si="0"/>
        <v>0</v>
      </c>
      <c r="D43">
        <f t="shared" si="1"/>
        <v>0</v>
      </c>
      <c r="E43">
        <f t="shared" si="2"/>
        <v>0</v>
      </c>
      <c r="F43" t="e">
        <f t="shared" si="3"/>
        <v>#DIV/0!</v>
      </c>
      <c r="G43" s="6" t="e">
        <f t="shared" si="4"/>
        <v>#DIV/0!</v>
      </c>
    </row>
    <row r="44" spans="3:7" x14ac:dyDescent="0.3">
      <c r="C44" s="12">
        <f t="shared" si="0"/>
        <v>0</v>
      </c>
      <c r="D44">
        <f t="shared" si="1"/>
        <v>0</v>
      </c>
      <c r="E44">
        <f t="shared" si="2"/>
        <v>0</v>
      </c>
      <c r="F44" t="e">
        <f t="shared" si="3"/>
        <v>#DIV/0!</v>
      </c>
      <c r="G44" s="6" t="e">
        <f t="shared" si="4"/>
        <v>#DIV/0!</v>
      </c>
    </row>
    <row r="45" spans="3:7" x14ac:dyDescent="0.3">
      <c r="C45" s="12">
        <f t="shared" si="0"/>
        <v>0</v>
      </c>
      <c r="D45">
        <f t="shared" si="1"/>
        <v>0</v>
      </c>
      <c r="E45">
        <f t="shared" si="2"/>
        <v>0</v>
      </c>
      <c r="F45" t="e">
        <f t="shared" si="3"/>
        <v>#DIV/0!</v>
      </c>
      <c r="G45" s="6" t="e">
        <f t="shared" si="4"/>
        <v>#DIV/0!</v>
      </c>
    </row>
    <row r="46" spans="3:7" x14ac:dyDescent="0.3">
      <c r="C46" s="12">
        <f t="shared" si="0"/>
        <v>0</v>
      </c>
      <c r="D46">
        <f t="shared" si="1"/>
        <v>0</v>
      </c>
      <c r="E46">
        <f t="shared" si="2"/>
        <v>0</v>
      </c>
      <c r="F46" t="e">
        <f t="shared" si="3"/>
        <v>#DIV/0!</v>
      </c>
      <c r="G46" s="6" t="e">
        <f t="shared" si="4"/>
        <v>#DIV/0!</v>
      </c>
    </row>
    <row r="47" spans="3:7" x14ac:dyDescent="0.3">
      <c r="C47" s="12">
        <f t="shared" si="0"/>
        <v>0</v>
      </c>
      <c r="D47">
        <f t="shared" si="1"/>
        <v>0</v>
      </c>
      <c r="E47">
        <f t="shared" si="2"/>
        <v>0</v>
      </c>
      <c r="F47" t="e">
        <f t="shared" si="3"/>
        <v>#DIV/0!</v>
      </c>
      <c r="G47" s="6" t="e">
        <f t="shared" si="4"/>
        <v>#DIV/0!</v>
      </c>
    </row>
    <row r="48" spans="3:7" x14ac:dyDescent="0.3">
      <c r="C48" s="12">
        <f t="shared" si="0"/>
        <v>0</v>
      </c>
      <c r="D48">
        <f t="shared" si="1"/>
        <v>0</v>
      </c>
      <c r="E48">
        <f t="shared" si="2"/>
        <v>0</v>
      </c>
      <c r="F48" t="e">
        <f t="shared" si="3"/>
        <v>#DIV/0!</v>
      </c>
      <c r="G48" s="6" t="e">
        <f t="shared" si="4"/>
        <v>#DIV/0!</v>
      </c>
    </row>
    <row r="49" spans="3:7" x14ac:dyDescent="0.3">
      <c r="C49" s="12">
        <f t="shared" si="0"/>
        <v>0</v>
      </c>
      <c r="D49">
        <f t="shared" si="1"/>
        <v>0</v>
      </c>
      <c r="E49">
        <f t="shared" si="2"/>
        <v>0</v>
      </c>
      <c r="F49" t="e">
        <f t="shared" si="3"/>
        <v>#DIV/0!</v>
      </c>
      <c r="G49" s="6" t="e">
        <f t="shared" si="4"/>
        <v>#DIV/0!</v>
      </c>
    </row>
    <row r="50" spans="3:7" x14ac:dyDescent="0.3">
      <c r="C50" s="12">
        <f t="shared" si="0"/>
        <v>0</v>
      </c>
      <c r="D50">
        <f t="shared" si="1"/>
        <v>0</v>
      </c>
      <c r="E50">
        <f t="shared" si="2"/>
        <v>0</v>
      </c>
      <c r="F50" t="e">
        <f t="shared" si="3"/>
        <v>#DIV/0!</v>
      </c>
      <c r="G50" s="6" t="e">
        <f t="shared" si="4"/>
        <v>#DIV/0!</v>
      </c>
    </row>
    <row r="51" spans="3:7" x14ac:dyDescent="0.3">
      <c r="C51" s="12">
        <f t="shared" si="0"/>
        <v>0</v>
      </c>
      <c r="D51">
        <f t="shared" si="1"/>
        <v>0</v>
      </c>
      <c r="E51">
        <f t="shared" si="2"/>
        <v>0</v>
      </c>
      <c r="F51" t="e">
        <f t="shared" si="3"/>
        <v>#DIV/0!</v>
      </c>
      <c r="G51" s="6" t="e">
        <f t="shared" si="4"/>
        <v>#DIV/0!</v>
      </c>
    </row>
    <row r="52" spans="3:7" x14ac:dyDescent="0.3">
      <c r="C52" s="12">
        <f t="shared" si="0"/>
        <v>0</v>
      </c>
      <c r="D52">
        <f t="shared" si="1"/>
        <v>0</v>
      </c>
      <c r="E52">
        <f t="shared" si="2"/>
        <v>0</v>
      </c>
      <c r="F52" t="e">
        <f t="shared" si="3"/>
        <v>#DIV/0!</v>
      </c>
      <c r="G52" s="6" t="e">
        <f t="shared" si="4"/>
        <v>#DIV/0!</v>
      </c>
    </row>
    <row r="53" spans="3:7" x14ac:dyDescent="0.3">
      <c r="C53" s="12">
        <f t="shared" si="0"/>
        <v>0</v>
      </c>
      <c r="D53">
        <f t="shared" si="1"/>
        <v>0</v>
      </c>
      <c r="E53">
        <f t="shared" si="2"/>
        <v>0</v>
      </c>
      <c r="F53" t="e">
        <f t="shared" si="3"/>
        <v>#DIV/0!</v>
      </c>
      <c r="G53" s="6" t="e">
        <f t="shared" si="4"/>
        <v>#DIV/0!</v>
      </c>
    </row>
    <row r="54" spans="3:7" x14ac:dyDescent="0.3">
      <c r="C54" s="12">
        <f t="shared" si="0"/>
        <v>0</v>
      </c>
      <c r="D54">
        <f t="shared" si="1"/>
        <v>0</v>
      </c>
      <c r="E54">
        <f t="shared" si="2"/>
        <v>0</v>
      </c>
      <c r="F54" t="e">
        <f t="shared" si="3"/>
        <v>#DIV/0!</v>
      </c>
      <c r="G54" s="6" t="e">
        <f t="shared" si="4"/>
        <v>#DIV/0!</v>
      </c>
    </row>
    <row r="55" spans="3:7" x14ac:dyDescent="0.3">
      <c r="C55" s="12">
        <f t="shared" si="0"/>
        <v>0</v>
      </c>
      <c r="D55">
        <f t="shared" si="1"/>
        <v>0</v>
      </c>
      <c r="E55">
        <f t="shared" si="2"/>
        <v>0</v>
      </c>
      <c r="F55" t="e">
        <f t="shared" si="3"/>
        <v>#DIV/0!</v>
      </c>
      <c r="G55" s="6" t="e">
        <f t="shared" si="4"/>
        <v>#DIV/0!</v>
      </c>
    </row>
    <row r="56" spans="3:7" x14ac:dyDescent="0.3">
      <c r="C56" s="12">
        <f t="shared" si="0"/>
        <v>0</v>
      </c>
      <c r="D56">
        <f t="shared" si="1"/>
        <v>0</v>
      </c>
      <c r="E56">
        <f t="shared" si="2"/>
        <v>0</v>
      </c>
      <c r="F56" t="e">
        <f t="shared" si="3"/>
        <v>#DIV/0!</v>
      </c>
      <c r="G56" s="6" t="e">
        <f t="shared" si="4"/>
        <v>#DIV/0!</v>
      </c>
    </row>
    <row r="57" spans="3:7" x14ac:dyDescent="0.3">
      <c r="C57" s="12">
        <f t="shared" si="0"/>
        <v>0</v>
      </c>
      <c r="D57">
        <f t="shared" si="1"/>
        <v>0</v>
      </c>
      <c r="E57">
        <f t="shared" si="2"/>
        <v>0</v>
      </c>
      <c r="F57" t="e">
        <f t="shared" si="3"/>
        <v>#DIV/0!</v>
      </c>
      <c r="G57" s="6" t="e">
        <f t="shared" si="4"/>
        <v>#DIV/0!</v>
      </c>
    </row>
    <row r="58" spans="3:7" x14ac:dyDescent="0.3">
      <c r="C58" s="12">
        <f t="shared" si="0"/>
        <v>0</v>
      </c>
      <c r="D58">
        <f t="shared" si="1"/>
        <v>0</v>
      </c>
      <c r="E58">
        <f t="shared" si="2"/>
        <v>0</v>
      </c>
      <c r="F58" t="e">
        <f t="shared" si="3"/>
        <v>#DIV/0!</v>
      </c>
      <c r="G58" s="6" t="e">
        <f t="shared" si="4"/>
        <v>#DIV/0!</v>
      </c>
    </row>
    <row r="59" spans="3:7" x14ac:dyDescent="0.3">
      <c r="C59" s="12">
        <f t="shared" si="0"/>
        <v>0</v>
      </c>
      <c r="D59">
        <f t="shared" si="1"/>
        <v>0</v>
      </c>
      <c r="E59">
        <f t="shared" si="2"/>
        <v>0</v>
      </c>
      <c r="F59" t="e">
        <f t="shared" si="3"/>
        <v>#DIV/0!</v>
      </c>
      <c r="G59" s="6" t="e">
        <f t="shared" si="4"/>
        <v>#DIV/0!</v>
      </c>
    </row>
    <row r="60" spans="3:7" x14ac:dyDescent="0.3">
      <c r="C60" s="12">
        <f t="shared" si="0"/>
        <v>0</v>
      </c>
      <c r="D60">
        <f t="shared" si="1"/>
        <v>0</v>
      </c>
      <c r="E60">
        <f t="shared" si="2"/>
        <v>0</v>
      </c>
      <c r="F60" t="e">
        <f t="shared" si="3"/>
        <v>#DIV/0!</v>
      </c>
      <c r="G60" s="6" t="e">
        <f t="shared" si="4"/>
        <v>#DIV/0!</v>
      </c>
    </row>
    <row r="61" spans="3:7" x14ac:dyDescent="0.3">
      <c r="C61" s="12">
        <f t="shared" si="0"/>
        <v>0</v>
      </c>
      <c r="D61">
        <f t="shared" si="1"/>
        <v>0</v>
      </c>
      <c r="E61">
        <f t="shared" si="2"/>
        <v>0</v>
      </c>
      <c r="F61" t="e">
        <f t="shared" si="3"/>
        <v>#DIV/0!</v>
      </c>
      <c r="G61" s="6" t="e">
        <f t="shared" si="4"/>
        <v>#DIV/0!</v>
      </c>
    </row>
    <row r="62" spans="3:7" x14ac:dyDescent="0.3">
      <c r="C62" s="12">
        <f t="shared" si="0"/>
        <v>0</v>
      </c>
      <c r="D62">
        <f t="shared" si="1"/>
        <v>0</v>
      </c>
      <c r="E62">
        <f t="shared" si="2"/>
        <v>0</v>
      </c>
      <c r="F62" t="e">
        <f t="shared" si="3"/>
        <v>#DIV/0!</v>
      </c>
      <c r="G62" s="6" t="e">
        <f t="shared" si="4"/>
        <v>#DIV/0!</v>
      </c>
    </row>
    <row r="63" spans="3:7" x14ac:dyDescent="0.3">
      <c r="C63" s="12">
        <f t="shared" si="0"/>
        <v>0</v>
      </c>
      <c r="D63">
        <f t="shared" si="1"/>
        <v>0</v>
      </c>
      <c r="E63">
        <f t="shared" si="2"/>
        <v>0</v>
      </c>
      <c r="F63" t="e">
        <f t="shared" si="3"/>
        <v>#DIV/0!</v>
      </c>
      <c r="G63" s="6" t="e">
        <f t="shared" si="4"/>
        <v>#DIV/0!</v>
      </c>
    </row>
    <row r="64" spans="3:7" x14ac:dyDescent="0.3">
      <c r="C64" s="12">
        <f t="shared" si="0"/>
        <v>0</v>
      </c>
      <c r="D64">
        <f t="shared" si="1"/>
        <v>0</v>
      </c>
      <c r="E64">
        <f t="shared" si="2"/>
        <v>0</v>
      </c>
      <c r="F64" t="e">
        <f t="shared" si="3"/>
        <v>#DIV/0!</v>
      </c>
      <c r="G64" s="6" t="e">
        <f t="shared" si="4"/>
        <v>#DIV/0!</v>
      </c>
    </row>
    <row r="65" spans="3:7" x14ac:dyDescent="0.3">
      <c r="C65" s="12">
        <f t="shared" si="0"/>
        <v>0</v>
      </c>
      <c r="D65">
        <f t="shared" si="1"/>
        <v>0</v>
      </c>
      <c r="E65">
        <f t="shared" si="2"/>
        <v>0</v>
      </c>
      <c r="F65" t="e">
        <f t="shared" si="3"/>
        <v>#DIV/0!</v>
      </c>
      <c r="G65" s="6" t="e">
        <f t="shared" si="4"/>
        <v>#DIV/0!</v>
      </c>
    </row>
    <row r="66" spans="3:7" x14ac:dyDescent="0.3">
      <c r="C66" s="12">
        <f t="shared" si="0"/>
        <v>0</v>
      </c>
      <c r="D66">
        <f t="shared" si="1"/>
        <v>0</v>
      </c>
      <c r="E66">
        <f t="shared" si="2"/>
        <v>0</v>
      </c>
      <c r="F66" t="e">
        <f t="shared" si="3"/>
        <v>#DIV/0!</v>
      </c>
      <c r="G66" s="6" t="e">
        <f t="shared" si="4"/>
        <v>#DIV/0!</v>
      </c>
    </row>
    <row r="67" spans="3:7" x14ac:dyDescent="0.3">
      <c r="C67" s="12">
        <f t="shared" ref="C67:C130" si="5">COUNT(H67:DB67)</f>
        <v>0</v>
      </c>
      <c r="D67">
        <f t="shared" ref="D67:D130" si="6">MIN(H67:DB67)</f>
        <v>0</v>
      </c>
      <c r="E67">
        <f t="shared" ref="E67:E130" si="7">MAX(H67:DB67)</f>
        <v>0</v>
      </c>
      <c r="F67" t="e">
        <f t="shared" ref="F67:F130" si="8">AVERAGE(H67:DB67)</f>
        <v>#DIV/0!</v>
      </c>
      <c r="G67" s="6" t="e">
        <f t="shared" ref="G67:G130" si="9">STDEV(H67:DB67)</f>
        <v>#DIV/0!</v>
      </c>
    </row>
    <row r="68" spans="3:7" x14ac:dyDescent="0.3">
      <c r="C68" s="12">
        <f t="shared" si="5"/>
        <v>0</v>
      </c>
      <c r="D68">
        <f t="shared" si="6"/>
        <v>0</v>
      </c>
      <c r="E68">
        <f t="shared" si="7"/>
        <v>0</v>
      </c>
      <c r="F68" t="e">
        <f t="shared" si="8"/>
        <v>#DIV/0!</v>
      </c>
      <c r="G68" s="6" t="e">
        <f t="shared" si="9"/>
        <v>#DIV/0!</v>
      </c>
    </row>
    <row r="69" spans="3:7" x14ac:dyDescent="0.3">
      <c r="C69" s="12">
        <f t="shared" si="5"/>
        <v>0</v>
      </c>
      <c r="D69">
        <f t="shared" si="6"/>
        <v>0</v>
      </c>
      <c r="E69">
        <f t="shared" si="7"/>
        <v>0</v>
      </c>
      <c r="F69" t="e">
        <f t="shared" si="8"/>
        <v>#DIV/0!</v>
      </c>
      <c r="G69" s="6" t="e">
        <f t="shared" si="9"/>
        <v>#DIV/0!</v>
      </c>
    </row>
    <row r="70" spans="3:7" x14ac:dyDescent="0.3">
      <c r="C70" s="12">
        <f t="shared" si="5"/>
        <v>0</v>
      </c>
      <c r="D70">
        <f t="shared" si="6"/>
        <v>0</v>
      </c>
      <c r="E70">
        <f t="shared" si="7"/>
        <v>0</v>
      </c>
      <c r="F70" t="e">
        <f t="shared" si="8"/>
        <v>#DIV/0!</v>
      </c>
      <c r="G70" s="6" t="e">
        <f t="shared" si="9"/>
        <v>#DIV/0!</v>
      </c>
    </row>
    <row r="71" spans="3:7" x14ac:dyDescent="0.3">
      <c r="C71" s="12">
        <f t="shared" si="5"/>
        <v>0</v>
      </c>
      <c r="D71">
        <f t="shared" si="6"/>
        <v>0</v>
      </c>
      <c r="E71">
        <f t="shared" si="7"/>
        <v>0</v>
      </c>
      <c r="F71" t="e">
        <f t="shared" si="8"/>
        <v>#DIV/0!</v>
      </c>
      <c r="G71" s="6" t="e">
        <f t="shared" si="9"/>
        <v>#DIV/0!</v>
      </c>
    </row>
    <row r="72" spans="3:7" x14ac:dyDescent="0.3">
      <c r="C72" s="12">
        <f t="shared" si="5"/>
        <v>0</v>
      </c>
      <c r="D72">
        <f t="shared" si="6"/>
        <v>0</v>
      </c>
      <c r="E72">
        <f t="shared" si="7"/>
        <v>0</v>
      </c>
      <c r="F72" t="e">
        <f t="shared" si="8"/>
        <v>#DIV/0!</v>
      </c>
      <c r="G72" s="6" t="e">
        <f t="shared" si="9"/>
        <v>#DIV/0!</v>
      </c>
    </row>
    <row r="73" spans="3:7" x14ac:dyDescent="0.3">
      <c r="C73" s="12">
        <f t="shared" si="5"/>
        <v>0</v>
      </c>
      <c r="D73">
        <f t="shared" si="6"/>
        <v>0</v>
      </c>
      <c r="E73">
        <f t="shared" si="7"/>
        <v>0</v>
      </c>
      <c r="F73" t="e">
        <f t="shared" si="8"/>
        <v>#DIV/0!</v>
      </c>
      <c r="G73" s="6" t="e">
        <f t="shared" si="9"/>
        <v>#DIV/0!</v>
      </c>
    </row>
    <row r="74" spans="3:7" x14ac:dyDescent="0.3">
      <c r="C74" s="12">
        <f t="shared" si="5"/>
        <v>0</v>
      </c>
      <c r="D74">
        <f t="shared" si="6"/>
        <v>0</v>
      </c>
      <c r="E74">
        <f t="shared" si="7"/>
        <v>0</v>
      </c>
      <c r="F74" t="e">
        <f t="shared" si="8"/>
        <v>#DIV/0!</v>
      </c>
      <c r="G74" s="6" t="e">
        <f t="shared" si="9"/>
        <v>#DIV/0!</v>
      </c>
    </row>
    <row r="75" spans="3:7" x14ac:dyDescent="0.3">
      <c r="C75" s="12">
        <f t="shared" si="5"/>
        <v>0</v>
      </c>
      <c r="D75">
        <f t="shared" si="6"/>
        <v>0</v>
      </c>
      <c r="E75">
        <f t="shared" si="7"/>
        <v>0</v>
      </c>
      <c r="F75" t="e">
        <f t="shared" si="8"/>
        <v>#DIV/0!</v>
      </c>
      <c r="G75" s="6" t="e">
        <f t="shared" si="9"/>
        <v>#DIV/0!</v>
      </c>
    </row>
    <row r="76" spans="3:7" x14ac:dyDescent="0.3">
      <c r="C76" s="12">
        <f t="shared" si="5"/>
        <v>0</v>
      </c>
      <c r="D76">
        <f t="shared" si="6"/>
        <v>0</v>
      </c>
      <c r="E76">
        <f t="shared" si="7"/>
        <v>0</v>
      </c>
      <c r="F76" t="e">
        <f t="shared" si="8"/>
        <v>#DIV/0!</v>
      </c>
      <c r="G76" s="6" t="e">
        <f t="shared" si="9"/>
        <v>#DIV/0!</v>
      </c>
    </row>
    <row r="77" spans="3:7" x14ac:dyDescent="0.3">
      <c r="C77" s="12">
        <f t="shared" si="5"/>
        <v>0</v>
      </c>
      <c r="D77">
        <f t="shared" si="6"/>
        <v>0</v>
      </c>
      <c r="E77">
        <f t="shared" si="7"/>
        <v>0</v>
      </c>
      <c r="F77" t="e">
        <f t="shared" si="8"/>
        <v>#DIV/0!</v>
      </c>
      <c r="G77" s="6" t="e">
        <f t="shared" si="9"/>
        <v>#DIV/0!</v>
      </c>
    </row>
    <row r="78" spans="3:7" x14ac:dyDescent="0.3">
      <c r="C78" s="12">
        <f t="shared" si="5"/>
        <v>0</v>
      </c>
      <c r="D78">
        <f t="shared" si="6"/>
        <v>0</v>
      </c>
      <c r="E78">
        <f t="shared" si="7"/>
        <v>0</v>
      </c>
      <c r="F78" t="e">
        <f t="shared" si="8"/>
        <v>#DIV/0!</v>
      </c>
      <c r="G78" s="6" t="e">
        <f t="shared" si="9"/>
        <v>#DIV/0!</v>
      </c>
    </row>
    <row r="79" spans="3:7" x14ac:dyDescent="0.3">
      <c r="C79" s="12">
        <f t="shared" si="5"/>
        <v>0</v>
      </c>
      <c r="D79">
        <f t="shared" si="6"/>
        <v>0</v>
      </c>
      <c r="E79">
        <f t="shared" si="7"/>
        <v>0</v>
      </c>
      <c r="F79" t="e">
        <f t="shared" si="8"/>
        <v>#DIV/0!</v>
      </c>
      <c r="G79" s="6" t="e">
        <f t="shared" si="9"/>
        <v>#DIV/0!</v>
      </c>
    </row>
    <row r="80" spans="3:7" x14ac:dyDescent="0.3">
      <c r="C80" s="12">
        <f t="shared" si="5"/>
        <v>0</v>
      </c>
      <c r="D80">
        <f t="shared" si="6"/>
        <v>0</v>
      </c>
      <c r="E80">
        <f t="shared" si="7"/>
        <v>0</v>
      </c>
      <c r="F80" t="e">
        <f t="shared" si="8"/>
        <v>#DIV/0!</v>
      </c>
      <c r="G80" s="6" t="e">
        <f t="shared" si="9"/>
        <v>#DIV/0!</v>
      </c>
    </row>
    <row r="81" spans="3:7" x14ac:dyDescent="0.3">
      <c r="C81" s="12">
        <f t="shared" si="5"/>
        <v>0</v>
      </c>
      <c r="D81">
        <f t="shared" si="6"/>
        <v>0</v>
      </c>
      <c r="E81">
        <f t="shared" si="7"/>
        <v>0</v>
      </c>
      <c r="F81" t="e">
        <f t="shared" si="8"/>
        <v>#DIV/0!</v>
      </c>
      <c r="G81" s="6" t="e">
        <f t="shared" si="9"/>
        <v>#DIV/0!</v>
      </c>
    </row>
    <row r="82" spans="3:7" x14ac:dyDescent="0.3">
      <c r="C82" s="12">
        <f t="shared" si="5"/>
        <v>0</v>
      </c>
      <c r="D82">
        <f t="shared" si="6"/>
        <v>0</v>
      </c>
      <c r="E82">
        <f t="shared" si="7"/>
        <v>0</v>
      </c>
      <c r="F82" t="e">
        <f t="shared" si="8"/>
        <v>#DIV/0!</v>
      </c>
      <c r="G82" s="6" t="e">
        <f t="shared" si="9"/>
        <v>#DIV/0!</v>
      </c>
    </row>
    <row r="83" spans="3:7" x14ac:dyDescent="0.3">
      <c r="C83" s="12">
        <f t="shared" si="5"/>
        <v>0</v>
      </c>
      <c r="D83">
        <f t="shared" si="6"/>
        <v>0</v>
      </c>
      <c r="E83">
        <f t="shared" si="7"/>
        <v>0</v>
      </c>
      <c r="F83" t="e">
        <f t="shared" si="8"/>
        <v>#DIV/0!</v>
      </c>
      <c r="G83" s="6" t="e">
        <f t="shared" si="9"/>
        <v>#DIV/0!</v>
      </c>
    </row>
    <row r="84" spans="3:7" x14ac:dyDescent="0.3">
      <c r="C84" s="12">
        <f t="shared" si="5"/>
        <v>0</v>
      </c>
      <c r="D84">
        <f t="shared" si="6"/>
        <v>0</v>
      </c>
      <c r="E84">
        <f t="shared" si="7"/>
        <v>0</v>
      </c>
      <c r="F84" t="e">
        <f t="shared" si="8"/>
        <v>#DIV/0!</v>
      </c>
      <c r="G84" s="6" t="e">
        <f t="shared" si="9"/>
        <v>#DIV/0!</v>
      </c>
    </row>
    <row r="85" spans="3:7" x14ac:dyDescent="0.3">
      <c r="C85" s="12">
        <f t="shared" si="5"/>
        <v>0</v>
      </c>
      <c r="D85">
        <f t="shared" si="6"/>
        <v>0</v>
      </c>
      <c r="E85">
        <f t="shared" si="7"/>
        <v>0</v>
      </c>
      <c r="F85" t="e">
        <f t="shared" si="8"/>
        <v>#DIV/0!</v>
      </c>
      <c r="G85" s="6" t="e">
        <f t="shared" si="9"/>
        <v>#DIV/0!</v>
      </c>
    </row>
    <row r="86" spans="3:7" x14ac:dyDescent="0.3">
      <c r="C86" s="12">
        <f t="shared" si="5"/>
        <v>0</v>
      </c>
      <c r="D86">
        <f t="shared" si="6"/>
        <v>0</v>
      </c>
      <c r="E86">
        <f t="shared" si="7"/>
        <v>0</v>
      </c>
      <c r="F86" t="e">
        <f t="shared" si="8"/>
        <v>#DIV/0!</v>
      </c>
      <c r="G86" s="6" t="e">
        <f t="shared" si="9"/>
        <v>#DIV/0!</v>
      </c>
    </row>
    <row r="87" spans="3:7" x14ac:dyDescent="0.3">
      <c r="C87" s="12">
        <f t="shared" si="5"/>
        <v>0</v>
      </c>
      <c r="D87">
        <f t="shared" si="6"/>
        <v>0</v>
      </c>
      <c r="E87">
        <f t="shared" si="7"/>
        <v>0</v>
      </c>
      <c r="F87" t="e">
        <f t="shared" si="8"/>
        <v>#DIV/0!</v>
      </c>
      <c r="G87" s="6" t="e">
        <f t="shared" si="9"/>
        <v>#DIV/0!</v>
      </c>
    </row>
    <row r="88" spans="3:7" x14ac:dyDescent="0.3">
      <c r="C88" s="12">
        <f t="shared" si="5"/>
        <v>0</v>
      </c>
      <c r="D88">
        <f t="shared" si="6"/>
        <v>0</v>
      </c>
      <c r="E88">
        <f t="shared" si="7"/>
        <v>0</v>
      </c>
      <c r="F88" t="e">
        <f t="shared" si="8"/>
        <v>#DIV/0!</v>
      </c>
      <c r="G88" s="6" t="e">
        <f t="shared" si="9"/>
        <v>#DIV/0!</v>
      </c>
    </row>
    <row r="89" spans="3:7" x14ac:dyDescent="0.3">
      <c r="C89" s="12">
        <f t="shared" si="5"/>
        <v>0</v>
      </c>
      <c r="D89">
        <f t="shared" si="6"/>
        <v>0</v>
      </c>
      <c r="E89">
        <f t="shared" si="7"/>
        <v>0</v>
      </c>
      <c r="F89" t="e">
        <f t="shared" si="8"/>
        <v>#DIV/0!</v>
      </c>
      <c r="G89" s="6" t="e">
        <f t="shared" si="9"/>
        <v>#DIV/0!</v>
      </c>
    </row>
    <row r="90" spans="3:7" x14ac:dyDescent="0.3">
      <c r="C90" s="12">
        <f t="shared" si="5"/>
        <v>0</v>
      </c>
      <c r="D90">
        <f t="shared" si="6"/>
        <v>0</v>
      </c>
      <c r="E90">
        <f t="shared" si="7"/>
        <v>0</v>
      </c>
      <c r="F90" t="e">
        <f t="shared" si="8"/>
        <v>#DIV/0!</v>
      </c>
      <c r="G90" s="6" t="e">
        <f t="shared" si="9"/>
        <v>#DIV/0!</v>
      </c>
    </row>
    <row r="91" spans="3:7" x14ac:dyDescent="0.3">
      <c r="C91" s="12">
        <f t="shared" si="5"/>
        <v>0</v>
      </c>
      <c r="D91">
        <f t="shared" si="6"/>
        <v>0</v>
      </c>
      <c r="E91">
        <f t="shared" si="7"/>
        <v>0</v>
      </c>
      <c r="F91" t="e">
        <f t="shared" si="8"/>
        <v>#DIV/0!</v>
      </c>
      <c r="G91" s="6" t="e">
        <f t="shared" si="9"/>
        <v>#DIV/0!</v>
      </c>
    </row>
    <row r="92" spans="3:7" x14ac:dyDescent="0.3">
      <c r="C92" s="12">
        <f t="shared" si="5"/>
        <v>0</v>
      </c>
      <c r="D92">
        <f t="shared" si="6"/>
        <v>0</v>
      </c>
      <c r="E92">
        <f t="shared" si="7"/>
        <v>0</v>
      </c>
      <c r="F92" t="e">
        <f t="shared" si="8"/>
        <v>#DIV/0!</v>
      </c>
      <c r="G92" s="6" t="e">
        <f t="shared" si="9"/>
        <v>#DIV/0!</v>
      </c>
    </row>
    <row r="93" spans="3:7" x14ac:dyDescent="0.3">
      <c r="C93" s="12">
        <f t="shared" si="5"/>
        <v>0</v>
      </c>
      <c r="D93">
        <f t="shared" si="6"/>
        <v>0</v>
      </c>
      <c r="E93">
        <f t="shared" si="7"/>
        <v>0</v>
      </c>
      <c r="F93" t="e">
        <f t="shared" si="8"/>
        <v>#DIV/0!</v>
      </c>
      <c r="G93" s="6" t="e">
        <f t="shared" si="9"/>
        <v>#DIV/0!</v>
      </c>
    </row>
    <row r="94" spans="3:7" x14ac:dyDescent="0.3">
      <c r="C94" s="12">
        <f t="shared" si="5"/>
        <v>0</v>
      </c>
      <c r="D94">
        <f t="shared" si="6"/>
        <v>0</v>
      </c>
      <c r="E94">
        <f t="shared" si="7"/>
        <v>0</v>
      </c>
      <c r="F94" t="e">
        <f t="shared" si="8"/>
        <v>#DIV/0!</v>
      </c>
      <c r="G94" s="6" t="e">
        <f t="shared" si="9"/>
        <v>#DIV/0!</v>
      </c>
    </row>
    <row r="95" spans="3:7" x14ac:dyDescent="0.3">
      <c r="C95" s="12">
        <f t="shared" si="5"/>
        <v>0</v>
      </c>
      <c r="D95">
        <f t="shared" si="6"/>
        <v>0</v>
      </c>
      <c r="E95">
        <f t="shared" si="7"/>
        <v>0</v>
      </c>
      <c r="F95" t="e">
        <f t="shared" si="8"/>
        <v>#DIV/0!</v>
      </c>
      <c r="G95" s="6" t="e">
        <f t="shared" si="9"/>
        <v>#DIV/0!</v>
      </c>
    </row>
    <row r="96" spans="3:7" x14ac:dyDescent="0.3">
      <c r="C96" s="12">
        <f t="shared" si="5"/>
        <v>0</v>
      </c>
      <c r="D96">
        <f t="shared" si="6"/>
        <v>0</v>
      </c>
      <c r="E96">
        <f t="shared" si="7"/>
        <v>0</v>
      </c>
      <c r="F96" t="e">
        <f t="shared" si="8"/>
        <v>#DIV/0!</v>
      </c>
      <c r="G96" s="6" t="e">
        <f t="shared" si="9"/>
        <v>#DIV/0!</v>
      </c>
    </row>
    <row r="97" spans="3:7" x14ac:dyDescent="0.3">
      <c r="C97" s="12">
        <f t="shared" si="5"/>
        <v>0</v>
      </c>
      <c r="D97">
        <f t="shared" si="6"/>
        <v>0</v>
      </c>
      <c r="E97">
        <f t="shared" si="7"/>
        <v>0</v>
      </c>
      <c r="F97" t="e">
        <f t="shared" si="8"/>
        <v>#DIV/0!</v>
      </c>
      <c r="G97" s="6" t="e">
        <f t="shared" si="9"/>
        <v>#DIV/0!</v>
      </c>
    </row>
    <row r="98" spans="3:7" x14ac:dyDescent="0.3">
      <c r="C98" s="12">
        <f t="shared" si="5"/>
        <v>0</v>
      </c>
      <c r="D98">
        <f t="shared" si="6"/>
        <v>0</v>
      </c>
      <c r="E98">
        <f t="shared" si="7"/>
        <v>0</v>
      </c>
      <c r="F98" t="e">
        <f t="shared" si="8"/>
        <v>#DIV/0!</v>
      </c>
      <c r="G98" s="6" t="e">
        <f t="shared" si="9"/>
        <v>#DIV/0!</v>
      </c>
    </row>
    <row r="99" spans="3:7" x14ac:dyDescent="0.3">
      <c r="C99" s="12">
        <f t="shared" si="5"/>
        <v>0</v>
      </c>
      <c r="D99">
        <f t="shared" si="6"/>
        <v>0</v>
      </c>
      <c r="E99">
        <f t="shared" si="7"/>
        <v>0</v>
      </c>
      <c r="F99" t="e">
        <f t="shared" si="8"/>
        <v>#DIV/0!</v>
      </c>
      <c r="G99" s="6" t="e">
        <f t="shared" si="9"/>
        <v>#DIV/0!</v>
      </c>
    </row>
    <row r="100" spans="3:7" x14ac:dyDescent="0.3">
      <c r="C100" s="12">
        <f t="shared" si="5"/>
        <v>0</v>
      </c>
      <c r="D100">
        <f t="shared" si="6"/>
        <v>0</v>
      </c>
      <c r="E100">
        <f t="shared" si="7"/>
        <v>0</v>
      </c>
      <c r="F100" t="e">
        <f t="shared" si="8"/>
        <v>#DIV/0!</v>
      </c>
      <c r="G100" s="6" t="e">
        <f t="shared" si="9"/>
        <v>#DIV/0!</v>
      </c>
    </row>
    <row r="101" spans="3:7" x14ac:dyDescent="0.3">
      <c r="C101" s="12">
        <f t="shared" si="5"/>
        <v>0</v>
      </c>
      <c r="D101">
        <f t="shared" si="6"/>
        <v>0</v>
      </c>
      <c r="E101">
        <f t="shared" si="7"/>
        <v>0</v>
      </c>
      <c r="F101" t="e">
        <f t="shared" si="8"/>
        <v>#DIV/0!</v>
      </c>
      <c r="G101" s="6" t="e">
        <f t="shared" si="9"/>
        <v>#DIV/0!</v>
      </c>
    </row>
    <row r="102" spans="3:7" x14ac:dyDescent="0.3">
      <c r="C102" s="12">
        <f t="shared" si="5"/>
        <v>0</v>
      </c>
      <c r="D102">
        <f t="shared" si="6"/>
        <v>0</v>
      </c>
      <c r="E102">
        <f t="shared" si="7"/>
        <v>0</v>
      </c>
      <c r="F102" t="e">
        <f t="shared" si="8"/>
        <v>#DIV/0!</v>
      </c>
      <c r="G102" s="6" t="e">
        <f t="shared" si="9"/>
        <v>#DIV/0!</v>
      </c>
    </row>
    <row r="103" spans="3:7" x14ac:dyDescent="0.3">
      <c r="C103" s="12">
        <f t="shared" si="5"/>
        <v>0</v>
      </c>
      <c r="D103">
        <f t="shared" si="6"/>
        <v>0</v>
      </c>
      <c r="E103">
        <f t="shared" si="7"/>
        <v>0</v>
      </c>
      <c r="F103" t="e">
        <f t="shared" si="8"/>
        <v>#DIV/0!</v>
      </c>
      <c r="G103" s="6" t="e">
        <f t="shared" si="9"/>
        <v>#DIV/0!</v>
      </c>
    </row>
    <row r="104" spans="3:7" x14ac:dyDescent="0.3">
      <c r="C104" s="12">
        <f t="shared" si="5"/>
        <v>0</v>
      </c>
      <c r="D104">
        <f t="shared" si="6"/>
        <v>0</v>
      </c>
      <c r="E104">
        <f t="shared" si="7"/>
        <v>0</v>
      </c>
      <c r="F104" t="e">
        <f t="shared" si="8"/>
        <v>#DIV/0!</v>
      </c>
      <c r="G104" s="6" t="e">
        <f t="shared" si="9"/>
        <v>#DIV/0!</v>
      </c>
    </row>
    <row r="105" spans="3:7" x14ac:dyDescent="0.3">
      <c r="C105" s="12">
        <f t="shared" si="5"/>
        <v>0</v>
      </c>
      <c r="D105">
        <f t="shared" si="6"/>
        <v>0</v>
      </c>
      <c r="E105">
        <f t="shared" si="7"/>
        <v>0</v>
      </c>
      <c r="F105" t="e">
        <f t="shared" si="8"/>
        <v>#DIV/0!</v>
      </c>
      <c r="G105" s="6" t="e">
        <f t="shared" si="9"/>
        <v>#DIV/0!</v>
      </c>
    </row>
    <row r="106" spans="3:7" x14ac:dyDescent="0.3">
      <c r="C106" s="12">
        <f t="shared" si="5"/>
        <v>0</v>
      </c>
      <c r="D106">
        <f t="shared" si="6"/>
        <v>0</v>
      </c>
      <c r="E106">
        <f t="shared" si="7"/>
        <v>0</v>
      </c>
      <c r="F106" t="e">
        <f t="shared" si="8"/>
        <v>#DIV/0!</v>
      </c>
      <c r="G106" s="6" t="e">
        <f t="shared" si="9"/>
        <v>#DIV/0!</v>
      </c>
    </row>
    <row r="107" spans="3:7" x14ac:dyDescent="0.3">
      <c r="C107" s="12">
        <f t="shared" si="5"/>
        <v>0</v>
      </c>
      <c r="D107">
        <f t="shared" si="6"/>
        <v>0</v>
      </c>
      <c r="E107">
        <f t="shared" si="7"/>
        <v>0</v>
      </c>
      <c r="F107" t="e">
        <f t="shared" si="8"/>
        <v>#DIV/0!</v>
      </c>
      <c r="G107" s="6" t="e">
        <f t="shared" si="9"/>
        <v>#DIV/0!</v>
      </c>
    </row>
    <row r="108" spans="3:7" x14ac:dyDescent="0.3">
      <c r="C108" s="12">
        <f t="shared" si="5"/>
        <v>0</v>
      </c>
      <c r="D108">
        <f t="shared" si="6"/>
        <v>0</v>
      </c>
      <c r="E108">
        <f t="shared" si="7"/>
        <v>0</v>
      </c>
      <c r="F108" t="e">
        <f t="shared" si="8"/>
        <v>#DIV/0!</v>
      </c>
      <c r="G108" s="6" t="e">
        <f t="shared" si="9"/>
        <v>#DIV/0!</v>
      </c>
    </row>
    <row r="109" spans="3:7" x14ac:dyDescent="0.3">
      <c r="C109" s="12">
        <f t="shared" si="5"/>
        <v>0</v>
      </c>
      <c r="D109">
        <f t="shared" si="6"/>
        <v>0</v>
      </c>
      <c r="E109">
        <f t="shared" si="7"/>
        <v>0</v>
      </c>
      <c r="F109" t="e">
        <f t="shared" si="8"/>
        <v>#DIV/0!</v>
      </c>
      <c r="G109" s="6" t="e">
        <f t="shared" si="9"/>
        <v>#DIV/0!</v>
      </c>
    </row>
    <row r="110" spans="3:7" x14ac:dyDescent="0.3">
      <c r="C110" s="12">
        <f t="shared" si="5"/>
        <v>0</v>
      </c>
      <c r="D110">
        <f t="shared" si="6"/>
        <v>0</v>
      </c>
      <c r="E110">
        <f t="shared" si="7"/>
        <v>0</v>
      </c>
      <c r="F110" t="e">
        <f t="shared" si="8"/>
        <v>#DIV/0!</v>
      </c>
      <c r="G110" s="6" t="e">
        <f t="shared" si="9"/>
        <v>#DIV/0!</v>
      </c>
    </row>
    <row r="111" spans="3:7" x14ac:dyDescent="0.3">
      <c r="C111" s="12">
        <f t="shared" si="5"/>
        <v>0</v>
      </c>
      <c r="D111">
        <f t="shared" si="6"/>
        <v>0</v>
      </c>
      <c r="E111">
        <f t="shared" si="7"/>
        <v>0</v>
      </c>
      <c r="F111" t="e">
        <f t="shared" si="8"/>
        <v>#DIV/0!</v>
      </c>
      <c r="G111" s="6" t="e">
        <f t="shared" si="9"/>
        <v>#DIV/0!</v>
      </c>
    </row>
    <row r="112" spans="3:7" x14ac:dyDescent="0.3">
      <c r="C112" s="12">
        <f t="shared" si="5"/>
        <v>0</v>
      </c>
      <c r="D112">
        <f t="shared" si="6"/>
        <v>0</v>
      </c>
      <c r="E112">
        <f t="shared" si="7"/>
        <v>0</v>
      </c>
      <c r="F112" t="e">
        <f t="shared" si="8"/>
        <v>#DIV/0!</v>
      </c>
      <c r="G112" s="6" t="e">
        <f t="shared" si="9"/>
        <v>#DIV/0!</v>
      </c>
    </row>
    <row r="113" spans="3:7" x14ac:dyDescent="0.3">
      <c r="C113" s="12">
        <f t="shared" si="5"/>
        <v>0</v>
      </c>
      <c r="D113">
        <f t="shared" si="6"/>
        <v>0</v>
      </c>
      <c r="E113">
        <f t="shared" si="7"/>
        <v>0</v>
      </c>
      <c r="F113" t="e">
        <f t="shared" si="8"/>
        <v>#DIV/0!</v>
      </c>
      <c r="G113" s="6" t="e">
        <f t="shared" si="9"/>
        <v>#DIV/0!</v>
      </c>
    </row>
    <row r="114" spans="3:7" x14ac:dyDescent="0.3">
      <c r="C114" s="12">
        <f t="shared" si="5"/>
        <v>0</v>
      </c>
      <c r="D114">
        <f t="shared" si="6"/>
        <v>0</v>
      </c>
      <c r="E114">
        <f t="shared" si="7"/>
        <v>0</v>
      </c>
      <c r="F114" t="e">
        <f t="shared" si="8"/>
        <v>#DIV/0!</v>
      </c>
      <c r="G114" s="6" t="e">
        <f t="shared" si="9"/>
        <v>#DIV/0!</v>
      </c>
    </row>
    <row r="115" spans="3:7" x14ac:dyDescent="0.3">
      <c r="C115" s="12">
        <f t="shared" si="5"/>
        <v>0</v>
      </c>
      <c r="D115">
        <f t="shared" si="6"/>
        <v>0</v>
      </c>
      <c r="E115">
        <f t="shared" si="7"/>
        <v>0</v>
      </c>
      <c r="F115" t="e">
        <f t="shared" si="8"/>
        <v>#DIV/0!</v>
      </c>
      <c r="G115" s="6" t="e">
        <f t="shared" si="9"/>
        <v>#DIV/0!</v>
      </c>
    </row>
    <row r="116" spans="3:7" x14ac:dyDescent="0.3">
      <c r="C116" s="12">
        <f t="shared" si="5"/>
        <v>0</v>
      </c>
      <c r="D116">
        <f t="shared" si="6"/>
        <v>0</v>
      </c>
      <c r="E116">
        <f t="shared" si="7"/>
        <v>0</v>
      </c>
      <c r="F116" t="e">
        <f t="shared" si="8"/>
        <v>#DIV/0!</v>
      </c>
      <c r="G116" s="6" t="e">
        <f t="shared" si="9"/>
        <v>#DIV/0!</v>
      </c>
    </row>
    <row r="117" spans="3:7" x14ac:dyDescent="0.3">
      <c r="C117" s="12">
        <f t="shared" si="5"/>
        <v>0</v>
      </c>
      <c r="D117">
        <f t="shared" si="6"/>
        <v>0</v>
      </c>
      <c r="E117">
        <f t="shared" si="7"/>
        <v>0</v>
      </c>
      <c r="F117" t="e">
        <f t="shared" si="8"/>
        <v>#DIV/0!</v>
      </c>
      <c r="G117" s="6" t="e">
        <f t="shared" si="9"/>
        <v>#DIV/0!</v>
      </c>
    </row>
    <row r="118" spans="3:7" x14ac:dyDescent="0.3">
      <c r="C118" s="12">
        <f t="shared" si="5"/>
        <v>0</v>
      </c>
      <c r="D118">
        <f t="shared" si="6"/>
        <v>0</v>
      </c>
      <c r="E118">
        <f t="shared" si="7"/>
        <v>0</v>
      </c>
      <c r="F118" t="e">
        <f t="shared" si="8"/>
        <v>#DIV/0!</v>
      </c>
      <c r="G118" s="6" t="e">
        <f t="shared" si="9"/>
        <v>#DIV/0!</v>
      </c>
    </row>
    <row r="119" spans="3:7" x14ac:dyDescent="0.3">
      <c r="C119" s="12">
        <f t="shared" si="5"/>
        <v>0</v>
      </c>
      <c r="D119">
        <f t="shared" si="6"/>
        <v>0</v>
      </c>
      <c r="E119">
        <f t="shared" si="7"/>
        <v>0</v>
      </c>
      <c r="F119" t="e">
        <f t="shared" si="8"/>
        <v>#DIV/0!</v>
      </c>
      <c r="G119" s="6" t="e">
        <f t="shared" si="9"/>
        <v>#DIV/0!</v>
      </c>
    </row>
    <row r="120" spans="3:7" x14ac:dyDescent="0.3">
      <c r="C120" s="12">
        <f t="shared" si="5"/>
        <v>0</v>
      </c>
      <c r="D120">
        <f t="shared" si="6"/>
        <v>0</v>
      </c>
      <c r="E120">
        <f t="shared" si="7"/>
        <v>0</v>
      </c>
      <c r="F120" t="e">
        <f t="shared" si="8"/>
        <v>#DIV/0!</v>
      </c>
      <c r="G120" s="6" t="e">
        <f t="shared" si="9"/>
        <v>#DIV/0!</v>
      </c>
    </row>
    <row r="121" spans="3:7" x14ac:dyDescent="0.3">
      <c r="C121" s="12">
        <f t="shared" si="5"/>
        <v>0</v>
      </c>
      <c r="D121">
        <f t="shared" si="6"/>
        <v>0</v>
      </c>
      <c r="E121">
        <f t="shared" si="7"/>
        <v>0</v>
      </c>
      <c r="F121" t="e">
        <f t="shared" si="8"/>
        <v>#DIV/0!</v>
      </c>
      <c r="G121" s="6" t="e">
        <f t="shared" si="9"/>
        <v>#DIV/0!</v>
      </c>
    </row>
    <row r="122" spans="3:7" x14ac:dyDescent="0.3">
      <c r="C122" s="12">
        <f t="shared" si="5"/>
        <v>0</v>
      </c>
      <c r="D122">
        <f t="shared" si="6"/>
        <v>0</v>
      </c>
      <c r="E122">
        <f t="shared" si="7"/>
        <v>0</v>
      </c>
      <c r="F122" t="e">
        <f t="shared" si="8"/>
        <v>#DIV/0!</v>
      </c>
      <c r="G122" s="6" t="e">
        <f t="shared" si="9"/>
        <v>#DIV/0!</v>
      </c>
    </row>
    <row r="123" spans="3:7" x14ac:dyDescent="0.3">
      <c r="C123" s="12">
        <f t="shared" si="5"/>
        <v>0</v>
      </c>
      <c r="D123">
        <f t="shared" si="6"/>
        <v>0</v>
      </c>
      <c r="E123">
        <f t="shared" si="7"/>
        <v>0</v>
      </c>
      <c r="F123" t="e">
        <f t="shared" si="8"/>
        <v>#DIV/0!</v>
      </c>
      <c r="G123" s="6" t="e">
        <f t="shared" si="9"/>
        <v>#DIV/0!</v>
      </c>
    </row>
    <row r="124" spans="3:7" x14ac:dyDescent="0.3">
      <c r="C124" s="12">
        <f t="shared" si="5"/>
        <v>0</v>
      </c>
      <c r="D124">
        <f t="shared" si="6"/>
        <v>0</v>
      </c>
      <c r="E124">
        <f t="shared" si="7"/>
        <v>0</v>
      </c>
      <c r="F124" t="e">
        <f t="shared" si="8"/>
        <v>#DIV/0!</v>
      </c>
      <c r="G124" s="6" t="e">
        <f t="shared" si="9"/>
        <v>#DIV/0!</v>
      </c>
    </row>
    <row r="125" spans="3:7" x14ac:dyDescent="0.3">
      <c r="C125" s="12">
        <f t="shared" si="5"/>
        <v>0</v>
      </c>
      <c r="D125">
        <f t="shared" si="6"/>
        <v>0</v>
      </c>
      <c r="E125">
        <f t="shared" si="7"/>
        <v>0</v>
      </c>
      <c r="F125" t="e">
        <f t="shared" si="8"/>
        <v>#DIV/0!</v>
      </c>
      <c r="G125" s="6" t="e">
        <f t="shared" si="9"/>
        <v>#DIV/0!</v>
      </c>
    </row>
    <row r="126" spans="3:7" x14ac:dyDescent="0.3">
      <c r="C126" s="12">
        <f t="shared" si="5"/>
        <v>0</v>
      </c>
      <c r="D126">
        <f t="shared" si="6"/>
        <v>0</v>
      </c>
      <c r="E126">
        <f t="shared" si="7"/>
        <v>0</v>
      </c>
      <c r="F126" t="e">
        <f t="shared" si="8"/>
        <v>#DIV/0!</v>
      </c>
      <c r="G126" s="6" t="e">
        <f t="shared" si="9"/>
        <v>#DIV/0!</v>
      </c>
    </row>
    <row r="127" spans="3:7" x14ac:dyDescent="0.3">
      <c r="C127" s="12">
        <f t="shared" si="5"/>
        <v>0</v>
      </c>
      <c r="D127">
        <f t="shared" si="6"/>
        <v>0</v>
      </c>
      <c r="E127">
        <f t="shared" si="7"/>
        <v>0</v>
      </c>
      <c r="F127" t="e">
        <f t="shared" si="8"/>
        <v>#DIV/0!</v>
      </c>
      <c r="G127" s="6" t="e">
        <f t="shared" si="9"/>
        <v>#DIV/0!</v>
      </c>
    </row>
    <row r="128" spans="3:7" x14ac:dyDescent="0.3">
      <c r="C128" s="12">
        <f t="shared" si="5"/>
        <v>0</v>
      </c>
      <c r="D128">
        <f t="shared" si="6"/>
        <v>0</v>
      </c>
      <c r="E128">
        <f t="shared" si="7"/>
        <v>0</v>
      </c>
      <c r="F128" t="e">
        <f t="shared" si="8"/>
        <v>#DIV/0!</v>
      </c>
      <c r="G128" s="6" t="e">
        <f t="shared" si="9"/>
        <v>#DIV/0!</v>
      </c>
    </row>
    <row r="129" spans="3:7" x14ac:dyDescent="0.3">
      <c r="C129" s="12">
        <f t="shared" si="5"/>
        <v>0</v>
      </c>
      <c r="D129">
        <f t="shared" si="6"/>
        <v>0</v>
      </c>
      <c r="E129">
        <f t="shared" si="7"/>
        <v>0</v>
      </c>
      <c r="F129" t="e">
        <f t="shared" si="8"/>
        <v>#DIV/0!</v>
      </c>
      <c r="G129" s="6" t="e">
        <f t="shared" si="9"/>
        <v>#DIV/0!</v>
      </c>
    </row>
    <row r="130" spans="3:7" x14ac:dyDescent="0.3">
      <c r="C130" s="12">
        <f t="shared" si="5"/>
        <v>0</v>
      </c>
      <c r="D130">
        <f t="shared" si="6"/>
        <v>0</v>
      </c>
      <c r="E130">
        <f t="shared" si="7"/>
        <v>0</v>
      </c>
      <c r="F130" t="e">
        <f t="shared" si="8"/>
        <v>#DIV/0!</v>
      </c>
      <c r="G130" s="6" t="e">
        <f t="shared" si="9"/>
        <v>#DIV/0!</v>
      </c>
    </row>
    <row r="131" spans="3:7" x14ac:dyDescent="0.3">
      <c r="C131" s="12">
        <f t="shared" ref="C131:C194" si="10">COUNT(H131:DB131)</f>
        <v>0</v>
      </c>
      <c r="D131">
        <f t="shared" ref="D131:D194" si="11">MIN(H131:DB131)</f>
        <v>0</v>
      </c>
      <c r="E131">
        <f t="shared" ref="E131:E194" si="12">MAX(H131:DB131)</f>
        <v>0</v>
      </c>
      <c r="F131" t="e">
        <f t="shared" ref="F131:F194" si="13">AVERAGE(H131:DB131)</f>
        <v>#DIV/0!</v>
      </c>
      <c r="G131" s="6" t="e">
        <f t="shared" ref="G131:G194" si="14">STDEV(H131:DB131)</f>
        <v>#DIV/0!</v>
      </c>
    </row>
    <row r="132" spans="3:7" x14ac:dyDescent="0.3">
      <c r="C132" s="12">
        <f t="shared" si="10"/>
        <v>0</v>
      </c>
      <c r="D132">
        <f t="shared" si="11"/>
        <v>0</v>
      </c>
      <c r="E132">
        <f t="shared" si="12"/>
        <v>0</v>
      </c>
      <c r="F132" t="e">
        <f t="shared" si="13"/>
        <v>#DIV/0!</v>
      </c>
      <c r="G132" s="6" t="e">
        <f t="shared" si="14"/>
        <v>#DIV/0!</v>
      </c>
    </row>
    <row r="133" spans="3:7" x14ac:dyDescent="0.3">
      <c r="C133" s="12">
        <f t="shared" si="10"/>
        <v>0</v>
      </c>
      <c r="D133">
        <f t="shared" si="11"/>
        <v>0</v>
      </c>
      <c r="E133">
        <f t="shared" si="12"/>
        <v>0</v>
      </c>
      <c r="F133" t="e">
        <f t="shared" si="13"/>
        <v>#DIV/0!</v>
      </c>
      <c r="G133" s="6" t="e">
        <f t="shared" si="14"/>
        <v>#DIV/0!</v>
      </c>
    </row>
    <row r="134" spans="3:7" x14ac:dyDescent="0.3">
      <c r="C134" s="12">
        <f t="shared" si="10"/>
        <v>0</v>
      </c>
      <c r="D134">
        <f t="shared" si="11"/>
        <v>0</v>
      </c>
      <c r="E134">
        <f t="shared" si="12"/>
        <v>0</v>
      </c>
      <c r="F134" t="e">
        <f t="shared" si="13"/>
        <v>#DIV/0!</v>
      </c>
      <c r="G134" s="6" t="e">
        <f t="shared" si="14"/>
        <v>#DIV/0!</v>
      </c>
    </row>
    <row r="135" spans="3:7" x14ac:dyDescent="0.3">
      <c r="C135" s="12">
        <f t="shared" si="10"/>
        <v>0</v>
      </c>
      <c r="D135">
        <f t="shared" si="11"/>
        <v>0</v>
      </c>
      <c r="E135">
        <f t="shared" si="12"/>
        <v>0</v>
      </c>
      <c r="F135" t="e">
        <f t="shared" si="13"/>
        <v>#DIV/0!</v>
      </c>
      <c r="G135" s="6" t="e">
        <f t="shared" si="14"/>
        <v>#DIV/0!</v>
      </c>
    </row>
    <row r="136" spans="3:7" x14ac:dyDescent="0.3">
      <c r="C136" s="12">
        <f t="shared" si="10"/>
        <v>0</v>
      </c>
      <c r="D136">
        <f t="shared" si="11"/>
        <v>0</v>
      </c>
      <c r="E136">
        <f t="shared" si="12"/>
        <v>0</v>
      </c>
      <c r="F136" t="e">
        <f t="shared" si="13"/>
        <v>#DIV/0!</v>
      </c>
      <c r="G136" s="6" t="e">
        <f t="shared" si="14"/>
        <v>#DIV/0!</v>
      </c>
    </row>
    <row r="137" spans="3:7" x14ac:dyDescent="0.3">
      <c r="C137" s="12">
        <f t="shared" si="10"/>
        <v>0</v>
      </c>
      <c r="D137">
        <f t="shared" si="11"/>
        <v>0</v>
      </c>
      <c r="E137">
        <f t="shared" si="12"/>
        <v>0</v>
      </c>
      <c r="F137" t="e">
        <f t="shared" si="13"/>
        <v>#DIV/0!</v>
      </c>
      <c r="G137" s="6" t="e">
        <f t="shared" si="14"/>
        <v>#DIV/0!</v>
      </c>
    </row>
    <row r="138" spans="3:7" x14ac:dyDescent="0.3">
      <c r="C138" s="12">
        <f t="shared" si="10"/>
        <v>0</v>
      </c>
      <c r="D138">
        <f t="shared" si="11"/>
        <v>0</v>
      </c>
      <c r="E138">
        <f t="shared" si="12"/>
        <v>0</v>
      </c>
      <c r="F138" t="e">
        <f t="shared" si="13"/>
        <v>#DIV/0!</v>
      </c>
      <c r="G138" s="6" t="e">
        <f t="shared" si="14"/>
        <v>#DIV/0!</v>
      </c>
    </row>
    <row r="139" spans="3:7" x14ac:dyDescent="0.3">
      <c r="C139" s="12">
        <f t="shared" si="10"/>
        <v>0</v>
      </c>
      <c r="D139">
        <f t="shared" si="11"/>
        <v>0</v>
      </c>
      <c r="E139">
        <f t="shared" si="12"/>
        <v>0</v>
      </c>
      <c r="F139" t="e">
        <f t="shared" si="13"/>
        <v>#DIV/0!</v>
      </c>
      <c r="G139" s="6" t="e">
        <f t="shared" si="14"/>
        <v>#DIV/0!</v>
      </c>
    </row>
    <row r="140" spans="3:7" x14ac:dyDescent="0.3">
      <c r="C140" s="12">
        <f t="shared" si="10"/>
        <v>0</v>
      </c>
      <c r="D140">
        <f t="shared" si="11"/>
        <v>0</v>
      </c>
      <c r="E140">
        <f t="shared" si="12"/>
        <v>0</v>
      </c>
      <c r="F140" t="e">
        <f t="shared" si="13"/>
        <v>#DIV/0!</v>
      </c>
      <c r="G140" s="6" t="e">
        <f t="shared" si="14"/>
        <v>#DIV/0!</v>
      </c>
    </row>
    <row r="141" spans="3:7" x14ac:dyDescent="0.3">
      <c r="C141" s="12">
        <f t="shared" si="10"/>
        <v>0</v>
      </c>
      <c r="D141">
        <f t="shared" si="11"/>
        <v>0</v>
      </c>
      <c r="E141">
        <f t="shared" si="12"/>
        <v>0</v>
      </c>
      <c r="F141" t="e">
        <f t="shared" si="13"/>
        <v>#DIV/0!</v>
      </c>
      <c r="G141" s="6" t="e">
        <f t="shared" si="14"/>
        <v>#DIV/0!</v>
      </c>
    </row>
    <row r="142" spans="3:7" x14ac:dyDescent="0.3">
      <c r="C142" s="12">
        <f t="shared" si="10"/>
        <v>0</v>
      </c>
      <c r="D142">
        <f t="shared" si="11"/>
        <v>0</v>
      </c>
      <c r="E142">
        <f t="shared" si="12"/>
        <v>0</v>
      </c>
      <c r="F142" t="e">
        <f t="shared" si="13"/>
        <v>#DIV/0!</v>
      </c>
      <c r="G142" s="6" t="e">
        <f t="shared" si="14"/>
        <v>#DIV/0!</v>
      </c>
    </row>
    <row r="143" spans="3:7" x14ac:dyDescent="0.3">
      <c r="C143" s="12">
        <f t="shared" si="10"/>
        <v>0</v>
      </c>
      <c r="D143">
        <f t="shared" si="11"/>
        <v>0</v>
      </c>
      <c r="E143">
        <f t="shared" si="12"/>
        <v>0</v>
      </c>
      <c r="F143" t="e">
        <f t="shared" si="13"/>
        <v>#DIV/0!</v>
      </c>
      <c r="G143" s="6" t="e">
        <f t="shared" si="14"/>
        <v>#DIV/0!</v>
      </c>
    </row>
    <row r="144" spans="3:7" x14ac:dyDescent="0.3">
      <c r="C144" s="12">
        <f t="shared" si="10"/>
        <v>0</v>
      </c>
      <c r="D144">
        <f t="shared" si="11"/>
        <v>0</v>
      </c>
      <c r="E144">
        <f t="shared" si="12"/>
        <v>0</v>
      </c>
      <c r="F144" t="e">
        <f t="shared" si="13"/>
        <v>#DIV/0!</v>
      </c>
      <c r="G144" s="6" t="e">
        <f t="shared" si="14"/>
        <v>#DIV/0!</v>
      </c>
    </row>
    <row r="145" spans="3:7" x14ac:dyDescent="0.3">
      <c r="C145" s="12">
        <f t="shared" si="10"/>
        <v>0</v>
      </c>
      <c r="D145">
        <f t="shared" si="11"/>
        <v>0</v>
      </c>
      <c r="E145">
        <f t="shared" si="12"/>
        <v>0</v>
      </c>
      <c r="F145" t="e">
        <f t="shared" si="13"/>
        <v>#DIV/0!</v>
      </c>
      <c r="G145" s="6" t="e">
        <f t="shared" si="14"/>
        <v>#DIV/0!</v>
      </c>
    </row>
    <row r="146" spans="3:7" x14ac:dyDescent="0.3">
      <c r="C146" s="12">
        <f t="shared" si="10"/>
        <v>0</v>
      </c>
      <c r="D146">
        <f t="shared" si="11"/>
        <v>0</v>
      </c>
      <c r="E146">
        <f t="shared" si="12"/>
        <v>0</v>
      </c>
      <c r="F146" t="e">
        <f t="shared" si="13"/>
        <v>#DIV/0!</v>
      </c>
      <c r="G146" s="6" t="e">
        <f t="shared" si="14"/>
        <v>#DIV/0!</v>
      </c>
    </row>
    <row r="147" spans="3:7" x14ac:dyDescent="0.3">
      <c r="C147" s="12">
        <f t="shared" si="10"/>
        <v>0</v>
      </c>
      <c r="D147">
        <f t="shared" si="11"/>
        <v>0</v>
      </c>
      <c r="E147">
        <f t="shared" si="12"/>
        <v>0</v>
      </c>
      <c r="F147" t="e">
        <f t="shared" si="13"/>
        <v>#DIV/0!</v>
      </c>
      <c r="G147" s="6" t="e">
        <f t="shared" si="14"/>
        <v>#DIV/0!</v>
      </c>
    </row>
    <row r="148" spans="3:7" x14ac:dyDescent="0.3">
      <c r="C148" s="12">
        <f t="shared" si="10"/>
        <v>0</v>
      </c>
      <c r="D148">
        <f t="shared" si="11"/>
        <v>0</v>
      </c>
      <c r="E148">
        <f t="shared" si="12"/>
        <v>0</v>
      </c>
      <c r="F148" t="e">
        <f t="shared" si="13"/>
        <v>#DIV/0!</v>
      </c>
      <c r="G148" s="6" t="e">
        <f t="shared" si="14"/>
        <v>#DIV/0!</v>
      </c>
    </row>
    <row r="149" spans="3:7" x14ac:dyDescent="0.3">
      <c r="C149" s="12">
        <f t="shared" si="10"/>
        <v>0</v>
      </c>
      <c r="D149">
        <f t="shared" si="11"/>
        <v>0</v>
      </c>
      <c r="E149">
        <f t="shared" si="12"/>
        <v>0</v>
      </c>
      <c r="F149" t="e">
        <f t="shared" si="13"/>
        <v>#DIV/0!</v>
      </c>
      <c r="G149" s="6" t="e">
        <f t="shared" si="14"/>
        <v>#DIV/0!</v>
      </c>
    </row>
    <row r="150" spans="3:7" x14ac:dyDescent="0.3">
      <c r="C150" s="12">
        <f t="shared" si="10"/>
        <v>0</v>
      </c>
      <c r="D150">
        <f t="shared" si="11"/>
        <v>0</v>
      </c>
      <c r="E150">
        <f t="shared" si="12"/>
        <v>0</v>
      </c>
      <c r="F150" t="e">
        <f t="shared" si="13"/>
        <v>#DIV/0!</v>
      </c>
      <c r="G150" s="6" t="e">
        <f t="shared" si="14"/>
        <v>#DIV/0!</v>
      </c>
    </row>
    <row r="151" spans="3:7" x14ac:dyDescent="0.3">
      <c r="C151" s="12">
        <f t="shared" si="10"/>
        <v>0</v>
      </c>
      <c r="D151">
        <f t="shared" si="11"/>
        <v>0</v>
      </c>
      <c r="E151">
        <f t="shared" si="12"/>
        <v>0</v>
      </c>
      <c r="F151" t="e">
        <f t="shared" si="13"/>
        <v>#DIV/0!</v>
      </c>
      <c r="G151" s="6" t="e">
        <f t="shared" si="14"/>
        <v>#DIV/0!</v>
      </c>
    </row>
    <row r="152" spans="3:7" x14ac:dyDescent="0.3">
      <c r="C152" s="12">
        <f t="shared" si="10"/>
        <v>0</v>
      </c>
      <c r="D152">
        <f t="shared" si="11"/>
        <v>0</v>
      </c>
      <c r="E152">
        <f t="shared" si="12"/>
        <v>0</v>
      </c>
      <c r="F152" t="e">
        <f t="shared" si="13"/>
        <v>#DIV/0!</v>
      </c>
      <c r="G152" s="6" t="e">
        <f t="shared" si="14"/>
        <v>#DIV/0!</v>
      </c>
    </row>
    <row r="153" spans="3:7" x14ac:dyDescent="0.3">
      <c r="C153" s="12">
        <f t="shared" si="10"/>
        <v>0</v>
      </c>
      <c r="D153">
        <f t="shared" si="11"/>
        <v>0</v>
      </c>
      <c r="E153">
        <f t="shared" si="12"/>
        <v>0</v>
      </c>
      <c r="F153" t="e">
        <f t="shared" si="13"/>
        <v>#DIV/0!</v>
      </c>
      <c r="G153" s="6" t="e">
        <f t="shared" si="14"/>
        <v>#DIV/0!</v>
      </c>
    </row>
    <row r="154" spans="3:7" x14ac:dyDescent="0.3">
      <c r="C154" s="12">
        <f t="shared" si="10"/>
        <v>0</v>
      </c>
      <c r="D154">
        <f t="shared" si="11"/>
        <v>0</v>
      </c>
      <c r="E154">
        <f t="shared" si="12"/>
        <v>0</v>
      </c>
      <c r="F154" t="e">
        <f t="shared" si="13"/>
        <v>#DIV/0!</v>
      </c>
      <c r="G154" s="6" t="e">
        <f t="shared" si="14"/>
        <v>#DIV/0!</v>
      </c>
    </row>
    <row r="155" spans="3:7" x14ac:dyDescent="0.3">
      <c r="C155" s="12">
        <f t="shared" si="10"/>
        <v>0</v>
      </c>
      <c r="D155">
        <f t="shared" si="11"/>
        <v>0</v>
      </c>
      <c r="E155">
        <f t="shared" si="12"/>
        <v>0</v>
      </c>
      <c r="F155" t="e">
        <f t="shared" si="13"/>
        <v>#DIV/0!</v>
      </c>
      <c r="G155" s="6" t="e">
        <f t="shared" si="14"/>
        <v>#DIV/0!</v>
      </c>
    </row>
    <row r="156" spans="3:7" x14ac:dyDescent="0.3">
      <c r="C156" s="12">
        <f t="shared" si="10"/>
        <v>0</v>
      </c>
      <c r="D156">
        <f t="shared" si="11"/>
        <v>0</v>
      </c>
      <c r="E156">
        <f t="shared" si="12"/>
        <v>0</v>
      </c>
      <c r="F156" t="e">
        <f t="shared" si="13"/>
        <v>#DIV/0!</v>
      </c>
      <c r="G156" s="6" t="e">
        <f t="shared" si="14"/>
        <v>#DIV/0!</v>
      </c>
    </row>
    <row r="157" spans="3:7" x14ac:dyDescent="0.3">
      <c r="C157" s="12">
        <f t="shared" si="10"/>
        <v>0</v>
      </c>
      <c r="D157">
        <f t="shared" si="11"/>
        <v>0</v>
      </c>
      <c r="E157">
        <f t="shared" si="12"/>
        <v>0</v>
      </c>
      <c r="F157" t="e">
        <f t="shared" si="13"/>
        <v>#DIV/0!</v>
      </c>
      <c r="G157" s="6" t="e">
        <f t="shared" si="14"/>
        <v>#DIV/0!</v>
      </c>
    </row>
    <row r="158" spans="3:7" x14ac:dyDescent="0.3">
      <c r="C158" s="12">
        <f t="shared" si="10"/>
        <v>0</v>
      </c>
      <c r="D158">
        <f t="shared" si="11"/>
        <v>0</v>
      </c>
      <c r="E158">
        <f t="shared" si="12"/>
        <v>0</v>
      </c>
      <c r="F158" t="e">
        <f t="shared" si="13"/>
        <v>#DIV/0!</v>
      </c>
      <c r="G158" s="6" t="e">
        <f t="shared" si="14"/>
        <v>#DIV/0!</v>
      </c>
    </row>
    <row r="159" spans="3:7" x14ac:dyDescent="0.3">
      <c r="C159" s="12">
        <f t="shared" si="10"/>
        <v>0</v>
      </c>
      <c r="D159">
        <f t="shared" si="11"/>
        <v>0</v>
      </c>
      <c r="E159">
        <f t="shared" si="12"/>
        <v>0</v>
      </c>
      <c r="F159" t="e">
        <f t="shared" si="13"/>
        <v>#DIV/0!</v>
      </c>
      <c r="G159" s="6" t="e">
        <f t="shared" si="14"/>
        <v>#DIV/0!</v>
      </c>
    </row>
    <row r="160" spans="3:7" x14ac:dyDescent="0.3">
      <c r="C160" s="12">
        <f t="shared" si="10"/>
        <v>0</v>
      </c>
      <c r="D160">
        <f t="shared" si="11"/>
        <v>0</v>
      </c>
      <c r="E160">
        <f t="shared" si="12"/>
        <v>0</v>
      </c>
      <c r="F160" t="e">
        <f t="shared" si="13"/>
        <v>#DIV/0!</v>
      </c>
      <c r="G160" s="6" t="e">
        <f t="shared" si="14"/>
        <v>#DIV/0!</v>
      </c>
    </row>
    <row r="161" spans="3:7" x14ac:dyDescent="0.3">
      <c r="C161" s="12">
        <f t="shared" si="10"/>
        <v>0</v>
      </c>
      <c r="D161">
        <f t="shared" si="11"/>
        <v>0</v>
      </c>
      <c r="E161">
        <f t="shared" si="12"/>
        <v>0</v>
      </c>
      <c r="F161" t="e">
        <f t="shared" si="13"/>
        <v>#DIV/0!</v>
      </c>
      <c r="G161" s="6" t="e">
        <f t="shared" si="14"/>
        <v>#DIV/0!</v>
      </c>
    </row>
    <row r="162" spans="3:7" x14ac:dyDescent="0.3">
      <c r="C162" s="12">
        <f t="shared" si="10"/>
        <v>0</v>
      </c>
      <c r="D162">
        <f t="shared" si="11"/>
        <v>0</v>
      </c>
      <c r="E162">
        <f t="shared" si="12"/>
        <v>0</v>
      </c>
      <c r="F162" t="e">
        <f t="shared" si="13"/>
        <v>#DIV/0!</v>
      </c>
      <c r="G162" s="6" t="e">
        <f t="shared" si="14"/>
        <v>#DIV/0!</v>
      </c>
    </row>
    <row r="163" spans="3:7" x14ac:dyDescent="0.3">
      <c r="C163" s="12">
        <f t="shared" si="10"/>
        <v>0</v>
      </c>
      <c r="D163">
        <f t="shared" si="11"/>
        <v>0</v>
      </c>
      <c r="E163">
        <f t="shared" si="12"/>
        <v>0</v>
      </c>
      <c r="F163" t="e">
        <f t="shared" si="13"/>
        <v>#DIV/0!</v>
      </c>
      <c r="G163" s="6" t="e">
        <f t="shared" si="14"/>
        <v>#DIV/0!</v>
      </c>
    </row>
    <row r="164" spans="3:7" x14ac:dyDescent="0.3">
      <c r="C164" s="12">
        <f t="shared" si="10"/>
        <v>0</v>
      </c>
      <c r="D164">
        <f t="shared" si="11"/>
        <v>0</v>
      </c>
      <c r="E164">
        <f t="shared" si="12"/>
        <v>0</v>
      </c>
      <c r="F164" t="e">
        <f t="shared" si="13"/>
        <v>#DIV/0!</v>
      </c>
      <c r="G164" s="6" t="e">
        <f t="shared" si="14"/>
        <v>#DIV/0!</v>
      </c>
    </row>
    <row r="165" spans="3:7" x14ac:dyDescent="0.3">
      <c r="C165" s="12">
        <f t="shared" si="10"/>
        <v>0</v>
      </c>
      <c r="D165">
        <f t="shared" si="11"/>
        <v>0</v>
      </c>
      <c r="E165">
        <f t="shared" si="12"/>
        <v>0</v>
      </c>
      <c r="F165" t="e">
        <f t="shared" si="13"/>
        <v>#DIV/0!</v>
      </c>
      <c r="G165" s="6" t="e">
        <f t="shared" si="14"/>
        <v>#DIV/0!</v>
      </c>
    </row>
    <row r="166" spans="3:7" x14ac:dyDescent="0.3">
      <c r="C166" s="12">
        <f t="shared" si="10"/>
        <v>0</v>
      </c>
      <c r="D166">
        <f t="shared" si="11"/>
        <v>0</v>
      </c>
      <c r="E166">
        <f t="shared" si="12"/>
        <v>0</v>
      </c>
      <c r="F166" t="e">
        <f t="shared" si="13"/>
        <v>#DIV/0!</v>
      </c>
      <c r="G166" s="6" t="e">
        <f t="shared" si="14"/>
        <v>#DIV/0!</v>
      </c>
    </row>
    <row r="167" spans="3:7" x14ac:dyDescent="0.3">
      <c r="C167" s="12">
        <f t="shared" si="10"/>
        <v>0</v>
      </c>
      <c r="D167">
        <f t="shared" si="11"/>
        <v>0</v>
      </c>
      <c r="E167">
        <f t="shared" si="12"/>
        <v>0</v>
      </c>
      <c r="F167" t="e">
        <f t="shared" si="13"/>
        <v>#DIV/0!</v>
      </c>
      <c r="G167" s="6" t="e">
        <f t="shared" si="14"/>
        <v>#DIV/0!</v>
      </c>
    </row>
    <row r="168" spans="3:7" x14ac:dyDescent="0.3">
      <c r="C168" s="12">
        <f t="shared" si="10"/>
        <v>0</v>
      </c>
      <c r="D168">
        <f t="shared" si="11"/>
        <v>0</v>
      </c>
      <c r="E168">
        <f t="shared" si="12"/>
        <v>0</v>
      </c>
      <c r="F168" t="e">
        <f t="shared" si="13"/>
        <v>#DIV/0!</v>
      </c>
      <c r="G168" s="6" t="e">
        <f t="shared" si="14"/>
        <v>#DIV/0!</v>
      </c>
    </row>
    <row r="169" spans="3:7" x14ac:dyDescent="0.3">
      <c r="C169" s="12">
        <f t="shared" si="10"/>
        <v>0</v>
      </c>
      <c r="D169">
        <f t="shared" si="11"/>
        <v>0</v>
      </c>
      <c r="E169">
        <f t="shared" si="12"/>
        <v>0</v>
      </c>
      <c r="F169" t="e">
        <f t="shared" si="13"/>
        <v>#DIV/0!</v>
      </c>
      <c r="G169" s="6" t="e">
        <f t="shared" si="14"/>
        <v>#DIV/0!</v>
      </c>
    </row>
    <row r="170" spans="3:7" x14ac:dyDescent="0.3">
      <c r="C170" s="12">
        <f t="shared" si="10"/>
        <v>0</v>
      </c>
      <c r="D170">
        <f t="shared" si="11"/>
        <v>0</v>
      </c>
      <c r="E170">
        <f t="shared" si="12"/>
        <v>0</v>
      </c>
      <c r="F170" t="e">
        <f t="shared" si="13"/>
        <v>#DIV/0!</v>
      </c>
      <c r="G170" s="6" t="e">
        <f t="shared" si="14"/>
        <v>#DIV/0!</v>
      </c>
    </row>
    <row r="171" spans="3:7" x14ac:dyDescent="0.3">
      <c r="C171" s="12">
        <f t="shared" si="10"/>
        <v>0</v>
      </c>
      <c r="D171">
        <f t="shared" si="11"/>
        <v>0</v>
      </c>
      <c r="E171">
        <f t="shared" si="12"/>
        <v>0</v>
      </c>
      <c r="F171" t="e">
        <f t="shared" si="13"/>
        <v>#DIV/0!</v>
      </c>
      <c r="G171" s="6" t="e">
        <f t="shared" si="14"/>
        <v>#DIV/0!</v>
      </c>
    </row>
    <row r="172" spans="3:7" x14ac:dyDescent="0.3">
      <c r="C172" s="12">
        <f t="shared" si="10"/>
        <v>0</v>
      </c>
      <c r="D172">
        <f t="shared" si="11"/>
        <v>0</v>
      </c>
      <c r="E172">
        <f t="shared" si="12"/>
        <v>0</v>
      </c>
      <c r="F172" t="e">
        <f t="shared" si="13"/>
        <v>#DIV/0!</v>
      </c>
      <c r="G172" s="6" t="e">
        <f t="shared" si="14"/>
        <v>#DIV/0!</v>
      </c>
    </row>
    <row r="173" spans="3:7" x14ac:dyDescent="0.3">
      <c r="C173" s="12">
        <f t="shared" si="10"/>
        <v>0</v>
      </c>
      <c r="D173">
        <f t="shared" si="11"/>
        <v>0</v>
      </c>
      <c r="E173">
        <f t="shared" si="12"/>
        <v>0</v>
      </c>
      <c r="F173" t="e">
        <f t="shared" si="13"/>
        <v>#DIV/0!</v>
      </c>
      <c r="G173" s="6" t="e">
        <f t="shared" si="14"/>
        <v>#DIV/0!</v>
      </c>
    </row>
    <row r="174" spans="3:7" x14ac:dyDescent="0.3">
      <c r="C174" s="12">
        <f t="shared" si="10"/>
        <v>0</v>
      </c>
      <c r="D174">
        <f t="shared" si="11"/>
        <v>0</v>
      </c>
      <c r="E174">
        <f t="shared" si="12"/>
        <v>0</v>
      </c>
      <c r="F174" t="e">
        <f t="shared" si="13"/>
        <v>#DIV/0!</v>
      </c>
      <c r="G174" s="6" t="e">
        <f t="shared" si="14"/>
        <v>#DIV/0!</v>
      </c>
    </row>
    <row r="175" spans="3:7" x14ac:dyDescent="0.3">
      <c r="C175" s="12">
        <f t="shared" si="10"/>
        <v>0</v>
      </c>
      <c r="D175">
        <f t="shared" si="11"/>
        <v>0</v>
      </c>
      <c r="E175">
        <f t="shared" si="12"/>
        <v>0</v>
      </c>
      <c r="F175" t="e">
        <f t="shared" si="13"/>
        <v>#DIV/0!</v>
      </c>
      <c r="G175" s="6" t="e">
        <f t="shared" si="14"/>
        <v>#DIV/0!</v>
      </c>
    </row>
    <row r="176" spans="3:7" x14ac:dyDescent="0.3">
      <c r="C176" s="12">
        <f t="shared" si="10"/>
        <v>0</v>
      </c>
      <c r="D176">
        <f t="shared" si="11"/>
        <v>0</v>
      </c>
      <c r="E176">
        <f t="shared" si="12"/>
        <v>0</v>
      </c>
      <c r="F176" t="e">
        <f t="shared" si="13"/>
        <v>#DIV/0!</v>
      </c>
      <c r="G176" s="6" t="e">
        <f t="shared" si="14"/>
        <v>#DIV/0!</v>
      </c>
    </row>
    <row r="177" spans="3:7" x14ac:dyDescent="0.3">
      <c r="C177" s="12">
        <f t="shared" si="10"/>
        <v>0</v>
      </c>
      <c r="D177">
        <f t="shared" si="11"/>
        <v>0</v>
      </c>
      <c r="E177">
        <f t="shared" si="12"/>
        <v>0</v>
      </c>
      <c r="F177" t="e">
        <f t="shared" si="13"/>
        <v>#DIV/0!</v>
      </c>
      <c r="G177" s="6" t="e">
        <f t="shared" si="14"/>
        <v>#DIV/0!</v>
      </c>
    </row>
    <row r="178" spans="3:7" x14ac:dyDescent="0.3">
      <c r="C178" s="12">
        <f t="shared" si="10"/>
        <v>0</v>
      </c>
      <c r="D178">
        <f t="shared" si="11"/>
        <v>0</v>
      </c>
      <c r="E178">
        <f t="shared" si="12"/>
        <v>0</v>
      </c>
      <c r="F178" t="e">
        <f t="shared" si="13"/>
        <v>#DIV/0!</v>
      </c>
      <c r="G178" s="6" t="e">
        <f t="shared" si="14"/>
        <v>#DIV/0!</v>
      </c>
    </row>
    <row r="179" spans="3:7" x14ac:dyDescent="0.3">
      <c r="C179" s="12">
        <f t="shared" si="10"/>
        <v>0</v>
      </c>
      <c r="D179">
        <f t="shared" si="11"/>
        <v>0</v>
      </c>
      <c r="E179">
        <f t="shared" si="12"/>
        <v>0</v>
      </c>
      <c r="F179" t="e">
        <f t="shared" si="13"/>
        <v>#DIV/0!</v>
      </c>
      <c r="G179" s="6" t="e">
        <f t="shared" si="14"/>
        <v>#DIV/0!</v>
      </c>
    </row>
    <row r="180" spans="3:7" x14ac:dyDescent="0.3">
      <c r="C180" s="12">
        <f t="shared" si="10"/>
        <v>0</v>
      </c>
      <c r="D180">
        <f t="shared" si="11"/>
        <v>0</v>
      </c>
      <c r="E180">
        <f t="shared" si="12"/>
        <v>0</v>
      </c>
      <c r="F180" t="e">
        <f t="shared" si="13"/>
        <v>#DIV/0!</v>
      </c>
      <c r="G180" s="6" t="e">
        <f t="shared" si="14"/>
        <v>#DIV/0!</v>
      </c>
    </row>
    <row r="181" spans="3:7" x14ac:dyDescent="0.3">
      <c r="C181" s="12">
        <f t="shared" si="10"/>
        <v>0</v>
      </c>
      <c r="D181">
        <f t="shared" si="11"/>
        <v>0</v>
      </c>
      <c r="E181">
        <f t="shared" si="12"/>
        <v>0</v>
      </c>
      <c r="F181" t="e">
        <f t="shared" si="13"/>
        <v>#DIV/0!</v>
      </c>
      <c r="G181" s="6" t="e">
        <f t="shared" si="14"/>
        <v>#DIV/0!</v>
      </c>
    </row>
    <row r="182" spans="3:7" x14ac:dyDescent="0.3">
      <c r="C182" s="12">
        <f t="shared" si="10"/>
        <v>0</v>
      </c>
      <c r="D182">
        <f t="shared" si="11"/>
        <v>0</v>
      </c>
      <c r="E182">
        <f t="shared" si="12"/>
        <v>0</v>
      </c>
      <c r="F182" t="e">
        <f t="shared" si="13"/>
        <v>#DIV/0!</v>
      </c>
      <c r="G182" s="6" t="e">
        <f t="shared" si="14"/>
        <v>#DIV/0!</v>
      </c>
    </row>
    <row r="183" spans="3:7" x14ac:dyDescent="0.3">
      <c r="C183" s="12">
        <f t="shared" si="10"/>
        <v>0</v>
      </c>
      <c r="D183">
        <f t="shared" si="11"/>
        <v>0</v>
      </c>
      <c r="E183">
        <f t="shared" si="12"/>
        <v>0</v>
      </c>
      <c r="F183" t="e">
        <f t="shared" si="13"/>
        <v>#DIV/0!</v>
      </c>
      <c r="G183" s="6" t="e">
        <f t="shared" si="14"/>
        <v>#DIV/0!</v>
      </c>
    </row>
    <row r="184" spans="3:7" x14ac:dyDescent="0.3">
      <c r="C184" s="12">
        <f t="shared" si="10"/>
        <v>0</v>
      </c>
      <c r="D184">
        <f t="shared" si="11"/>
        <v>0</v>
      </c>
      <c r="E184">
        <f t="shared" si="12"/>
        <v>0</v>
      </c>
      <c r="F184" t="e">
        <f t="shared" si="13"/>
        <v>#DIV/0!</v>
      </c>
      <c r="G184" s="6" t="e">
        <f t="shared" si="14"/>
        <v>#DIV/0!</v>
      </c>
    </row>
    <row r="185" spans="3:7" x14ac:dyDescent="0.3">
      <c r="C185" s="12">
        <f t="shared" si="10"/>
        <v>0</v>
      </c>
      <c r="D185">
        <f t="shared" si="11"/>
        <v>0</v>
      </c>
      <c r="E185">
        <f t="shared" si="12"/>
        <v>0</v>
      </c>
      <c r="F185" t="e">
        <f t="shared" si="13"/>
        <v>#DIV/0!</v>
      </c>
      <c r="G185" s="6" t="e">
        <f t="shared" si="14"/>
        <v>#DIV/0!</v>
      </c>
    </row>
    <row r="186" spans="3:7" x14ac:dyDescent="0.3">
      <c r="C186" s="12">
        <f t="shared" si="10"/>
        <v>0</v>
      </c>
      <c r="D186">
        <f t="shared" si="11"/>
        <v>0</v>
      </c>
      <c r="E186">
        <f t="shared" si="12"/>
        <v>0</v>
      </c>
      <c r="F186" t="e">
        <f t="shared" si="13"/>
        <v>#DIV/0!</v>
      </c>
      <c r="G186" s="6" t="e">
        <f t="shared" si="14"/>
        <v>#DIV/0!</v>
      </c>
    </row>
    <row r="187" spans="3:7" x14ac:dyDescent="0.3">
      <c r="C187" s="12">
        <f t="shared" si="10"/>
        <v>0</v>
      </c>
      <c r="D187">
        <f t="shared" si="11"/>
        <v>0</v>
      </c>
      <c r="E187">
        <f t="shared" si="12"/>
        <v>0</v>
      </c>
      <c r="F187" t="e">
        <f t="shared" si="13"/>
        <v>#DIV/0!</v>
      </c>
      <c r="G187" s="6" t="e">
        <f t="shared" si="14"/>
        <v>#DIV/0!</v>
      </c>
    </row>
    <row r="188" spans="3:7" x14ac:dyDescent="0.3">
      <c r="C188" s="12">
        <f t="shared" si="10"/>
        <v>0</v>
      </c>
      <c r="D188">
        <f t="shared" si="11"/>
        <v>0</v>
      </c>
      <c r="E188">
        <f t="shared" si="12"/>
        <v>0</v>
      </c>
      <c r="F188" t="e">
        <f t="shared" si="13"/>
        <v>#DIV/0!</v>
      </c>
      <c r="G188" s="6" t="e">
        <f t="shared" si="14"/>
        <v>#DIV/0!</v>
      </c>
    </row>
    <row r="189" spans="3:7" x14ac:dyDescent="0.3">
      <c r="C189" s="12">
        <f t="shared" si="10"/>
        <v>0</v>
      </c>
      <c r="D189">
        <f t="shared" si="11"/>
        <v>0</v>
      </c>
      <c r="E189">
        <f t="shared" si="12"/>
        <v>0</v>
      </c>
      <c r="F189" t="e">
        <f t="shared" si="13"/>
        <v>#DIV/0!</v>
      </c>
      <c r="G189" s="6" t="e">
        <f t="shared" si="14"/>
        <v>#DIV/0!</v>
      </c>
    </row>
    <row r="190" spans="3:7" x14ac:dyDescent="0.3">
      <c r="C190" s="12">
        <f t="shared" si="10"/>
        <v>0</v>
      </c>
      <c r="D190">
        <f t="shared" si="11"/>
        <v>0</v>
      </c>
      <c r="E190">
        <f t="shared" si="12"/>
        <v>0</v>
      </c>
      <c r="F190" t="e">
        <f t="shared" si="13"/>
        <v>#DIV/0!</v>
      </c>
      <c r="G190" s="6" t="e">
        <f t="shared" si="14"/>
        <v>#DIV/0!</v>
      </c>
    </row>
    <row r="191" spans="3:7" x14ac:dyDescent="0.3">
      <c r="C191" s="12">
        <f t="shared" si="10"/>
        <v>0</v>
      </c>
      <c r="D191">
        <f t="shared" si="11"/>
        <v>0</v>
      </c>
      <c r="E191">
        <f t="shared" si="12"/>
        <v>0</v>
      </c>
      <c r="F191" t="e">
        <f t="shared" si="13"/>
        <v>#DIV/0!</v>
      </c>
      <c r="G191" s="6" t="e">
        <f t="shared" si="14"/>
        <v>#DIV/0!</v>
      </c>
    </row>
    <row r="192" spans="3:7" x14ac:dyDescent="0.3">
      <c r="C192" s="12">
        <f t="shared" si="10"/>
        <v>0</v>
      </c>
      <c r="D192">
        <f t="shared" si="11"/>
        <v>0</v>
      </c>
      <c r="E192">
        <f t="shared" si="12"/>
        <v>0</v>
      </c>
      <c r="F192" t="e">
        <f t="shared" si="13"/>
        <v>#DIV/0!</v>
      </c>
      <c r="G192" s="6" t="e">
        <f t="shared" si="14"/>
        <v>#DIV/0!</v>
      </c>
    </row>
    <row r="193" spans="3:7" x14ac:dyDescent="0.3">
      <c r="C193" s="12">
        <f t="shared" si="10"/>
        <v>0</v>
      </c>
      <c r="D193">
        <f t="shared" si="11"/>
        <v>0</v>
      </c>
      <c r="E193">
        <f t="shared" si="12"/>
        <v>0</v>
      </c>
      <c r="F193" t="e">
        <f t="shared" si="13"/>
        <v>#DIV/0!</v>
      </c>
      <c r="G193" s="6" t="e">
        <f t="shared" si="14"/>
        <v>#DIV/0!</v>
      </c>
    </row>
    <row r="194" spans="3:7" x14ac:dyDescent="0.3">
      <c r="C194" s="12">
        <f t="shared" si="10"/>
        <v>0</v>
      </c>
      <c r="D194">
        <f t="shared" si="11"/>
        <v>0</v>
      </c>
      <c r="E194">
        <f t="shared" si="12"/>
        <v>0</v>
      </c>
      <c r="F194" t="e">
        <f t="shared" si="13"/>
        <v>#DIV/0!</v>
      </c>
      <c r="G194" s="6" t="e">
        <f t="shared" si="14"/>
        <v>#DIV/0!</v>
      </c>
    </row>
    <row r="195" spans="3:7" x14ac:dyDescent="0.3">
      <c r="C195" s="12">
        <f t="shared" ref="C195:C258" si="15">COUNT(H195:DB195)</f>
        <v>0</v>
      </c>
      <c r="D195">
        <f t="shared" ref="D195:D258" si="16">MIN(H195:DB195)</f>
        <v>0</v>
      </c>
      <c r="E195">
        <f t="shared" ref="E195:E258" si="17">MAX(H195:DB195)</f>
        <v>0</v>
      </c>
      <c r="F195" t="e">
        <f t="shared" ref="F195:F258" si="18">AVERAGE(H195:DB195)</f>
        <v>#DIV/0!</v>
      </c>
      <c r="G195" s="6" t="e">
        <f t="shared" ref="G195:G258" si="19">STDEV(H195:DB195)</f>
        <v>#DIV/0!</v>
      </c>
    </row>
    <row r="196" spans="3:7" x14ac:dyDescent="0.3">
      <c r="C196" s="12">
        <f t="shared" si="15"/>
        <v>0</v>
      </c>
      <c r="D196">
        <f t="shared" si="16"/>
        <v>0</v>
      </c>
      <c r="E196">
        <f t="shared" si="17"/>
        <v>0</v>
      </c>
      <c r="F196" t="e">
        <f t="shared" si="18"/>
        <v>#DIV/0!</v>
      </c>
      <c r="G196" s="6" t="e">
        <f t="shared" si="19"/>
        <v>#DIV/0!</v>
      </c>
    </row>
    <row r="197" spans="3:7" x14ac:dyDescent="0.3">
      <c r="C197" s="12">
        <f t="shared" si="15"/>
        <v>0</v>
      </c>
      <c r="D197">
        <f t="shared" si="16"/>
        <v>0</v>
      </c>
      <c r="E197">
        <f t="shared" si="17"/>
        <v>0</v>
      </c>
      <c r="F197" t="e">
        <f t="shared" si="18"/>
        <v>#DIV/0!</v>
      </c>
      <c r="G197" s="6" t="e">
        <f t="shared" si="19"/>
        <v>#DIV/0!</v>
      </c>
    </row>
    <row r="198" spans="3:7" x14ac:dyDescent="0.3">
      <c r="C198" s="12">
        <f t="shared" si="15"/>
        <v>0</v>
      </c>
      <c r="D198">
        <f t="shared" si="16"/>
        <v>0</v>
      </c>
      <c r="E198">
        <f t="shared" si="17"/>
        <v>0</v>
      </c>
      <c r="F198" t="e">
        <f t="shared" si="18"/>
        <v>#DIV/0!</v>
      </c>
      <c r="G198" s="6" t="e">
        <f t="shared" si="19"/>
        <v>#DIV/0!</v>
      </c>
    </row>
    <row r="199" spans="3:7" x14ac:dyDescent="0.3">
      <c r="C199" s="12">
        <f t="shared" si="15"/>
        <v>0</v>
      </c>
      <c r="D199">
        <f t="shared" si="16"/>
        <v>0</v>
      </c>
      <c r="E199">
        <f t="shared" si="17"/>
        <v>0</v>
      </c>
      <c r="F199" t="e">
        <f t="shared" si="18"/>
        <v>#DIV/0!</v>
      </c>
      <c r="G199" s="6" t="e">
        <f t="shared" si="19"/>
        <v>#DIV/0!</v>
      </c>
    </row>
    <row r="200" spans="3:7" x14ac:dyDescent="0.3">
      <c r="C200" s="12">
        <f t="shared" si="15"/>
        <v>0</v>
      </c>
      <c r="D200">
        <f t="shared" si="16"/>
        <v>0</v>
      </c>
      <c r="E200">
        <f t="shared" si="17"/>
        <v>0</v>
      </c>
      <c r="F200" t="e">
        <f t="shared" si="18"/>
        <v>#DIV/0!</v>
      </c>
      <c r="G200" s="6" t="e">
        <f t="shared" si="19"/>
        <v>#DIV/0!</v>
      </c>
    </row>
    <row r="201" spans="3:7" x14ac:dyDescent="0.3">
      <c r="C201" s="12">
        <f t="shared" si="15"/>
        <v>0</v>
      </c>
      <c r="D201">
        <f t="shared" si="16"/>
        <v>0</v>
      </c>
      <c r="E201">
        <f t="shared" si="17"/>
        <v>0</v>
      </c>
      <c r="F201" t="e">
        <f t="shared" si="18"/>
        <v>#DIV/0!</v>
      </c>
      <c r="G201" s="6" t="e">
        <f t="shared" si="19"/>
        <v>#DIV/0!</v>
      </c>
    </row>
    <row r="202" spans="3:7" x14ac:dyDescent="0.3">
      <c r="C202" s="12">
        <f t="shared" si="15"/>
        <v>0</v>
      </c>
      <c r="D202">
        <f t="shared" si="16"/>
        <v>0</v>
      </c>
      <c r="E202">
        <f t="shared" si="17"/>
        <v>0</v>
      </c>
      <c r="F202" t="e">
        <f t="shared" si="18"/>
        <v>#DIV/0!</v>
      </c>
      <c r="G202" s="6" t="e">
        <f t="shared" si="19"/>
        <v>#DIV/0!</v>
      </c>
    </row>
    <row r="203" spans="3:7" x14ac:dyDescent="0.3">
      <c r="C203" s="12">
        <f t="shared" si="15"/>
        <v>0</v>
      </c>
      <c r="D203">
        <f t="shared" si="16"/>
        <v>0</v>
      </c>
      <c r="E203">
        <f t="shared" si="17"/>
        <v>0</v>
      </c>
      <c r="F203" t="e">
        <f t="shared" si="18"/>
        <v>#DIV/0!</v>
      </c>
      <c r="G203" s="6" t="e">
        <f t="shared" si="19"/>
        <v>#DIV/0!</v>
      </c>
    </row>
    <row r="204" spans="3:7" x14ac:dyDescent="0.3">
      <c r="C204" s="12">
        <f t="shared" si="15"/>
        <v>0</v>
      </c>
      <c r="D204">
        <f t="shared" si="16"/>
        <v>0</v>
      </c>
      <c r="E204">
        <f t="shared" si="17"/>
        <v>0</v>
      </c>
      <c r="F204" t="e">
        <f t="shared" si="18"/>
        <v>#DIV/0!</v>
      </c>
      <c r="G204" s="6" t="e">
        <f t="shared" si="19"/>
        <v>#DIV/0!</v>
      </c>
    </row>
    <row r="205" spans="3:7" x14ac:dyDescent="0.3">
      <c r="C205" s="12">
        <f t="shared" si="15"/>
        <v>0</v>
      </c>
      <c r="D205">
        <f t="shared" si="16"/>
        <v>0</v>
      </c>
      <c r="E205">
        <f t="shared" si="17"/>
        <v>0</v>
      </c>
      <c r="F205" t="e">
        <f t="shared" si="18"/>
        <v>#DIV/0!</v>
      </c>
      <c r="G205" s="6" t="e">
        <f t="shared" si="19"/>
        <v>#DIV/0!</v>
      </c>
    </row>
    <row r="206" spans="3:7" x14ac:dyDescent="0.3">
      <c r="C206" s="12">
        <f t="shared" si="15"/>
        <v>0</v>
      </c>
      <c r="D206">
        <f t="shared" si="16"/>
        <v>0</v>
      </c>
      <c r="E206">
        <f t="shared" si="17"/>
        <v>0</v>
      </c>
      <c r="F206" t="e">
        <f t="shared" si="18"/>
        <v>#DIV/0!</v>
      </c>
      <c r="G206" s="6" t="e">
        <f t="shared" si="19"/>
        <v>#DIV/0!</v>
      </c>
    </row>
    <row r="207" spans="3:7" x14ac:dyDescent="0.3">
      <c r="C207" s="12">
        <f t="shared" si="15"/>
        <v>0</v>
      </c>
      <c r="D207">
        <f t="shared" si="16"/>
        <v>0</v>
      </c>
      <c r="E207">
        <f t="shared" si="17"/>
        <v>0</v>
      </c>
      <c r="F207" t="e">
        <f t="shared" si="18"/>
        <v>#DIV/0!</v>
      </c>
      <c r="G207" s="6" t="e">
        <f t="shared" si="19"/>
        <v>#DIV/0!</v>
      </c>
    </row>
    <row r="208" spans="3:7" x14ac:dyDescent="0.3">
      <c r="C208" s="12">
        <f t="shared" si="15"/>
        <v>0</v>
      </c>
      <c r="D208">
        <f t="shared" si="16"/>
        <v>0</v>
      </c>
      <c r="E208">
        <f t="shared" si="17"/>
        <v>0</v>
      </c>
      <c r="F208" t="e">
        <f t="shared" si="18"/>
        <v>#DIV/0!</v>
      </c>
      <c r="G208" s="6" t="e">
        <f t="shared" si="19"/>
        <v>#DIV/0!</v>
      </c>
    </row>
    <row r="209" spans="3:7" x14ac:dyDescent="0.3">
      <c r="C209" s="12">
        <f t="shared" si="15"/>
        <v>0</v>
      </c>
      <c r="D209">
        <f t="shared" si="16"/>
        <v>0</v>
      </c>
      <c r="E209">
        <f t="shared" si="17"/>
        <v>0</v>
      </c>
      <c r="F209" t="e">
        <f t="shared" si="18"/>
        <v>#DIV/0!</v>
      </c>
      <c r="G209" s="6" t="e">
        <f t="shared" si="19"/>
        <v>#DIV/0!</v>
      </c>
    </row>
    <row r="210" spans="3:7" x14ac:dyDescent="0.3">
      <c r="C210" s="12">
        <f t="shared" si="15"/>
        <v>0</v>
      </c>
      <c r="D210">
        <f t="shared" si="16"/>
        <v>0</v>
      </c>
      <c r="E210">
        <f t="shared" si="17"/>
        <v>0</v>
      </c>
      <c r="F210" t="e">
        <f t="shared" si="18"/>
        <v>#DIV/0!</v>
      </c>
      <c r="G210" s="6" t="e">
        <f t="shared" si="19"/>
        <v>#DIV/0!</v>
      </c>
    </row>
    <row r="211" spans="3:7" x14ac:dyDescent="0.3">
      <c r="C211" s="12">
        <f t="shared" si="15"/>
        <v>0</v>
      </c>
      <c r="D211">
        <f t="shared" si="16"/>
        <v>0</v>
      </c>
      <c r="E211">
        <f t="shared" si="17"/>
        <v>0</v>
      </c>
      <c r="F211" t="e">
        <f t="shared" si="18"/>
        <v>#DIV/0!</v>
      </c>
      <c r="G211" s="6" t="e">
        <f t="shared" si="19"/>
        <v>#DIV/0!</v>
      </c>
    </row>
    <row r="212" spans="3:7" x14ac:dyDescent="0.3">
      <c r="C212" s="12">
        <f t="shared" si="15"/>
        <v>0</v>
      </c>
      <c r="D212">
        <f t="shared" si="16"/>
        <v>0</v>
      </c>
      <c r="E212">
        <f t="shared" si="17"/>
        <v>0</v>
      </c>
      <c r="F212" t="e">
        <f t="shared" si="18"/>
        <v>#DIV/0!</v>
      </c>
      <c r="G212" s="6" t="e">
        <f t="shared" si="19"/>
        <v>#DIV/0!</v>
      </c>
    </row>
    <row r="213" spans="3:7" x14ac:dyDescent="0.3">
      <c r="C213" s="12">
        <f t="shared" si="15"/>
        <v>0</v>
      </c>
      <c r="D213">
        <f t="shared" si="16"/>
        <v>0</v>
      </c>
      <c r="E213">
        <f t="shared" si="17"/>
        <v>0</v>
      </c>
      <c r="F213" t="e">
        <f t="shared" si="18"/>
        <v>#DIV/0!</v>
      </c>
      <c r="G213" s="6" t="e">
        <f t="shared" si="19"/>
        <v>#DIV/0!</v>
      </c>
    </row>
    <row r="214" spans="3:7" x14ac:dyDescent="0.3">
      <c r="C214" s="12">
        <f t="shared" si="15"/>
        <v>0</v>
      </c>
      <c r="D214">
        <f t="shared" si="16"/>
        <v>0</v>
      </c>
      <c r="E214">
        <f t="shared" si="17"/>
        <v>0</v>
      </c>
      <c r="F214" t="e">
        <f t="shared" si="18"/>
        <v>#DIV/0!</v>
      </c>
      <c r="G214" s="6" t="e">
        <f t="shared" si="19"/>
        <v>#DIV/0!</v>
      </c>
    </row>
    <row r="215" spans="3:7" x14ac:dyDescent="0.3">
      <c r="C215" s="12">
        <f t="shared" si="15"/>
        <v>0</v>
      </c>
      <c r="D215">
        <f t="shared" si="16"/>
        <v>0</v>
      </c>
      <c r="E215">
        <f t="shared" si="17"/>
        <v>0</v>
      </c>
      <c r="F215" t="e">
        <f t="shared" si="18"/>
        <v>#DIV/0!</v>
      </c>
      <c r="G215" s="6" t="e">
        <f t="shared" si="19"/>
        <v>#DIV/0!</v>
      </c>
    </row>
    <row r="216" spans="3:7" x14ac:dyDescent="0.3">
      <c r="C216" s="12">
        <f t="shared" si="15"/>
        <v>0</v>
      </c>
      <c r="D216">
        <f t="shared" si="16"/>
        <v>0</v>
      </c>
      <c r="E216">
        <f t="shared" si="17"/>
        <v>0</v>
      </c>
      <c r="F216" t="e">
        <f t="shared" si="18"/>
        <v>#DIV/0!</v>
      </c>
      <c r="G216" s="6" t="e">
        <f t="shared" si="19"/>
        <v>#DIV/0!</v>
      </c>
    </row>
    <row r="217" spans="3:7" x14ac:dyDescent="0.3">
      <c r="C217" s="12">
        <f t="shared" si="15"/>
        <v>0</v>
      </c>
      <c r="D217">
        <f t="shared" si="16"/>
        <v>0</v>
      </c>
      <c r="E217">
        <f t="shared" si="17"/>
        <v>0</v>
      </c>
      <c r="F217" t="e">
        <f t="shared" si="18"/>
        <v>#DIV/0!</v>
      </c>
      <c r="G217" s="6" t="e">
        <f t="shared" si="19"/>
        <v>#DIV/0!</v>
      </c>
    </row>
    <row r="218" spans="3:7" x14ac:dyDescent="0.3">
      <c r="C218" s="12">
        <f t="shared" si="15"/>
        <v>0</v>
      </c>
      <c r="D218">
        <f t="shared" si="16"/>
        <v>0</v>
      </c>
      <c r="E218">
        <f t="shared" si="17"/>
        <v>0</v>
      </c>
      <c r="F218" t="e">
        <f t="shared" si="18"/>
        <v>#DIV/0!</v>
      </c>
      <c r="G218" s="6" t="e">
        <f t="shared" si="19"/>
        <v>#DIV/0!</v>
      </c>
    </row>
    <row r="219" spans="3:7" x14ac:dyDescent="0.3">
      <c r="C219" s="12">
        <f t="shared" si="15"/>
        <v>0</v>
      </c>
      <c r="D219">
        <f t="shared" si="16"/>
        <v>0</v>
      </c>
      <c r="E219">
        <f t="shared" si="17"/>
        <v>0</v>
      </c>
      <c r="F219" t="e">
        <f t="shared" si="18"/>
        <v>#DIV/0!</v>
      </c>
      <c r="G219" s="6" t="e">
        <f t="shared" si="19"/>
        <v>#DIV/0!</v>
      </c>
    </row>
    <row r="220" spans="3:7" x14ac:dyDescent="0.3">
      <c r="C220" s="12">
        <f t="shared" si="15"/>
        <v>0</v>
      </c>
      <c r="D220">
        <f t="shared" si="16"/>
        <v>0</v>
      </c>
      <c r="E220">
        <f t="shared" si="17"/>
        <v>0</v>
      </c>
      <c r="F220" t="e">
        <f t="shared" si="18"/>
        <v>#DIV/0!</v>
      </c>
      <c r="G220" s="6" t="e">
        <f t="shared" si="19"/>
        <v>#DIV/0!</v>
      </c>
    </row>
    <row r="221" spans="3:7" x14ac:dyDescent="0.3">
      <c r="C221" s="12">
        <f t="shared" si="15"/>
        <v>0</v>
      </c>
      <c r="D221">
        <f t="shared" si="16"/>
        <v>0</v>
      </c>
      <c r="E221">
        <f t="shared" si="17"/>
        <v>0</v>
      </c>
      <c r="F221" t="e">
        <f t="shared" si="18"/>
        <v>#DIV/0!</v>
      </c>
      <c r="G221" s="6" t="e">
        <f t="shared" si="19"/>
        <v>#DIV/0!</v>
      </c>
    </row>
    <row r="222" spans="3:7" x14ac:dyDescent="0.3">
      <c r="C222" s="12">
        <f t="shared" si="15"/>
        <v>0</v>
      </c>
      <c r="D222">
        <f t="shared" si="16"/>
        <v>0</v>
      </c>
      <c r="E222">
        <f t="shared" si="17"/>
        <v>0</v>
      </c>
      <c r="F222" t="e">
        <f t="shared" si="18"/>
        <v>#DIV/0!</v>
      </c>
      <c r="G222" s="6" t="e">
        <f t="shared" si="19"/>
        <v>#DIV/0!</v>
      </c>
    </row>
    <row r="223" spans="3:7" x14ac:dyDescent="0.3">
      <c r="C223" s="12">
        <f t="shared" si="15"/>
        <v>0</v>
      </c>
      <c r="D223">
        <f t="shared" si="16"/>
        <v>0</v>
      </c>
      <c r="E223">
        <f t="shared" si="17"/>
        <v>0</v>
      </c>
      <c r="F223" t="e">
        <f t="shared" si="18"/>
        <v>#DIV/0!</v>
      </c>
      <c r="G223" s="6" t="e">
        <f t="shared" si="19"/>
        <v>#DIV/0!</v>
      </c>
    </row>
    <row r="224" spans="3:7" x14ac:dyDescent="0.3">
      <c r="C224" s="12">
        <f t="shared" si="15"/>
        <v>0</v>
      </c>
      <c r="D224">
        <f t="shared" si="16"/>
        <v>0</v>
      </c>
      <c r="E224">
        <f t="shared" si="17"/>
        <v>0</v>
      </c>
      <c r="F224" t="e">
        <f t="shared" si="18"/>
        <v>#DIV/0!</v>
      </c>
      <c r="G224" s="6" t="e">
        <f t="shared" si="19"/>
        <v>#DIV/0!</v>
      </c>
    </row>
    <row r="225" spans="3:7" x14ac:dyDescent="0.3">
      <c r="C225" s="12">
        <f t="shared" si="15"/>
        <v>0</v>
      </c>
      <c r="D225">
        <f t="shared" si="16"/>
        <v>0</v>
      </c>
      <c r="E225">
        <f t="shared" si="17"/>
        <v>0</v>
      </c>
      <c r="F225" t="e">
        <f t="shared" si="18"/>
        <v>#DIV/0!</v>
      </c>
      <c r="G225" s="6" t="e">
        <f t="shared" si="19"/>
        <v>#DIV/0!</v>
      </c>
    </row>
    <row r="226" spans="3:7" x14ac:dyDescent="0.3">
      <c r="C226" s="12">
        <f t="shared" si="15"/>
        <v>0</v>
      </c>
      <c r="D226">
        <f t="shared" si="16"/>
        <v>0</v>
      </c>
      <c r="E226">
        <f t="shared" si="17"/>
        <v>0</v>
      </c>
      <c r="F226" t="e">
        <f t="shared" si="18"/>
        <v>#DIV/0!</v>
      </c>
      <c r="G226" s="6" t="e">
        <f t="shared" si="19"/>
        <v>#DIV/0!</v>
      </c>
    </row>
    <row r="227" spans="3:7" x14ac:dyDescent="0.3">
      <c r="C227" s="12">
        <f t="shared" si="15"/>
        <v>0</v>
      </c>
      <c r="D227">
        <f t="shared" si="16"/>
        <v>0</v>
      </c>
      <c r="E227">
        <f t="shared" si="17"/>
        <v>0</v>
      </c>
      <c r="F227" t="e">
        <f t="shared" si="18"/>
        <v>#DIV/0!</v>
      </c>
      <c r="G227" s="6" t="e">
        <f t="shared" si="19"/>
        <v>#DIV/0!</v>
      </c>
    </row>
    <row r="228" spans="3:7" x14ac:dyDescent="0.3">
      <c r="C228" s="12">
        <f t="shared" si="15"/>
        <v>0</v>
      </c>
      <c r="D228">
        <f t="shared" si="16"/>
        <v>0</v>
      </c>
      <c r="E228">
        <f t="shared" si="17"/>
        <v>0</v>
      </c>
      <c r="F228" t="e">
        <f t="shared" si="18"/>
        <v>#DIV/0!</v>
      </c>
      <c r="G228" s="6" t="e">
        <f t="shared" si="19"/>
        <v>#DIV/0!</v>
      </c>
    </row>
    <row r="229" spans="3:7" x14ac:dyDescent="0.3">
      <c r="C229" s="12">
        <f t="shared" si="15"/>
        <v>0</v>
      </c>
      <c r="D229">
        <f t="shared" si="16"/>
        <v>0</v>
      </c>
      <c r="E229">
        <f t="shared" si="17"/>
        <v>0</v>
      </c>
      <c r="F229" t="e">
        <f t="shared" si="18"/>
        <v>#DIV/0!</v>
      </c>
      <c r="G229" s="6" t="e">
        <f t="shared" si="19"/>
        <v>#DIV/0!</v>
      </c>
    </row>
    <row r="230" spans="3:7" x14ac:dyDescent="0.3">
      <c r="C230" s="12">
        <f t="shared" si="15"/>
        <v>0</v>
      </c>
      <c r="D230">
        <f t="shared" si="16"/>
        <v>0</v>
      </c>
      <c r="E230">
        <f t="shared" si="17"/>
        <v>0</v>
      </c>
      <c r="F230" t="e">
        <f t="shared" si="18"/>
        <v>#DIV/0!</v>
      </c>
      <c r="G230" s="6" t="e">
        <f t="shared" si="19"/>
        <v>#DIV/0!</v>
      </c>
    </row>
    <row r="231" spans="3:7" x14ac:dyDescent="0.3">
      <c r="C231" s="12">
        <f t="shared" si="15"/>
        <v>0</v>
      </c>
      <c r="D231">
        <f t="shared" si="16"/>
        <v>0</v>
      </c>
      <c r="E231">
        <f t="shared" si="17"/>
        <v>0</v>
      </c>
      <c r="F231" t="e">
        <f t="shared" si="18"/>
        <v>#DIV/0!</v>
      </c>
      <c r="G231" s="6" t="e">
        <f t="shared" si="19"/>
        <v>#DIV/0!</v>
      </c>
    </row>
    <row r="232" spans="3:7" x14ac:dyDescent="0.3">
      <c r="C232" s="12">
        <f t="shared" si="15"/>
        <v>0</v>
      </c>
      <c r="D232">
        <f t="shared" si="16"/>
        <v>0</v>
      </c>
      <c r="E232">
        <f t="shared" si="17"/>
        <v>0</v>
      </c>
      <c r="F232" t="e">
        <f t="shared" si="18"/>
        <v>#DIV/0!</v>
      </c>
      <c r="G232" s="6" t="e">
        <f t="shared" si="19"/>
        <v>#DIV/0!</v>
      </c>
    </row>
    <row r="233" spans="3:7" x14ac:dyDescent="0.3">
      <c r="C233" s="12">
        <f t="shared" si="15"/>
        <v>0</v>
      </c>
      <c r="D233">
        <f t="shared" si="16"/>
        <v>0</v>
      </c>
      <c r="E233">
        <f t="shared" si="17"/>
        <v>0</v>
      </c>
      <c r="F233" t="e">
        <f t="shared" si="18"/>
        <v>#DIV/0!</v>
      </c>
      <c r="G233" s="6" t="e">
        <f t="shared" si="19"/>
        <v>#DIV/0!</v>
      </c>
    </row>
    <row r="234" spans="3:7" x14ac:dyDescent="0.3">
      <c r="C234" s="12">
        <f t="shared" si="15"/>
        <v>0</v>
      </c>
      <c r="D234">
        <f t="shared" si="16"/>
        <v>0</v>
      </c>
      <c r="E234">
        <f t="shared" si="17"/>
        <v>0</v>
      </c>
      <c r="F234" t="e">
        <f t="shared" si="18"/>
        <v>#DIV/0!</v>
      </c>
      <c r="G234" s="6" t="e">
        <f t="shared" si="19"/>
        <v>#DIV/0!</v>
      </c>
    </row>
    <row r="235" spans="3:7" x14ac:dyDescent="0.3">
      <c r="C235" s="12">
        <f t="shared" si="15"/>
        <v>0</v>
      </c>
      <c r="D235">
        <f t="shared" si="16"/>
        <v>0</v>
      </c>
      <c r="E235">
        <f t="shared" si="17"/>
        <v>0</v>
      </c>
      <c r="F235" t="e">
        <f t="shared" si="18"/>
        <v>#DIV/0!</v>
      </c>
      <c r="G235" s="6" t="e">
        <f t="shared" si="19"/>
        <v>#DIV/0!</v>
      </c>
    </row>
    <row r="236" spans="3:7" x14ac:dyDescent="0.3">
      <c r="C236" s="12">
        <f t="shared" si="15"/>
        <v>0</v>
      </c>
      <c r="D236">
        <f t="shared" si="16"/>
        <v>0</v>
      </c>
      <c r="E236">
        <f t="shared" si="17"/>
        <v>0</v>
      </c>
      <c r="F236" t="e">
        <f t="shared" si="18"/>
        <v>#DIV/0!</v>
      </c>
      <c r="G236" s="6" t="e">
        <f t="shared" si="19"/>
        <v>#DIV/0!</v>
      </c>
    </row>
    <row r="237" spans="3:7" x14ac:dyDescent="0.3">
      <c r="C237" s="12">
        <f t="shared" si="15"/>
        <v>0</v>
      </c>
      <c r="D237">
        <f t="shared" si="16"/>
        <v>0</v>
      </c>
      <c r="E237">
        <f t="shared" si="17"/>
        <v>0</v>
      </c>
      <c r="F237" t="e">
        <f t="shared" si="18"/>
        <v>#DIV/0!</v>
      </c>
      <c r="G237" s="6" t="e">
        <f t="shared" si="19"/>
        <v>#DIV/0!</v>
      </c>
    </row>
    <row r="238" spans="3:7" x14ac:dyDescent="0.3">
      <c r="C238" s="12">
        <f t="shared" si="15"/>
        <v>0</v>
      </c>
      <c r="D238">
        <f t="shared" si="16"/>
        <v>0</v>
      </c>
      <c r="E238">
        <f t="shared" si="17"/>
        <v>0</v>
      </c>
      <c r="F238" t="e">
        <f t="shared" si="18"/>
        <v>#DIV/0!</v>
      </c>
      <c r="G238" s="6" t="e">
        <f t="shared" si="19"/>
        <v>#DIV/0!</v>
      </c>
    </row>
    <row r="239" spans="3:7" x14ac:dyDescent="0.3">
      <c r="C239" s="12">
        <f t="shared" si="15"/>
        <v>0</v>
      </c>
      <c r="D239">
        <f t="shared" si="16"/>
        <v>0</v>
      </c>
      <c r="E239">
        <f t="shared" si="17"/>
        <v>0</v>
      </c>
      <c r="F239" t="e">
        <f t="shared" si="18"/>
        <v>#DIV/0!</v>
      </c>
      <c r="G239" s="6" t="e">
        <f t="shared" si="19"/>
        <v>#DIV/0!</v>
      </c>
    </row>
    <row r="240" spans="3:7" x14ac:dyDescent="0.3">
      <c r="C240" s="12">
        <f t="shared" si="15"/>
        <v>0</v>
      </c>
      <c r="D240">
        <f t="shared" si="16"/>
        <v>0</v>
      </c>
      <c r="E240">
        <f t="shared" si="17"/>
        <v>0</v>
      </c>
      <c r="F240" t="e">
        <f t="shared" si="18"/>
        <v>#DIV/0!</v>
      </c>
      <c r="G240" s="6" t="e">
        <f t="shared" si="19"/>
        <v>#DIV/0!</v>
      </c>
    </row>
    <row r="241" spans="3:7" x14ac:dyDescent="0.3">
      <c r="C241" s="12">
        <f t="shared" si="15"/>
        <v>0</v>
      </c>
      <c r="D241">
        <f t="shared" si="16"/>
        <v>0</v>
      </c>
      <c r="E241">
        <f t="shared" si="17"/>
        <v>0</v>
      </c>
      <c r="F241" t="e">
        <f t="shared" si="18"/>
        <v>#DIV/0!</v>
      </c>
      <c r="G241" s="6" t="e">
        <f t="shared" si="19"/>
        <v>#DIV/0!</v>
      </c>
    </row>
    <row r="242" spans="3:7" x14ac:dyDescent="0.3">
      <c r="C242" s="12">
        <f t="shared" si="15"/>
        <v>0</v>
      </c>
      <c r="D242">
        <f t="shared" si="16"/>
        <v>0</v>
      </c>
      <c r="E242">
        <f t="shared" si="17"/>
        <v>0</v>
      </c>
      <c r="F242" t="e">
        <f t="shared" si="18"/>
        <v>#DIV/0!</v>
      </c>
      <c r="G242" s="6" t="e">
        <f t="shared" si="19"/>
        <v>#DIV/0!</v>
      </c>
    </row>
    <row r="243" spans="3:7" x14ac:dyDescent="0.3">
      <c r="C243" s="12">
        <f t="shared" si="15"/>
        <v>0</v>
      </c>
      <c r="D243">
        <f t="shared" si="16"/>
        <v>0</v>
      </c>
      <c r="E243">
        <f t="shared" si="17"/>
        <v>0</v>
      </c>
      <c r="F243" t="e">
        <f t="shared" si="18"/>
        <v>#DIV/0!</v>
      </c>
      <c r="G243" s="6" t="e">
        <f t="shared" si="19"/>
        <v>#DIV/0!</v>
      </c>
    </row>
    <row r="244" spans="3:7" x14ac:dyDescent="0.3">
      <c r="C244" s="12">
        <f t="shared" si="15"/>
        <v>0</v>
      </c>
      <c r="D244">
        <f t="shared" si="16"/>
        <v>0</v>
      </c>
      <c r="E244">
        <f t="shared" si="17"/>
        <v>0</v>
      </c>
      <c r="F244" t="e">
        <f t="shared" si="18"/>
        <v>#DIV/0!</v>
      </c>
      <c r="G244" s="6" t="e">
        <f t="shared" si="19"/>
        <v>#DIV/0!</v>
      </c>
    </row>
    <row r="245" spans="3:7" x14ac:dyDescent="0.3">
      <c r="C245" s="12">
        <f t="shared" si="15"/>
        <v>0</v>
      </c>
      <c r="D245">
        <f t="shared" si="16"/>
        <v>0</v>
      </c>
      <c r="E245">
        <f t="shared" si="17"/>
        <v>0</v>
      </c>
      <c r="F245" t="e">
        <f t="shared" si="18"/>
        <v>#DIV/0!</v>
      </c>
      <c r="G245" s="6" t="e">
        <f t="shared" si="19"/>
        <v>#DIV/0!</v>
      </c>
    </row>
    <row r="246" spans="3:7" x14ac:dyDescent="0.3">
      <c r="C246" s="12">
        <f t="shared" si="15"/>
        <v>0</v>
      </c>
      <c r="D246">
        <f t="shared" si="16"/>
        <v>0</v>
      </c>
      <c r="E246">
        <f t="shared" si="17"/>
        <v>0</v>
      </c>
      <c r="F246" t="e">
        <f t="shared" si="18"/>
        <v>#DIV/0!</v>
      </c>
      <c r="G246" s="6" t="e">
        <f t="shared" si="19"/>
        <v>#DIV/0!</v>
      </c>
    </row>
    <row r="247" spans="3:7" x14ac:dyDescent="0.3">
      <c r="C247" s="12">
        <f t="shared" si="15"/>
        <v>0</v>
      </c>
      <c r="D247">
        <f t="shared" si="16"/>
        <v>0</v>
      </c>
      <c r="E247">
        <f t="shared" si="17"/>
        <v>0</v>
      </c>
      <c r="F247" t="e">
        <f t="shared" si="18"/>
        <v>#DIV/0!</v>
      </c>
      <c r="G247" s="6" t="e">
        <f t="shared" si="19"/>
        <v>#DIV/0!</v>
      </c>
    </row>
    <row r="248" spans="3:7" x14ac:dyDescent="0.3">
      <c r="C248" s="12">
        <f t="shared" si="15"/>
        <v>0</v>
      </c>
      <c r="D248">
        <f t="shared" si="16"/>
        <v>0</v>
      </c>
      <c r="E248">
        <f t="shared" si="17"/>
        <v>0</v>
      </c>
      <c r="F248" t="e">
        <f t="shared" si="18"/>
        <v>#DIV/0!</v>
      </c>
      <c r="G248" s="6" t="e">
        <f t="shared" si="19"/>
        <v>#DIV/0!</v>
      </c>
    </row>
    <row r="249" spans="3:7" x14ac:dyDescent="0.3">
      <c r="C249" s="12">
        <f t="shared" si="15"/>
        <v>0</v>
      </c>
      <c r="D249">
        <f t="shared" si="16"/>
        <v>0</v>
      </c>
      <c r="E249">
        <f t="shared" si="17"/>
        <v>0</v>
      </c>
      <c r="F249" t="e">
        <f t="shared" si="18"/>
        <v>#DIV/0!</v>
      </c>
      <c r="G249" s="6" t="e">
        <f t="shared" si="19"/>
        <v>#DIV/0!</v>
      </c>
    </row>
    <row r="250" spans="3:7" x14ac:dyDescent="0.3">
      <c r="C250" s="12">
        <f t="shared" si="15"/>
        <v>0</v>
      </c>
      <c r="D250">
        <f t="shared" si="16"/>
        <v>0</v>
      </c>
      <c r="E250">
        <f t="shared" si="17"/>
        <v>0</v>
      </c>
      <c r="F250" t="e">
        <f t="shared" si="18"/>
        <v>#DIV/0!</v>
      </c>
      <c r="G250" s="6" t="e">
        <f t="shared" si="19"/>
        <v>#DIV/0!</v>
      </c>
    </row>
    <row r="251" spans="3:7" x14ac:dyDescent="0.3">
      <c r="C251" s="12">
        <f t="shared" si="15"/>
        <v>0</v>
      </c>
      <c r="D251">
        <f t="shared" si="16"/>
        <v>0</v>
      </c>
      <c r="E251">
        <f t="shared" si="17"/>
        <v>0</v>
      </c>
      <c r="F251" t="e">
        <f t="shared" si="18"/>
        <v>#DIV/0!</v>
      </c>
      <c r="G251" s="6" t="e">
        <f t="shared" si="19"/>
        <v>#DIV/0!</v>
      </c>
    </row>
    <row r="252" spans="3:7" x14ac:dyDescent="0.3">
      <c r="C252" s="12">
        <f t="shared" si="15"/>
        <v>0</v>
      </c>
      <c r="D252">
        <f t="shared" si="16"/>
        <v>0</v>
      </c>
      <c r="E252">
        <f t="shared" si="17"/>
        <v>0</v>
      </c>
      <c r="F252" t="e">
        <f t="shared" si="18"/>
        <v>#DIV/0!</v>
      </c>
      <c r="G252" s="6" t="e">
        <f t="shared" si="19"/>
        <v>#DIV/0!</v>
      </c>
    </row>
    <row r="253" spans="3:7" x14ac:dyDescent="0.3">
      <c r="C253" s="12">
        <f t="shared" si="15"/>
        <v>0</v>
      </c>
      <c r="D253">
        <f t="shared" si="16"/>
        <v>0</v>
      </c>
      <c r="E253">
        <f t="shared" si="17"/>
        <v>0</v>
      </c>
      <c r="F253" t="e">
        <f t="shared" si="18"/>
        <v>#DIV/0!</v>
      </c>
      <c r="G253" s="6" t="e">
        <f t="shared" si="19"/>
        <v>#DIV/0!</v>
      </c>
    </row>
    <row r="254" spans="3:7" x14ac:dyDescent="0.3">
      <c r="C254" s="12">
        <f t="shared" si="15"/>
        <v>0</v>
      </c>
      <c r="D254">
        <f t="shared" si="16"/>
        <v>0</v>
      </c>
      <c r="E254">
        <f t="shared" si="17"/>
        <v>0</v>
      </c>
      <c r="F254" t="e">
        <f t="shared" si="18"/>
        <v>#DIV/0!</v>
      </c>
      <c r="G254" s="6" t="e">
        <f t="shared" si="19"/>
        <v>#DIV/0!</v>
      </c>
    </row>
    <row r="255" spans="3:7" x14ac:dyDescent="0.3">
      <c r="C255" s="12">
        <f t="shared" si="15"/>
        <v>0</v>
      </c>
      <c r="D255">
        <f t="shared" si="16"/>
        <v>0</v>
      </c>
      <c r="E255">
        <f t="shared" si="17"/>
        <v>0</v>
      </c>
      <c r="F255" t="e">
        <f t="shared" si="18"/>
        <v>#DIV/0!</v>
      </c>
      <c r="G255" s="6" t="e">
        <f t="shared" si="19"/>
        <v>#DIV/0!</v>
      </c>
    </row>
    <row r="256" spans="3:7" x14ac:dyDescent="0.3">
      <c r="C256" s="12">
        <f t="shared" si="15"/>
        <v>0</v>
      </c>
      <c r="D256">
        <f t="shared" si="16"/>
        <v>0</v>
      </c>
      <c r="E256">
        <f t="shared" si="17"/>
        <v>0</v>
      </c>
      <c r="F256" t="e">
        <f t="shared" si="18"/>
        <v>#DIV/0!</v>
      </c>
      <c r="G256" s="6" t="e">
        <f t="shared" si="19"/>
        <v>#DIV/0!</v>
      </c>
    </row>
    <row r="257" spans="3:7" x14ac:dyDescent="0.3">
      <c r="C257" s="12">
        <f t="shared" si="15"/>
        <v>0</v>
      </c>
      <c r="D257">
        <f t="shared" si="16"/>
        <v>0</v>
      </c>
      <c r="E257">
        <f t="shared" si="17"/>
        <v>0</v>
      </c>
      <c r="F257" t="e">
        <f t="shared" si="18"/>
        <v>#DIV/0!</v>
      </c>
      <c r="G257" s="6" t="e">
        <f t="shared" si="19"/>
        <v>#DIV/0!</v>
      </c>
    </row>
    <row r="258" spans="3:7" x14ac:dyDescent="0.3">
      <c r="C258" s="12">
        <f t="shared" si="15"/>
        <v>0</v>
      </c>
      <c r="D258">
        <f t="shared" si="16"/>
        <v>0</v>
      </c>
      <c r="E258">
        <f t="shared" si="17"/>
        <v>0</v>
      </c>
      <c r="F258" t="e">
        <f t="shared" si="18"/>
        <v>#DIV/0!</v>
      </c>
      <c r="G258" s="6" t="e">
        <f t="shared" si="19"/>
        <v>#DIV/0!</v>
      </c>
    </row>
    <row r="259" spans="3:7" x14ac:dyDescent="0.3">
      <c r="C259" s="12">
        <f t="shared" ref="C259:C322" si="20">COUNT(H259:DB259)</f>
        <v>0</v>
      </c>
      <c r="D259">
        <f t="shared" ref="D259:D322" si="21">MIN(H259:DB259)</f>
        <v>0</v>
      </c>
      <c r="E259">
        <f t="shared" ref="E259:E322" si="22">MAX(H259:DB259)</f>
        <v>0</v>
      </c>
      <c r="F259" t="e">
        <f t="shared" ref="F259:F322" si="23">AVERAGE(H259:DB259)</f>
        <v>#DIV/0!</v>
      </c>
      <c r="G259" s="6" t="e">
        <f t="shared" ref="G259:G322" si="24">STDEV(H259:DB259)</f>
        <v>#DIV/0!</v>
      </c>
    </row>
    <row r="260" spans="3:7" x14ac:dyDescent="0.3">
      <c r="C260" s="12">
        <f t="shared" si="20"/>
        <v>0</v>
      </c>
      <c r="D260">
        <f t="shared" si="21"/>
        <v>0</v>
      </c>
      <c r="E260">
        <f t="shared" si="22"/>
        <v>0</v>
      </c>
      <c r="F260" t="e">
        <f t="shared" si="23"/>
        <v>#DIV/0!</v>
      </c>
      <c r="G260" s="6" t="e">
        <f t="shared" si="24"/>
        <v>#DIV/0!</v>
      </c>
    </row>
    <row r="261" spans="3:7" x14ac:dyDescent="0.3">
      <c r="C261" s="12">
        <f t="shared" si="20"/>
        <v>0</v>
      </c>
      <c r="D261">
        <f t="shared" si="21"/>
        <v>0</v>
      </c>
      <c r="E261">
        <f t="shared" si="22"/>
        <v>0</v>
      </c>
      <c r="F261" t="e">
        <f t="shared" si="23"/>
        <v>#DIV/0!</v>
      </c>
      <c r="G261" s="6" t="e">
        <f t="shared" si="24"/>
        <v>#DIV/0!</v>
      </c>
    </row>
    <row r="262" spans="3:7" x14ac:dyDescent="0.3">
      <c r="C262" s="12">
        <f t="shared" si="20"/>
        <v>0</v>
      </c>
      <c r="D262">
        <f t="shared" si="21"/>
        <v>0</v>
      </c>
      <c r="E262">
        <f t="shared" si="22"/>
        <v>0</v>
      </c>
      <c r="F262" t="e">
        <f t="shared" si="23"/>
        <v>#DIV/0!</v>
      </c>
      <c r="G262" s="6" t="e">
        <f t="shared" si="24"/>
        <v>#DIV/0!</v>
      </c>
    </row>
    <row r="263" spans="3:7" x14ac:dyDescent="0.3">
      <c r="C263" s="12">
        <f t="shared" si="20"/>
        <v>0</v>
      </c>
      <c r="D263">
        <f t="shared" si="21"/>
        <v>0</v>
      </c>
      <c r="E263">
        <f t="shared" si="22"/>
        <v>0</v>
      </c>
      <c r="F263" t="e">
        <f t="shared" si="23"/>
        <v>#DIV/0!</v>
      </c>
      <c r="G263" s="6" t="e">
        <f t="shared" si="24"/>
        <v>#DIV/0!</v>
      </c>
    </row>
    <row r="264" spans="3:7" x14ac:dyDescent="0.3">
      <c r="C264" s="12">
        <f t="shared" si="20"/>
        <v>0</v>
      </c>
      <c r="D264">
        <f t="shared" si="21"/>
        <v>0</v>
      </c>
      <c r="E264">
        <f t="shared" si="22"/>
        <v>0</v>
      </c>
      <c r="F264" t="e">
        <f t="shared" si="23"/>
        <v>#DIV/0!</v>
      </c>
      <c r="G264" s="6" t="e">
        <f t="shared" si="24"/>
        <v>#DIV/0!</v>
      </c>
    </row>
    <row r="265" spans="3:7" x14ac:dyDescent="0.3">
      <c r="C265" s="12">
        <f t="shared" si="20"/>
        <v>0</v>
      </c>
      <c r="D265">
        <f t="shared" si="21"/>
        <v>0</v>
      </c>
      <c r="E265">
        <f t="shared" si="22"/>
        <v>0</v>
      </c>
      <c r="F265" t="e">
        <f t="shared" si="23"/>
        <v>#DIV/0!</v>
      </c>
      <c r="G265" s="6" t="e">
        <f t="shared" si="24"/>
        <v>#DIV/0!</v>
      </c>
    </row>
    <row r="266" spans="3:7" x14ac:dyDescent="0.3">
      <c r="C266" s="12">
        <f t="shared" si="20"/>
        <v>0</v>
      </c>
      <c r="D266">
        <f t="shared" si="21"/>
        <v>0</v>
      </c>
      <c r="E266">
        <f t="shared" si="22"/>
        <v>0</v>
      </c>
      <c r="F266" t="e">
        <f t="shared" si="23"/>
        <v>#DIV/0!</v>
      </c>
      <c r="G266" s="6" t="e">
        <f t="shared" si="24"/>
        <v>#DIV/0!</v>
      </c>
    </row>
    <row r="267" spans="3:7" x14ac:dyDescent="0.3">
      <c r="C267" s="12">
        <f t="shared" si="20"/>
        <v>0</v>
      </c>
      <c r="D267">
        <f t="shared" si="21"/>
        <v>0</v>
      </c>
      <c r="E267">
        <f t="shared" si="22"/>
        <v>0</v>
      </c>
      <c r="F267" t="e">
        <f t="shared" si="23"/>
        <v>#DIV/0!</v>
      </c>
      <c r="G267" s="6" t="e">
        <f t="shared" si="24"/>
        <v>#DIV/0!</v>
      </c>
    </row>
    <row r="268" spans="3:7" x14ac:dyDescent="0.3">
      <c r="C268" s="12">
        <f t="shared" si="20"/>
        <v>0</v>
      </c>
      <c r="D268">
        <f t="shared" si="21"/>
        <v>0</v>
      </c>
      <c r="E268">
        <f t="shared" si="22"/>
        <v>0</v>
      </c>
      <c r="F268" t="e">
        <f t="shared" si="23"/>
        <v>#DIV/0!</v>
      </c>
      <c r="G268" s="6" t="e">
        <f t="shared" si="24"/>
        <v>#DIV/0!</v>
      </c>
    </row>
    <row r="269" spans="3:7" x14ac:dyDescent="0.3">
      <c r="C269" s="12">
        <f t="shared" si="20"/>
        <v>0</v>
      </c>
      <c r="D269">
        <f t="shared" si="21"/>
        <v>0</v>
      </c>
      <c r="E269">
        <f t="shared" si="22"/>
        <v>0</v>
      </c>
      <c r="F269" t="e">
        <f t="shared" si="23"/>
        <v>#DIV/0!</v>
      </c>
      <c r="G269" s="6" t="e">
        <f t="shared" si="24"/>
        <v>#DIV/0!</v>
      </c>
    </row>
    <row r="270" spans="3:7" x14ac:dyDescent="0.3">
      <c r="C270" s="12">
        <f t="shared" si="20"/>
        <v>0</v>
      </c>
      <c r="D270">
        <f t="shared" si="21"/>
        <v>0</v>
      </c>
      <c r="E270">
        <f t="shared" si="22"/>
        <v>0</v>
      </c>
      <c r="F270" t="e">
        <f t="shared" si="23"/>
        <v>#DIV/0!</v>
      </c>
      <c r="G270" s="6" t="e">
        <f t="shared" si="24"/>
        <v>#DIV/0!</v>
      </c>
    </row>
    <row r="271" spans="3:7" x14ac:dyDescent="0.3">
      <c r="C271" s="12">
        <f t="shared" si="20"/>
        <v>0</v>
      </c>
      <c r="D271">
        <f t="shared" si="21"/>
        <v>0</v>
      </c>
      <c r="E271">
        <f t="shared" si="22"/>
        <v>0</v>
      </c>
      <c r="F271" t="e">
        <f t="shared" si="23"/>
        <v>#DIV/0!</v>
      </c>
      <c r="G271" s="6" t="e">
        <f t="shared" si="24"/>
        <v>#DIV/0!</v>
      </c>
    </row>
    <row r="272" spans="3:7" x14ac:dyDescent="0.3">
      <c r="C272" s="12">
        <f t="shared" si="20"/>
        <v>0</v>
      </c>
      <c r="D272">
        <f t="shared" si="21"/>
        <v>0</v>
      </c>
      <c r="E272">
        <f t="shared" si="22"/>
        <v>0</v>
      </c>
      <c r="F272" t="e">
        <f t="shared" si="23"/>
        <v>#DIV/0!</v>
      </c>
      <c r="G272" s="6" t="e">
        <f t="shared" si="24"/>
        <v>#DIV/0!</v>
      </c>
    </row>
    <row r="273" spans="3:7" x14ac:dyDescent="0.3">
      <c r="C273" s="12">
        <f t="shared" si="20"/>
        <v>0</v>
      </c>
      <c r="D273">
        <f t="shared" si="21"/>
        <v>0</v>
      </c>
      <c r="E273">
        <f t="shared" si="22"/>
        <v>0</v>
      </c>
      <c r="F273" t="e">
        <f t="shared" si="23"/>
        <v>#DIV/0!</v>
      </c>
      <c r="G273" s="6" t="e">
        <f t="shared" si="24"/>
        <v>#DIV/0!</v>
      </c>
    </row>
    <row r="274" spans="3:7" x14ac:dyDescent="0.3">
      <c r="C274" s="12">
        <f t="shared" si="20"/>
        <v>0</v>
      </c>
      <c r="D274">
        <f t="shared" si="21"/>
        <v>0</v>
      </c>
      <c r="E274">
        <f t="shared" si="22"/>
        <v>0</v>
      </c>
      <c r="F274" t="e">
        <f t="shared" si="23"/>
        <v>#DIV/0!</v>
      </c>
      <c r="G274" s="6" t="e">
        <f t="shared" si="24"/>
        <v>#DIV/0!</v>
      </c>
    </row>
    <row r="275" spans="3:7" x14ac:dyDescent="0.3">
      <c r="C275" s="12">
        <f t="shared" si="20"/>
        <v>0</v>
      </c>
      <c r="D275">
        <f t="shared" si="21"/>
        <v>0</v>
      </c>
      <c r="E275">
        <f t="shared" si="22"/>
        <v>0</v>
      </c>
      <c r="F275" t="e">
        <f t="shared" si="23"/>
        <v>#DIV/0!</v>
      </c>
      <c r="G275" s="6" t="e">
        <f t="shared" si="24"/>
        <v>#DIV/0!</v>
      </c>
    </row>
    <row r="276" spans="3:7" x14ac:dyDescent="0.3">
      <c r="C276" s="12">
        <f t="shared" si="20"/>
        <v>0</v>
      </c>
      <c r="D276">
        <f t="shared" si="21"/>
        <v>0</v>
      </c>
      <c r="E276">
        <f t="shared" si="22"/>
        <v>0</v>
      </c>
      <c r="F276" t="e">
        <f t="shared" si="23"/>
        <v>#DIV/0!</v>
      </c>
      <c r="G276" s="6" t="e">
        <f t="shared" si="24"/>
        <v>#DIV/0!</v>
      </c>
    </row>
    <row r="277" spans="3:7" x14ac:dyDescent="0.3">
      <c r="C277" s="12">
        <f t="shared" si="20"/>
        <v>0</v>
      </c>
      <c r="D277">
        <f t="shared" si="21"/>
        <v>0</v>
      </c>
      <c r="E277">
        <f t="shared" si="22"/>
        <v>0</v>
      </c>
      <c r="F277" t="e">
        <f t="shared" si="23"/>
        <v>#DIV/0!</v>
      </c>
      <c r="G277" s="6" t="e">
        <f t="shared" si="24"/>
        <v>#DIV/0!</v>
      </c>
    </row>
    <row r="278" spans="3:7" x14ac:dyDescent="0.3">
      <c r="C278" s="12">
        <f t="shared" si="20"/>
        <v>0</v>
      </c>
      <c r="D278">
        <f t="shared" si="21"/>
        <v>0</v>
      </c>
      <c r="E278">
        <f t="shared" si="22"/>
        <v>0</v>
      </c>
      <c r="F278" t="e">
        <f t="shared" si="23"/>
        <v>#DIV/0!</v>
      </c>
      <c r="G278" s="6" t="e">
        <f t="shared" si="24"/>
        <v>#DIV/0!</v>
      </c>
    </row>
    <row r="279" spans="3:7" x14ac:dyDescent="0.3">
      <c r="C279" s="12">
        <f t="shared" si="20"/>
        <v>0</v>
      </c>
      <c r="D279">
        <f t="shared" si="21"/>
        <v>0</v>
      </c>
      <c r="E279">
        <f t="shared" si="22"/>
        <v>0</v>
      </c>
      <c r="F279" t="e">
        <f t="shared" si="23"/>
        <v>#DIV/0!</v>
      </c>
      <c r="G279" s="6" t="e">
        <f t="shared" si="24"/>
        <v>#DIV/0!</v>
      </c>
    </row>
    <row r="280" spans="3:7" x14ac:dyDescent="0.3">
      <c r="C280" s="12">
        <f t="shared" si="20"/>
        <v>0</v>
      </c>
      <c r="D280">
        <f t="shared" si="21"/>
        <v>0</v>
      </c>
      <c r="E280">
        <f t="shared" si="22"/>
        <v>0</v>
      </c>
      <c r="F280" t="e">
        <f t="shared" si="23"/>
        <v>#DIV/0!</v>
      </c>
      <c r="G280" s="6" t="e">
        <f t="shared" si="24"/>
        <v>#DIV/0!</v>
      </c>
    </row>
    <row r="281" spans="3:7" x14ac:dyDescent="0.3">
      <c r="C281" s="12">
        <f t="shared" si="20"/>
        <v>0</v>
      </c>
      <c r="D281">
        <f t="shared" si="21"/>
        <v>0</v>
      </c>
      <c r="E281">
        <f t="shared" si="22"/>
        <v>0</v>
      </c>
      <c r="F281" t="e">
        <f t="shared" si="23"/>
        <v>#DIV/0!</v>
      </c>
      <c r="G281" s="6" t="e">
        <f t="shared" si="24"/>
        <v>#DIV/0!</v>
      </c>
    </row>
    <row r="282" spans="3:7" x14ac:dyDescent="0.3">
      <c r="C282" s="12">
        <f t="shared" si="20"/>
        <v>0</v>
      </c>
      <c r="D282">
        <f t="shared" si="21"/>
        <v>0</v>
      </c>
      <c r="E282">
        <f t="shared" si="22"/>
        <v>0</v>
      </c>
      <c r="F282" t="e">
        <f t="shared" si="23"/>
        <v>#DIV/0!</v>
      </c>
      <c r="G282" s="6" t="e">
        <f t="shared" si="24"/>
        <v>#DIV/0!</v>
      </c>
    </row>
    <row r="283" spans="3:7" x14ac:dyDescent="0.3">
      <c r="C283" s="12">
        <f t="shared" si="20"/>
        <v>0</v>
      </c>
      <c r="D283">
        <f t="shared" si="21"/>
        <v>0</v>
      </c>
      <c r="E283">
        <f t="shared" si="22"/>
        <v>0</v>
      </c>
      <c r="F283" t="e">
        <f t="shared" si="23"/>
        <v>#DIV/0!</v>
      </c>
      <c r="G283" s="6" t="e">
        <f t="shared" si="24"/>
        <v>#DIV/0!</v>
      </c>
    </row>
    <row r="284" spans="3:7" x14ac:dyDescent="0.3">
      <c r="C284" s="12">
        <f t="shared" si="20"/>
        <v>0</v>
      </c>
      <c r="D284">
        <f t="shared" si="21"/>
        <v>0</v>
      </c>
      <c r="E284">
        <f t="shared" si="22"/>
        <v>0</v>
      </c>
      <c r="F284" t="e">
        <f t="shared" si="23"/>
        <v>#DIV/0!</v>
      </c>
      <c r="G284" s="6" t="e">
        <f t="shared" si="24"/>
        <v>#DIV/0!</v>
      </c>
    </row>
    <row r="285" spans="3:7" x14ac:dyDescent="0.3">
      <c r="C285" s="12">
        <f t="shared" si="20"/>
        <v>0</v>
      </c>
      <c r="D285">
        <f t="shared" si="21"/>
        <v>0</v>
      </c>
      <c r="E285">
        <f t="shared" si="22"/>
        <v>0</v>
      </c>
      <c r="F285" t="e">
        <f t="shared" si="23"/>
        <v>#DIV/0!</v>
      </c>
      <c r="G285" s="6" t="e">
        <f t="shared" si="24"/>
        <v>#DIV/0!</v>
      </c>
    </row>
    <row r="286" spans="3:7" x14ac:dyDescent="0.3">
      <c r="C286" s="12">
        <f t="shared" si="20"/>
        <v>0</v>
      </c>
      <c r="D286">
        <f t="shared" si="21"/>
        <v>0</v>
      </c>
      <c r="E286">
        <f t="shared" si="22"/>
        <v>0</v>
      </c>
      <c r="F286" t="e">
        <f t="shared" si="23"/>
        <v>#DIV/0!</v>
      </c>
      <c r="G286" s="6" t="e">
        <f t="shared" si="24"/>
        <v>#DIV/0!</v>
      </c>
    </row>
    <row r="287" spans="3:7" x14ac:dyDescent="0.3">
      <c r="C287" s="12">
        <f t="shared" si="20"/>
        <v>0</v>
      </c>
      <c r="D287">
        <f t="shared" si="21"/>
        <v>0</v>
      </c>
      <c r="E287">
        <f t="shared" si="22"/>
        <v>0</v>
      </c>
      <c r="F287" t="e">
        <f t="shared" si="23"/>
        <v>#DIV/0!</v>
      </c>
      <c r="G287" s="6" t="e">
        <f t="shared" si="24"/>
        <v>#DIV/0!</v>
      </c>
    </row>
    <row r="288" spans="3:7" x14ac:dyDescent="0.3">
      <c r="C288" s="12">
        <f t="shared" si="20"/>
        <v>0</v>
      </c>
      <c r="D288">
        <f t="shared" si="21"/>
        <v>0</v>
      </c>
      <c r="E288">
        <f t="shared" si="22"/>
        <v>0</v>
      </c>
      <c r="F288" t="e">
        <f t="shared" si="23"/>
        <v>#DIV/0!</v>
      </c>
      <c r="G288" s="6" t="e">
        <f t="shared" si="24"/>
        <v>#DIV/0!</v>
      </c>
    </row>
    <row r="289" spans="3:7" x14ac:dyDescent="0.3">
      <c r="C289" s="12">
        <f t="shared" si="20"/>
        <v>0</v>
      </c>
      <c r="D289">
        <f t="shared" si="21"/>
        <v>0</v>
      </c>
      <c r="E289">
        <f t="shared" si="22"/>
        <v>0</v>
      </c>
      <c r="F289" t="e">
        <f t="shared" si="23"/>
        <v>#DIV/0!</v>
      </c>
      <c r="G289" s="6" t="e">
        <f t="shared" si="24"/>
        <v>#DIV/0!</v>
      </c>
    </row>
    <row r="290" spans="3:7" x14ac:dyDescent="0.3">
      <c r="C290" s="12">
        <f t="shared" si="20"/>
        <v>0</v>
      </c>
      <c r="D290">
        <f t="shared" si="21"/>
        <v>0</v>
      </c>
      <c r="E290">
        <f t="shared" si="22"/>
        <v>0</v>
      </c>
      <c r="F290" t="e">
        <f t="shared" si="23"/>
        <v>#DIV/0!</v>
      </c>
      <c r="G290" s="6" t="e">
        <f t="shared" si="24"/>
        <v>#DIV/0!</v>
      </c>
    </row>
    <row r="291" spans="3:7" x14ac:dyDescent="0.3">
      <c r="C291" s="12">
        <f t="shared" si="20"/>
        <v>0</v>
      </c>
      <c r="D291">
        <f t="shared" si="21"/>
        <v>0</v>
      </c>
      <c r="E291">
        <f t="shared" si="22"/>
        <v>0</v>
      </c>
      <c r="F291" t="e">
        <f t="shared" si="23"/>
        <v>#DIV/0!</v>
      </c>
      <c r="G291" s="6" t="e">
        <f t="shared" si="24"/>
        <v>#DIV/0!</v>
      </c>
    </row>
    <row r="292" spans="3:7" x14ac:dyDescent="0.3">
      <c r="C292" s="12">
        <f t="shared" si="20"/>
        <v>0</v>
      </c>
      <c r="D292">
        <f t="shared" si="21"/>
        <v>0</v>
      </c>
      <c r="E292">
        <f t="shared" si="22"/>
        <v>0</v>
      </c>
      <c r="F292" t="e">
        <f t="shared" si="23"/>
        <v>#DIV/0!</v>
      </c>
      <c r="G292" s="6" t="e">
        <f t="shared" si="24"/>
        <v>#DIV/0!</v>
      </c>
    </row>
    <row r="293" spans="3:7" x14ac:dyDescent="0.3">
      <c r="C293" s="12">
        <f t="shared" si="20"/>
        <v>0</v>
      </c>
      <c r="D293">
        <f t="shared" si="21"/>
        <v>0</v>
      </c>
      <c r="E293">
        <f t="shared" si="22"/>
        <v>0</v>
      </c>
      <c r="F293" t="e">
        <f t="shared" si="23"/>
        <v>#DIV/0!</v>
      </c>
      <c r="G293" s="6" t="e">
        <f t="shared" si="24"/>
        <v>#DIV/0!</v>
      </c>
    </row>
    <row r="294" spans="3:7" x14ac:dyDescent="0.3">
      <c r="C294" s="12">
        <f t="shared" si="20"/>
        <v>0</v>
      </c>
      <c r="D294">
        <f t="shared" si="21"/>
        <v>0</v>
      </c>
      <c r="E294">
        <f t="shared" si="22"/>
        <v>0</v>
      </c>
      <c r="F294" t="e">
        <f t="shared" si="23"/>
        <v>#DIV/0!</v>
      </c>
      <c r="G294" s="6" t="e">
        <f t="shared" si="24"/>
        <v>#DIV/0!</v>
      </c>
    </row>
    <row r="295" spans="3:7" x14ac:dyDescent="0.3">
      <c r="C295" s="12">
        <f t="shared" si="20"/>
        <v>0</v>
      </c>
      <c r="D295">
        <f t="shared" si="21"/>
        <v>0</v>
      </c>
      <c r="E295">
        <f t="shared" si="22"/>
        <v>0</v>
      </c>
      <c r="F295" t="e">
        <f t="shared" si="23"/>
        <v>#DIV/0!</v>
      </c>
      <c r="G295" s="6" t="e">
        <f t="shared" si="24"/>
        <v>#DIV/0!</v>
      </c>
    </row>
    <row r="296" spans="3:7" x14ac:dyDescent="0.3">
      <c r="C296" s="12">
        <f t="shared" si="20"/>
        <v>0</v>
      </c>
      <c r="D296">
        <f t="shared" si="21"/>
        <v>0</v>
      </c>
      <c r="E296">
        <f t="shared" si="22"/>
        <v>0</v>
      </c>
      <c r="F296" t="e">
        <f t="shared" si="23"/>
        <v>#DIV/0!</v>
      </c>
      <c r="G296" s="6" t="e">
        <f t="shared" si="24"/>
        <v>#DIV/0!</v>
      </c>
    </row>
    <row r="297" spans="3:7" x14ac:dyDescent="0.3">
      <c r="C297" s="12">
        <f t="shared" si="20"/>
        <v>0</v>
      </c>
      <c r="D297">
        <f t="shared" si="21"/>
        <v>0</v>
      </c>
      <c r="E297">
        <f t="shared" si="22"/>
        <v>0</v>
      </c>
      <c r="F297" t="e">
        <f t="shared" si="23"/>
        <v>#DIV/0!</v>
      </c>
      <c r="G297" s="6" t="e">
        <f t="shared" si="24"/>
        <v>#DIV/0!</v>
      </c>
    </row>
    <row r="298" spans="3:7" x14ac:dyDescent="0.3">
      <c r="C298" s="12">
        <f t="shared" si="20"/>
        <v>0</v>
      </c>
      <c r="D298">
        <f t="shared" si="21"/>
        <v>0</v>
      </c>
      <c r="E298">
        <f t="shared" si="22"/>
        <v>0</v>
      </c>
      <c r="F298" t="e">
        <f t="shared" si="23"/>
        <v>#DIV/0!</v>
      </c>
      <c r="G298" s="6" t="e">
        <f t="shared" si="24"/>
        <v>#DIV/0!</v>
      </c>
    </row>
    <row r="299" spans="3:7" x14ac:dyDescent="0.3">
      <c r="C299" s="12">
        <f t="shared" si="20"/>
        <v>0</v>
      </c>
      <c r="D299">
        <f t="shared" si="21"/>
        <v>0</v>
      </c>
      <c r="E299">
        <f t="shared" si="22"/>
        <v>0</v>
      </c>
      <c r="F299" t="e">
        <f t="shared" si="23"/>
        <v>#DIV/0!</v>
      </c>
      <c r="G299" s="6" t="e">
        <f t="shared" si="24"/>
        <v>#DIV/0!</v>
      </c>
    </row>
    <row r="300" spans="3:7" x14ac:dyDescent="0.3">
      <c r="C300" s="12">
        <f t="shared" si="20"/>
        <v>0</v>
      </c>
      <c r="D300">
        <f t="shared" si="21"/>
        <v>0</v>
      </c>
      <c r="E300">
        <f t="shared" si="22"/>
        <v>0</v>
      </c>
      <c r="F300" t="e">
        <f t="shared" si="23"/>
        <v>#DIV/0!</v>
      </c>
      <c r="G300" s="6" t="e">
        <f t="shared" si="24"/>
        <v>#DIV/0!</v>
      </c>
    </row>
    <row r="301" spans="3:7" x14ac:dyDescent="0.3">
      <c r="C301" s="12">
        <f t="shared" si="20"/>
        <v>0</v>
      </c>
      <c r="D301">
        <f t="shared" si="21"/>
        <v>0</v>
      </c>
      <c r="E301">
        <f t="shared" si="22"/>
        <v>0</v>
      </c>
      <c r="F301" t="e">
        <f t="shared" si="23"/>
        <v>#DIV/0!</v>
      </c>
      <c r="G301" s="6" t="e">
        <f t="shared" si="24"/>
        <v>#DIV/0!</v>
      </c>
    </row>
    <row r="302" spans="3:7" x14ac:dyDescent="0.3">
      <c r="C302" s="12">
        <f t="shared" si="20"/>
        <v>0</v>
      </c>
      <c r="D302">
        <f t="shared" si="21"/>
        <v>0</v>
      </c>
      <c r="E302">
        <f t="shared" si="22"/>
        <v>0</v>
      </c>
      <c r="F302" t="e">
        <f t="shared" si="23"/>
        <v>#DIV/0!</v>
      </c>
      <c r="G302" s="6" t="e">
        <f t="shared" si="24"/>
        <v>#DIV/0!</v>
      </c>
    </row>
    <row r="303" spans="3:7" x14ac:dyDescent="0.3">
      <c r="C303" s="12">
        <f t="shared" si="20"/>
        <v>0</v>
      </c>
      <c r="D303">
        <f t="shared" si="21"/>
        <v>0</v>
      </c>
      <c r="E303">
        <f t="shared" si="22"/>
        <v>0</v>
      </c>
      <c r="F303" t="e">
        <f t="shared" si="23"/>
        <v>#DIV/0!</v>
      </c>
      <c r="G303" s="6" t="e">
        <f t="shared" si="24"/>
        <v>#DIV/0!</v>
      </c>
    </row>
    <row r="304" spans="3:7" x14ac:dyDescent="0.3">
      <c r="C304" s="12">
        <f t="shared" si="20"/>
        <v>0</v>
      </c>
      <c r="D304">
        <f t="shared" si="21"/>
        <v>0</v>
      </c>
      <c r="E304">
        <f t="shared" si="22"/>
        <v>0</v>
      </c>
      <c r="F304" t="e">
        <f t="shared" si="23"/>
        <v>#DIV/0!</v>
      </c>
      <c r="G304" s="6" t="e">
        <f t="shared" si="24"/>
        <v>#DIV/0!</v>
      </c>
    </row>
    <row r="305" spans="3:7" x14ac:dyDescent="0.3">
      <c r="C305" s="12">
        <f t="shared" si="20"/>
        <v>0</v>
      </c>
      <c r="D305">
        <f t="shared" si="21"/>
        <v>0</v>
      </c>
      <c r="E305">
        <f t="shared" si="22"/>
        <v>0</v>
      </c>
      <c r="F305" t="e">
        <f t="shared" si="23"/>
        <v>#DIV/0!</v>
      </c>
      <c r="G305" s="6" t="e">
        <f t="shared" si="24"/>
        <v>#DIV/0!</v>
      </c>
    </row>
    <row r="306" spans="3:7" x14ac:dyDescent="0.3">
      <c r="C306" s="12">
        <f t="shared" si="20"/>
        <v>0</v>
      </c>
      <c r="D306">
        <f t="shared" si="21"/>
        <v>0</v>
      </c>
      <c r="E306">
        <f t="shared" si="22"/>
        <v>0</v>
      </c>
      <c r="F306" t="e">
        <f t="shared" si="23"/>
        <v>#DIV/0!</v>
      </c>
      <c r="G306" s="6" t="e">
        <f t="shared" si="24"/>
        <v>#DIV/0!</v>
      </c>
    </row>
    <row r="307" spans="3:7" x14ac:dyDescent="0.3">
      <c r="C307" s="12">
        <f t="shared" si="20"/>
        <v>0</v>
      </c>
      <c r="D307">
        <f t="shared" si="21"/>
        <v>0</v>
      </c>
      <c r="E307">
        <f t="shared" si="22"/>
        <v>0</v>
      </c>
      <c r="F307" t="e">
        <f t="shared" si="23"/>
        <v>#DIV/0!</v>
      </c>
      <c r="G307" s="6" t="e">
        <f t="shared" si="24"/>
        <v>#DIV/0!</v>
      </c>
    </row>
    <row r="308" spans="3:7" x14ac:dyDescent="0.3">
      <c r="C308" s="12">
        <f t="shared" si="20"/>
        <v>0</v>
      </c>
      <c r="D308">
        <f t="shared" si="21"/>
        <v>0</v>
      </c>
      <c r="E308">
        <f t="shared" si="22"/>
        <v>0</v>
      </c>
      <c r="F308" t="e">
        <f t="shared" si="23"/>
        <v>#DIV/0!</v>
      </c>
      <c r="G308" s="6" t="e">
        <f t="shared" si="24"/>
        <v>#DIV/0!</v>
      </c>
    </row>
    <row r="309" spans="3:7" x14ac:dyDescent="0.3">
      <c r="C309" s="12">
        <f t="shared" si="20"/>
        <v>0</v>
      </c>
      <c r="D309">
        <f t="shared" si="21"/>
        <v>0</v>
      </c>
      <c r="E309">
        <f t="shared" si="22"/>
        <v>0</v>
      </c>
      <c r="F309" t="e">
        <f t="shared" si="23"/>
        <v>#DIV/0!</v>
      </c>
      <c r="G309" s="6" t="e">
        <f t="shared" si="24"/>
        <v>#DIV/0!</v>
      </c>
    </row>
    <row r="310" spans="3:7" x14ac:dyDescent="0.3">
      <c r="C310" s="12">
        <f t="shared" si="20"/>
        <v>0</v>
      </c>
      <c r="D310">
        <f t="shared" si="21"/>
        <v>0</v>
      </c>
      <c r="E310">
        <f t="shared" si="22"/>
        <v>0</v>
      </c>
      <c r="F310" t="e">
        <f t="shared" si="23"/>
        <v>#DIV/0!</v>
      </c>
      <c r="G310" s="6" t="e">
        <f t="shared" si="24"/>
        <v>#DIV/0!</v>
      </c>
    </row>
    <row r="311" spans="3:7" x14ac:dyDescent="0.3">
      <c r="C311" s="12">
        <f t="shared" si="20"/>
        <v>0</v>
      </c>
      <c r="D311">
        <f t="shared" si="21"/>
        <v>0</v>
      </c>
      <c r="E311">
        <f t="shared" si="22"/>
        <v>0</v>
      </c>
      <c r="F311" t="e">
        <f t="shared" si="23"/>
        <v>#DIV/0!</v>
      </c>
      <c r="G311" s="6" t="e">
        <f t="shared" si="24"/>
        <v>#DIV/0!</v>
      </c>
    </row>
    <row r="312" spans="3:7" x14ac:dyDescent="0.3">
      <c r="C312" s="12">
        <f t="shared" si="20"/>
        <v>0</v>
      </c>
      <c r="D312">
        <f t="shared" si="21"/>
        <v>0</v>
      </c>
      <c r="E312">
        <f t="shared" si="22"/>
        <v>0</v>
      </c>
      <c r="F312" t="e">
        <f t="shared" si="23"/>
        <v>#DIV/0!</v>
      </c>
      <c r="G312" s="6" t="e">
        <f t="shared" si="24"/>
        <v>#DIV/0!</v>
      </c>
    </row>
    <row r="313" spans="3:7" x14ac:dyDescent="0.3">
      <c r="C313" s="12">
        <f t="shared" si="20"/>
        <v>0</v>
      </c>
      <c r="D313">
        <f t="shared" si="21"/>
        <v>0</v>
      </c>
      <c r="E313">
        <f t="shared" si="22"/>
        <v>0</v>
      </c>
      <c r="F313" t="e">
        <f t="shared" si="23"/>
        <v>#DIV/0!</v>
      </c>
      <c r="G313" s="6" t="e">
        <f t="shared" si="24"/>
        <v>#DIV/0!</v>
      </c>
    </row>
    <row r="314" spans="3:7" x14ac:dyDescent="0.3">
      <c r="C314" s="12">
        <f t="shared" si="20"/>
        <v>0</v>
      </c>
      <c r="D314">
        <f t="shared" si="21"/>
        <v>0</v>
      </c>
      <c r="E314">
        <f t="shared" si="22"/>
        <v>0</v>
      </c>
      <c r="F314" t="e">
        <f t="shared" si="23"/>
        <v>#DIV/0!</v>
      </c>
      <c r="G314" s="6" t="e">
        <f t="shared" si="24"/>
        <v>#DIV/0!</v>
      </c>
    </row>
    <row r="315" spans="3:7" x14ac:dyDescent="0.3">
      <c r="C315" s="12">
        <f t="shared" si="20"/>
        <v>0</v>
      </c>
      <c r="D315">
        <f t="shared" si="21"/>
        <v>0</v>
      </c>
      <c r="E315">
        <f t="shared" si="22"/>
        <v>0</v>
      </c>
      <c r="F315" t="e">
        <f t="shared" si="23"/>
        <v>#DIV/0!</v>
      </c>
      <c r="G315" s="6" t="e">
        <f t="shared" si="24"/>
        <v>#DIV/0!</v>
      </c>
    </row>
    <row r="316" spans="3:7" x14ac:dyDescent="0.3">
      <c r="C316" s="12">
        <f t="shared" si="20"/>
        <v>0</v>
      </c>
      <c r="D316">
        <f t="shared" si="21"/>
        <v>0</v>
      </c>
      <c r="E316">
        <f t="shared" si="22"/>
        <v>0</v>
      </c>
      <c r="F316" t="e">
        <f t="shared" si="23"/>
        <v>#DIV/0!</v>
      </c>
      <c r="G316" s="6" t="e">
        <f t="shared" si="24"/>
        <v>#DIV/0!</v>
      </c>
    </row>
    <row r="317" spans="3:7" x14ac:dyDescent="0.3">
      <c r="C317" s="12">
        <f t="shared" si="20"/>
        <v>0</v>
      </c>
      <c r="D317">
        <f t="shared" si="21"/>
        <v>0</v>
      </c>
      <c r="E317">
        <f t="shared" si="22"/>
        <v>0</v>
      </c>
      <c r="F317" t="e">
        <f t="shared" si="23"/>
        <v>#DIV/0!</v>
      </c>
      <c r="G317" s="6" t="e">
        <f t="shared" si="24"/>
        <v>#DIV/0!</v>
      </c>
    </row>
    <row r="318" spans="3:7" x14ac:dyDescent="0.3">
      <c r="C318" s="12">
        <f t="shared" si="20"/>
        <v>0</v>
      </c>
      <c r="D318">
        <f t="shared" si="21"/>
        <v>0</v>
      </c>
      <c r="E318">
        <f t="shared" si="22"/>
        <v>0</v>
      </c>
      <c r="F318" t="e">
        <f t="shared" si="23"/>
        <v>#DIV/0!</v>
      </c>
      <c r="G318" s="6" t="e">
        <f t="shared" si="24"/>
        <v>#DIV/0!</v>
      </c>
    </row>
    <row r="319" spans="3:7" x14ac:dyDescent="0.3">
      <c r="C319" s="12">
        <f t="shared" si="20"/>
        <v>0</v>
      </c>
      <c r="D319">
        <f t="shared" si="21"/>
        <v>0</v>
      </c>
      <c r="E319">
        <f t="shared" si="22"/>
        <v>0</v>
      </c>
      <c r="F319" t="e">
        <f t="shared" si="23"/>
        <v>#DIV/0!</v>
      </c>
      <c r="G319" s="6" t="e">
        <f t="shared" si="24"/>
        <v>#DIV/0!</v>
      </c>
    </row>
    <row r="320" spans="3:7" x14ac:dyDescent="0.3">
      <c r="C320" s="12">
        <f t="shared" si="20"/>
        <v>0</v>
      </c>
      <c r="D320">
        <f t="shared" si="21"/>
        <v>0</v>
      </c>
      <c r="E320">
        <f t="shared" si="22"/>
        <v>0</v>
      </c>
      <c r="F320" t="e">
        <f t="shared" si="23"/>
        <v>#DIV/0!</v>
      </c>
      <c r="G320" s="6" t="e">
        <f t="shared" si="24"/>
        <v>#DIV/0!</v>
      </c>
    </row>
    <row r="321" spans="3:7" x14ac:dyDescent="0.3">
      <c r="C321" s="12">
        <f t="shared" si="20"/>
        <v>0</v>
      </c>
      <c r="D321">
        <f t="shared" si="21"/>
        <v>0</v>
      </c>
      <c r="E321">
        <f t="shared" si="22"/>
        <v>0</v>
      </c>
      <c r="F321" t="e">
        <f t="shared" si="23"/>
        <v>#DIV/0!</v>
      </c>
      <c r="G321" s="6" t="e">
        <f t="shared" si="24"/>
        <v>#DIV/0!</v>
      </c>
    </row>
    <row r="322" spans="3:7" x14ac:dyDescent="0.3">
      <c r="C322" s="12">
        <f t="shared" si="20"/>
        <v>0</v>
      </c>
      <c r="D322">
        <f t="shared" si="21"/>
        <v>0</v>
      </c>
      <c r="E322">
        <f t="shared" si="22"/>
        <v>0</v>
      </c>
      <c r="F322" t="e">
        <f t="shared" si="23"/>
        <v>#DIV/0!</v>
      </c>
      <c r="G322" s="6" t="e">
        <f t="shared" si="24"/>
        <v>#DIV/0!</v>
      </c>
    </row>
    <row r="323" spans="3:7" x14ac:dyDescent="0.3">
      <c r="C323" s="12">
        <f t="shared" ref="C323:C386" si="25">COUNT(H323:DB323)</f>
        <v>0</v>
      </c>
      <c r="D323">
        <f t="shared" ref="D323:D386" si="26">MIN(H323:DB323)</f>
        <v>0</v>
      </c>
      <c r="E323">
        <f t="shared" ref="E323:E386" si="27">MAX(H323:DB323)</f>
        <v>0</v>
      </c>
      <c r="F323" t="e">
        <f t="shared" ref="F323:F386" si="28">AVERAGE(H323:DB323)</f>
        <v>#DIV/0!</v>
      </c>
      <c r="G323" s="6" t="e">
        <f t="shared" ref="G323:G386" si="29">STDEV(H323:DB323)</f>
        <v>#DIV/0!</v>
      </c>
    </row>
    <row r="324" spans="3:7" x14ac:dyDescent="0.3">
      <c r="C324" s="12">
        <f t="shared" si="25"/>
        <v>0</v>
      </c>
      <c r="D324">
        <f t="shared" si="26"/>
        <v>0</v>
      </c>
      <c r="E324">
        <f t="shared" si="27"/>
        <v>0</v>
      </c>
      <c r="F324" t="e">
        <f t="shared" si="28"/>
        <v>#DIV/0!</v>
      </c>
      <c r="G324" s="6" t="e">
        <f t="shared" si="29"/>
        <v>#DIV/0!</v>
      </c>
    </row>
    <row r="325" spans="3:7" x14ac:dyDescent="0.3">
      <c r="C325" s="12">
        <f t="shared" si="25"/>
        <v>0</v>
      </c>
      <c r="D325">
        <f t="shared" si="26"/>
        <v>0</v>
      </c>
      <c r="E325">
        <f t="shared" si="27"/>
        <v>0</v>
      </c>
      <c r="F325" t="e">
        <f t="shared" si="28"/>
        <v>#DIV/0!</v>
      </c>
      <c r="G325" s="6" t="e">
        <f t="shared" si="29"/>
        <v>#DIV/0!</v>
      </c>
    </row>
    <row r="326" spans="3:7" x14ac:dyDescent="0.3">
      <c r="C326" s="12">
        <f t="shared" si="25"/>
        <v>0</v>
      </c>
      <c r="D326">
        <f t="shared" si="26"/>
        <v>0</v>
      </c>
      <c r="E326">
        <f t="shared" si="27"/>
        <v>0</v>
      </c>
      <c r="F326" t="e">
        <f t="shared" si="28"/>
        <v>#DIV/0!</v>
      </c>
      <c r="G326" s="6" t="e">
        <f t="shared" si="29"/>
        <v>#DIV/0!</v>
      </c>
    </row>
    <row r="327" spans="3:7" x14ac:dyDescent="0.3">
      <c r="C327" s="12">
        <f t="shared" si="25"/>
        <v>0</v>
      </c>
      <c r="D327">
        <f t="shared" si="26"/>
        <v>0</v>
      </c>
      <c r="E327">
        <f t="shared" si="27"/>
        <v>0</v>
      </c>
      <c r="F327" t="e">
        <f t="shared" si="28"/>
        <v>#DIV/0!</v>
      </c>
      <c r="G327" s="6" t="e">
        <f t="shared" si="29"/>
        <v>#DIV/0!</v>
      </c>
    </row>
    <row r="328" spans="3:7" x14ac:dyDescent="0.3">
      <c r="C328" s="12">
        <f t="shared" si="25"/>
        <v>0</v>
      </c>
      <c r="D328">
        <f t="shared" si="26"/>
        <v>0</v>
      </c>
      <c r="E328">
        <f t="shared" si="27"/>
        <v>0</v>
      </c>
      <c r="F328" t="e">
        <f t="shared" si="28"/>
        <v>#DIV/0!</v>
      </c>
      <c r="G328" s="6" t="e">
        <f t="shared" si="29"/>
        <v>#DIV/0!</v>
      </c>
    </row>
    <row r="329" spans="3:7" x14ac:dyDescent="0.3">
      <c r="C329" s="12">
        <f t="shared" si="25"/>
        <v>0</v>
      </c>
      <c r="D329">
        <f t="shared" si="26"/>
        <v>0</v>
      </c>
      <c r="E329">
        <f t="shared" si="27"/>
        <v>0</v>
      </c>
      <c r="F329" t="e">
        <f t="shared" si="28"/>
        <v>#DIV/0!</v>
      </c>
      <c r="G329" s="6" t="e">
        <f t="shared" si="29"/>
        <v>#DIV/0!</v>
      </c>
    </row>
    <row r="330" spans="3:7" x14ac:dyDescent="0.3">
      <c r="C330" s="12">
        <f t="shared" si="25"/>
        <v>0</v>
      </c>
      <c r="D330">
        <f t="shared" si="26"/>
        <v>0</v>
      </c>
      <c r="E330">
        <f t="shared" si="27"/>
        <v>0</v>
      </c>
      <c r="F330" t="e">
        <f t="shared" si="28"/>
        <v>#DIV/0!</v>
      </c>
      <c r="G330" s="6" t="e">
        <f t="shared" si="29"/>
        <v>#DIV/0!</v>
      </c>
    </row>
    <row r="331" spans="3:7" x14ac:dyDescent="0.3">
      <c r="C331" s="12">
        <f t="shared" si="25"/>
        <v>0</v>
      </c>
      <c r="D331">
        <f t="shared" si="26"/>
        <v>0</v>
      </c>
      <c r="E331">
        <f t="shared" si="27"/>
        <v>0</v>
      </c>
      <c r="F331" t="e">
        <f t="shared" si="28"/>
        <v>#DIV/0!</v>
      </c>
      <c r="G331" s="6" t="e">
        <f t="shared" si="29"/>
        <v>#DIV/0!</v>
      </c>
    </row>
    <row r="332" spans="3:7" x14ac:dyDescent="0.3">
      <c r="C332" s="12">
        <f t="shared" si="25"/>
        <v>0</v>
      </c>
      <c r="D332">
        <f t="shared" si="26"/>
        <v>0</v>
      </c>
      <c r="E332">
        <f t="shared" si="27"/>
        <v>0</v>
      </c>
      <c r="F332" t="e">
        <f t="shared" si="28"/>
        <v>#DIV/0!</v>
      </c>
      <c r="G332" s="6" t="e">
        <f t="shared" si="29"/>
        <v>#DIV/0!</v>
      </c>
    </row>
    <row r="333" spans="3:7" x14ac:dyDescent="0.3">
      <c r="C333" s="12">
        <f t="shared" si="25"/>
        <v>0</v>
      </c>
      <c r="D333">
        <f t="shared" si="26"/>
        <v>0</v>
      </c>
      <c r="E333">
        <f t="shared" si="27"/>
        <v>0</v>
      </c>
      <c r="F333" t="e">
        <f t="shared" si="28"/>
        <v>#DIV/0!</v>
      </c>
      <c r="G333" s="6" t="e">
        <f t="shared" si="29"/>
        <v>#DIV/0!</v>
      </c>
    </row>
    <row r="334" spans="3:7" x14ac:dyDescent="0.3">
      <c r="C334" s="12">
        <f t="shared" si="25"/>
        <v>0</v>
      </c>
      <c r="D334">
        <f t="shared" si="26"/>
        <v>0</v>
      </c>
      <c r="E334">
        <f t="shared" si="27"/>
        <v>0</v>
      </c>
      <c r="F334" t="e">
        <f t="shared" si="28"/>
        <v>#DIV/0!</v>
      </c>
      <c r="G334" s="6" t="e">
        <f t="shared" si="29"/>
        <v>#DIV/0!</v>
      </c>
    </row>
    <row r="335" spans="3:7" x14ac:dyDescent="0.3">
      <c r="C335" s="12">
        <f t="shared" si="25"/>
        <v>0</v>
      </c>
      <c r="D335">
        <f t="shared" si="26"/>
        <v>0</v>
      </c>
      <c r="E335">
        <f t="shared" si="27"/>
        <v>0</v>
      </c>
      <c r="F335" t="e">
        <f t="shared" si="28"/>
        <v>#DIV/0!</v>
      </c>
      <c r="G335" s="6" t="e">
        <f t="shared" si="29"/>
        <v>#DIV/0!</v>
      </c>
    </row>
    <row r="336" spans="3:7" x14ac:dyDescent="0.3">
      <c r="C336" s="12">
        <f t="shared" si="25"/>
        <v>0</v>
      </c>
      <c r="D336">
        <f t="shared" si="26"/>
        <v>0</v>
      </c>
      <c r="E336">
        <f t="shared" si="27"/>
        <v>0</v>
      </c>
      <c r="F336" t="e">
        <f t="shared" si="28"/>
        <v>#DIV/0!</v>
      </c>
      <c r="G336" s="6" t="e">
        <f t="shared" si="29"/>
        <v>#DIV/0!</v>
      </c>
    </row>
    <row r="337" spans="3:7" x14ac:dyDescent="0.3">
      <c r="C337" s="12">
        <f t="shared" si="25"/>
        <v>0</v>
      </c>
      <c r="D337">
        <f t="shared" si="26"/>
        <v>0</v>
      </c>
      <c r="E337">
        <f t="shared" si="27"/>
        <v>0</v>
      </c>
      <c r="F337" t="e">
        <f t="shared" si="28"/>
        <v>#DIV/0!</v>
      </c>
      <c r="G337" s="6" t="e">
        <f t="shared" si="29"/>
        <v>#DIV/0!</v>
      </c>
    </row>
    <row r="338" spans="3:7" x14ac:dyDescent="0.3">
      <c r="C338" s="12">
        <f t="shared" si="25"/>
        <v>0</v>
      </c>
      <c r="D338">
        <f t="shared" si="26"/>
        <v>0</v>
      </c>
      <c r="E338">
        <f t="shared" si="27"/>
        <v>0</v>
      </c>
      <c r="F338" t="e">
        <f t="shared" si="28"/>
        <v>#DIV/0!</v>
      </c>
      <c r="G338" s="6" t="e">
        <f t="shared" si="29"/>
        <v>#DIV/0!</v>
      </c>
    </row>
    <row r="339" spans="3:7" x14ac:dyDescent="0.3">
      <c r="C339" s="12">
        <f t="shared" si="25"/>
        <v>0</v>
      </c>
      <c r="D339">
        <f t="shared" si="26"/>
        <v>0</v>
      </c>
      <c r="E339">
        <f t="shared" si="27"/>
        <v>0</v>
      </c>
      <c r="F339" t="e">
        <f t="shared" si="28"/>
        <v>#DIV/0!</v>
      </c>
      <c r="G339" s="6" t="e">
        <f t="shared" si="29"/>
        <v>#DIV/0!</v>
      </c>
    </row>
    <row r="340" spans="3:7" x14ac:dyDescent="0.3">
      <c r="C340" s="12">
        <f t="shared" si="25"/>
        <v>0</v>
      </c>
      <c r="D340">
        <f t="shared" si="26"/>
        <v>0</v>
      </c>
      <c r="E340">
        <f t="shared" si="27"/>
        <v>0</v>
      </c>
      <c r="F340" t="e">
        <f t="shared" si="28"/>
        <v>#DIV/0!</v>
      </c>
      <c r="G340" s="6" t="e">
        <f t="shared" si="29"/>
        <v>#DIV/0!</v>
      </c>
    </row>
    <row r="341" spans="3:7" x14ac:dyDescent="0.3">
      <c r="C341" s="12">
        <f t="shared" si="25"/>
        <v>0</v>
      </c>
      <c r="D341">
        <f t="shared" si="26"/>
        <v>0</v>
      </c>
      <c r="E341">
        <f t="shared" si="27"/>
        <v>0</v>
      </c>
      <c r="F341" t="e">
        <f t="shared" si="28"/>
        <v>#DIV/0!</v>
      </c>
      <c r="G341" s="6" t="e">
        <f t="shared" si="29"/>
        <v>#DIV/0!</v>
      </c>
    </row>
    <row r="342" spans="3:7" x14ac:dyDescent="0.3">
      <c r="C342" s="12">
        <f t="shared" si="25"/>
        <v>0</v>
      </c>
      <c r="D342">
        <f t="shared" si="26"/>
        <v>0</v>
      </c>
      <c r="E342">
        <f t="shared" si="27"/>
        <v>0</v>
      </c>
      <c r="F342" t="e">
        <f t="shared" si="28"/>
        <v>#DIV/0!</v>
      </c>
      <c r="G342" s="6" t="e">
        <f t="shared" si="29"/>
        <v>#DIV/0!</v>
      </c>
    </row>
    <row r="343" spans="3:7" x14ac:dyDescent="0.3">
      <c r="C343" s="12">
        <f t="shared" si="25"/>
        <v>0</v>
      </c>
      <c r="D343">
        <f t="shared" si="26"/>
        <v>0</v>
      </c>
      <c r="E343">
        <f t="shared" si="27"/>
        <v>0</v>
      </c>
      <c r="F343" t="e">
        <f t="shared" si="28"/>
        <v>#DIV/0!</v>
      </c>
      <c r="G343" s="6" t="e">
        <f t="shared" si="29"/>
        <v>#DIV/0!</v>
      </c>
    </row>
    <row r="344" spans="3:7" x14ac:dyDescent="0.3">
      <c r="C344" s="12">
        <f t="shared" si="25"/>
        <v>0</v>
      </c>
      <c r="D344">
        <f t="shared" si="26"/>
        <v>0</v>
      </c>
      <c r="E344">
        <f t="shared" si="27"/>
        <v>0</v>
      </c>
      <c r="F344" t="e">
        <f t="shared" si="28"/>
        <v>#DIV/0!</v>
      </c>
      <c r="G344" s="6" t="e">
        <f t="shared" si="29"/>
        <v>#DIV/0!</v>
      </c>
    </row>
    <row r="345" spans="3:7" x14ac:dyDescent="0.3">
      <c r="C345" s="12">
        <f t="shared" si="25"/>
        <v>0</v>
      </c>
      <c r="D345">
        <f t="shared" si="26"/>
        <v>0</v>
      </c>
      <c r="E345">
        <f t="shared" si="27"/>
        <v>0</v>
      </c>
      <c r="F345" t="e">
        <f t="shared" si="28"/>
        <v>#DIV/0!</v>
      </c>
      <c r="G345" s="6" t="e">
        <f t="shared" si="29"/>
        <v>#DIV/0!</v>
      </c>
    </row>
    <row r="346" spans="3:7" x14ac:dyDescent="0.3">
      <c r="C346" s="12">
        <f t="shared" si="25"/>
        <v>0</v>
      </c>
      <c r="D346">
        <f t="shared" si="26"/>
        <v>0</v>
      </c>
      <c r="E346">
        <f t="shared" si="27"/>
        <v>0</v>
      </c>
      <c r="F346" t="e">
        <f t="shared" si="28"/>
        <v>#DIV/0!</v>
      </c>
      <c r="G346" s="6" t="e">
        <f t="shared" si="29"/>
        <v>#DIV/0!</v>
      </c>
    </row>
    <row r="347" spans="3:7" x14ac:dyDescent="0.3">
      <c r="C347" s="12">
        <f t="shared" si="25"/>
        <v>0</v>
      </c>
      <c r="D347">
        <f t="shared" si="26"/>
        <v>0</v>
      </c>
      <c r="E347">
        <f t="shared" si="27"/>
        <v>0</v>
      </c>
      <c r="F347" t="e">
        <f t="shared" si="28"/>
        <v>#DIV/0!</v>
      </c>
      <c r="G347" s="6" t="e">
        <f t="shared" si="29"/>
        <v>#DIV/0!</v>
      </c>
    </row>
    <row r="348" spans="3:7" x14ac:dyDescent="0.3">
      <c r="C348" s="12">
        <f t="shared" si="25"/>
        <v>0</v>
      </c>
      <c r="D348">
        <f t="shared" si="26"/>
        <v>0</v>
      </c>
      <c r="E348">
        <f t="shared" si="27"/>
        <v>0</v>
      </c>
      <c r="F348" t="e">
        <f t="shared" si="28"/>
        <v>#DIV/0!</v>
      </c>
      <c r="G348" s="6" t="e">
        <f t="shared" si="29"/>
        <v>#DIV/0!</v>
      </c>
    </row>
    <row r="349" spans="3:7" x14ac:dyDescent="0.3">
      <c r="C349" s="12">
        <f t="shared" si="25"/>
        <v>0</v>
      </c>
      <c r="D349">
        <f t="shared" si="26"/>
        <v>0</v>
      </c>
      <c r="E349">
        <f t="shared" si="27"/>
        <v>0</v>
      </c>
      <c r="F349" t="e">
        <f t="shared" si="28"/>
        <v>#DIV/0!</v>
      </c>
      <c r="G349" s="6" t="e">
        <f t="shared" si="29"/>
        <v>#DIV/0!</v>
      </c>
    </row>
    <row r="350" spans="3:7" x14ac:dyDescent="0.3">
      <c r="C350" s="12">
        <f t="shared" si="25"/>
        <v>0</v>
      </c>
      <c r="D350">
        <f t="shared" si="26"/>
        <v>0</v>
      </c>
      <c r="E350">
        <f t="shared" si="27"/>
        <v>0</v>
      </c>
      <c r="F350" t="e">
        <f t="shared" si="28"/>
        <v>#DIV/0!</v>
      </c>
      <c r="G350" s="6" t="e">
        <f t="shared" si="29"/>
        <v>#DIV/0!</v>
      </c>
    </row>
    <row r="351" spans="3:7" x14ac:dyDescent="0.3">
      <c r="C351" s="12">
        <f t="shared" si="25"/>
        <v>0</v>
      </c>
      <c r="D351">
        <f t="shared" si="26"/>
        <v>0</v>
      </c>
      <c r="E351">
        <f t="shared" si="27"/>
        <v>0</v>
      </c>
      <c r="F351" t="e">
        <f t="shared" si="28"/>
        <v>#DIV/0!</v>
      </c>
      <c r="G351" s="6" t="e">
        <f t="shared" si="29"/>
        <v>#DIV/0!</v>
      </c>
    </row>
    <row r="352" spans="3:7" x14ac:dyDescent="0.3">
      <c r="C352" s="12">
        <f t="shared" si="25"/>
        <v>0</v>
      </c>
      <c r="D352">
        <f t="shared" si="26"/>
        <v>0</v>
      </c>
      <c r="E352">
        <f t="shared" si="27"/>
        <v>0</v>
      </c>
      <c r="F352" t="e">
        <f t="shared" si="28"/>
        <v>#DIV/0!</v>
      </c>
      <c r="G352" s="6" t="e">
        <f t="shared" si="29"/>
        <v>#DIV/0!</v>
      </c>
    </row>
    <row r="353" spans="3:7" x14ac:dyDescent="0.3">
      <c r="C353" s="12">
        <f t="shared" si="25"/>
        <v>0</v>
      </c>
      <c r="D353">
        <f t="shared" si="26"/>
        <v>0</v>
      </c>
      <c r="E353">
        <f t="shared" si="27"/>
        <v>0</v>
      </c>
      <c r="F353" t="e">
        <f t="shared" si="28"/>
        <v>#DIV/0!</v>
      </c>
      <c r="G353" s="6" t="e">
        <f t="shared" si="29"/>
        <v>#DIV/0!</v>
      </c>
    </row>
    <row r="354" spans="3:7" x14ac:dyDescent="0.3">
      <c r="C354" s="12">
        <f t="shared" si="25"/>
        <v>0</v>
      </c>
      <c r="D354">
        <f t="shared" si="26"/>
        <v>0</v>
      </c>
      <c r="E354">
        <f t="shared" si="27"/>
        <v>0</v>
      </c>
      <c r="F354" t="e">
        <f t="shared" si="28"/>
        <v>#DIV/0!</v>
      </c>
      <c r="G354" s="6" t="e">
        <f t="shared" si="29"/>
        <v>#DIV/0!</v>
      </c>
    </row>
    <row r="355" spans="3:7" x14ac:dyDescent="0.3">
      <c r="C355" s="12">
        <f t="shared" si="25"/>
        <v>0</v>
      </c>
      <c r="D355">
        <f t="shared" si="26"/>
        <v>0</v>
      </c>
      <c r="E355">
        <f t="shared" si="27"/>
        <v>0</v>
      </c>
      <c r="F355" t="e">
        <f t="shared" si="28"/>
        <v>#DIV/0!</v>
      </c>
      <c r="G355" s="6" t="e">
        <f t="shared" si="29"/>
        <v>#DIV/0!</v>
      </c>
    </row>
    <row r="356" spans="3:7" x14ac:dyDescent="0.3">
      <c r="C356" s="12">
        <f t="shared" si="25"/>
        <v>0</v>
      </c>
      <c r="D356">
        <f t="shared" si="26"/>
        <v>0</v>
      </c>
      <c r="E356">
        <f t="shared" si="27"/>
        <v>0</v>
      </c>
      <c r="F356" t="e">
        <f t="shared" si="28"/>
        <v>#DIV/0!</v>
      </c>
      <c r="G356" s="6" t="e">
        <f t="shared" si="29"/>
        <v>#DIV/0!</v>
      </c>
    </row>
    <row r="357" spans="3:7" x14ac:dyDescent="0.3">
      <c r="C357" s="12">
        <f t="shared" si="25"/>
        <v>0</v>
      </c>
      <c r="D357">
        <f t="shared" si="26"/>
        <v>0</v>
      </c>
      <c r="E357">
        <f t="shared" si="27"/>
        <v>0</v>
      </c>
      <c r="F357" t="e">
        <f t="shared" si="28"/>
        <v>#DIV/0!</v>
      </c>
      <c r="G357" s="6" t="e">
        <f t="shared" si="29"/>
        <v>#DIV/0!</v>
      </c>
    </row>
    <row r="358" spans="3:7" x14ac:dyDescent="0.3">
      <c r="C358" s="12">
        <f t="shared" si="25"/>
        <v>0</v>
      </c>
      <c r="D358">
        <f t="shared" si="26"/>
        <v>0</v>
      </c>
      <c r="E358">
        <f t="shared" si="27"/>
        <v>0</v>
      </c>
      <c r="F358" t="e">
        <f t="shared" si="28"/>
        <v>#DIV/0!</v>
      </c>
      <c r="G358" s="6" t="e">
        <f t="shared" si="29"/>
        <v>#DIV/0!</v>
      </c>
    </row>
    <row r="359" spans="3:7" x14ac:dyDescent="0.3">
      <c r="C359" s="12">
        <f t="shared" si="25"/>
        <v>0</v>
      </c>
      <c r="D359">
        <f t="shared" si="26"/>
        <v>0</v>
      </c>
      <c r="E359">
        <f t="shared" si="27"/>
        <v>0</v>
      </c>
      <c r="F359" t="e">
        <f t="shared" si="28"/>
        <v>#DIV/0!</v>
      </c>
      <c r="G359" s="6" t="e">
        <f t="shared" si="29"/>
        <v>#DIV/0!</v>
      </c>
    </row>
    <row r="360" spans="3:7" x14ac:dyDescent="0.3">
      <c r="C360" s="12">
        <f t="shared" si="25"/>
        <v>0</v>
      </c>
      <c r="D360">
        <f t="shared" si="26"/>
        <v>0</v>
      </c>
      <c r="E360">
        <f t="shared" si="27"/>
        <v>0</v>
      </c>
      <c r="F360" t="e">
        <f t="shared" si="28"/>
        <v>#DIV/0!</v>
      </c>
      <c r="G360" s="6" t="e">
        <f t="shared" si="29"/>
        <v>#DIV/0!</v>
      </c>
    </row>
    <row r="361" spans="3:7" x14ac:dyDescent="0.3">
      <c r="C361" s="12">
        <f t="shared" si="25"/>
        <v>0</v>
      </c>
      <c r="D361">
        <f t="shared" si="26"/>
        <v>0</v>
      </c>
      <c r="E361">
        <f t="shared" si="27"/>
        <v>0</v>
      </c>
      <c r="F361" t="e">
        <f t="shared" si="28"/>
        <v>#DIV/0!</v>
      </c>
      <c r="G361" s="6" t="e">
        <f t="shared" si="29"/>
        <v>#DIV/0!</v>
      </c>
    </row>
    <row r="362" spans="3:7" x14ac:dyDescent="0.3">
      <c r="C362" s="12">
        <f t="shared" si="25"/>
        <v>0</v>
      </c>
      <c r="D362">
        <f t="shared" si="26"/>
        <v>0</v>
      </c>
      <c r="E362">
        <f t="shared" si="27"/>
        <v>0</v>
      </c>
      <c r="F362" t="e">
        <f t="shared" si="28"/>
        <v>#DIV/0!</v>
      </c>
      <c r="G362" s="6" t="e">
        <f t="shared" si="29"/>
        <v>#DIV/0!</v>
      </c>
    </row>
    <row r="363" spans="3:7" x14ac:dyDescent="0.3">
      <c r="C363" s="12">
        <f t="shared" si="25"/>
        <v>0</v>
      </c>
      <c r="D363">
        <f t="shared" si="26"/>
        <v>0</v>
      </c>
      <c r="E363">
        <f t="shared" si="27"/>
        <v>0</v>
      </c>
      <c r="F363" t="e">
        <f t="shared" si="28"/>
        <v>#DIV/0!</v>
      </c>
      <c r="G363" s="6" t="e">
        <f t="shared" si="29"/>
        <v>#DIV/0!</v>
      </c>
    </row>
    <row r="364" spans="3:7" x14ac:dyDescent="0.3">
      <c r="C364" s="12">
        <f t="shared" si="25"/>
        <v>0</v>
      </c>
      <c r="D364">
        <f t="shared" si="26"/>
        <v>0</v>
      </c>
      <c r="E364">
        <f t="shared" si="27"/>
        <v>0</v>
      </c>
      <c r="F364" t="e">
        <f t="shared" si="28"/>
        <v>#DIV/0!</v>
      </c>
      <c r="G364" s="6" t="e">
        <f t="shared" si="29"/>
        <v>#DIV/0!</v>
      </c>
    </row>
    <row r="365" spans="3:7" x14ac:dyDescent="0.3">
      <c r="C365" s="12">
        <f t="shared" si="25"/>
        <v>0</v>
      </c>
      <c r="D365">
        <f t="shared" si="26"/>
        <v>0</v>
      </c>
      <c r="E365">
        <f t="shared" si="27"/>
        <v>0</v>
      </c>
      <c r="F365" t="e">
        <f t="shared" si="28"/>
        <v>#DIV/0!</v>
      </c>
      <c r="G365" s="6" t="e">
        <f t="shared" si="29"/>
        <v>#DIV/0!</v>
      </c>
    </row>
    <row r="366" spans="3:7" x14ac:dyDescent="0.3">
      <c r="C366" s="12">
        <f t="shared" si="25"/>
        <v>0</v>
      </c>
      <c r="D366">
        <f t="shared" si="26"/>
        <v>0</v>
      </c>
      <c r="E366">
        <f t="shared" si="27"/>
        <v>0</v>
      </c>
      <c r="F366" t="e">
        <f t="shared" si="28"/>
        <v>#DIV/0!</v>
      </c>
      <c r="G366" s="6" t="e">
        <f t="shared" si="29"/>
        <v>#DIV/0!</v>
      </c>
    </row>
    <row r="367" spans="3:7" x14ac:dyDescent="0.3">
      <c r="C367" s="12">
        <f t="shared" si="25"/>
        <v>0</v>
      </c>
      <c r="D367">
        <f t="shared" si="26"/>
        <v>0</v>
      </c>
      <c r="E367">
        <f t="shared" si="27"/>
        <v>0</v>
      </c>
      <c r="F367" t="e">
        <f t="shared" si="28"/>
        <v>#DIV/0!</v>
      </c>
      <c r="G367" s="6" t="e">
        <f t="shared" si="29"/>
        <v>#DIV/0!</v>
      </c>
    </row>
    <row r="368" spans="3:7" x14ac:dyDescent="0.3">
      <c r="C368" s="12">
        <f t="shared" si="25"/>
        <v>0</v>
      </c>
      <c r="D368">
        <f t="shared" si="26"/>
        <v>0</v>
      </c>
      <c r="E368">
        <f t="shared" si="27"/>
        <v>0</v>
      </c>
      <c r="F368" t="e">
        <f t="shared" si="28"/>
        <v>#DIV/0!</v>
      </c>
      <c r="G368" s="6" t="e">
        <f t="shared" si="29"/>
        <v>#DIV/0!</v>
      </c>
    </row>
    <row r="369" spans="3:7" x14ac:dyDescent="0.3">
      <c r="C369" s="12">
        <f t="shared" si="25"/>
        <v>0</v>
      </c>
      <c r="D369">
        <f t="shared" si="26"/>
        <v>0</v>
      </c>
      <c r="E369">
        <f t="shared" si="27"/>
        <v>0</v>
      </c>
      <c r="F369" t="e">
        <f t="shared" si="28"/>
        <v>#DIV/0!</v>
      </c>
      <c r="G369" s="6" t="e">
        <f t="shared" si="29"/>
        <v>#DIV/0!</v>
      </c>
    </row>
    <row r="370" spans="3:7" x14ac:dyDescent="0.3">
      <c r="C370" s="12">
        <f t="shared" si="25"/>
        <v>0</v>
      </c>
      <c r="D370">
        <f t="shared" si="26"/>
        <v>0</v>
      </c>
      <c r="E370">
        <f t="shared" si="27"/>
        <v>0</v>
      </c>
      <c r="F370" t="e">
        <f t="shared" si="28"/>
        <v>#DIV/0!</v>
      </c>
      <c r="G370" s="6" t="e">
        <f t="shared" si="29"/>
        <v>#DIV/0!</v>
      </c>
    </row>
    <row r="371" spans="3:7" x14ac:dyDescent="0.3">
      <c r="C371" s="12">
        <f t="shared" si="25"/>
        <v>0</v>
      </c>
      <c r="D371">
        <f t="shared" si="26"/>
        <v>0</v>
      </c>
      <c r="E371">
        <f t="shared" si="27"/>
        <v>0</v>
      </c>
      <c r="F371" t="e">
        <f t="shared" si="28"/>
        <v>#DIV/0!</v>
      </c>
      <c r="G371" s="6" t="e">
        <f t="shared" si="29"/>
        <v>#DIV/0!</v>
      </c>
    </row>
    <row r="372" spans="3:7" x14ac:dyDescent="0.3">
      <c r="C372" s="12">
        <f t="shared" si="25"/>
        <v>0</v>
      </c>
      <c r="D372">
        <f t="shared" si="26"/>
        <v>0</v>
      </c>
      <c r="E372">
        <f t="shared" si="27"/>
        <v>0</v>
      </c>
      <c r="F372" t="e">
        <f t="shared" si="28"/>
        <v>#DIV/0!</v>
      </c>
      <c r="G372" s="6" t="e">
        <f t="shared" si="29"/>
        <v>#DIV/0!</v>
      </c>
    </row>
    <row r="373" spans="3:7" x14ac:dyDescent="0.3">
      <c r="C373" s="12">
        <f t="shared" si="25"/>
        <v>0</v>
      </c>
      <c r="D373">
        <f t="shared" si="26"/>
        <v>0</v>
      </c>
      <c r="E373">
        <f t="shared" si="27"/>
        <v>0</v>
      </c>
      <c r="F373" t="e">
        <f t="shared" si="28"/>
        <v>#DIV/0!</v>
      </c>
      <c r="G373" s="6" t="e">
        <f t="shared" si="29"/>
        <v>#DIV/0!</v>
      </c>
    </row>
    <row r="374" spans="3:7" x14ac:dyDescent="0.3">
      <c r="C374" s="12">
        <f t="shared" si="25"/>
        <v>0</v>
      </c>
      <c r="D374">
        <f t="shared" si="26"/>
        <v>0</v>
      </c>
      <c r="E374">
        <f t="shared" si="27"/>
        <v>0</v>
      </c>
      <c r="F374" t="e">
        <f t="shared" si="28"/>
        <v>#DIV/0!</v>
      </c>
      <c r="G374" s="6" t="e">
        <f t="shared" si="29"/>
        <v>#DIV/0!</v>
      </c>
    </row>
    <row r="375" spans="3:7" x14ac:dyDescent="0.3">
      <c r="C375" s="12">
        <f t="shared" si="25"/>
        <v>0</v>
      </c>
      <c r="D375">
        <f t="shared" si="26"/>
        <v>0</v>
      </c>
      <c r="E375">
        <f t="shared" si="27"/>
        <v>0</v>
      </c>
      <c r="F375" t="e">
        <f t="shared" si="28"/>
        <v>#DIV/0!</v>
      </c>
      <c r="G375" s="6" t="e">
        <f t="shared" si="29"/>
        <v>#DIV/0!</v>
      </c>
    </row>
    <row r="376" spans="3:7" x14ac:dyDescent="0.3">
      <c r="C376" s="12">
        <f t="shared" si="25"/>
        <v>0</v>
      </c>
      <c r="D376">
        <f t="shared" si="26"/>
        <v>0</v>
      </c>
      <c r="E376">
        <f t="shared" si="27"/>
        <v>0</v>
      </c>
      <c r="F376" t="e">
        <f t="shared" si="28"/>
        <v>#DIV/0!</v>
      </c>
      <c r="G376" s="6" t="e">
        <f t="shared" si="29"/>
        <v>#DIV/0!</v>
      </c>
    </row>
    <row r="377" spans="3:7" x14ac:dyDescent="0.3">
      <c r="C377" s="12">
        <f t="shared" si="25"/>
        <v>0</v>
      </c>
      <c r="D377">
        <f t="shared" si="26"/>
        <v>0</v>
      </c>
      <c r="E377">
        <f t="shared" si="27"/>
        <v>0</v>
      </c>
      <c r="F377" t="e">
        <f t="shared" si="28"/>
        <v>#DIV/0!</v>
      </c>
      <c r="G377" s="6" t="e">
        <f t="shared" si="29"/>
        <v>#DIV/0!</v>
      </c>
    </row>
    <row r="378" spans="3:7" x14ac:dyDescent="0.3">
      <c r="C378" s="12">
        <f t="shared" si="25"/>
        <v>0</v>
      </c>
      <c r="D378">
        <f t="shared" si="26"/>
        <v>0</v>
      </c>
      <c r="E378">
        <f t="shared" si="27"/>
        <v>0</v>
      </c>
      <c r="F378" t="e">
        <f t="shared" si="28"/>
        <v>#DIV/0!</v>
      </c>
      <c r="G378" s="6" t="e">
        <f t="shared" si="29"/>
        <v>#DIV/0!</v>
      </c>
    </row>
    <row r="379" spans="3:7" x14ac:dyDescent="0.3">
      <c r="C379" s="12">
        <f t="shared" si="25"/>
        <v>0</v>
      </c>
      <c r="D379">
        <f t="shared" si="26"/>
        <v>0</v>
      </c>
      <c r="E379">
        <f t="shared" si="27"/>
        <v>0</v>
      </c>
      <c r="F379" t="e">
        <f t="shared" si="28"/>
        <v>#DIV/0!</v>
      </c>
      <c r="G379" s="6" t="e">
        <f t="shared" si="29"/>
        <v>#DIV/0!</v>
      </c>
    </row>
    <row r="380" spans="3:7" x14ac:dyDescent="0.3">
      <c r="C380" s="12">
        <f t="shared" si="25"/>
        <v>0</v>
      </c>
      <c r="D380">
        <f t="shared" si="26"/>
        <v>0</v>
      </c>
      <c r="E380">
        <f t="shared" si="27"/>
        <v>0</v>
      </c>
      <c r="F380" t="e">
        <f t="shared" si="28"/>
        <v>#DIV/0!</v>
      </c>
      <c r="G380" s="6" t="e">
        <f t="shared" si="29"/>
        <v>#DIV/0!</v>
      </c>
    </row>
    <row r="381" spans="3:7" x14ac:dyDescent="0.3">
      <c r="C381" s="12">
        <f t="shared" si="25"/>
        <v>0</v>
      </c>
      <c r="D381">
        <f t="shared" si="26"/>
        <v>0</v>
      </c>
      <c r="E381">
        <f t="shared" si="27"/>
        <v>0</v>
      </c>
      <c r="F381" t="e">
        <f t="shared" si="28"/>
        <v>#DIV/0!</v>
      </c>
      <c r="G381" s="6" t="e">
        <f t="shared" si="29"/>
        <v>#DIV/0!</v>
      </c>
    </row>
    <row r="382" spans="3:7" x14ac:dyDescent="0.3">
      <c r="C382" s="12">
        <f t="shared" si="25"/>
        <v>0</v>
      </c>
      <c r="D382">
        <f t="shared" si="26"/>
        <v>0</v>
      </c>
      <c r="E382">
        <f t="shared" si="27"/>
        <v>0</v>
      </c>
      <c r="F382" t="e">
        <f t="shared" si="28"/>
        <v>#DIV/0!</v>
      </c>
      <c r="G382" s="6" t="e">
        <f t="shared" si="29"/>
        <v>#DIV/0!</v>
      </c>
    </row>
    <row r="383" spans="3:7" x14ac:dyDescent="0.3">
      <c r="C383" s="12">
        <f t="shared" si="25"/>
        <v>0</v>
      </c>
      <c r="D383">
        <f t="shared" si="26"/>
        <v>0</v>
      </c>
      <c r="E383">
        <f t="shared" si="27"/>
        <v>0</v>
      </c>
      <c r="F383" t="e">
        <f t="shared" si="28"/>
        <v>#DIV/0!</v>
      </c>
      <c r="G383" s="6" t="e">
        <f t="shared" si="29"/>
        <v>#DIV/0!</v>
      </c>
    </row>
    <row r="384" spans="3:7" x14ac:dyDescent="0.3">
      <c r="C384" s="12">
        <f t="shared" si="25"/>
        <v>0</v>
      </c>
      <c r="D384">
        <f t="shared" si="26"/>
        <v>0</v>
      </c>
      <c r="E384">
        <f t="shared" si="27"/>
        <v>0</v>
      </c>
      <c r="F384" t="e">
        <f t="shared" si="28"/>
        <v>#DIV/0!</v>
      </c>
      <c r="G384" s="6" t="e">
        <f t="shared" si="29"/>
        <v>#DIV/0!</v>
      </c>
    </row>
    <row r="385" spans="3:7" x14ac:dyDescent="0.3">
      <c r="C385" s="12">
        <f t="shared" si="25"/>
        <v>0</v>
      </c>
      <c r="D385">
        <f t="shared" si="26"/>
        <v>0</v>
      </c>
      <c r="E385">
        <f t="shared" si="27"/>
        <v>0</v>
      </c>
      <c r="F385" t="e">
        <f t="shared" si="28"/>
        <v>#DIV/0!</v>
      </c>
      <c r="G385" s="6" t="e">
        <f t="shared" si="29"/>
        <v>#DIV/0!</v>
      </c>
    </row>
    <row r="386" spans="3:7" x14ac:dyDescent="0.3">
      <c r="C386" s="12">
        <f t="shared" si="25"/>
        <v>0</v>
      </c>
      <c r="D386">
        <f t="shared" si="26"/>
        <v>0</v>
      </c>
      <c r="E386">
        <f t="shared" si="27"/>
        <v>0</v>
      </c>
      <c r="F386" t="e">
        <f t="shared" si="28"/>
        <v>#DIV/0!</v>
      </c>
      <c r="G386" s="6" t="e">
        <f t="shared" si="29"/>
        <v>#DIV/0!</v>
      </c>
    </row>
    <row r="387" spans="3:7" x14ac:dyDescent="0.3">
      <c r="C387" s="12">
        <f t="shared" ref="C387:C450" si="30">COUNT(H387:DB387)</f>
        <v>0</v>
      </c>
      <c r="D387">
        <f t="shared" ref="D387:D450" si="31">MIN(H387:DB387)</f>
        <v>0</v>
      </c>
      <c r="E387">
        <f t="shared" ref="E387:E450" si="32">MAX(H387:DB387)</f>
        <v>0</v>
      </c>
      <c r="F387" t="e">
        <f t="shared" ref="F387:F450" si="33">AVERAGE(H387:DB387)</f>
        <v>#DIV/0!</v>
      </c>
      <c r="G387" s="6" t="e">
        <f t="shared" ref="G387:G450" si="34">STDEV(H387:DB387)</f>
        <v>#DIV/0!</v>
      </c>
    </row>
    <row r="388" spans="3:7" x14ac:dyDescent="0.3">
      <c r="C388" s="12">
        <f t="shared" si="30"/>
        <v>0</v>
      </c>
      <c r="D388">
        <f t="shared" si="31"/>
        <v>0</v>
      </c>
      <c r="E388">
        <f t="shared" si="32"/>
        <v>0</v>
      </c>
      <c r="F388" t="e">
        <f t="shared" si="33"/>
        <v>#DIV/0!</v>
      </c>
      <c r="G388" s="6" t="e">
        <f t="shared" si="34"/>
        <v>#DIV/0!</v>
      </c>
    </row>
    <row r="389" spans="3:7" x14ac:dyDescent="0.3">
      <c r="C389" s="12">
        <f t="shared" si="30"/>
        <v>0</v>
      </c>
      <c r="D389">
        <f t="shared" si="31"/>
        <v>0</v>
      </c>
      <c r="E389">
        <f t="shared" si="32"/>
        <v>0</v>
      </c>
      <c r="F389" t="e">
        <f t="shared" si="33"/>
        <v>#DIV/0!</v>
      </c>
      <c r="G389" s="6" t="e">
        <f t="shared" si="34"/>
        <v>#DIV/0!</v>
      </c>
    </row>
    <row r="390" spans="3:7" x14ac:dyDescent="0.3">
      <c r="C390" s="12">
        <f t="shared" si="30"/>
        <v>0</v>
      </c>
      <c r="D390">
        <f t="shared" si="31"/>
        <v>0</v>
      </c>
      <c r="E390">
        <f t="shared" si="32"/>
        <v>0</v>
      </c>
      <c r="F390" t="e">
        <f t="shared" si="33"/>
        <v>#DIV/0!</v>
      </c>
      <c r="G390" s="6" t="e">
        <f t="shared" si="34"/>
        <v>#DIV/0!</v>
      </c>
    </row>
    <row r="391" spans="3:7" x14ac:dyDescent="0.3">
      <c r="C391" s="12">
        <f t="shared" si="30"/>
        <v>0</v>
      </c>
      <c r="D391">
        <f t="shared" si="31"/>
        <v>0</v>
      </c>
      <c r="E391">
        <f t="shared" si="32"/>
        <v>0</v>
      </c>
      <c r="F391" t="e">
        <f t="shared" si="33"/>
        <v>#DIV/0!</v>
      </c>
      <c r="G391" s="6" t="e">
        <f t="shared" si="34"/>
        <v>#DIV/0!</v>
      </c>
    </row>
    <row r="392" spans="3:7" x14ac:dyDescent="0.3">
      <c r="C392" s="12">
        <f t="shared" si="30"/>
        <v>0</v>
      </c>
      <c r="D392">
        <f t="shared" si="31"/>
        <v>0</v>
      </c>
      <c r="E392">
        <f t="shared" si="32"/>
        <v>0</v>
      </c>
      <c r="F392" t="e">
        <f t="shared" si="33"/>
        <v>#DIV/0!</v>
      </c>
      <c r="G392" s="6" t="e">
        <f t="shared" si="34"/>
        <v>#DIV/0!</v>
      </c>
    </row>
    <row r="393" spans="3:7" x14ac:dyDescent="0.3">
      <c r="C393" s="12">
        <f t="shared" si="30"/>
        <v>0</v>
      </c>
      <c r="D393">
        <f t="shared" si="31"/>
        <v>0</v>
      </c>
      <c r="E393">
        <f t="shared" si="32"/>
        <v>0</v>
      </c>
      <c r="F393" t="e">
        <f t="shared" si="33"/>
        <v>#DIV/0!</v>
      </c>
      <c r="G393" s="6" t="e">
        <f t="shared" si="34"/>
        <v>#DIV/0!</v>
      </c>
    </row>
    <row r="394" spans="3:7" x14ac:dyDescent="0.3">
      <c r="C394" s="12">
        <f t="shared" si="30"/>
        <v>0</v>
      </c>
      <c r="D394">
        <f t="shared" si="31"/>
        <v>0</v>
      </c>
      <c r="E394">
        <f t="shared" si="32"/>
        <v>0</v>
      </c>
      <c r="F394" t="e">
        <f t="shared" si="33"/>
        <v>#DIV/0!</v>
      </c>
      <c r="G394" s="6" t="e">
        <f t="shared" si="34"/>
        <v>#DIV/0!</v>
      </c>
    </row>
    <row r="395" spans="3:7" x14ac:dyDescent="0.3">
      <c r="C395" s="12">
        <f t="shared" si="30"/>
        <v>0</v>
      </c>
      <c r="D395">
        <f t="shared" si="31"/>
        <v>0</v>
      </c>
      <c r="E395">
        <f t="shared" si="32"/>
        <v>0</v>
      </c>
      <c r="F395" t="e">
        <f t="shared" si="33"/>
        <v>#DIV/0!</v>
      </c>
      <c r="G395" s="6" t="e">
        <f t="shared" si="34"/>
        <v>#DIV/0!</v>
      </c>
    </row>
    <row r="396" spans="3:7" x14ac:dyDescent="0.3">
      <c r="C396" s="12">
        <f t="shared" si="30"/>
        <v>0</v>
      </c>
      <c r="D396">
        <f t="shared" si="31"/>
        <v>0</v>
      </c>
      <c r="E396">
        <f t="shared" si="32"/>
        <v>0</v>
      </c>
      <c r="F396" t="e">
        <f t="shared" si="33"/>
        <v>#DIV/0!</v>
      </c>
      <c r="G396" s="6" t="e">
        <f t="shared" si="34"/>
        <v>#DIV/0!</v>
      </c>
    </row>
    <row r="397" spans="3:7" x14ac:dyDescent="0.3">
      <c r="C397" s="12">
        <f t="shared" si="30"/>
        <v>0</v>
      </c>
      <c r="D397">
        <f t="shared" si="31"/>
        <v>0</v>
      </c>
      <c r="E397">
        <f t="shared" si="32"/>
        <v>0</v>
      </c>
      <c r="F397" t="e">
        <f t="shared" si="33"/>
        <v>#DIV/0!</v>
      </c>
      <c r="G397" s="6" t="e">
        <f t="shared" si="34"/>
        <v>#DIV/0!</v>
      </c>
    </row>
    <row r="398" spans="3:7" x14ac:dyDescent="0.3">
      <c r="C398" s="12">
        <f t="shared" si="30"/>
        <v>0</v>
      </c>
      <c r="D398">
        <f t="shared" si="31"/>
        <v>0</v>
      </c>
      <c r="E398">
        <f t="shared" si="32"/>
        <v>0</v>
      </c>
      <c r="F398" t="e">
        <f t="shared" si="33"/>
        <v>#DIV/0!</v>
      </c>
      <c r="G398" s="6" t="e">
        <f t="shared" si="34"/>
        <v>#DIV/0!</v>
      </c>
    </row>
    <row r="399" spans="3:7" x14ac:dyDescent="0.3">
      <c r="C399" s="12">
        <f t="shared" si="30"/>
        <v>0</v>
      </c>
      <c r="D399">
        <f t="shared" si="31"/>
        <v>0</v>
      </c>
      <c r="E399">
        <f t="shared" si="32"/>
        <v>0</v>
      </c>
      <c r="F399" t="e">
        <f t="shared" si="33"/>
        <v>#DIV/0!</v>
      </c>
      <c r="G399" s="6" t="e">
        <f t="shared" si="34"/>
        <v>#DIV/0!</v>
      </c>
    </row>
    <row r="400" spans="3:7" x14ac:dyDescent="0.3">
      <c r="C400" s="12">
        <f t="shared" si="30"/>
        <v>0</v>
      </c>
      <c r="D400">
        <f t="shared" si="31"/>
        <v>0</v>
      </c>
      <c r="E400">
        <f t="shared" si="32"/>
        <v>0</v>
      </c>
      <c r="F400" t="e">
        <f t="shared" si="33"/>
        <v>#DIV/0!</v>
      </c>
      <c r="G400" s="6" t="e">
        <f t="shared" si="34"/>
        <v>#DIV/0!</v>
      </c>
    </row>
    <row r="401" spans="3:7" x14ac:dyDescent="0.3">
      <c r="C401" s="12">
        <f t="shared" si="30"/>
        <v>0</v>
      </c>
      <c r="D401">
        <f t="shared" si="31"/>
        <v>0</v>
      </c>
      <c r="E401">
        <f t="shared" si="32"/>
        <v>0</v>
      </c>
      <c r="F401" t="e">
        <f t="shared" si="33"/>
        <v>#DIV/0!</v>
      </c>
      <c r="G401" s="6" t="e">
        <f t="shared" si="34"/>
        <v>#DIV/0!</v>
      </c>
    </row>
    <row r="402" spans="3:7" x14ac:dyDescent="0.3">
      <c r="C402" s="12">
        <f t="shared" si="30"/>
        <v>0</v>
      </c>
      <c r="D402">
        <f t="shared" si="31"/>
        <v>0</v>
      </c>
      <c r="E402">
        <f t="shared" si="32"/>
        <v>0</v>
      </c>
      <c r="F402" t="e">
        <f t="shared" si="33"/>
        <v>#DIV/0!</v>
      </c>
      <c r="G402" s="6" t="e">
        <f t="shared" si="34"/>
        <v>#DIV/0!</v>
      </c>
    </row>
    <row r="403" spans="3:7" x14ac:dyDescent="0.3">
      <c r="C403" s="12">
        <f t="shared" si="30"/>
        <v>0</v>
      </c>
      <c r="D403">
        <f t="shared" si="31"/>
        <v>0</v>
      </c>
      <c r="E403">
        <f t="shared" si="32"/>
        <v>0</v>
      </c>
      <c r="F403" t="e">
        <f t="shared" si="33"/>
        <v>#DIV/0!</v>
      </c>
      <c r="G403" s="6" t="e">
        <f t="shared" si="34"/>
        <v>#DIV/0!</v>
      </c>
    </row>
    <row r="404" spans="3:7" x14ac:dyDescent="0.3">
      <c r="C404" s="12">
        <f t="shared" si="30"/>
        <v>0</v>
      </c>
      <c r="D404">
        <f t="shared" si="31"/>
        <v>0</v>
      </c>
      <c r="E404">
        <f t="shared" si="32"/>
        <v>0</v>
      </c>
      <c r="F404" t="e">
        <f t="shared" si="33"/>
        <v>#DIV/0!</v>
      </c>
      <c r="G404" s="6" t="e">
        <f t="shared" si="34"/>
        <v>#DIV/0!</v>
      </c>
    </row>
    <row r="405" spans="3:7" x14ac:dyDescent="0.3">
      <c r="C405" s="12">
        <f t="shared" si="30"/>
        <v>0</v>
      </c>
      <c r="D405">
        <f t="shared" si="31"/>
        <v>0</v>
      </c>
      <c r="E405">
        <f t="shared" si="32"/>
        <v>0</v>
      </c>
      <c r="F405" t="e">
        <f t="shared" si="33"/>
        <v>#DIV/0!</v>
      </c>
      <c r="G405" s="6" t="e">
        <f t="shared" si="34"/>
        <v>#DIV/0!</v>
      </c>
    </row>
    <row r="406" spans="3:7" x14ac:dyDescent="0.3">
      <c r="C406" s="12">
        <f t="shared" si="30"/>
        <v>0</v>
      </c>
      <c r="D406">
        <f t="shared" si="31"/>
        <v>0</v>
      </c>
      <c r="E406">
        <f t="shared" si="32"/>
        <v>0</v>
      </c>
      <c r="F406" t="e">
        <f t="shared" si="33"/>
        <v>#DIV/0!</v>
      </c>
      <c r="G406" s="6" t="e">
        <f t="shared" si="34"/>
        <v>#DIV/0!</v>
      </c>
    </row>
    <row r="407" spans="3:7" x14ac:dyDescent="0.3">
      <c r="C407" s="12">
        <f t="shared" si="30"/>
        <v>0</v>
      </c>
      <c r="D407">
        <f t="shared" si="31"/>
        <v>0</v>
      </c>
      <c r="E407">
        <f t="shared" si="32"/>
        <v>0</v>
      </c>
      <c r="F407" t="e">
        <f t="shared" si="33"/>
        <v>#DIV/0!</v>
      </c>
      <c r="G407" s="6" t="e">
        <f t="shared" si="34"/>
        <v>#DIV/0!</v>
      </c>
    </row>
    <row r="408" spans="3:7" x14ac:dyDescent="0.3">
      <c r="C408" s="12">
        <f t="shared" si="30"/>
        <v>0</v>
      </c>
      <c r="D408">
        <f t="shared" si="31"/>
        <v>0</v>
      </c>
      <c r="E408">
        <f t="shared" si="32"/>
        <v>0</v>
      </c>
      <c r="F408" t="e">
        <f t="shared" si="33"/>
        <v>#DIV/0!</v>
      </c>
      <c r="G408" s="6" t="e">
        <f t="shared" si="34"/>
        <v>#DIV/0!</v>
      </c>
    </row>
    <row r="409" spans="3:7" x14ac:dyDescent="0.3">
      <c r="C409" s="12">
        <f t="shared" si="30"/>
        <v>0</v>
      </c>
      <c r="D409">
        <f t="shared" si="31"/>
        <v>0</v>
      </c>
      <c r="E409">
        <f t="shared" si="32"/>
        <v>0</v>
      </c>
      <c r="F409" t="e">
        <f t="shared" si="33"/>
        <v>#DIV/0!</v>
      </c>
      <c r="G409" s="6" t="e">
        <f t="shared" si="34"/>
        <v>#DIV/0!</v>
      </c>
    </row>
    <row r="410" spans="3:7" x14ac:dyDescent="0.3">
      <c r="C410" s="12">
        <f t="shared" si="30"/>
        <v>0</v>
      </c>
      <c r="D410">
        <f t="shared" si="31"/>
        <v>0</v>
      </c>
      <c r="E410">
        <f t="shared" si="32"/>
        <v>0</v>
      </c>
      <c r="F410" t="e">
        <f t="shared" si="33"/>
        <v>#DIV/0!</v>
      </c>
      <c r="G410" s="6" t="e">
        <f t="shared" si="34"/>
        <v>#DIV/0!</v>
      </c>
    </row>
    <row r="411" spans="3:7" x14ac:dyDescent="0.3">
      <c r="C411" s="12">
        <f t="shared" si="30"/>
        <v>0</v>
      </c>
      <c r="D411">
        <f t="shared" si="31"/>
        <v>0</v>
      </c>
      <c r="E411">
        <f t="shared" si="32"/>
        <v>0</v>
      </c>
      <c r="F411" t="e">
        <f t="shared" si="33"/>
        <v>#DIV/0!</v>
      </c>
      <c r="G411" s="6" t="e">
        <f t="shared" si="34"/>
        <v>#DIV/0!</v>
      </c>
    </row>
    <row r="412" spans="3:7" x14ac:dyDescent="0.3">
      <c r="C412" s="12">
        <f t="shared" si="30"/>
        <v>0</v>
      </c>
      <c r="D412">
        <f t="shared" si="31"/>
        <v>0</v>
      </c>
      <c r="E412">
        <f t="shared" si="32"/>
        <v>0</v>
      </c>
      <c r="F412" t="e">
        <f t="shared" si="33"/>
        <v>#DIV/0!</v>
      </c>
      <c r="G412" s="6" t="e">
        <f t="shared" si="34"/>
        <v>#DIV/0!</v>
      </c>
    </row>
    <row r="413" spans="3:7" x14ac:dyDescent="0.3">
      <c r="C413" s="12">
        <f t="shared" si="30"/>
        <v>0</v>
      </c>
      <c r="D413">
        <f t="shared" si="31"/>
        <v>0</v>
      </c>
      <c r="E413">
        <f t="shared" si="32"/>
        <v>0</v>
      </c>
      <c r="F413" t="e">
        <f t="shared" si="33"/>
        <v>#DIV/0!</v>
      </c>
      <c r="G413" s="6" t="e">
        <f t="shared" si="34"/>
        <v>#DIV/0!</v>
      </c>
    </row>
    <row r="414" spans="3:7" x14ac:dyDescent="0.3">
      <c r="C414" s="12">
        <f t="shared" si="30"/>
        <v>0</v>
      </c>
      <c r="D414">
        <f t="shared" si="31"/>
        <v>0</v>
      </c>
      <c r="E414">
        <f t="shared" si="32"/>
        <v>0</v>
      </c>
      <c r="F414" t="e">
        <f t="shared" si="33"/>
        <v>#DIV/0!</v>
      </c>
      <c r="G414" s="6" t="e">
        <f t="shared" si="34"/>
        <v>#DIV/0!</v>
      </c>
    </row>
    <row r="415" spans="3:7" x14ac:dyDescent="0.3">
      <c r="C415" s="12">
        <f t="shared" si="30"/>
        <v>0</v>
      </c>
      <c r="D415">
        <f t="shared" si="31"/>
        <v>0</v>
      </c>
      <c r="E415">
        <f t="shared" si="32"/>
        <v>0</v>
      </c>
      <c r="F415" t="e">
        <f t="shared" si="33"/>
        <v>#DIV/0!</v>
      </c>
      <c r="G415" s="6" t="e">
        <f t="shared" si="34"/>
        <v>#DIV/0!</v>
      </c>
    </row>
    <row r="416" spans="3:7" x14ac:dyDescent="0.3">
      <c r="C416" s="12">
        <f t="shared" si="30"/>
        <v>0</v>
      </c>
      <c r="D416">
        <f t="shared" si="31"/>
        <v>0</v>
      </c>
      <c r="E416">
        <f t="shared" si="32"/>
        <v>0</v>
      </c>
      <c r="F416" t="e">
        <f t="shared" si="33"/>
        <v>#DIV/0!</v>
      </c>
      <c r="G416" s="6" t="e">
        <f t="shared" si="34"/>
        <v>#DIV/0!</v>
      </c>
    </row>
    <row r="417" spans="3:7" x14ac:dyDescent="0.3">
      <c r="C417" s="12">
        <f t="shared" si="30"/>
        <v>0</v>
      </c>
      <c r="D417">
        <f t="shared" si="31"/>
        <v>0</v>
      </c>
      <c r="E417">
        <f t="shared" si="32"/>
        <v>0</v>
      </c>
      <c r="F417" t="e">
        <f t="shared" si="33"/>
        <v>#DIV/0!</v>
      </c>
      <c r="G417" s="6" t="e">
        <f t="shared" si="34"/>
        <v>#DIV/0!</v>
      </c>
    </row>
    <row r="418" spans="3:7" x14ac:dyDescent="0.3">
      <c r="C418" s="12">
        <f t="shared" si="30"/>
        <v>0</v>
      </c>
      <c r="D418">
        <f t="shared" si="31"/>
        <v>0</v>
      </c>
      <c r="E418">
        <f t="shared" si="32"/>
        <v>0</v>
      </c>
      <c r="F418" t="e">
        <f t="shared" si="33"/>
        <v>#DIV/0!</v>
      </c>
      <c r="G418" s="6" t="e">
        <f t="shared" si="34"/>
        <v>#DIV/0!</v>
      </c>
    </row>
    <row r="419" spans="3:7" x14ac:dyDescent="0.3">
      <c r="C419" s="12">
        <f t="shared" si="30"/>
        <v>0</v>
      </c>
      <c r="D419">
        <f t="shared" si="31"/>
        <v>0</v>
      </c>
      <c r="E419">
        <f t="shared" si="32"/>
        <v>0</v>
      </c>
      <c r="F419" t="e">
        <f t="shared" si="33"/>
        <v>#DIV/0!</v>
      </c>
      <c r="G419" s="6" t="e">
        <f t="shared" si="34"/>
        <v>#DIV/0!</v>
      </c>
    </row>
    <row r="420" spans="3:7" x14ac:dyDescent="0.3">
      <c r="C420" s="12">
        <f t="shared" si="30"/>
        <v>0</v>
      </c>
      <c r="D420">
        <f t="shared" si="31"/>
        <v>0</v>
      </c>
      <c r="E420">
        <f t="shared" si="32"/>
        <v>0</v>
      </c>
      <c r="F420" t="e">
        <f t="shared" si="33"/>
        <v>#DIV/0!</v>
      </c>
      <c r="G420" s="6" t="e">
        <f t="shared" si="34"/>
        <v>#DIV/0!</v>
      </c>
    </row>
    <row r="421" spans="3:7" x14ac:dyDescent="0.3">
      <c r="C421" s="12">
        <f t="shared" si="30"/>
        <v>0</v>
      </c>
      <c r="D421">
        <f t="shared" si="31"/>
        <v>0</v>
      </c>
      <c r="E421">
        <f t="shared" si="32"/>
        <v>0</v>
      </c>
      <c r="F421" t="e">
        <f t="shared" si="33"/>
        <v>#DIV/0!</v>
      </c>
      <c r="G421" s="6" t="e">
        <f t="shared" si="34"/>
        <v>#DIV/0!</v>
      </c>
    </row>
    <row r="422" spans="3:7" x14ac:dyDescent="0.3">
      <c r="C422" s="12">
        <f t="shared" si="30"/>
        <v>0</v>
      </c>
      <c r="D422">
        <f t="shared" si="31"/>
        <v>0</v>
      </c>
      <c r="E422">
        <f t="shared" si="32"/>
        <v>0</v>
      </c>
      <c r="F422" t="e">
        <f t="shared" si="33"/>
        <v>#DIV/0!</v>
      </c>
      <c r="G422" s="6" t="e">
        <f t="shared" si="34"/>
        <v>#DIV/0!</v>
      </c>
    </row>
    <row r="423" spans="3:7" x14ac:dyDescent="0.3">
      <c r="C423" s="12">
        <f t="shared" si="30"/>
        <v>0</v>
      </c>
      <c r="D423">
        <f t="shared" si="31"/>
        <v>0</v>
      </c>
      <c r="E423">
        <f t="shared" si="32"/>
        <v>0</v>
      </c>
      <c r="F423" t="e">
        <f t="shared" si="33"/>
        <v>#DIV/0!</v>
      </c>
      <c r="G423" s="6" t="e">
        <f t="shared" si="34"/>
        <v>#DIV/0!</v>
      </c>
    </row>
    <row r="424" spans="3:7" x14ac:dyDescent="0.3">
      <c r="C424" s="12">
        <f t="shared" si="30"/>
        <v>0</v>
      </c>
      <c r="D424">
        <f t="shared" si="31"/>
        <v>0</v>
      </c>
      <c r="E424">
        <f t="shared" si="32"/>
        <v>0</v>
      </c>
      <c r="F424" t="e">
        <f t="shared" si="33"/>
        <v>#DIV/0!</v>
      </c>
      <c r="G424" s="6" t="e">
        <f t="shared" si="34"/>
        <v>#DIV/0!</v>
      </c>
    </row>
    <row r="425" spans="3:7" x14ac:dyDescent="0.3">
      <c r="C425" s="12">
        <f t="shared" si="30"/>
        <v>0</v>
      </c>
      <c r="D425">
        <f t="shared" si="31"/>
        <v>0</v>
      </c>
      <c r="E425">
        <f t="shared" si="32"/>
        <v>0</v>
      </c>
      <c r="F425" t="e">
        <f t="shared" si="33"/>
        <v>#DIV/0!</v>
      </c>
      <c r="G425" s="6" t="e">
        <f t="shared" si="34"/>
        <v>#DIV/0!</v>
      </c>
    </row>
    <row r="426" spans="3:7" x14ac:dyDescent="0.3">
      <c r="C426" s="12">
        <f t="shared" si="30"/>
        <v>0</v>
      </c>
      <c r="D426">
        <f t="shared" si="31"/>
        <v>0</v>
      </c>
      <c r="E426">
        <f t="shared" si="32"/>
        <v>0</v>
      </c>
      <c r="F426" t="e">
        <f t="shared" si="33"/>
        <v>#DIV/0!</v>
      </c>
      <c r="G426" s="6" t="e">
        <f t="shared" si="34"/>
        <v>#DIV/0!</v>
      </c>
    </row>
    <row r="427" spans="3:7" x14ac:dyDescent="0.3">
      <c r="C427" s="12">
        <f t="shared" si="30"/>
        <v>0</v>
      </c>
      <c r="D427">
        <f t="shared" si="31"/>
        <v>0</v>
      </c>
      <c r="E427">
        <f t="shared" si="32"/>
        <v>0</v>
      </c>
      <c r="F427" t="e">
        <f t="shared" si="33"/>
        <v>#DIV/0!</v>
      </c>
      <c r="G427" s="6" t="e">
        <f t="shared" si="34"/>
        <v>#DIV/0!</v>
      </c>
    </row>
    <row r="428" spans="3:7" x14ac:dyDescent="0.3">
      <c r="C428" s="12">
        <f t="shared" si="30"/>
        <v>0</v>
      </c>
      <c r="D428">
        <f t="shared" si="31"/>
        <v>0</v>
      </c>
      <c r="E428">
        <f t="shared" si="32"/>
        <v>0</v>
      </c>
      <c r="F428" t="e">
        <f t="shared" si="33"/>
        <v>#DIV/0!</v>
      </c>
      <c r="G428" s="6" t="e">
        <f t="shared" si="34"/>
        <v>#DIV/0!</v>
      </c>
    </row>
    <row r="429" spans="3:7" x14ac:dyDescent="0.3">
      <c r="C429" s="12">
        <f t="shared" si="30"/>
        <v>0</v>
      </c>
      <c r="D429">
        <f t="shared" si="31"/>
        <v>0</v>
      </c>
      <c r="E429">
        <f t="shared" si="32"/>
        <v>0</v>
      </c>
      <c r="F429" t="e">
        <f t="shared" si="33"/>
        <v>#DIV/0!</v>
      </c>
      <c r="G429" s="6" t="e">
        <f t="shared" si="34"/>
        <v>#DIV/0!</v>
      </c>
    </row>
    <row r="430" spans="3:7" x14ac:dyDescent="0.3">
      <c r="C430" s="12">
        <f t="shared" si="30"/>
        <v>0</v>
      </c>
      <c r="D430">
        <f t="shared" si="31"/>
        <v>0</v>
      </c>
      <c r="E430">
        <f t="shared" si="32"/>
        <v>0</v>
      </c>
      <c r="F430" t="e">
        <f t="shared" si="33"/>
        <v>#DIV/0!</v>
      </c>
      <c r="G430" s="6" t="e">
        <f t="shared" si="34"/>
        <v>#DIV/0!</v>
      </c>
    </row>
    <row r="431" spans="3:7" x14ac:dyDescent="0.3">
      <c r="C431" s="12">
        <f t="shared" si="30"/>
        <v>0</v>
      </c>
      <c r="D431">
        <f t="shared" si="31"/>
        <v>0</v>
      </c>
      <c r="E431">
        <f t="shared" si="32"/>
        <v>0</v>
      </c>
      <c r="F431" t="e">
        <f t="shared" si="33"/>
        <v>#DIV/0!</v>
      </c>
      <c r="G431" s="6" t="e">
        <f t="shared" si="34"/>
        <v>#DIV/0!</v>
      </c>
    </row>
    <row r="432" spans="3:7" x14ac:dyDescent="0.3">
      <c r="C432" s="12">
        <f t="shared" si="30"/>
        <v>0</v>
      </c>
      <c r="D432">
        <f t="shared" si="31"/>
        <v>0</v>
      </c>
      <c r="E432">
        <f t="shared" si="32"/>
        <v>0</v>
      </c>
      <c r="F432" t="e">
        <f t="shared" si="33"/>
        <v>#DIV/0!</v>
      </c>
      <c r="G432" s="6" t="e">
        <f t="shared" si="34"/>
        <v>#DIV/0!</v>
      </c>
    </row>
    <row r="433" spans="3:7" x14ac:dyDescent="0.3">
      <c r="C433" s="12">
        <f t="shared" si="30"/>
        <v>0</v>
      </c>
      <c r="D433">
        <f t="shared" si="31"/>
        <v>0</v>
      </c>
      <c r="E433">
        <f t="shared" si="32"/>
        <v>0</v>
      </c>
      <c r="F433" t="e">
        <f t="shared" si="33"/>
        <v>#DIV/0!</v>
      </c>
      <c r="G433" s="6" t="e">
        <f t="shared" si="34"/>
        <v>#DIV/0!</v>
      </c>
    </row>
    <row r="434" spans="3:7" x14ac:dyDescent="0.3">
      <c r="C434" s="12">
        <f t="shared" si="30"/>
        <v>0</v>
      </c>
      <c r="D434">
        <f t="shared" si="31"/>
        <v>0</v>
      </c>
      <c r="E434">
        <f t="shared" si="32"/>
        <v>0</v>
      </c>
      <c r="F434" t="e">
        <f t="shared" si="33"/>
        <v>#DIV/0!</v>
      </c>
      <c r="G434" s="6" t="e">
        <f t="shared" si="34"/>
        <v>#DIV/0!</v>
      </c>
    </row>
    <row r="435" spans="3:7" x14ac:dyDescent="0.3">
      <c r="C435" s="12">
        <f t="shared" si="30"/>
        <v>0</v>
      </c>
      <c r="D435">
        <f t="shared" si="31"/>
        <v>0</v>
      </c>
      <c r="E435">
        <f t="shared" si="32"/>
        <v>0</v>
      </c>
      <c r="F435" t="e">
        <f t="shared" si="33"/>
        <v>#DIV/0!</v>
      </c>
      <c r="G435" s="6" t="e">
        <f t="shared" si="34"/>
        <v>#DIV/0!</v>
      </c>
    </row>
    <row r="436" spans="3:7" x14ac:dyDescent="0.3">
      <c r="C436" s="12">
        <f t="shared" si="30"/>
        <v>0</v>
      </c>
      <c r="D436">
        <f t="shared" si="31"/>
        <v>0</v>
      </c>
      <c r="E436">
        <f t="shared" si="32"/>
        <v>0</v>
      </c>
      <c r="F436" t="e">
        <f t="shared" si="33"/>
        <v>#DIV/0!</v>
      </c>
      <c r="G436" s="6" t="e">
        <f t="shared" si="34"/>
        <v>#DIV/0!</v>
      </c>
    </row>
    <row r="437" spans="3:7" x14ac:dyDescent="0.3">
      <c r="C437" s="12">
        <f t="shared" si="30"/>
        <v>0</v>
      </c>
      <c r="D437">
        <f t="shared" si="31"/>
        <v>0</v>
      </c>
      <c r="E437">
        <f t="shared" si="32"/>
        <v>0</v>
      </c>
      <c r="F437" t="e">
        <f t="shared" si="33"/>
        <v>#DIV/0!</v>
      </c>
      <c r="G437" s="6" t="e">
        <f t="shared" si="34"/>
        <v>#DIV/0!</v>
      </c>
    </row>
    <row r="438" spans="3:7" x14ac:dyDescent="0.3">
      <c r="C438" s="12">
        <f t="shared" si="30"/>
        <v>0</v>
      </c>
      <c r="D438">
        <f t="shared" si="31"/>
        <v>0</v>
      </c>
      <c r="E438">
        <f t="shared" si="32"/>
        <v>0</v>
      </c>
      <c r="F438" t="e">
        <f t="shared" si="33"/>
        <v>#DIV/0!</v>
      </c>
      <c r="G438" s="6" t="e">
        <f t="shared" si="34"/>
        <v>#DIV/0!</v>
      </c>
    </row>
    <row r="439" spans="3:7" x14ac:dyDescent="0.3">
      <c r="C439" s="12">
        <f t="shared" si="30"/>
        <v>0</v>
      </c>
      <c r="D439">
        <f t="shared" si="31"/>
        <v>0</v>
      </c>
      <c r="E439">
        <f t="shared" si="32"/>
        <v>0</v>
      </c>
      <c r="F439" t="e">
        <f t="shared" si="33"/>
        <v>#DIV/0!</v>
      </c>
      <c r="G439" s="6" t="e">
        <f t="shared" si="34"/>
        <v>#DIV/0!</v>
      </c>
    </row>
    <row r="440" spans="3:7" x14ac:dyDescent="0.3">
      <c r="C440" s="12">
        <f t="shared" si="30"/>
        <v>0</v>
      </c>
      <c r="D440">
        <f t="shared" si="31"/>
        <v>0</v>
      </c>
      <c r="E440">
        <f t="shared" si="32"/>
        <v>0</v>
      </c>
      <c r="F440" t="e">
        <f t="shared" si="33"/>
        <v>#DIV/0!</v>
      </c>
      <c r="G440" s="6" t="e">
        <f t="shared" si="34"/>
        <v>#DIV/0!</v>
      </c>
    </row>
    <row r="441" spans="3:7" x14ac:dyDescent="0.3">
      <c r="C441" s="12">
        <f t="shared" si="30"/>
        <v>0</v>
      </c>
      <c r="D441">
        <f t="shared" si="31"/>
        <v>0</v>
      </c>
      <c r="E441">
        <f t="shared" si="32"/>
        <v>0</v>
      </c>
      <c r="F441" t="e">
        <f t="shared" si="33"/>
        <v>#DIV/0!</v>
      </c>
      <c r="G441" s="6" t="e">
        <f t="shared" si="34"/>
        <v>#DIV/0!</v>
      </c>
    </row>
    <row r="442" spans="3:7" x14ac:dyDescent="0.3">
      <c r="C442" s="12">
        <f t="shared" si="30"/>
        <v>0</v>
      </c>
      <c r="D442">
        <f t="shared" si="31"/>
        <v>0</v>
      </c>
      <c r="E442">
        <f t="shared" si="32"/>
        <v>0</v>
      </c>
      <c r="F442" t="e">
        <f t="shared" si="33"/>
        <v>#DIV/0!</v>
      </c>
      <c r="G442" s="6" t="e">
        <f t="shared" si="34"/>
        <v>#DIV/0!</v>
      </c>
    </row>
    <row r="443" spans="3:7" x14ac:dyDescent="0.3">
      <c r="C443" s="12">
        <f t="shared" si="30"/>
        <v>0</v>
      </c>
      <c r="D443">
        <f t="shared" si="31"/>
        <v>0</v>
      </c>
      <c r="E443">
        <f t="shared" si="32"/>
        <v>0</v>
      </c>
      <c r="F443" t="e">
        <f t="shared" si="33"/>
        <v>#DIV/0!</v>
      </c>
      <c r="G443" s="6" t="e">
        <f t="shared" si="34"/>
        <v>#DIV/0!</v>
      </c>
    </row>
    <row r="444" spans="3:7" x14ac:dyDescent="0.3">
      <c r="C444" s="12">
        <f t="shared" si="30"/>
        <v>0</v>
      </c>
      <c r="D444">
        <f t="shared" si="31"/>
        <v>0</v>
      </c>
      <c r="E444">
        <f t="shared" si="32"/>
        <v>0</v>
      </c>
      <c r="F444" t="e">
        <f t="shared" si="33"/>
        <v>#DIV/0!</v>
      </c>
      <c r="G444" s="6" t="e">
        <f t="shared" si="34"/>
        <v>#DIV/0!</v>
      </c>
    </row>
    <row r="445" spans="3:7" x14ac:dyDescent="0.3">
      <c r="C445" s="12">
        <f t="shared" si="30"/>
        <v>0</v>
      </c>
      <c r="D445">
        <f t="shared" si="31"/>
        <v>0</v>
      </c>
      <c r="E445">
        <f t="shared" si="32"/>
        <v>0</v>
      </c>
      <c r="F445" t="e">
        <f t="shared" si="33"/>
        <v>#DIV/0!</v>
      </c>
      <c r="G445" s="6" t="e">
        <f t="shared" si="34"/>
        <v>#DIV/0!</v>
      </c>
    </row>
    <row r="446" spans="3:7" x14ac:dyDescent="0.3">
      <c r="C446" s="12">
        <f t="shared" si="30"/>
        <v>0</v>
      </c>
      <c r="D446">
        <f t="shared" si="31"/>
        <v>0</v>
      </c>
      <c r="E446">
        <f t="shared" si="32"/>
        <v>0</v>
      </c>
      <c r="F446" t="e">
        <f t="shared" si="33"/>
        <v>#DIV/0!</v>
      </c>
      <c r="G446" s="6" t="e">
        <f t="shared" si="34"/>
        <v>#DIV/0!</v>
      </c>
    </row>
    <row r="447" spans="3:7" x14ac:dyDescent="0.3">
      <c r="C447" s="12">
        <f t="shared" si="30"/>
        <v>0</v>
      </c>
      <c r="D447">
        <f t="shared" si="31"/>
        <v>0</v>
      </c>
      <c r="E447">
        <f t="shared" si="32"/>
        <v>0</v>
      </c>
      <c r="F447" t="e">
        <f t="shared" si="33"/>
        <v>#DIV/0!</v>
      </c>
      <c r="G447" s="6" t="e">
        <f t="shared" si="34"/>
        <v>#DIV/0!</v>
      </c>
    </row>
    <row r="448" spans="3:7" x14ac:dyDescent="0.3">
      <c r="C448" s="12">
        <f t="shared" si="30"/>
        <v>0</v>
      </c>
      <c r="D448">
        <f t="shared" si="31"/>
        <v>0</v>
      </c>
      <c r="E448">
        <f t="shared" si="32"/>
        <v>0</v>
      </c>
      <c r="F448" t="e">
        <f t="shared" si="33"/>
        <v>#DIV/0!</v>
      </c>
      <c r="G448" s="6" t="e">
        <f t="shared" si="34"/>
        <v>#DIV/0!</v>
      </c>
    </row>
    <row r="449" spans="3:7" x14ac:dyDescent="0.3">
      <c r="C449" s="12">
        <f t="shared" si="30"/>
        <v>0</v>
      </c>
      <c r="D449">
        <f t="shared" si="31"/>
        <v>0</v>
      </c>
      <c r="E449">
        <f t="shared" si="32"/>
        <v>0</v>
      </c>
      <c r="F449" t="e">
        <f t="shared" si="33"/>
        <v>#DIV/0!</v>
      </c>
      <c r="G449" s="6" t="e">
        <f t="shared" si="34"/>
        <v>#DIV/0!</v>
      </c>
    </row>
    <row r="450" spans="3:7" x14ac:dyDescent="0.3">
      <c r="C450" s="12">
        <f t="shared" si="30"/>
        <v>0</v>
      </c>
      <c r="D450">
        <f t="shared" si="31"/>
        <v>0</v>
      </c>
      <c r="E450">
        <f t="shared" si="32"/>
        <v>0</v>
      </c>
      <c r="F450" t="e">
        <f t="shared" si="33"/>
        <v>#DIV/0!</v>
      </c>
      <c r="G450" s="6" t="e">
        <f t="shared" si="34"/>
        <v>#DIV/0!</v>
      </c>
    </row>
    <row r="451" spans="3:7" x14ac:dyDescent="0.3">
      <c r="C451" s="12">
        <f t="shared" ref="C451:C514" si="35">COUNT(H451:DB451)</f>
        <v>0</v>
      </c>
      <c r="D451">
        <f t="shared" ref="D451:D514" si="36">MIN(H451:DB451)</f>
        <v>0</v>
      </c>
      <c r="E451">
        <f t="shared" ref="E451:E514" si="37">MAX(H451:DB451)</f>
        <v>0</v>
      </c>
      <c r="F451" t="e">
        <f t="shared" ref="F451:F514" si="38">AVERAGE(H451:DB451)</f>
        <v>#DIV/0!</v>
      </c>
      <c r="G451" s="6" t="e">
        <f t="shared" ref="G451:G514" si="39">STDEV(H451:DB451)</f>
        <v>#DIV/0!</v>
      </c>
    </row>
    <row r="452" spans="3:7" x14ac:dyDescent="0.3">
      <c r="C452" s="12">
        <f t="shared" si="35"/>
        <v>0</v>
      </c>
      <c r="D452">
        <f t="shared" si="36"/>
        <v>0</v>
      </c>
      <c r="E452">
        <f t="shared" si="37"/>
        <v>0</v>
      </c>
      <c r="F452" t="e">
        <f t="shared" si="38"/>
        <v>#DIV/0!</v>
      </c>
      <c r="G452" s="6" t="e">
        <f t="shared" si="39"/>
        <v>#DIV/0!</v>
      </c>
    </row>
    <row r="453" spans="3:7" x14ac:dyDescent="0.3">
      <c r="C453" s="12">
        <f t="shared" si="35"/>
        <v>0</v>
      </c>
      <c r="D453">
        <f t="shared" si="36"/>
        <v>0</v>
      </c>
      <c r="E453">
        <f t="shared" si="37"/>
        <v>0</v>
      </c>
      <c r="F453" t="e">
        <f t="shared" si="38"/>
        <v>#DIV/0!</v>
      </c>
      <c r="G453" s="6" t="e">
        <f t="shared" si="39"/>
        <v>#DIV/0!</v>
      </c>
    </row>
    <row r="454" spans="3:7" x14ac:dyDescent="0.3">
      <c r="C454" s="12">
        <f t="shared" si="35"/>
        <v>0</v>
      </c>
      <c r="D454">
        <f t="shared" si="36"/>
        <v>0</v>
      </c>
      <c r="E454">
        <f t="shared" si="37"/>
        <v>0</v>
      </c>
      <c r="F454" t="e">
        <f t="shared" si="38"/>
        <v>#DIV/0!</v>
      </c>
      <c r="G454" s="6" t="e">
        <f t="shared" si="39"/>
        <v>#DIV/0!</v>
      </c>
    </row>
    <row r="455" spans="3:7" x14ac:dyDescent="0.3">
      <c r="C455" s="12">
        <f t="shared" si="35"/>
        <v>0</v>
      </c>
      <c r="D455">
        <f t="shared" si="36"/>
        <v>0</v>
      </c>
      <c r="E455">
        <f t="shared" si="37"/>
        <v>0</v>
      </c>
      <c r="F455" t="e">
        <f t="shared" si="38"/>
        <v>#DIV/0!</v>
      </c>
      <c r="G455" s="6" t="e">
        <f t="shared" si="39"/>
        <v>#DIV/0!</v>
      </c>
    </row>
    <row r="456" spans="3:7" x14ac:dyDescent="0.3">
      <c r="C456" s="12">
        <f t="shared" si="35"/>
        <v>0</v>
      </c>
      <c r="D456">
        <f t="shared" si="36"/>
        <v>0</v>
      </c>
      <c r="E456">
        <f t="shared" si="37"/>
        <v>0</v>
      </c>
      <c r="F456" t="e">
        <f t="shared" si="38"/>
        <v>#DIV/0!</v>
      </c>
      <c r="G456" s="6" t="e">
        <f t="shared" si="39"/>
        <v>#DIV/0!</v>
      </c>
    </row>
    <row r="457" spans="3:7" x14ac:dyDescent="0.3">
      <c r="C457" s="12">
        <f t="shared" si="35"/>
        <v>0</v>
      </c>
      <c r="D457">
        <f t="shared" si="36"/>
        <v>0</v>
      </c>
      <c r="E457">
        <f t="shared" si="37"/>
        <v>0</v>
      </c>
      <c r="F457" t="e">
        <f t="shared" si="38"/>
        <v>#DIV/0!</v>
      </c>
      <c r="G457" s="6" t="e">
        <f t="shared" si="39"/>
        <v>#DIV/0!</v>
      </c>
    </row>
    <row r="458" spans="3:7" x14ac:dyDescent="0.3">
      <c r="C458" s="12">
        <f t="shared" si="35"/>
        <v>0</v>
      </c>
      <c r="D458">
        <f t="shared" si="36"/>
        <v>0</v>
      </c>
      <c r="E458">
        <f t="shared" si="37"/>
        <v>0</v>
      </c>
      <c r="F458" t="e">
        <f t="shared" si="38"/>
        <v>#DIV/0!</v>
      </c>
      <c r="G458" s="6" t="e">
        <f t="shared" si="39"/>
        <v>#DIV/0!</v>
      </c>
    </row>
    <row r="459" spans="3:7" x14ac:dyDescent="0.3">
      <c r="C459" s="12">
        <f t="shared" si="35"/>
        <v>0</v>
      </c>
      <c r="D459">
        <f t="shared" si="36"/>
        <v>0</v>
      </c>
      <c r="E459">
        <f t="shared" si="37"/>
        <v>0</v>
      </c>
      <c r="F459" t="e">
        <f t="shared" si="38"/>
        <v>#DIV/0!</v>
      </c>
      <c r="G459" s="6" t="e">
        <f t="shared" si="39"/>
        <v>#DIV/0!</v>
      </c>
    </row>
    <row r="460" spans="3:7" x14ac:dyDescent="0.3">
      <c r="C460" s="12">
        <f t="shared" si="35"/>
        <v>0</v>
      </c>
      <c r="D460">
        <f t="shared" si="36"/>
        <v>0</v>
      </c>
      <c r="E460">
        <f t="shared" si="37"/>
        <v>0</v>
      </c>
      <c r="F460" t="e">
        <f t="shared" si="38"/>
        <v>#DIV/0!</v>
      </c>
      <c r="G460" s="6" t="e">
        <f t="shared" si="39"/>
        <v>#DIV/0!</v>
      </c>
    </row>
    <row r="461" spans="3:7" x14ac:dyDescent="0.3">
      <c r="C461" s="12">
        <f t="shared" si="35"/>
        <v>0</v>
      </c>
      <c r="D461">
        <f t="shared" si="36"/>
        <v>0</v>
      </c>
      <c r="E461">
        <f t="shared" si="37"/>
        <v>0</v>
      </c>
      <c r="F461" t="e">
        <f t="shared" si="38"/>
        <v>#DIV/0!</v>
      </c>
      <c r="G461" s="6" t="e">
        <f t="shared" si="39"/>
        <v>#DIV/0!</v>
      </c>
    </row>
    <row r="462" spans="3:7" x14ac:dyDescent="0.3">
      <c r="C462" s="12">
        <f t="shared" si="35"/>
        <v>0</v>
      </c>
      <c r="D462">
        <f t="shared" si="36"/>
        <v>0</v>
      </c>
      <c r="E462">
        <f t="shared" si="37"/>
        <v>0</v>
      </c>
      <c r="F462" t="e">
        <f t="shared" si="38"/>
        <v>#DIV/0!</v>
      </c>
      <c r="G462" s="6" t="e">
        <f t="shared" si="39"/>
        <v>#DIV/0!</v>
      </c>
    </row>
    <row r="463" spans="3:7" x14ac:dyDescent="0.3">
      <c r="C463" s="12">
        <f t="shared" si="35"/>
        <v>0</v>
      </c>
      <c r="D463">
        <f t="shared" si="36"/>
        <v>0</v>
      </c>
      <c r="E463">
        <f t="shared" si="37"/>
        <v>0</v>
      </c>
      <c r="F463" t="e">
        <f t="shared" si="38"/>
        <v>#DIV/0!</v>
      </c>
      <c r="G463" s="6" t="e">
        <f t="shared" si="39"/>
        <v>#DIV/0!</v>
      </c>
    </row>
    <row r="464" spans="3:7" x14ac:dyDescent="0.3">
      <c r="C464" s="12">
        <f t="shared" si="35"/>
        <v>0</v>
      </c>
      <c r="D464">
        <f t="shared" si="36"/>
        <v>0</v>
      </c>
      <c r="E464">
        <f t="shared" si="37"/>
        <v>0</v>
      </c>
      <c r="F464" t="e">
        <f t="shared" si="38"/>
        <v>#DIV/0!</v>
      </c>
      <c r="G464" s="6" t="e">
        <f t="shared" si="39"/>
        <v>#DIV/0!</v>
      </c>
    </row>
    <row r="465" spans="3:7" x14ac:dyDescent="0.3">
      <c r="C465" s="12">
        <f t="shared" si="35"/>
        <v>0</v>
      </c>
      <c r="D465">
        <f t="shared" si="36"/>
        <v>0</v>
      </c>
      <c r="E465">
        <f t="shared" si="37"/>
        <v>0</v>
      </c>
      <c r="F465" t="e">
        <f t="shared" si="38"/>
        <v>#DIV/0!</v>
      </c>
      <c r="G465" s="6" t="e">
        <f t="shared" si="39"/>
        <v>#DIV/0!</v>
      </c>
    </row>
    <row r="466" spans="3:7" x14ac:dyDescent="0.3">
      <c r="C466" s="12">
        <f t="shared" si="35"/>
        <v>0</v>
      </c>
      <c r="D466">
        <f t="shared" si="36"/>
        <v>0</v>
      </c>
      <c r="E466">
        <f t="shared" si="37"/>
        <v>0</v>
      </c>
      <c r="F466" t="e">
        <f t="shared" si="38"/>
        <v>#DIV/0!</v>
      </c>
      <c r="G466" s="6" t="e">
        <f t="shared" si="39"/>
        <v>#DIV/0!</v>
      </c>
    </row>
    <row r="467" spans="3:7" x14ac:dyDescent="0.3">
      <c r="C467" s="12">
        <f t="shared" si="35"/>
        <v>0</v>
      </c>
      <c r="D467">
        <f t="shared" si="36"/>
        <v>0</v>
      </c>
      <c r="E467">
        <f t="shared" si="37"/>
        <v>0</v>
      </c>
      <c r="F467" t="e">
        <f t="shared" si="38"/>
        <v>#DIV/0!</v>
      </c>
      <c r="G467" s="6" t="e">
        <f t="shared" si="39"/>
        <v>#DIV/0!</v>
      </c>
    </row>
    <row r="468" spans="3:7" x14ac:dyDescent="0.3">
      <c r="C468" s="12">
        <f t="shared" si="35"/>
        <v>0</v>
      </c>
      <c r="D468">
        <f t="shared" si="36"/>
        <v>0</v>
      </c>
      <c r="E468">
        <f t="shared" si="37"/>
        <v>0</v>
      </c>
      <c r="F468" t="e">
        <f t="shared" si="38"/>
        <v>#DIV/0!</v>
      </c>
      <c r="G468" s="6" t="e">
        <f t="shared" si="39"/>
        <v>#DIV/0!</v>
      </c>
    </row>
    <row r="469" spans="3:7" x14ac:dyDescent="0.3">
      <c r="C469" s="12">
        <f t="shared" si="35"/>
        <v>0</v>
      </c>
      <c r="D469">
        <f t="shared" si="36"/>
        <v>0</v>
      </c>
      <c r="E469">
        <f t="shared" si="37"/>
        <v>0</v>
      </c>
      <c r="F469" t="e">
        <f t="shared" si="38"/>
        <v>#DIV/0!</v>
      </c>
      <c r="G469" s="6" t="e">
        <f t="shared" si="39"/>
        <v>#DIV/0!</v>
      </c>
    </row>
    <row r="470" spans="3:7" x14ac:dyDescent="0.3">
      <c r="C470" s="12">
        <f t="shared" si="35"/>
        <v>0</v>
      </c>
      <c r="D470">
        <f t="shared" si="36"/>
        <v>0</v>
      </c>
      <c r="E470">
        <f t="shared" si="37"/>
        <v>0</v>
      </c>
      <c r="F470" t="e">
        <f t="shared" si="38"/>
        <v>#DIV/0!</v>
      </c>
      <c r="G470" s="6" t="e">
        <f t="shared" si="39"/>
        <v>#DIV/0!</v>
      </c>
    </row>
    <row r="471" spans="3:7" x14ac:dyDescent="0.3">
      <c r="C471" s="12">
        <f t="shared" si="35"/>
        <v>0</v>
      </c>
      <c r="D471">
        <f t="shared" si="36"/>
        <v>0</v>
      </c>
      <c r="E471">
        <f t="shared" si="37"/>
        <v>0</v>
      </c>
      <c r="F471" t="e">
        <f t="shared" si="38"/>
        <v>#DIV/0!</v>
      </c>
      <c r="G471" s="6" t="e">
        <f t="shared" si="39"/>
        <v>#DIV/0!</v>
      </c>
    </row>
    <row r="472" spans="3:7" x14ac:dyDescent="0.3">
      <c r="C472" s="12">
        <f t="shared" si="35"/>
        <v>0</v>
      </c>
      <c r="D472">
        <f t="shared" si="36"/>
        <v>0</v>
      </c>
      <c r="E472">
        <f t="shared" si="37"/>
        <v>0</v>
      </c>
      <c r="F472" t="e">
        <f t="shared" si="38"/>
        <v>#DIV/0!</v>
      </c>
      <c r="G472" s="6" t="e">
        <f t="shared" si="39"/>
        <v>#DIV/0!</v>
      </c>
    </row>
    <row r="473" spans="3:7" x14ac:dyDescent="0.3">
      <c r="C473" s="12">
        <f t="shared" si="35"/>
        <v>0</v>
      </c>
      <c r="D473">
        <f t="shared" si="36"/>
        <v>0</v>
      </c>
      <c r="E473">
        <f t="shared" si="37"/>
        <v>0</v>
      </c>
      <c r="F473" t="e">
        <f t="shared" si="38"/>
        <v>#DIV/0!</v>
      </c>
      <c r="G473" s="6" t="e">
        <f t="shared" si="39"/>
        <v>#DIV/0!</v>
      </c>
    </row>
    <row r="474" spans="3:7" x14ac:dyDescent="0.3">
      <c r="C474" s="12">
        <f t="shared" si="35"/>
        <v>0</v>
      </c>
      <c r="D474">
        <f t="shared" si="36"/>
        <v>0</v>
      </c>
      <c r="E474">
        <f t="shared" si="37"/>
        <v>0</v>
      </c>
      <c r="F474" t="e">
        <f t="shared" si="38"/>
        <v>#DIV/0!</v>
      </c>
      <c r="G474" s="6" t="e">
        <f t="shared" si="39"/>
        <v>#DIV/0!</v>
      </c>
    </row>
    <row r="475" spans="3:7" x14ac:dyDescent="0.3">
      <c r="C475" s="12">
        <f t="shared" si="35"/>
        <v>0</v>
      </c>
      <c r="D475">
        <f t="shared" si="36"/>
        <v>0</v>
      </c>
      <c r="E475">
        <f t="shared" si="37"/>
        <v>0</v>
      </c>
      <c r="F475" t="e">
        <f t="shared" si="38"/>
        <v>#DIV/0!</v>
      </c>
      <c r="G475" s="6" t="e">
        <f t="shared" si="39"/>
        <v>#DIV/0!</v>
      </c>
    </row>
    <row r="476" spans="3:7" x14ac:dyDescent="0.3">
      <c r="C476" s="12">
        <f t="shared" si="35"/>
        <v>0</v>
      </c>
      <c r="D476">
        <f t="shared" si="36"/>
        <v>0</v>
      </c>
      <c r="E476">
        <f t="shared" si="37"/>
        <v>0</v>
      </c>
      <c r="F476" t="e">
        <f t="shared" si="38"/>
        <v>#DIV/0!</v>
      </c>
      <c r="G476" s="6" t="e">
        <f t="shared" si="39"/>
        <v>#DIV/0!</v>
      </c>
    </row>
    <row r="477" spans="3:7" x14ac:dyDescent="0.3">
      <c r="C477" s="12">
        <f t="shared" si="35"/>
        <v>0</v>
      </c>
      <c r="D477">
        <f t="shared" si="36"/>
        <v>0</v>
      </c>
      <c r="E477">
        <f t="shared" si="37"/>
        <v>0</v>
      </c>
      <c r="F477" t="e">
        <f t="shared" si="38"/>
        <v>#DIV/0!</v>
      </c>
      <c r="G477" s="6" t="e">
        <f t="shared" si="39"/>
        <v>#DIV/0!</v>
      </c>
    </row>
    <row r="478" spans="3:7" x14ac:dyDescent="0.3">
      <c r="C478" s="12">
        <f t="shared" si="35"/>
        <v>0</v>
      </c>
      <c r="D478">
        <f t="shared" si="36"/>
        <v>0</v>
      </c>
      <c r="E478">
        <f t="shared" si="37"/>
        <v>0</v>
      </c>
      <c r="F478" t="e">
        <f t="shared" si="38"/>
        <v>#DIV/0!</v>
      </c>
      <c r="G478" s="6" t="e">
        <f t="shared" si="39"/>
        <v>#DIV/0!</v>
      </c>
    </row>
    <row r="479" spans="3:7" x14ac:dyDescent="0.3">
      <c r="C479" s="12">
        <f t="shared" si="35"/>
        <v>0</v>
      </c>
      <c r="D479">
        <f t="shared" si="36"/>
        <v>0</v>
      </c>
      <c r="E479">
        <f t="shared" si="37"/>
        <v>0</v>
      </c>
      <c r="F479" t="e">
        <f t="shared" si="38"/>
        <v>#DIV/0!</v>
      </c>
      <c r="G479" s="6" t="e">
        <f t="shared" si="39"/>
        <v>#DIV/0!</v>
      </c>
    </row>
    <row r="480" spans="3:7" x14ac:dyDescent="0.3">
      <c r="C480" s="12">
        <f t="shared" si="35"/>
        <v>0</v>
      </c>
      <c r="D480">
        <f t="shared" si="36"/>
        <v>0</v>
      </c>
      <c r="E480">
        <f t="shared" si="37"/>
        <v>0</v>
      </c>
      <c r="F480" t="e">
        <f t="shared" si="38"/>
        <v>#DIV/0!</v>
      </c>
      <c r="G480" s="6" t="e">
        <f t="shared" si="39"/>
        <v>#DIV/0!</v>
      </c>
    </row>
    <row r="481" spans="3:7" x14ac:dyDescent="0.3">
      <c r="C481" s="12">
        <f t="shared" si="35"/>
        <v>0</v>
      </c>
      <c r="D481">
        <f t="shared" si="36"/>
        <v>0</v>
      </c>
      <c r="E481">
        <f t="shared" si="37"/>
        <v>0</v>
      </c>
      <c r="F481" t="e">
        <f t="shared" si="38"/>
        <v>#DIV/0!</v>
      </c>
      <c r="G481" s="6" t="e">
        <f t="shared" si="39"/>
        <v>#DIV/0!</v>
      </c>
    </row>
    <row r="482" spans="3:7" x14ac:dyDescent="0.3">
      <c r="C482" s="12">
        <f t="shared" si="35"/>
        <v>0</v>
      </c>
      <c r="D482">
        <f t="shared" si="36"/>
        <v>0</v>
      </c>
      <c r="E482">
        <f t="shared" si="37"/>
        <v>0</v>
      </c>
      <c r="F482" t="e">
        <f t="shared" si="38"/>
        <v>#DIV/0!</v>
      </c>
      <c r="G482" s="6" t="e">
        <f t="shared" si="39"/>
        <v>#DIV/0!</v>
      </c>
    </row>
    <row r="483" spans="3:7" x14ac:dyDescent="0.3">
      <c r="C483" s="12">
        <f t="shared" si="35"/>
        <v>0</v>
      </c>
      <c r="D483">
        <f t="shared" si="36"/>
        <v>0</v>
      </c>
      <c r="E483">
        <f t="shared" si="37"/>
        <v>0</v>
      </c>
      <c r="F483" t="e">
        <f t="shared" si="38"/>
        <v>#DIV/0!</v>
      </c>
      <c r="G483" s="6" t="e">
        <f t="shared" si="39"/>
        <v>#DIV/0!</v>
      </c>
    </row>
    <row r="484" spans="3:7" x14ac:dyDescent="0.3">
      <c r="C484" s="12">
        <f t="shared" si="35"/>
        <v>0</v>
      </c>
      <c r="D484">
        <f t="shared" si="36"/>
        <v>0</v>
      </c>
      <c r="E484">
        <f t="shared" si="37"/>
        <v>0</v>
      </c>
      <c r="F484" t="e">
        <f t="shared" si="38"/>
        <v>#DIV/0!</v>
      </c>
      <c r="G484" s="6" t="e">
        <f t="shared" si="39"/>
        <v>#DIV/0!</v>
      </c>
    </row>
    <row r="485" spans="3:7" x14ac:dyDescent="0.3">
      <c r="C485" s="12">
        <f t="shared" si="35"/>
        <v>0</v>
      </c>
      <c r="D485">
        <f t="shared" si="36"/>
        <v>0</v>
      </c>
      <c r="E485">
        <f t="shared" si="37"/>
        <v>0</v>
      </c>
      <c r="F485" t="e">
        <f t="shared" si="38"/>
        <v>#DIV/0!</v>
      </c>
      <c r="G485" s="6" t="e">
        <f t="shared" si="39"/>
        <v>#DIV/0!</v>
      </c>
    </row>
    <row r="486" spans="3:7" x14ac:dyDescent="0.3">
      <c r="C486" s="12">
        <f t="shared" si="35"/>
        <v>0</v>
      </c>
      <c r="D486">
        <f t="shared" si="36"/>
        <v>0</v>
      </c>
      <c r="E486">
        <f t="shared" si="37"/>
        <v>0</v>
      </c>
      <c r="F486" t="e">
        <f t="shared" si="38"/>
        <v>#DIV/0!</v>
      </c>
      <c r="G486" s="6" t="e">
        <f t="shared" si="39"/>
        <v>#DIV/0!</v>
      </c>
    </row>
    <row r="487" spans="3:7" x14ac:dyDescent="0.3">
      <c r="C487" s="12">
        <f t="shared" si="35"/>
        <v>0</v>
      </c>
      <c r="D487">
        <f t="shared" si="36"/>
        <v>0</v>
      </c>
      <c r="E487">
        <f t="shared" si="37"/>
        <v>0</v>
      </c>
      <c r="F487" t="e">
        <f t="shared" si="38"/>
        <v>#DIV/0!</v>
      </c>
      <c r="G487" s="6" t="e">
        <f t="shared" si="39"/>
        <v>#DIV/0!</v>
      </c>
    </row>
    <row r="488" spans="3:7" x14ac:dyDescent="0.3">
      <c r="C488" s="12">
        <f t="shared" si="35"/>
        <v>0</v>
      </c>
      <c r="D488">
        <f t="shared" si="36"/>
        <v>0</v>
      </c>
      <c r="E488">
        <f t="shared" si="37"/>
        <v>0</v>
      </c>
      <c r="F488" t="e">
        <f t="shared" si="38"/>
        <v>#DIV/0!</v>
      </c>
      <c r="G488" s="6" t="e">
        <f t="shared" si="39"/>
        <v>#DIV/0!</v>
      </c>
    </row>
    <row r="489" spans="3:7" x14ac:dyDescent="0.3">
      <c r="C489" s="12">
        <f t="shared" si="35"/>
        <v>0</v>
      </c>
      <c r="D489">
        <f t="shared" si="36"/>
        <v>0</v>
      </c>
      <c r="E489">
        <f t="shared" si="37"/>
        <v>0</v>
      </c>
      <c r="F489" t="e">
        <f t="shared" si="38"/>
        <v>#DIV/0!</v>
      </c>
      <c r="G489" s="6" t="e">
        <f t="shared" si="39"/>
        <v>#DIV/0!</v>
      </c>
    </row>
    <row r="490" spans="3:7" x14ac:dyDescent="0.3">
      <c r="C490" s="12">
        <f t="shared" si="35"/>
        <v>0</v>
      </c>
      <c r="D490">
        <f t="shared" si="36"/>
        <v>0</v>
      </c>
      <c r="E490">
        <f t="shared" si="37"/>
        <v>0</v>
      </c>
      <c r="F490" t="e">
        <f t="shared" si="38"/>
        <v>#DIV/0!</v>
      </c>
      <c r="G490" s="6" t="e">
        <f t="shared" si="39"/>
        <v>#DIV/0!</v>
      </c>
    </row>
    <row r="491" spans="3:7" x14ac:dyDescent="0.3">
      <c r="C491" s="12">
        <f t="shared" si="35"/>
        <v>0</v>
      </c>
      <c r="D491">
        <f t="shared" si="36"/>
        <v>0</v>
      </c>
      <c r="E491">
        <f t="shared" si="37"/>
        <v>0</v>
      </c>
      <c r="F491" t="e">
        <f t="shared" si="38"/>
        <v>#DIV/0!</v>
      </c>
      <c r="G491" s="6" t="e">
        <f t="shared" si="39"/>
        <v>#DIV/0!</v>
      </c>
    </row>
    <row r="492" spans="3:7" x14ac:dyDescent="0.3">
      <c r="C492" s="12">
        <f t="shared" si="35"/>
        <v>0</v>
      </c>
      <c r="D492">
        <f t="shared" si="36"/>
        <v>0</v>
      </c>
      <c r="E492">
        <f t="shared" si="37"/>
        <v>0</v>
      </c>
      <c r="F492" t="e">
        <f t="shared" si="38"/>
        <v>#DIV/0!</v>
      </c>
      <c r="G492" s="6" t="e">
        <f t="shared" si="39"/>
        <v>#DIV/0!</v>
      </c>
    </row>
    <row r="493" spans="3:7" x14ac:dyDescent="0.3">
      <c r="C493" s="12">
        <f t="shared" si="35"/>
        <v>0</v>
      </c>
      <c r="D493">
        <f t="shared" si="36"/>
        <v>0</v>
      </c>
      <c r="E493">
        <f t="shared" si="37"/>
        <v>0</v>
      </c>
      <c r="F493" t="e">
        <f t="shared" si="38"/>
        <v>#DIV/0!</v>
      </c>
      <c r="G493" s="6" t="e">
        <f t="shared" si="39"/>
        <v>#DIV/0!</v>
      </c>
    </row>
    <row r="494" spans="3:7" x14ac:dyDescent="0.3">
      <c r="C494" s="12">
        <f t="shared" si="35"/>
        <v>0</v>
      </c>
      <c r="D494">
        <f t="shared" si="36"/>
        <v>0</v>
      </c>
      <c r="E494">
        <f t="shared" si="37"/>
        <v>0</v>
      </c>
      <c r="F494" t="e">
        <f t="shared" si="38"/>
        <v>#DIV/0!</v>
      </c>
      <c r="G494" s="6" t="e">
        <f t="shared" si="39"/>
        <v>#DIV/0!</v>
      </c>
    </row>
    <row r="495" spans="3:7" x14ac:dyDescent="0.3">
      <c r="C495" s="12">
        <f t="shared" si="35"/>
        <v>0</v>
      </c>
      <c r="D495">
        <f t="shared" si="36"/>
        <v>0</v>
      </c>
      <c r="E495">
        <f t="shared" si="37"/>
        <v>0</v>
      </c>
      <c r="F495" t="e">
        <f t="shared" si="38"/>
        <v>#DIV/0!</v>
      </c>
      <c r="G495" s="6" t="e">
        <f t="shared" si="39"/>
        <v>#DIV/0!</v>
      </c>
    </row>
    <row r="496" spans="3:7" x14ac:dyDescent="0.3">
      <c r="C496" s="12">
        <f t="shared" si="35"/>
        <v>0</v>
      </c>
      <c r="D496">
        <f t="shared" si="36"/>
        <v>0</v>
      </c>
      <c r="E496">
        <f t="shared" si="37"/>
        <v>0</v>
      </c>
      <c r="F496" t="e">
        <f t="shared" si="38"/>
        <v>#DIV/0!</v>
      </c>
      <c r="G496" s="6" t="e">
        <f t="shared" si="39"/>
        <v>#DIV/0!</v>
      </c>
    </row>
    <row r="497" spans="3:7" x14ac:dyDescent="0.3">
      <c r="C497" s="12">
        <f t="shared" si="35"/>
        <v>0</v>
      </c>
      <c r="D497">
        <f t="shared" si="36"/>
        <v>0</v>
      </c>
      <c r="E497">
        <f t="shared" si="37"/>
        <v>0</v>
      </c>
      <c r="F497" t="e">
        <f t="shared" si="38"/>
        <v>#DIV/0!</v>
      </c>
      <c r="G497" s="6" t="e">
        <f t="shared" si="39"/>
        <v>#DIV/0!</v>
      </c>
    </row>
    <row r="498" spans="3:7" x14ac:dyDescent="0.3">
      <c r="C498" s="12">
        <f t="shared" si="35"/>
        <v>0</v>
      </c>
      <c r="D498">
        <f t="shared" si="36"/>
        <v>0</v>
      </c>
      <c r="E498">
        <f t="shared" si="37"/>
        <v>0</v>
      </c>
      <c r="F498" t="e">
        <f t="shared" si="38"/>
        <v>#DIV/0!</v>
      </c>
      <c r="G498" s="6" t="e">
        <f t="shared" si="39"/>
        <v>#DIV/0!</v>
      </c>
    </row>
    <row r="499" spans="3:7" x14ac:dyDescent="0.3">
      <c r="C499" s="12">
        <f t="shared" si="35"/>
        <v>0</v>
      </c>
      <c r="D499">
        <f t="shared" si="36"/>
        <v>0</v>
      </c>
      <c r="E499">
        <f t="shared" si="37"/>
        <v>0</v>
      </c>
      <c r="F499" t="e">
        <f t="shared" si="38"/>
        <v>#DIV/0!</v>
      </c>
      <c r="G499" s="6" t="e">
        <f t="shared" si="39"/>
        <v>#DIV/0!</v>
      </c>
    </row>
    <row r="500" spans="3:7" x14ac:dyDescent="0.3">
      <c r="C500" s="12">
        <f t="shared" si="35"/>
        <v>0</v>
      </c>
      <c r="D500">
        <f t="shared" si="36"/>
        <v>0</v>
      </c>
      <c r="E500">
        <f t="shared" si="37"/>
        <v>0</v>
      </c>
      <c r="F500" t="e">
        <f t="shared" si="38"/>
        <v>#DIV/0!</v>
      </c>
      <c r="G500" s="6" t="e">
        <f t="shared" si="39"/>
        <v>#DIV/0!</v>
      </c>
    </row>
    <row r="501" spans="3:7" x14ac:dyDescent="0.3">
      <c r="C501" s="12">
        <f t="shared" si="35"/>
        <v>0</v>
      </c>
      <c r="D501">
        <f t="shared" si="36"/>
        <v>0</v>
      </c>
      <c r="E501">
        <f t="shared" si="37"/>
        <v>0</v>
      </c>
      <c r="F501" t="e">
        <f t="shared" si="38"/>
        <v>#DIV/0!</v>
      </c>
      <c r="G501" s="6" t="e">
        <f t="shared" si="39"/>
        <v>#DIV/0!</v>
      </c>
    </row>
    <row r="502" spans="3:7" x14ac:dyDescent="0.3">
      <c r="C502" s="12">
        <f t="shared" si="35"/>
        <v>0</v>
      </c>
      <c r="D502">
        <f t="shared" si="36"/>
        <v>0</v>
      </c>
      <c r="E502">
        <f t="shared" si="37"/>
        <v>0</v>
      </c>
      <c r="F502" t="e">
        <f t="shared" si="38"/>
        <v>#DIV/0!</v>
      </c>
      <c r="G502" s="6" t="e">
        <f t="shared" si="39"/>
        <v>#DIV/0!</v>
      </c>
    </row>
    <row r="503" spans="3:7" x14ac:dyDescent="0.3">
      <c r="C503" s="12">
        <f t="shared" si="35"/>
        <v>0</v>
      </c>
      <c r="D503">
        <f t="shared" si="36"/>
        <v>0</v>
      </c>
      <c r="E503">
        <f t="shared" si="37"/>
        <v>0</v>
      </c>
      <c r="F503" t="e">
        <f t="shared" si="38"/>
        <v>#DIV/0!</v>
      </c>
      <c r="G503" s="6" t="e">
        <f t="shared" si="39"/>
        <v>#DIV/0!</v>
      </c>
    </row>
    <row r="504" spans="3:7" x14ac:dyDescent="0.3">
      <c r="C504" s="12">
        <f t="shared" si="35"/>
        <v>0</v>
      </c>
      <c r="D504">
        <f t="shared" si="36"/>
        <v>0</v>
      </c>
      <c r="E504">
        <f t="shared" si="37"/>
        <v>0</v>
      </c>
      <c r="F504" t="e">
        <f t="shared" si="38"/>
        <v>#DIV/0!</v>
      </c>
      <c r="G504" s="6" t="e">
        <f t="shared" si="39"/>
        <v>#DIV/0!</v>
      </c>
    </row>
    <row r="505" spans="3:7" x14ac:dyDescent="0.3">
      <c r="C505" s="12">
        <f t="shared" si="35"/>
        <v>0</v>
      </c>
      <c r="D505">
        <f t="shared" si="36"/>
        <v>0</v>
      </c>
      <c r="E505">
        <f t="shared" si="37"/>
        <v>0</v>
      </c>
      <c r="F505" t="e">
        <f t="shared" si="38"/>
        <v>#DIV/0!</v>
      </c>
      <c r="G505" s="6" t="e">
        <f t="shared" si="39"/>
        <v>#DIV/0!</v>
      </c>
    </row>
    <row r="506" spans="3:7" x14ac:dyDescent="0.3">
      <c r="C506" s="12">
        <f t="shared" si="35"/>
        <v>0</v>
      </c>
      <c r="D506">
        <f t="shared" si="36"/>
        <v>0</v>
      </c>
      <c r="E506">
        <f t="shared" si="37"/>
        <v>0</v>
      </c>
      <c r="F506" t="e">
        <f t="shared" si="38"/>
        <v>#DIV/0!</v>
      </c>
      <c r="G506" s="6" t="e">
        <f t="shared" si="39"/>
        <v>#DIV/0!</v>
      </c>
    </row>
    <row r="507" spans="3:7" x14ac:dyDescent="0.3">
      <c r="C507" s="12">
        <f t="shared" si="35"/>
        <v>0</v>
      </c>
      <c r="D507">
        <f t="shared" si="36"/>
        <v>0</v>
      </c>
      <c r="E507">
        <f t="shared" si="37"/>
        <v>0</v>
      </c>
      <c r="F507" t="e">
        <f t="shared" si="38"/>
        <v>#DIV/0!</v>
      </c>
      <c r="G507" s="6" t="e">
        <f t="shared" si="39"/>
        <v>#DIV/0!</v>
      </c>
    </row>
    <row r="508" spans="3:7" x14ac:dyDescent="0.3">
      <c r="C508" s="12">
        <f t="shared" si="35"/>
        <v>0</v>
      </c>
      <c r="D508">
        <f t="shared" si="36"/>
        <v>0</v>
      </c>
      <c r="E508">
        <f t="shared" si="37"/>
        <v>0</v>
      </c>
      <c r="F508" t="e">
        <f t="shared" si="38"/>
        <v>#DIV/0!</v>
      </c>
      <c r="G508" s="6" t="e">
        <f t="shared" si="39"/>
        <v>#DIV/0!</v>
      </c>
    </row>
    <row r="509" spans="3:7" x14ac:dyDescent="0.3">
      <c r="C509" s="12">
        <f t="shared" si="35"/>
        <v>0</v>
      </c>
      <c r="D509">
        <f t="shared" si="36"/>
        <v>0</v>
      </c>
      <c r="E509">
        <f t="shared" si="37"/>
        <v>0</v>
      </c>
      <c r="F509" t="e">
        <f t="shared" si="38"/>
        <v>#DIV/0!</v>
      </c>
      <c r="G509" s="6" t="e">
        <f t="shared" si="39"/>
        <v>#DIV/0!</v>
      </c>
    </row>
    <row r="510" spans="3:7" x14ac:dyDescent="0.3">
      <c r="C510" s="12">
        <f t="shared" si="35"/>
        <v>0</v>
      </c>
      <c r="D510">
        <f t="shared" si="36"/>
        <v>0</v>
      </c>
      <c r="E510">
        <f t="shared" si="37"/>
        <v>0</v>
      </c>
      <c r="F510" t="e">
        <f t="shared" si="38"/>
        <v>#DIV/0!</v>
      </c>
      <c r="G510" s="6" t="e">
        <f t="shared" si="39"/>
        <v>#DIV/0!</v>
      </c>
    </row>
    <row r="511" spans="3:7" x14ac:dyDescent="0.3">
      <c r="C511" s="12">
        <f t="shared" si="35"/>
        <v>0</v>
      </c>
      <c r="D511">
        <f t="shared" si="36"/>
        <v>0</v>
      </c>
      <c r="E511">
        <f t="shared" si="37"/>
        <v>0</v>
      </c>
      <c r="F511" t="e">
        <f t="shared" si="38"/>
        <v>#DIV/0!</v>
      </c>
      <c r="G511" s="6" t="e">
        <f t="shared" si="39"/>
        <v>#DIV/0!</v>
      </c>
    </row>
    <row r="512" spans="3:7" x14ac:dyDescent="0.3">
      <c r="C512" s="12">
        <f t="shared" si="35"/>
        <v>0</v>
      </c>
      <c r="D512">
        <f t="shared" si="36"/>
        <v>0</v>
      </c>
      <c r="E512">
        <f t="shared" si="37"/>
        <v>0</v>
      </c>
      <c r="F512" t="e">
        <f t="shared" si="38"/>
        <v>#DIV/0!</v>
      </c>
      <c r="G512" s="6" t="e">
        <f t="shared" si="39"/>
        <v>#DIV/0!</v>
      </c>
    </row>
    <row r="513" spans="3:7" x14ac:dyDescent="0.3">
      <c r="C513" s="12">
        <f t="shared" si="35"/>
        <v>0</v>
      </c>
      <c r="D513">
        <f t="shared" si="36"/>
        <v>0</v>
      </c>
      <c r="E513">
        <f t="shared" si="37"/>
        <v>0</v>
      </c>
      <c r="F513" t="e">
        <f t="shared" si="38"/>
        <v>#DIV/0!</v>
      </c>
      <c r="G513" s="6" t="e">
        <f t="shared" si="39"/>
        <v>#DIV/0!</v>
      </c>
    </row>
    <row r="514" spans="3:7" x14ac:dyDescent="0.3">
      <c r="C514" s="12">
        <f t="shared" si="35"/>
        <v>0</v>
      </c>
      <c r="D514">
        <f t="shared" si="36"/>
        <v>0</v>
      </c>
      <c r="E514">
        <f t="shared" si="37"/>
        <v>0</v>
      </c>
      <c r="F514" t="e">
        <f t="shared" si="38"/>
        <v>#DIV/0!</v>
      </c>
      <c r="G514" s="6" t="e">
        <f t="shared" si="39"/>
        <v>#DIV/0!</v>
      </c>
    </row>
    <row r="515" spans="3:7" x14ac:dyDescent="0.3">
      <c r="C515" s="12">
        <f t="shared" ref="C515:C578" si="40">COUNT(H515:DB515)</f>
        <v>0</v>
      </c>
      <c r="D515">
        <f t="shared" ref="D515:D578" si="41">MIN(H515:DB515)</f>
        <v>0</v>
      </c>
      <c r="E515">
        <f t="shared" ref="E515:E578" si="42">MAX(H515:DB515)</f>
        <v>0</v>
      </c>
      <c r="F515" t="e">
        <f t="shared" ref="F515:F578" si="43">AVERAGE(H515:DB515)</f>
        <v>#DIV/0!</v>
      </c>
      <c r="G515" s="6" t="e">
        <f t="shared" ref="G515:G578" si="44">STDEV(H515:DB515)</f>
        <v>#DIV/0!</v>
      </c>
    </row>
    <row r="516" spans="3:7" x14ac:dyDescent="0.3">
      <c r="C516" s="12">
        <f t="shared" si="40"/>
        <v>0</v>
      </c>
      <c r="D516">
        <f t="shared" si="41"/>
        <v>0</v>
      </c>
      <c r="E516">
        <f t="shared" si="42"/>
        <v>0</v>
      </c>
      <c r="F516" t="e">
        <f t="shared" si="43"/>
        <v>#DIV/0!</v>
      </c>
      <c r="G516" s="6" t="e">
        <f t="shared" si="44"/>
        <v>#DIV/0!</v>
      </c>
    </row>
    <row r="517" spans="3:7" x14ac:dyDescent="0.3">
      <c r="C517" s="12">
        <f t="shared" si="40"/>
        <v>0</v>
      </c>
      <c r="D517">
        <f t="shared" si="41"/>
        <v>0</v>
      </c>
      <c r="E517">
        <f t="shared" si="42"/>
        <v>0</v>
      </c>
      <c r="F517" t="e">
        <f t="shared" si="43"/>
        <v>#DIV/0!</v>
      </c>
      <c r="G517" s="6" t="e">
        <f t="shared" si="44"/>
        <v>#DIV/0!</v>
      </c>
    </row>
    <row r="518" spans="3:7" x14ac:dyDescent="0.3">
      <c r="C518" s="12">
        <f t="shared" si="40"/>
        <v>0</v>
      </c>
      <c r="D518">
        <f t="shared" si="41"/>
        <v>0</v>
      </c>
      <c r="E518">
        <f t="shared" si="42"/>
        <v>0</v>
      </c>
      <c r="F518" t="e">
        <f t="shared" si="43"/>
        <v>#DIV/0!</v>
      </c>
      <c r="G518" s="6" t="e">
        <f t="shared" si="44"/>
        <v>#DIV/0!</v>
      </c>
    </row>
    <row r="519" spans="3:7" x14ac:dyDescent="0.3">
      <c r="C519" s="12">
        <f t="shared" si="40"/>
        <v>0</v>
      </c>
      <c r="D519">
        <f t="shared" si="41"/>
        <v>0</v>
      </c>
      <c r="E519">
        <f t="shared" si="42"/>
        <v>0</v>
      </c>
      <c r="F519" t="e">
        <f t="shared" si="43"/>
        <v>#DIV/0!</v>
      </c>
      <c r="G519" s="6" t="e">
        <f t="shared" si="44"/>
        <v>#DIV/0!</v>
      </c>
    </row>
    <row r="520" spans="3:7" x14ac:dyDescent="0.3">
      <c r="C520" s="12">
        <f t="shared" si="40"/>
        <v>0</v>
      </c>
      <c r="D520">
        <f t="shared" si="41"/>
        <v>0</v>
      </c>
      <c r="E520">
        <f t="shared" si="42"/>
        <v>0</v>
      </c>
      <c r="F520" t="e">
        <f t="shared" si="43"/>
        <v>#DIV/0!</v>
      </c>
      <c r="G520" s="6" t="e">
        <f t="shared" si="44"/>
        <v>#DIV/0!</v>
      </c>
    </row>
    <row r="521" spans="3:7" x14ac:dyDescent="0.3">
      <c r="C521" s="12">
        <f t="shared" si="40"/>
        <v>0</v>
      </c>
      <c r="D521">
        <f t="shared" si="41"/>
        <v>0</v>
      </c>
      <c r="E521">
        <f t="shared" si="42"/>
        <v>0</v>
      </c>
      <c r="F521" t="e">
        <f t="shared" si="43"/>
        <v>#DIV/0!</v>
      </c>
      <c r="G521" s="6" t="e">
        <f t="shared" si="44"/>
        <v>#DIV/0!</v>
      </c>
    </row>
    <row r="522" spans="3:7" x14ac:dyDescent="0.3">
      <c r="C522" s="12">
        <f t="shared" si="40"/>
        <v>0</v>
      </c>
      <c r="D522">
        <f t="shared" si="41"/>
        <v>0</v>
      </c>
      <c r="E522">
        <f t="shared" si="42"/>
        <v>0</v>
      </c>
      <c r="F522" t="e">
        <f t="shared" si="43"/>
        <v>#DIV/0!</v>
      </c>
      <c r="G522" s="6" t="e">
        <f t="shared" si="44"/>
        <v>#DIV/0!</v>
      </c>
    </row>
    <row r="523" spans="3:7" x14ac:dyDescent="0.3">
      <c r="C523" s="12">
        <f t="shared" si="40"/>
        <v>0</v>
      </c>
      <c r="D523">
        <f t="shared" si="41"/>
        <v>0</v>
      </c>
      <c r="E523">
        <f t="shared" si="42"/>
        <v>0</v>
      </c>
      <c r="F523" t="e">
        <f t="shared" si="43"/>
        <v>#DIV/0!</v>
      </c>
      <c r="G523" s="6" t="e">
        <f t="shared" si="44"/>
        <v>#DIV/0!</v>
      </c>
    </row>
    <row r="524" spans="3:7" x14ac:dyDescent="0.3">
      <c r="C524" s="12">
        <f t="shared" si="40"/>
        <v>0</v>
      </c>
      <c r="D524">
        <f t="shared" si="41"/>
        <v>0</v>
      </c>
      <c r="E524">
        <f t="shared" si="42"/>
        <v>0</v>
      </c>
      <c r="F524" t="e">
        <f t="shared" si="43"/>
        <v>#DIV/0!</v>
      </c>
      <c r="G524" s="6" t="e">
        <f t="shared" si="44"/>
        <v>#DIV/0!</v>
      </c>
    </row>
    <row r="525" spans="3:7" x14ac:dyDescent="0.3">
      <c r="C525" s="12">
        <f t="shared" si="40"/>
        <v>0</v>
      </c>
      <c r="D525">
        <f t="shared" si="41"/>
        <v>0</v>
      </c>
      <c r="E525">
        <f t="shared" si="42"/>
        <v>0</v>
      </c>
      <c r="F525" t="e">
        <f t="shared" si="43"/>
        <v>#DIV/0!</v>
      </c>
      <c r="G525" s="6" t="e">
        <f t="shared" si="44"/>
        <v>#DIV/0!</v>
      </c>
    </row>
    <row r="526" spans="3:7" x14ac:dyDescent="0.3">
      <c r="C526" s="12">
        <f t="shared" si="40"/>
        <v>0</v>
      </c>
      <c r="D526">
        <f t="shared" si="41"/>
        <v>0</v>
      </c>
      <c r="E526">
        <f t="shared" si="42"/>
        <v>0</v>
      </c>
      <c r="F526" t="e">
        <f t="shared" si="43"/>
        <v>#DIV/0!</v>
      </c>
      <c r="G526" s="6" t="e">
        <f t="shared" si="44"/>
        <v>#DIV/0!</v>
      </c>
    </row>
    <row r="527" spans="3:7" x14ac:dyDescent="0.3">
      <c r="C527" s="12">
        <f t="shared" si="40"/>
        <v>0</v>
      </c>
      <c r="D527">
        <f t="shared" si="41"/>
        <v>0</v>
      </c>
      <c r="E527">
        <f t="shared" si="42"/>
        <v>0</v>
      </c>
      <c r="F527" t="e">
        <f t="shared" si="43"/>
        <v>#DIV/0!</v>
      </c>
      <c r="G527" s="6" t="e">
        <f t="shared" si="44"/>
        <v>#DIV/0!</v>
      </c>
    </row>
    <row r="528" spans="3:7" x14ac:dyDescent="0.3">
      <c r="C528" s="12">
        <f t="shared" si="40"/>
        <v>0</v>
      </c>
      <c r="D528">
        <f t="shared" si="41"/>
        <v>0</v>
      </c>
      <c r="E528">
        <f t="shared" si="42"/>
        <v>0</v>
      </c>
      <c r="F528" t="e">
        <f t="shared" si="43"/>
        <v>#DIV/0!</v>
      </c>
      <c r="G528" s="6" t="e">
        <f t="shared" si="44"/>
        <v>#DIV/0!</v>
      </c>
    </row>
    <row r="529" spans="3:7" x14ac:dyDescent="0.3">
      <c r="C529" s="12">
        <f t="shared" si="40"/>
        <v>0</v>
      </c>
      <c r="D529">
        <f t="shared" si="41"/>
        <v>0</v>
      </c>
      <c r="E529">
        <f t="shared" si="42"/>
        <v>0</v>
      </c>
      <c r="F529" t="e">
        <f t="shared" si="43"/>
        <v>#DIV/0!</v>
      </c>
      <c r="G529" s="6" t="e">
        <f t="shared" si="44"/>
        <v>#DIV/0!</v>
      </c>
    </row>
    <row r="530" spans="3:7" x14ac:dyDescent="0.3">
      <c r="C530" s="12">
        <f t="shared" si="40"/>
        <v>0</v>
      </c>
      <c r="D530">
        <f t="shared" si="41"/>
        <v>0</v>
      </c>
      <c r="E530">
        <f t="shared" si="42"/>
        <v>0</v>
      </c>
      <c r="F530" t="e">
        <f t="shared" si="43"/>
        <v>#DIV/0!</v>
      </c>
      <c r="G530" s="6" t="e">
        <f t="shared" si="44"/>
        <v>#DIV/0!</v>
      </c>
    </row>
    <row r="531" spans="3:7" x14ac:dyDescent="0.3">
      <c r="C531" s="12">
        <f t="shared" si="40"/>
        <v>0</v>
      </c>
      <c r="D531">
        <f t="shared" si="41"/>
        <v>0</v>
      </c>
      <c r="E531">
        <f t="shared" si="42"/>
        <v>0</v>
      </c>
      <c r="F531" t="e">
        <f t="shared" si="43"/>
        <v>#DIV/0!</v>
      </c>
      <c r="G531" s="6" t="e">
        <f t="shared" si="44"/>
        <v>#DIV/0!</v>
      </c>
    </row>
    <row r="532" spans="3:7" x14ac:dyDescent="0.3">
      <c r="C532" s="12">
        <f t="shared" si="40"/>
        <v>0</v>
      </c>
      <c r="D532">
        <f t="shared" si="41"/>
        <v>0</v>
      </c>
      <c r="E532">
        <f t="shared" si="42"/>
        <v>0</v>
      </c>
      <c r="F532" t="e">
        <f t="shared" si="43"/>
        <v>#DIV/0!</v>
      </c>
      <c r="G532" s="6" t="e">
        <f t="shared" si="44"/>
        <v>#DIV/0!</v>
      </c>
    </row>
    <row r="533" spans="3:7" x14ac:dyDescent="0.3">
      <c r="C533" s="12">
        <f t="shared" si="40"/>
        <v>0</v>
      </c>
      <c r="D533">
        <f t="shared" si="41"/>
        <v>0</v>
      </c>
      <c r="E533">
        <f t="shared" si="42"/>
        <v>0</v>
      </c>
      <c r="F533" t="e">
        <f t="shared" si="43"/>
        <v>#DIV/0!</v>
      </c>
      <c r="G533" s="6" t="e">
        <f t="shared" si="44"/>
        <v>#DIV/0!</v>
      </c>
    </row>
    <row r="534" spans="3:7" x14ac:dyDescent="0.3">
      <c r="C534" s="12">
        <f t="shared" si="40"/>
        <v>0</v>
      </c>
      <c r="D534">
        <f t="shared" si="41"/>
        <v>0</v>
      </c>
      <c r="E534">
        <f t="shared" si="42"/>
        <v>0</v>
      </c>
      <c r="F534" t="e">
        <f t="shared" si="43"/>
        <v>#DIV/0!</v>
      </c>
      <c r="G534" s="6" t="e">
        <f t="shared" si="44"/>
        <v>#DIV/0!</v>
      </c>
    </row>
    <row r="535" spans="3:7" x14ac:dyDescent="0.3">
      <c r="C535" s="12">
        <f t="shared" si="40"/>
        <v>0</v>
      </c>
      <c r="D535">
        <f t="shared" si="41"/>
        <v>0</v>
      </c>
      <c r="E535">
        <f t="shared" si="42"/>
        <v>0</v>
      </c>
      <c r="F535" t="e">
        <f t="shared" si="43"/>
        <v>#DIV/0!</v>
      </c>
      <c r="G535" s="6" t="e">
        <f t="shared" si="44"/>
        <v>#DIV/0!</v>
      </c>
    </row>
    <row r="536" spans="3:7" x14ac:dyDescent="0.3">
      <c r="C536" s="12">
        <f t="shared" si="40"/>
        <v>0</v>
      </c>
      <c r="D536">
        <f t="shared" si="41"/>
        <v>0</v>
      </c>
      <c r="E536">
        <f t="shared" si="42"/>
        <v>0</v>
      </c>
      <c r="F536" t="e">
        <f t="shared" si="43"/>
        <v>#DIV/0!</v>
      </c>
      <c r="G536" s="6" t="e">
        <f t="shared" si="44"/>
        <v>#DIV/0!</v>
      </c>
    </row>
    <row r="537" spans="3:7" x14ac:dyDescent="0.3">
      <c r="C537" s="12">
        <f t="shared" si="40"/>
        <v>0</v>
      </c>
      <c r="D537">
        <f t="shared" si="41"/>
        <v>0</v>
      </c>
      <c r="E537">
        <f t="shared" si="42"/>
        <v>0</v>
      </c>
      <c r="F537" t="e">
        <f t="shared" si="43"/>
        <v>#DIV/0!</v>
      </c>
      <c r="G537" s="6" t="e">
        <f t="shared" si="44"/>
        <v>#DIV/0!</v>
      </c>
    </row>
    <row r="538" spans="3:7" x14ac:dyDescent="0.3">
      <c r="C538" s="12">
        <f t="shared" si="40"/>
        <v>0</v>
      </c>
      <c r="D538">
        <f t="shared" si="41"/>
        <v>0</v>
      </c>
      <c r="E538">
        <f t="shared" si="42"/>
        <v>0</v>
      </c>
      <c r="F538" t="e">
        <f t="shared" si="43"/>
        <v>#DIV/0!</v>
      </c>
      <c r="G538" s="6" t="e">
        <f t="shared" si="44"/>
        <v>#DIV/0!</v>
      </c>
    </row>
    <row r="539" spans="3:7" x14ac:dyDescent="0.3">
      <c r="C539" s="12">
        <f t="shared" si="40"/>
        <v>0</v>
      </c>
      <c r="D539">
        <f t="shared" si="41"/>
        <v>0</v>
      </c>
      <c r="E539">
        <f t="shared" si="42"/>
        <v>0</v>
      </c>
      <c r="F539" t="e">
        <f t="shared" si="43"/>
        <v>#DIV/0!</v>
      </c>
      <c r="G539" s="6" t="e">
        <f t="shared" si="44"/>
        <v>#DIV/0!</v>
      </c>
    </row>
    <row r="540" spans="3:7" x14ac:dyDescent="0.3">
      <c r="C540" s="12">
        <f t="shared" si="40"/>
        <v>0</v>
      </c>
      <c r="D540">
        <f t="shared" si="41"/>
        <v>0</v>
      </c>
      <c r="E540">
        <f t="shared" si="42"/>
        <v>0</v>
      </c>
      <c r="F540" t="e">
        <f t="shared" si="43"/>
        <v>#DIV/0!</v>
      </c>
      <c r="G540" s="6" t="e">
        <f t="shared" si="44"/>
        <v>#DIV/0!</v>
      </c>
    </row>
    <row r="541" spans="3:7" x14ac:dyDescent="0.3">
      <c r="C541" s="12">
        <f t="shared" si="40"/>
        <v>0</v>
      </c>
      <c r="D541">
        <f t="shared" si="41"/>
        <v>0</v>
      </c>
      <c r="E541">
        <f t="shared" si="42"/>
        <v>0</v>
      </c>
      <c r="F541" t="e">
        <f t="shared" si="43"/>
        <v>#DIV/0!</v>
      </c>
      <c r="G541" s="6" t="e">
        <f t="shared" si="44"/>
        <v>#DIV/0!</v>
      </c>
    </row>
    <row r="542" spans="3:7" x14ac:dyDescent="0.3">
      <c r="C542" s="12">
        <f t="shared" si="40"/>
        <v>0</v>
      </c>
      <c r="D542">
        <f t="shared" si="41"/>
        <v>0</v>
      </c>
      <c r="E542">
        <f t="shared" si="42"/>
        <v>0</v>
      </c>
      <c r="F542" t="e">
        <f t="shared" si="43"/>
        <v>#DIV/0!</v>
      </c>
      <c r="G542" s="6" t="e">
        <f t="shared" si="44"/>
        <v>#DIV/0!</v>
      </c>
    </row>
    <row r="543" spans="3:7" x14ac:dyDescent="0.3">
      <c r="C543" s="12">
        <f t="shared" si="40"/>
        <v>0</v>
      </c>
      <c r="D543">
        <f t="shared" si="41"/>
        <v>0</v>
      </c>
      <c r="E543">
        <f t="shared" si="42"/>
        <v>0</v>
      </c>
      <c r="F543" t="e">
        <f t="shared" si="43"/>
        <v>#DIV/0!</v>
      </c>
      <c r="G543" s="6" t="e">
        <f t="shared" si="44"/>
        <v>#DIV/0!</v>
      </c>
    </row>
    <row r="544" spans="3:7" x14ac:dyDescent="0.3">
      <c r="C544" s="12">
        <f t="shared" si="40"/>
        <v>0</v>
      </c>
      <c r="D544">
        <f t="shared" si="41"/>
        <v>0</v>
      </c>
      <c r="E544">
        <f t="shared" si="42"/>
        <v>0</v>
      </c>
      <c r="F544" t="e">
        <f t="shared" si="43"/>
        <v>#DIV/0!</v>
      </c>
      <c r="G544" s="6" t="e">
        <f t="shared" si="44"/>
        <v>#DIV/0!</v>
      </c>
    </row>
    <row r="545" spans="3:7" x14ac:dyDescent="0.3">
      <c r="C545" s="12">
        <f t="shared" si="40"/>
        <v>0</v>
      </c>
      <c r="D545">
        <f t="shared" si="41"/>
        <v>0</v>
      </c>
      <c r="E545">
        <f t="shared" si="42"/>
        <v>0</v>
      </c>
      <c r="F545" t="e">
        <f t="shared" si="43"/>
        <v>#DIV/0!</v>
      </c>
      <c r="G545" s="6" t="e">
        <f t="shared" si="44"/>
        <v>#DIV/0!</v>
      </c>
    </row>
    <row r="546" spans="3:7" x14ac:dyDescent="0.3">
      <c r="C546" s="12">
        <f t="shared" si="40"/>
        <v>0</v>
      </c>
      <c r="D546">
        <f t="shared" si="41"/>
        <v>0</v>
      </c>
      <c r="E546">
        <f t="shared" si="42"/>
        <v>0</v>
      </c>
      <c r="F546" t="e">
        <f t="shared" si="43"/>
        <v>#DIV/0!</v>
      </c>
      <c r="G546" s="6" t="e">
        <f t="shared" si="44"/>
        <v>#DIV/0!</v>
      </c>
    </row>
    <row r="547" spans="3:7" x14ac:dyDescent="0.3">
      <c r="C547" s="12">
        <f t="shared" si="40"/>
        <v>0</v>
      </c>
      <c r="D547">
        <f t="shared" si="41"/>
        <v>0</v>
      </c>
      <c r="E547">
        <f t="shared" si="42"/>
        <v>0</v>
      </c>
      <c r="F547" t="e">
        <f t="shared" si="43"/>
        <v>#DIV/0!</v>
      </c>
      <c r="G547" s="6" t="e">
        <f t="shared" si="44"/>
        <v>#DIV/0!</v>
      </c>
    </row>
    <row r="548" spans="3:7" x14ac:dyDescent="0.3">
      <c r="C548" s="12">
        <f t="shared" si="40"/>
        <v>0</v>
      </c>
      <c r="D548">
        <f t="shared" si="41"/>
        <v>0</v>
      </c>
      <c r="E548">
        <f t="shared" si="42"/>
        <v>0</v>
      </c>
      <c r="F548" t="e">
        <f t="shared" si="43"/>
        <v>#DIV/0!</v>
      </c>
      <c r="G548" s="6" t="e">
        <f t="shared" si="44"/>
        <v>#DIV/0!</v>
      </c>
    </row>
    <row r="549" spans="3:7" x14ac:dyDescent="0.3">
      <c r="C549" s="12">
        <f t="shared" si="40"/>
        <v>0</v>
      </c>
      <c r="D549">
        <f t="shared" si="41"/>
        <v>0</v>
      </c>
      <c r="E549">
        <f t="shared" si="42"/>
        <v>0</v>
      </c>
      <c r="F549" t="e">
        <f t="shared" si="43"/>
        <v>#DIV/0!</v>
      </c>
      <c r="G549" s="6" t="e">
        <f t="shared" si="44"/>
        <v>#DIV/0!</v>
      </c>
    </row>
    <row r="550" spans="3:7" x14ac:dyDescent="0.3">
      <c r="C550" s="12">
        <f t="shared" si="40"/>
        <v>0</v>
      </c>
      <c r="D550">
        <f t="shared" si="41"/>
        <v>0</v>
      </c>
      <c r="E550">
        <f t="shared" si="42"/>
        <v>0</v>
      </c>
      <c r="F550" t="e">
        <f t="shared" si="43"/>
        <v>#DIV/0!</v>
      </c>
      <c r="G550" s="6" t="e">
        <f t="shared" si="44"/>
        <v>#DIV/0!</v>
      </c>
    </row>
    <row r="551" spans="3:7" x14ac:dyDescent="0.3">
      <c r="C551" s="12">
        <f t="shared" si="40"/>
        <v>0</v>
      </c>
      <c r="D551">
        <f t="shared" si="41"/>
        <v>0</v>
      </c>
      <c r="E551">
        <f t="shared" si="42"/>
        <v>0</v>
      </c>
      <c r="F551" t="e">
        <f t="shared" si="43"/>
        <v>#DIV/0!</v>
      </c>
      <c r="G551" s="6" t="e">
        <f t="shared" si="44"/>
        <v>#DIV/0!</v>
      </c>
    </row>
    <row r="552" spans="3:7" x14ac:dyDescent="0.3">
      <c r="C552" s="12">
        <f t="shared" si="40"/>
        <v>0</v>
      </c>
      <c r="D552">
        <f t="shared" si="41"/>
        <v>0</v>
      </c>
      <c r="E552">
        <f t="shared" si="42"/>
        <v>0</v>
      </c>
      <c r="F552" t="e">
        <f t="shared" si="43"/>
        <v>#DIV/0!</v>
      </c>
      <c r="G552" s="6" t="e">
        <f t="shared" si="44"/>
        <v>#DIV/0!</v>
      </c>
    </row>
    <row r="553" spans="3:7" x14ac:dyDescent="0.3">
      <c r="C553" s="12">
        <f t="shared" si="40"/>
        <v>0</v>
      </c>
      <c r="D553">
        <f t="shared" si="41"/>
        <v>0</v>
      </c>
      <c r="E553">
        <f t="shared" si="42"/>
        <v>0</v>
      </c>
      <c r="F553" t="e">
        <f t="shared" si="43"/>
        <v>#DIV/0!</v>
      </c>
      <c r="G553" s="6" t="e">
        <f t="shared" si="44"/>
        <v>#DIV/0!</v>
      </c>
    </row>
    <row r="554" spans="3:7" x14ac:dyDescent="0.3">
      <c r="C554" s="12">
        <f t="shared" si="40"/>
        <v>0</v>
      </c>
      <c r="D554">
        <f t="shared" si="41"/>
        <v>0</v>
      </c>
      <c r="E554">
        <f t="shared" si="42"/>
        <v>0</v>
      </c>
      <c r="F554" t="e">
        <f t="shared" si="43"/>
        <v>#DIV/0!</v>
      </c>
      <c r="G554" s="6" t="e">
        <f t="shared" si="44"/>
        <v>#DIV/0!</v>
      </c>
    </row>
    <row r="555" spans="3:7" x14ac:dyDescent="0.3">
      <c r="C555" s="12">
        <f t="shared" si="40"/>
        <v>0</v>
      </c>
      <c r="D555">
        <f t="shared" si="41"/>
        <v>0</v>
      </c>
      <c r="E555">
        <f t="shared" si="42"/>
        <v>0</v>
      </c>
      <c r="F555" t="e">
        <f t="shared" si="43"/>
        <v>#DIV/0!</v>
      </c>
      <c r="G555" s="6" t="e">
        <f t="shared" si="44"/>
        <v>#DIV/0!</v>
      </c>
    </row>
    <row r="556" spans="3:7" x14ac:dyDescent="0.3">
      <c r="C556" s="12">
        <f t="shared" si="40"/>
        <v>0</v>
      </c>
      <c r="D556">
        <f t="shared" si="41"/>
        <v>0</v>
      </c>
      <c r="E556">
        <f t="shared" si="42"/>
        <v>0</v>
      </c>
      <c r="F556" t="e">
        <f t="shared" si="43"/>
        <v>#DIV/0!</v>
      </c>
      <c r="G556" s="6" t="e">
        <f t="shared" si="44"/>
        <v>#DIV/0!</v>
      </c>
    </row>
    <row r="557" spans="3:7" x14ac:dyDescent="0.3">
      <c r="C557" s="12">
        <f t="shared" si="40"/>
        <v>0</v>
      </c>
      <c r="D557">
        <f t="shared" si="41"/>
        <v>0</v>
      </c>
      <c r="E557">
        <f t="shared" si="42"/>
        <v>0</v>
      </c>
      <c r="F557" t="e">
        <f t="shared" si="43"/>
        <v>#DIV/0!</v>
      </c>
      <c r="G557" s="6" t="e">
        <f t="shared" si="44"/>
        <v>#DIV/0!</v>
      </c>
    </row>
    <row r="558" spans="3:7" x14ac:dyDescent="0.3">
      <c r="C558" s="12">
        <f t="shared" si="40"/>
        <v>0</v>
      </c>
      <c r="D558">
        <f t="shared" si="41"/>
        <v>0</v>
      </c>
      <c r="E558">
        <f t="shared" si="42"/>
        <v>0</v>
      </c>
      <c r="F558" t="e">
        <f t="shared" si="43"/>
        <v>#DIV/0!</v>
      </c>
      <c r="G558" s="6" t="e">
        <f t="shared" si="44"/>
        <v>#DIV/0!</v>
      </c>
    </row>
    <row r="559" spans="3:7" x14ac:dyDescent="0.3">
      <c r="C559" s="12">
        <f t="shared" si="40"/>
        <v>0</v>
      </c>
      <c r="D559">
        <f t="shared" si="41"/>
        <v>0</v>
      </c>
      <c r="E559">
        <f t="shared" si="42"/>
        <v>0</v>
      </c>
      <c r="F559" t="e">
        <f t="shared" si="43"/>
        <v>#DIV/0!</v>
      </c>
      <c r="G559" s="6" t="e">
        <f t="shared" si="44"/>
        <v>#DIV/0!</v>
      </c>
    </row>
    <row r="560" spans="3:7" x14ac:dyDescent="0.3">
      <c r="C560" s="12">
        <f t="shared" si="40"/>
        <v>0</v>
      </c>
      <c r="D560">
        <f t="shared" si="41"/>
        <v>0</v>
      </c>
      <c r="E560">
        <f t="shared" si="42"/>
        <v>0</v>
      </c>
      <c r="F560" t="e">
        <f t="shared" si="43"/>
        <v>#DIV/0!</v>
      </c>
      <c r="G560" s="6" t="e">
        <f t="shared" si="44"/>
        <v>#DIV/0!</v>
      </c>
    </row>
    <row r="561" spans="3:7" x14ac:dyDescent="0.3">
      <c r="C561" s="12">
        <f t="shared" si="40"/>
        <v>0</v>
      </c>
      <c r="D561">
        <f t="shared" si="41"/>
        <v>0</v>
      </c>
      <c r="E561">
        <f t="shared" si="42"/>
        <v>0</v>
      </c>
      <c r="F561" t="e">
        <f t="shared" si="43"/>
        <v>#DIV/0!</v>
      </c>
      <c r="G561" s="6" t="e">
        <f t="shared" si="44"/>
        <v>#DIV/0!</v>
      </c>
    </row>
    <row r="562" spans="3:7" x14ac:dyDescent="0.3">
      <c r="C562" s="12">
        <f t="shared" si="40"/>
        <v>0</v>
      </c>
      <c r="D562">
        <f t="shared" si="41"/>
        <v>0</v>
      </c>
      <c r="E562">
        <f t="shared" si="42"/>
        <v>0</v>
      </c>
      <c r="F562" t="e">
        <f t="shared" si="43"/>
        <v>#DIV/0!</v>
      </c>
      <c r="G562" s="6" t="e">
        <f t="shared" si="44"/>
        <v>#DIV/0!</v>
      </c>
    </row>
    <row r="563" spans="3:7" x14ac:dyDescent="0.3">
      <c r="C563" s="12">
        <f t="shared" si="40"/>
        <v>0</v>
      </c>
      <c r="D563">
        <f t="shared" si="41"/>
        <v>0</v>
      </c>
      <c r="E563">
        <f t="shared" si="42"/>
        <v>0</v>
      </c>
      <c r="F563" t="e">
        <f t="shared" si="43"/>
        <v>#DIV/0!</v>
      </c>
      <c r="G563" s="6" t="e">
        <f t="shared" si="44"/>
        <v>#DIV/0!</v>
      </c>
    </row>
    <row r="564" spans="3:7" x14ac:dyDescent="0.3">
      <c r="C564" s="12">
        <f t="shared" si="40"/>
        <v>0</v>
      </c>
      <c r="D564">
        <f t="shared" si="41"/>
        <v>0</v>
      </c>
      <c r="E564">
        <f t="shared" si="42"/>
        <v>0</v>
      </c>
      <c r="F564" t="e">
        <f t="shared" si="43"/>
        <v>#DIV/0!</v>
      </c>
      <c r="G564" s="6" t="e">
        <f t="shared" si="44"/>
        <v>#DIV/0!</v>
      </c>
    </row>
    <row r="565" spans="3:7" x14ac:dyDescent="0.3">
      <c r="C565" s="12">
        <f t="shared" si="40"/>
        <v>0</v>
      </c>
      <c r="D565">
        <f t="shared" si="41"/>
        <v>0</v>
      </c>
      <c r="E565">
        <f t="shared" si="42"/>
        <v>0</v>
      </c>
      <c r="F565" t="e">
        <f t="shared" si="43"/>
        <v>#DIV/0!</v>
      </c>
      <c r="G565" s="6" t="e">
        <f t="shared" si="44"/>
        <v>#DIV/0!</v>
      </c>
    </row>
    <row r="566" spans="3:7" x14ac:dyDescent="0.3">
      <c r="C566" s="12">
        <f t="shared" si="40"/>
        <v>0</v>
      </c>
      <c r="D566">
        <f t="shared" si="41"/>
        <v>0</v>
      </c>
      <c r="E566">
        <f t="shared" si="42"/>
        <v>0</v>
      </c>
      <c r="F566" t="e">
        <f t="shared" si="43"/>
        <v>#DIV/0!</v>
      </c>
      <c r="G566" s="6" t="e">
        <f t="shared" si="44"/>
        <v>#DIV/0!</v>
      </c>
    </row>
    <row r="567" spans="3:7" x14ac:dyDescent="0.3">
      <c r="C567" s="12">
        <f t="shared" si="40"/>
        <v>0</v>
      </c>
      <c r="D567">
        <f t="shared" si="41"/>
        <v>0</v>
      </c>
      <c r="E567">
        <f t="shared" si="42"/>
        <v>0</v>
      </c>
      <c r="F567" t="e">
        <f t="shared" si="43"/>
        <v>#DIV/0!</v>
      </c>
      <c r="G567" s="6" t="e">
        <f t="shared" si="44"/>
        <v>#DIV/0!</v>
      </c>
    </row>
    <row r="568" spans="3:7" x14ac:dyDescent="0.3">
      <c r="C568" s="12">
        <f t="shared" si="40"/>
        <v>0</v>
      </c>
      <c r="D568">
        <f t="shared" si="41"/>
        <v>0</v>
      </c>
      <c r="E568">
        <f t="shared" si="42"/>
        <v>0</v>
      </c>
      <c r="F568" t="e">
        <f t="shared" si="43"/>
        <v>#DIV/0!</v>
      </c>
      <c r="G568" s="6" t="e">
        <f t="shared" si="44"/>
        <v>#DIV/0!</v>
      </c>
    </row>
    <row r="569" spans="3:7" x14ac:dyDescent="0.3">
      <c r="C569" s="12">
        <f t="shared" si="40"/>
        <v>0</v>
      </c>
      <c r="D569">
        <f t="shared" si="41"/>
        <v>0</v>
      </c>
      <c r="E569">
        <f t="shared" si="42"/>
        <v>0</v>
      </c>
      <c r="F569" t="e">
        <f t="shared" si="43"/>
        <v>#DIV/0!</v>
      </c>
      <c r="G569" s="6" t="e">
        <f t="shared" si="44"/>
        <v>#DIV/0!</v>
      </c>
    </row>
    <row r="570" spans="3:7" x14ac:dyDescent="0.3">
      <c r="C570" s="12">
        <f t="shared" si="40"/>
        <v>0</v>
      </c>
      <c r="D570">
        <f t="shared" si="41"/>
        <v>0</v>
      </c>
      <c r="E570">
        <f t="shared" si="42"/>
        <v>0</v>
      </c>
      <c r="F570" t="e">
        <f t="shared" si="43"/>
        <v>#DIV/0!</v>
      </c>
      <c r="G570" s="6" t="e">
        <f t="shared" si="44"/>
        <v>#DIV/0!</v>
      </c>
    </row>
    <row r="571" spans="3:7" x14ac:dyDescent="0.3">
      <c r="C571" s="12">
        <f t="shared" si="40"/>
        <v>0</v>
      </c>
      <c r="D571">
        <f t="shared" si="41"/>
        <v>0</v>
      </c>
      <c r="E571">
        <f t="shared" si="42"/>
        <v>0</v>
      </c>
      <c r="F571" t="e">
        <f t="shared" si="43"/>
        <v>#DIV/0!</v>
      </c>
      <c r="G571" s="6" t="e">
        <f t="shared" si="44"/>
        <v>#DIV/0!</v>
      </c>
    </row>
    <row r="572" spans="3:7" x14ac:dyDescent="0.3">
      <c r="C572" s="12">
        <f t="shared" si="40"/>
        <v>0</v>
      </c>
      <c r="D572">
        <f t="shared" si="41"/>
        <v>0</v>
      </c>
      <c r="E572">
        <f t="shared" si="42"/>
        <v>0</v>
      </c>
      <c r="F572" t="e">
        <f t="shared" si="43"/>
        <v>#DIV/0!</v>
      </c>
      <c r="G572" s="6" t="e">
        <f t="shared" si="44"/>
        <v>#DIV/0!</v>
      </c>
    </row>
    <row r="573" spans="3:7" x14ac:dyDescent="0.3">
      <c r="C573" s="12">
        <f t="shared" si="40"/>
        <v>0</v>
      </c>
      <c r="D573">
        <f t="shared" si="41"/>
        <v>0</v>
      </c>
      <c r="E573">
        <f t="shared" si="42"/>
        <v>0</v>
      </c>
      <c r="F573" t="e">
        <f t="shared" si="43"/>
        <v>#DIV/0!</v>
      </c>
      <c r="G573" s="6" t="e">
        <f t="shared" si="44"/>
        <v>#DIV/0!</v>
      </c>
    </row>
    <row r="574" spans="3:7" x14ac:dyDescent="0.3">
      <c r="C574" s="12">
        <f t="shared" si="40"/>
        <v>0</v>
      </c>
      <c r="D574">
        <f t="shared" si="41"/>
        <v>0</v>
      </c>
      <c r="E574">
        <f t="shared" si="42"/>
        <v>0</v>
      </c>
      <c r="F574" t="e">
        <f t="shared" si="43"/>
        <v>#DIV/0!</v>
      </c>
      <c r="G574" s="6" t="e">
        <f t="shared" si="44"/>
        <v>#DIV/0!</v>
      </c>
    </row>
    <row r="575" spans="3:7" x14ac:dyDescent="0.3">
      <c r="C575" s="12">
        <f t="shared" si="40"/>
        <v>0</v>
      </c>
      <c r="D575">
        <f t="shared" si="41"/>
        <v>0</v>
      </c>
      <c r="E575">
        <f t="shared" si="42"/>
        <v>0</v>
      </c>
      <c r="F575" t="e">
        <f t="shared" si="43"/>
        <v>#DIV/0!</v>
      </c>
      <c r="G575" s="6" t="e">
        <f t="shared" si="44"/>
        <v>#DIV/0!</v>
      </c>
    </row>
    <row r="576" spans="3:7" x14ac:dyDescent="0.3">
      <c r="C576" s="12">
        <f t="shared" si="40"/>
        <v>0</v>
      </c>
      <c r="D576">
        <f t="shared" si="41"/>
        <v>0</v>
      </c>
      <c r="E576">
        <f t="shared" si="42"/>
        <v>0</v>
      </c>
      <c r="F576" t="e">
        <f t="shared" si="43"/>
        <v>#DIV/0!</v>
      </c>
      <c r="G576" s="6" t="e">
        <f t="shared" si="44"/>
        <v>#DIV/0!</v>
      </c>
    </row>
    <row r="577" spans="3:7" x14ac:dyDescent="0.3">
      <c r="C577" s="12">
        <f t="shared" si="40"/>
        <v>0</v>
      </c>
      <c r="D577">
        <f t="shared" si="41"/>
        <v>0</v>
      </c>
      <c r="E577">
        <f t="shared" si="42"/>
        <v>0</v>
      </c>
      <c r="F577" t="e">
        <f t="shared" si="43"/>
        <v>#DIV/0!</v>
      </c>
      <c r="G577" s="6" t="e">
        <f t="shared" si="44"/>
        <v>#DIV/0!</v>
      </c>
    </row>
    <row r="578" spans="3:7" x14ac:dyDescent="0.3">
      <c r="C578" s="12">
        <f t="shared" si="40"/>
        <v>0</v>
      </c>
      <c r="D578">
        <f t="shared" si="41"/>
        <v>0</v>
      </c>
      <c r="E578">
        <f t="shared" si="42"/>
        <v>0</v>
      </c>
      <c r="F578" t="e">
        <f t="shared" si="43"/>
        <v>#DIV/0!</v>
      </c>
      <c r="G578" s="6" t="e">
        <f t="shared" si="44"/>
        <v>#DIV/0!</v>
      </c>
    </row>
    <row r="579" spans="3:7" x14ac:dyDescent="0.3">
      <c r="C579" s="12">
        <f t="shared" ref="C579:C642" si="45">COUNT(H579:DB579)</f>
        <v>0</v>
      </c>
      <c r="D579">
        <f t="shared" ref="D579:D642" si="46">MIN(H579:DB579)</f>
        <v>0</v>
      </c>
      <c r="E579">
        <f t="shared" ref="E579:E642" si="47">MAX(H579:DB579)</f>
        <v>0</v>
      </c>
      <c r="F579" t="e">
        <f t="shared" ref="F579:F642" si="48">AVERAGE(H579:DB579)</f>
        <v>#DIV/0!</v>
      </c>
      <c r="G579" s="6" t="e">
        <f t="shared" ref="G579:G642" si="49">STDEV(H579:DB579)</f>
        <v>#DIV/0!</v>
      </c>
    </row>
    <row r="580" spans="3:7" x14ac:dyDescent="0.3">
      <c r="C580" s="12">
        <f t="shared" si="45"/>
        <v>0</v>
      </c>
      <c r="D580">
        <f t="shared" si="46"/>
        <v>0</v>
      </c>
      <c r="E580">
        <f t="shared" si="47"/>
        <v>0</v>
      </c>
      <c r="F580" t="e">
        <f t="shared" si="48"/>
        <v>#DIV/0!</v>
      </c>
      <c r="G580" s="6" t="e">
        <f t="shared" si="49"/>
        <v>#DIV/0!</v>
      </c>
    </row>
    <row r="581" spans="3:7" x14ac:dyDescent="0.3">
      <c r="C581" s="12">
        <f t="shared" si="45"/>
        <v>0</v>
      </c>
      <c r="D581">
        <f t="shared" si="46"/>
        <v>0</v>
      </c>
      <c r="E581">
        <f t="shared" si="47"/>
        <v>0</v>
      </c>
      <c r="F581" t="e">
        <f t="shared" si="48"/>
        <v>#DIV/0!</v>
      </c>
      <c r="G581" s="6" t="e">
        <f t="shared" si="49"/>
        <v>#DIV/0!</v>
      </c>
    </row>
    <row r="582" spans="3:7" x14ac:dyDescent="0.3">
      <c r="C582" s="12">
        <f t="shared" si="45"/>
        <v>0</v>
      </c>
      <c r="D582">
        <f t="shared" si="46"/>
        <v>0</v>
      </c>
      <c r="E582">
        <f t="shared" si="47"/>
        <v>0</v>
      </c>
      <c r="F582" t="e">
        <f t="shared" si="48"/>
        <v>#DIV/0!</v>
      </c>
      <c r="G582" s="6" t="e">
        <f t="shared" si="49"/>
        <v>#DIV/0!</v>
      </c>
    </row>
    <row r="583" spans="3:7" x14ac:dyDescent="0.3">
      <c r="C583" s="12">
        <f t="shared" si="45"/>
        <v>0</v>
      </c>
      <c r="D583">
        <f t="shared" si="46"/>
        <v>0</v>
      </c>
      <c r="E583">
        <f t="shared" si="47"/>
        <v>0</v>
      </c>
      <c r="F583" t="e">
        <f t="shared" si="48"/>
        <v>#DIV/0!</v>
      </c>
      <c r="G583" s="6" t="e">
        <f t="shared" si="49"/>
        <v>#DIV/0!</v>
      </c>
    </row>
    <row r="584" spans="3:7" x14ac:dyDescent="0.3">
      <c r="C584" s="12">
        <f t="shared" si="45"/>
        <v>0</v>
      </c>
      <c r="D584">
        <f t="shared" si="46"/>
        <v>0</v>
      </c>
      <c r="E584">
        <f t="shared" si="47"/>
        <v>0</v>
      </c>
      <c r="F584" t="e">
        <f t="shared" si="48"/>
        <v>#DIV/0!</v>
      </c>
      <c r="G584" s="6" t="e">
        <f t="shared" si="49"/>
        <v>#DIV/0!</v>
      </c>
    </row>
    <row r="585" spans="3:7" x14ac:dyDescent="0.3">
      <c r="C585" s="12">
        <f t="shared" si="45"/>
        <v>0</v>
      </c>
      <c r="D585">
        <f t="shared" si="46"/>
        <v>0</v>
      </c>
      <c r="E585">
        <f t="shared" si="47"/>
        <v>0</v>
      </c>
      <c r="F585" t="e">
        <f t="shared" si="48"/>
        <v>#DIV/0!</v>
      </c>
      <c r="G585" s="6" t="e">
        <f t="shared" si="49"/>
        <v>#DIV/0!</v>
      </c>
    </row>
    <row r="586" spans="3:7" x14ac:dyDescent="0.3">
      <c r="C586" s="12">
        <f t="shared" si="45"/>
        <v>0</v>
      </c>
      <c r="D586">
        <f t="shared" si="46"/>
        <v>0</v>
      </c>
      <c r="E586">
        <f t="shared" si="47"/>
        <v>0</v>
      </c>
      <c r="F586" t="e">
        <f t="shared" si="48"/>
        <v>#DIV/0!</v>
      </c>
      <c r="G586" s="6" t="e">
        <f t="shared" si="49"/>
        <v>#DIV/0!</v>
      </c>
    </row>
    <row r="587" spans="3:7" x14ac:dyDescent="0.3">
      <c r="C587" s="12">
        <f t="shared" si="45"/>
        <v>0</v>
      </c>
      <c r="D587">
        <f t="shared" si="46"/>
        <v>0</v>
      </c>
      <c r="E587">
        <f t="shared" si="47"/>
        <v>0</v>
      </c>
      <c r="F587" t="e">
        <f t="shared" si="48"/>
        <v>#DIV/0!</v>
      </c>
      <c r="G587" s="6" t="e">
        <f t="shared" si="49"/>
        <v>#DIV/0!</v>
      </c>
    </row>
    <row r="588" spans="3:7" x14ac:dyDescent="0.3">
      <c r="C588" s="12">
        <f t="shared" si="45"/>
        <v>0</v>
      </c>
      <c r="D588">
        <f t="shared" si="46"/>
        <v>0</v>
      </c>
      <c r="E588">
        <f t="shared" si="47"/>
        <v>0</v>
      </c>
      <c r="F588" t="e">
        <f t="shared" si="48"/>
        <v>#DIV/0!</v>
      </c>
      <c r="G588" s="6" t="e">
        <f t="shared" si="49"/>
        <v>#DIV/0!</v>
      </c>
    </row>
    <row r="589" spans="3:7" x14ac:dyDescent="0.3">
      <c r="C589" s="12">
        <f t="shared" si="45"/>
        <v>0</v>
      </c>
      <c r="D589">
        <f t="shared" si="46"/>
        <v>0</v>
      </c>
      <c r="E589">
        <f t="shared" si="47"/>
        <v>0</v>
      </c>
      <c r="F589" t="e">
        <f t="shared" si="48"/>
        <v>#DIV/0!</v>
      </c>
      <c r="G589" s="6" t="e">
        <f t="shared" si="49"/>
        <v>#DIV/0!</v>
      </c>
    </row>
    <row r="590" spans="3:7" x14ac:dyDescent="0.3">
      <c r="C590" s="12">
        <f t="shared" si="45"/>
        <v>0</v>
      </c>
      <c r="D590">
        <f t="shared" si="46"/>
        <v>0</v>
      </c>
      <c r="E590">
        <f t="shared" si="47"/>
        <v>0</v>
      </c>
      <c r="F590" t="e">
        <f t="shared" si="48"/>
        <v>#DIV/0!</v>
      </c>
      <c r="G590" s="6" t="e">
        <f t="shared" si="49"/>
        <v>#DIV/0!</v>
      </c>
    </row>
    <row r="591" spans="3:7" x14ac:dyDescent="0.3">
      <c r="C591" s="12">
        <f t="shared" si="45"/>
        <v>0</v>
      </c>
      <c r="D591">
        <f t="shared" si="46"/>
        <v>0</v>
      </c>
      <c r="E591">
        <f t="shared" si="47"/>
        <v>0</v>
      </c>
      <c r="F591" t="e">
        <f t="shared" si="48"/>
        <v>#DIV/0!</v>
      </c>
      <c r="G591" s="6" t="e">
        <f t="shared" si="49"/>
        <v>#DIV/0!</v>
      </c>
    </row>
    <row r="592" spans="3:7" x14ac:dyDescent="0.3">
      <c r="C592" s="12">
        <f t="shared" si="45"/>
        <v>0</v>
      </c>
      <c r="D592">
        <f t="shared" si="46"/>
        <v>0</v>
      </c>
      <c r="E592">
        <f t="shared" si="47"/>
        <v>0</v>
      </c>
      <c r="F592" t="e">
        <f t="shared" si="48"/>
        <v>#DIV/0!</v>
      </c>
      <c r="G592" s="6" t="e">
        <f t="shared" si="49"/>
        <v>#DIV/0!</v>
      </c>
    </row>
    <row r="593" spans="3:7" x14ac:dyDescent="0.3">
      <c r="C593" s="12">
        <f t="shared" si="45"/>
        <v>0</v>
      </c>
      <c r="D593">
        <f t="shared" si="46"/>
        <v>0</v>
      </c>
      <c r="E593">
        <f t="shared" si="47"/>
        <v>0</v>
      </c>
      <c r="F593" t="e">
        <f t="shared" si="48"/>
        <v>#DIV/0!</v>
      </c>
      <c r="G593" s="6" t="e">
        <f t="shared" si="49"/>
        <v>#DIV/0!</v>
      </c>
    </row>
    <row r="594" spans="3:7" x14ac:dyDescent="0.3">
      <c r="C594" s="12">
        <f t="shared" si="45"/>
        <v>0</v>
      </c>
      <c r="D594">
        <f t="shared" si="46"/>
        <v>0</v>
      </c>
      <c r="E594">
        <f t="shared" si="47"/>
        <v>0</v>
      </c>
      <c r="F594" t="e">
        <f t="shared" si="48"/>
        <v>#DIV/0!</v>
      </c>
      <c r="G594" s="6" t="e">
        <f t="shared" si="49"/>
        <v>#DIV/0!</v>
      </c>
    </row>
    <row r="595" spans="3:7" x14ac:dyDescent="0.3">
      <c r="C595" s="12">
        <f t="shared" si="45"/>
        <v>0</v>
      </c>
      <c r="D595">
        <f t="shared" si="46"/>
        <v>0</v>
      </c>
      <c r="E595">
        <f t="shared" si="47"/>
        <v>0</v>
      </c>
      <c r="F595" t="e">
        <f t="shared" si="48"/>
        <v>#DIV/0!</v>
      </c>
      <c r="G595" s="6" t="e">
        <f t="shared" si="49"/>
        <v>#DIV/0!</v>
      </c>
    </row>
    <row r="596" spans="3:7" x14ac:dyDescent="0.3">
      <c r="C596" s="12">
        <f t="shared" si="45"/>
        <v>0</v>
      </c>
      <c r="D596">
        <f t="shared" si="46"/>
        <v>0</v>
      </c>
      <c r="E596">
        <f t="shared" si="47"/>
        <v>0</v>
      </c>
      <c r="F596" t="e">
        <f t="shared" si="48"/>
        <v>#DIV/0!</v>
      </c>
      <c r="G596" s="6" t="e">
        <f t="shared" si="49"/>
        <v>#DIV/0!</v>
      </c>
    </row>
    <row r="597" spans="3:7" x14ac:dyDescent="0.3">
      <c r="C597" s="12">
        <f t="shared" si="45"/>
        <v>0</v>
      </c>
      <c r="D597">
        <f t="shared" si="46"/>
        <v>0</v>
      </c>
      <c r="E597">
        <f t="shared" si="47"/>
        <v>0</v>
      </c>
      <c r="F597" t="e">
        <f t="shared" si="48"/>
        <v>#DIV/0!</v>
      </c>
      <c r="G597" s="6" t="e">
        <f t="shared" si="49"/>
        <v>#DIV/0!</v>
      </c>
    </row>
    <row r="598" spans="3:7" x14ac:dyDescent="0.3">
      <c r="C598" s="12">
        <f t="shared" si="45"/>
        <v>0</v>
      </c>
      <c r="D598">
        <f t="shared" si="46"/>
        <v>0</v>
      </c>
      <c r="E598">
        <f t="shared" si="47"/>
        <v>0</v>
      </c>
      <c r="F598" t="e">
        <f t="shared" si="48"/>
        <v>#DIV/0!</v>
      </c>
      <c r="G598" s="6" t="e">
        <f t="shared" si="49"/>
        <v>#DIV/0!</v>
      </c>
    </row>
    <row r="599" spans="3:7" x14ac:dyDescent="0.3">
      <c r="C599" s="12">
        <f t="shared" si="45"/>
        <v>0</v>
      </c>
      <c r="D599">
        <f t="shared" si="46"/>
        <v>0</v>
      </c>
      <c r="E599">
        <f t="shared" si="47"/>
        <v>0</v>
      </c>
      <c r="F599" t="e">
        <f t="shared" si="48"/>
        <v>#DIV/0!</v>
      </c>
      <c r="G599" s="6" t="e">
        <f t="shared" si="49"/>
        <v>#DIV/0!</v>
      </c>
    </row>
    <row r="600" spans="3:7" x14ac:dyDescent="0.3">
      <c r="C600" s="12">
        <f t="shared" si="45"/>
        <v>0</v>
      </c>
      <c r="D600">
        <f t="shared" si="46"/>
        <v>0</v>
      </c>
      <c r="E600">
        <f t="shared" si="47"/>
        <v>0</v>
      </c>
      <c r="F600" t="e">
        <f t="shared" si="48"/>
        <v>#DIV/0!</v>
      </c>
      <c r="G600" s="6" t="e">
        <f t="shared" si="49"/>
        <v>#DIV/0!</v>
      </c>
    </row>
    <row r="601" spans="3:7" x14ac:dyDescent="0.3">
      <c r="C601" s="12">
        <f t="shared" si="45"/>
        <v>0</v>
      </c>
      <c r="D601">
        <f t="shared" si="46"/>
        <v>0</v>
      </c>
      <c r="E601">
        <f t="shared" si="47"/>
        <v>0</v>
      </c>
      <c r="F601" t="e">
        <f t="shared" si="48"/>
        <v>#DIV/0!</v>
      </c>
      <c r="G601" s="6" t="e">
        <f t="shared" si="49"/>
        <v>#DIV/0!</v>
      </c>
    </row>
    <row r="602" spans="3:7" x14ac:dyDescent="0.3">
      <c r="C602" s="12">
        <f t="shared" si="45"/>
        <v>0</v>
      </c>
      <c r="D602">
        <f t="shared" si="46"/>
        <v>0</v>
      </c>
      <c r="E602">
        <f t="shared" si="47"/>
        <v>0</v>
      </c>
      <c r="F602" t="e">
        <f t="shared" si="48"/>
        <v>#DIV/0!</v>
      </c>
      <c r="G602" s="6" t="e">
        <f t="shared" si="49"/>
        <v>#DIV/0!</v>
      </c>
    </row>
    <row r="603" spans="3:7" x14ac:dyDescent="0.3">
      <c r="C603" s="12">
        <f t="shared" si="45"/>
        <v>0</v>
      </c>
      <c r="D603">
        <f t="shared" si="46"/>
        <v>0</v>
      </c>
      <c r="E603">
        <f t="shared" si="47"/>
        <v>0</v>
      </c>
      <c r="F603" t="e">
        <f t="shared" si="48"/>
        <v>#DIV/0!</v>
      </c>
      <c r="G603" s="6" t="e">
        <f t="shared" si="49"/>
        <v>#DIV/0!</v>
      </c>
    </row>
    <row r="604" spans="3:7" x14ac:dyDescent="0.3">
      <c r="C604" s="12">
        <f t="shared" si="45"/>
        <v>0</v>
      </c>
      <c r="D604">
        <f t="shared" si="46"/>
        <v>0</v>
      </c>
      <c r="E604">
        <f t="shared" si="47"/>
        <v>0</v>
      </c>
      <c r="F604" t="e">
        <f t="shared" si="48"/>
        <v>#DIV/0!</v>
      </c>
      <c r="G604" s="6" t="e">
        <f t="shared" si="49"/>
        <v>#DIV/0!</v>
      </c>
    </row>
    <row r="605" spans="3:7" x14ac:dyDescent="0.3">
      <c r="C605" s="12">
        <f t="shared" si="45"/>
        <v>0</v>
      </c>
      <c r="D605">
        <f t="shared" si="46"/>
        <v>0</v>
      </c>
      <c r="E605">
        <f t="shared" si="47"/>
        <v>0</v>
      </c>
      <c r="F605" t="e">
        <f t="shared" si="48"/>
        <v>#DIV/0!</v>
      </c>
      <c r="G605" s="6" t="e">
        <f t="shared" si="49"/>
        <v>#DIV/0!</v>
      </c>
    </row>
    <row r="606" spans="3:7" x14ac:dyDescent="0.3">
      <c r="C606" s="12">
        <f t="shared" si="45"/>
        <v>0</v>
      </c>
      <c r="D606">
        <f t="shared" si="46"/>
        <v>0</v>
      </c>
      <c r="E606">
        <f t="shared" si="47"/>
        <v>0</v>
      </c>
      <c r="F606" t="e">
        <f t="shared" si="48"/>
        <v>#DIV/0!</v>
      </c>
      <c r="G606" s="6" t="e">
        <f t="shared" si="49"/>
        <v>#DIV/0!</v>
      </c>
    </row>
    <row r="607" spans="3:7" x14ac:dyDescent="0.3">
      <c r="C607" s="12">
        <f t="shared" si="45"/>
        <v>0</v>
      </c>
      <c r="D607">
        <f t="shared" si="46"/>
        <v>0</v>
      </c>
      <c r="E607">
        <f t="shared" si="47"/>
        <v>0</v>
      </c>
      <c r="F607" t="e">
        <f t="shared" si="48"/>
        <v>#DIV/0!</v>
      </c>
      <c r="G607" s="6" t="e">
        <f t="shared" si="49"/>
        <v>#DIV/0!</v>
      </c>
    </row>
    <row r="608" spans="3:7" x14ac:dyDescent="0.3">
      <c r="C608" s="12">
        <f t="shared" si="45"/>
        <v>0</v>
      </c>
      <c r="D608">
        <f t="shared" si="46"/>
        <v>0</v>
      </c>
      <c r="E608">
        <f t="shared" si="47"/>
        <v>0</v>
      </c>
      <c r="F608" t="e">
        <f t="shared" si="48"/>
        <v>#DIV/0!</v>
      </c>
      <c r="G608" s="6" t="e">
        <f t="shared" si="49"/>
        <v>#DIV/0!</v>
      </c>
    </row>
    <row r="609" spans="3:7" x14ac:dyDescent="0.3">
      <c r="C609" s="12">
        <f t="shared" si="45"/>
        <v>0</v>
      </c>
      <c r="D609">
        <f t="shared" si="46"/>
        <v>0</v>
      </c>
      <c r="E609">
        <f t="shared" si="47"/>
        <v>0</v>
      </c>
      <c r="F609" t="e">
        <f t="shared" si="48"/>
        <v>#DIV/0!</v>
      </c>
      <c r="G609" s="6" t="e">
        <f t="shared" si="49"/>
        <v>#DIV/0!</v>
      </c>
    </row>
    <row r="610" spans="3:7" x14ac:dyDescent="0.3">
      <c r="C610" s="12">
        <f t="shared" si="45"/>
        <v>0</v>
      </c>
      <c r="D610">
        <f t="shared" si="46"/>
        <v>0</v>
      </c>
      <c r="E610">
        <f t="shared" si="47"/>
        <v>0</v>
      </c>
      <c r="F610" t="e">
        <f t="shared" si="48"/>
        <v>#DIV/0!</v>
      </c>
      <c r="G610" s="6" t="e">
        <f t="shared" si="49"/>
        <v>#DIV/0!</v>
      </c>
    </row>
    <row r="611" spans="3:7" x14ac:dyDescent="0.3">
      <c r="C611" s="12">
        <f t="shared" si="45"/>
        <v>0</v>
      </c>
      <c r="D611">
        <f t="shared" si="46"/>
        <v>0</v>
      </c>
      <c r="E611">
        <f t="shared" si="47"/>
        <v>0</v>
      </c>
      <c r="F611" t="e">
        <f t="shared" si="48"/>
        <v>#DIV/0!</v>
      </c>
      <c r="G611" s="6" t="e">
        <f t="shared" si="49"/>
        <v>#DIV/0!</v>
      </c>
    </row>
    <row r="612" spans="3:7" x14ac:dyDescent="0.3">
      <c r="C612" s="12">
        <f t="shared" si="45"/>
        <v>0</v>
      </c>
      <c r="D612">
        <f t="shared" si="46"/>
        <v>0</v>
      </c>
      <c r="E612">
        <f t="shared" si="47"/>
        <v>0</v>
      </c>
      <c r="F612" t="e">
        <f t="shared" si="48"/>
        <v>#DIV/0!</v>
      </c>
      <c r="G612" s="6" t="e">
        <f t="shared" si="49"/>
        <v>#DIV/0!</v>
      </c>
    </row>
    <row r="613" spans="3:7" x14ac:dyDescent="0.3">
      <c r="C613" s="12">
        <f t="shared" si="45"/>
        <v>0</v>
      </c>
      <c r="D613">
        <f t="shared" si="46"/>
        <v>0</v>
      </c>
      <c r="E613">
        <f t="shared" si="47"/>
        <v>0</v>
      </c>
      <c r="F613" t="e">
        <f t="shared" si="48"/>
        <v>#DIV/0!</v>
      </c>
      <c r="G613" s="6" t="e">
        <f t="shared" si="49"/>
        <v>#DIV/0!</v>
      </c>
    </row>
    <row r="614" spans="3:7" x14ac:dyDescent="0.3">
      <c r="C614" s="12">
        <f t="shared" si="45"/>
        <v>0</v>
      </c>
      <c r="D614">
        <f t="shared" si="46"/>
        <v>0</v>
      </c>
      <c r="E614">
        <f t="shared" si="47"/>
        <v>0</v>
      </c>
      <c r="F614" t="e">
        <f t="shared" si="48"/>
        <v>#DIV/0!</v>
      </c>
      <c r="G614" s="6" t="e">
        <f t="shared" si="49"/>
        <v>#DIV/0!</v>
      </c>
    </row>
    <row r="615" spans="3:7" x14ac:dyDescent="0.3">
      <c r="C615" s="12">
        <f t="shared" si="45"/>
        <v>0</v>
      </c>
      <c r="D615">
        <f t="shared" si="46"/>
        <v>0</v>
      </c>
      <c r="E615">
        <f t="shared" si="47"/>
        <v>0</v>
      </c>
      <c r="F615" t="e">
        <f t="shared" si="48"/>
        <v>#DIV/0!</v>
      </c>
      <c r="G615" s="6" t="e">
        <f t="shared" si="49"/>
        <v>#DIV/0!</v>
      </c>
    </row>
    <row r="616" spans="3:7" x14ac:dyDescent="0.3">
      <c r="C616" s="12">
        <f t="shared" si="45"/>
        <v>0</v>
      </c>
      <c r="D616">
        <f t="shared" si="46"/>
        <v>0</v>
      </c>
      <c r="E616">
        <f t="shared" si="47"/>
        <v>0</v>
      </c>
      <c r="F616" t="e">
        <f t="shared" si="48"/>
        <v>#DIV/0!</v>
      </c>
      <c r="G616" s="6" t="e">
        <f t="shared" si="49"/>
        <v>#DIV/0!</v>
      </c>
    </row>
    <row r="617" spans="3:7" x14ac:dyDescent="0.3">
      <c r="C617" s="12">
        <f t="shared" si="45"/>
        <v>0</v>
      </c>
      <c r="D617">
        <f t="shared" si="46"/>
        <v>0</v>
      </c>
      <c r="E617">
        <f t="shared" si="47"/>
        <v>0</v>
      </c>
      <c r="F617" t="e">
        <f t="shared" si="48"/>
        <v>#DIV/0!</v>
      </c>
      <c r="G617" s="6" t="e">
        <f t="shared" si="49"/>
        <v>#DIV/0!</v>
      </c>
    </row>
    <row r="618" spans="3:7" x14ac:dyDescent="0.3">
      <c r="C618" s="12">
        <f t="shared" si="45"/>
        <v>0</v>
      </c>
      <c r="D618">
        <f t="shared" si="46"/>
        <v>0</v>
      </c>
      <c r="E618">
        <f t="shared" si="47"/>
        <v>0</v>
      </c>
      <c r="F618" t="e">
        <f t="shared" si="48"/>
        <v>#DIV/0!</v>
      </c>
      <c r="G618" s="6" t="e">
        <f t="shared" si="49"/>
        <v>#DIV/0!</v>
      </c>
    </row>
    <row r="619" spans="3:7" x14ac:dyDescent="0.3">
      <c r="C619" s="12">
        <f t="shared" si="45"/>
        <v>0</v>
      </c>
      <c r="D619">
        <f t="shared" si="46"/>
        <v>0</v>
      </c>
      <c r="E619">
        <f t="shared" si="47"/>
        <v>0</v>
      </c>
      <c r="F619" t="e">
        <f t="shared" si="48"/>
        <v>#DIV/0!</v>
      </c>
      <c r="G619" s="6" t="e">
        <f t="shared" si="49"/>
        <v>#DIV/0!</v>
      </c>
    </row>
    <row r="620" spans="3:7" x14ac:dyDescent="0.3">
      <c r="C620" s="12">
        <f t="shared" si="45"/>
        <v>0</v>
      </c>
      <c r="D620">
        <f t="shared" si="46"/>
        <v>0</v>
      </c>
      <c r="E620">
        <f t="shared" si="47"/>
        <v>0</v>
      </c>
      <c r="F620" t="e">
        <f t="shared" si="48"/>
        <v>#DIV/0!</v>
      </c>
      <c r="G620" s="6" t="e">
        <f t="shared" si="49"/>
        <v>#DIV/0!</v>
      </c>
    </row>
    <row r="621" spans="3:7" x14ac:dyDescent="0.3">
      <c r="C621" s="12">
        <f t="shared" si="45"/>
        <v>0</v>
      </c>
      <c r="D621">
        <f t="shared" si="46"/>
        <v>0</v>
      </c>
      <c r="E621">
        <f t="shared" si="47"/>
        <v>0</v>
      </c>
      <c r="F621" t="e">
        <f t="shared" si="48"/>
        <v>#DIV/0!</v>
      </c>
      <c r="G621" s="6" t="e">
        <f t="shared" si="49"/>
        <v>#DIV/0!</v>
      </c>
    </row>
    <row r="622" spans="3:7" x14ac:dyDescent="0.3">
      <c r="C622" s="12">
        <f t="shared" si="45"/>
        <v>0</v>
      </c>
      <c r="D622">
        <f t="shared" si="46"/>
        <v>0</v>
      </c>
      <c r="E622">
        <f t="shared" si="47"/>
        <v>0</v>
      </c>
      <c r="F622" t="e">
        <f t="shared" si="48"/>
        <v>#DIV/0!</v>
      </c>
      <c r="G622" s="6" t="e">
        <f t="shared" si="49"/>
        <v>#DIV/0!</v>
      </c>
    </row>
    <row r="623" spans="3:7" x14ac:dyDescent="0.3">
      <c r="C623" s="12">
        <f t="shared" si="45"/>
        <v>0</v>
      </c>
      <c r="D623">
        <f t="shared" si="46"/>
        <v>0</v>
      </c>
      <c r="E623">
        <f t="shared" si="47"/>
        <v>0</v>
      </c>
      <c r="F623" t="e">
        <f t="shared" si="48"/>
        <v>#DIV/0!</v>
      </c>
      <c r="G623" s="6" t="e">
        <f t="shared" si="49"/>
        <v>#DIV/0!</v>
      </c>
    </row>
    <row r="624" spans="3:7" x14ac:dyDescent="0.3">
      <c r="C624" s="12">
        <f t="shared" si="45"/>
        <v>0</v>
      </c>
      <c r="D624">
        <f t="shared" si="46"/>
        <v>0</v>
      </c>
      <c r="E624">
        <f t="shared" si="47"/>
        <v>0</v>
      </c>
      <c r="F624" t="e">
        <f t="shared" si="48"/>
        <v>#DIV/0!</v>
      </c>
      <c r="G624" s="6" t="e">
        <f t="shared" si="49"/>
        <v>#DIV/0!</v>
      </c>
    </row>
    <row r="625" spans="3:7" x14ac:dyDescent="0.3">
      <c r="C625" s="12">
        <f t="shared" si="45"/>
        <v>0</v>
      </c>
      <c r="D625">
        <f t="shared" si="46"/>
        <v>0</v>
      </c>
      <c r="E625">
        <f t="shared" si="47"/>
        <v>0</v>
      </c>
      <c r="F625" t="e">
        <f t="shared" si="48"/>
        <v>#DIV/0!</v>
      </c>
      <c r="G625" s="6" t="e">
        <f t="shared" si="49"/>
        <v>#DIV/0!</v>
      </c>
    </row>
    <row r="626" spans="3:7" x14ac:dyDescent="0.3">
      <c r="C626" s="12">
        <f t="shared" si="45"/>
        <v>0</v>
      </c>
      <c r="D626">
        <f t="shared" si="46"/>
        <v>0</v>
      </c>
      <c r="E626">
        <f t="shared" si="47"/>
        <v>0</v>
      </c>
      <c r="F626" t="e">
        <f t="shared" si="48"/>
        <v>#DIV/0!</v>
      </c>
      <c r="G626" s="6" t="e">
        <f t="shared" si="49"/>
        <v>#DIV/0!</v>
      </c>
    </row>
    <row r="627" spans="3:7" x14ac:dyDescent="0.3">
      <c r="C627" s="12">
        <f t="shared" si="45"/>
        <v>0</v>
      </c>
      <c r="D627">
        <f t="shared" si="46"/>
        <v>0</v>
      </c>
      <c r="E627">
        <f t="shared" si="47"/>
        <v>0</v>
      </c>
      <c r="F627" t="e">
        <f t="shared" si="48"/>
        <v>#DIV/0!</v>
      </c>
      <c r="G627" s="6" t="e">
        <f t="shared" si="49"/>
        <v>#DIV/0!</v>
      </c>
    </row>
    <row r="628" spans="3:7" x14ac:dyDescent="0.3">
      <c r="C628" s="12">
        <f t="shared" si="45"/>
        <v>0</v>
      </c>
      <c r="D628">
        <f t="shared" si="46"/>
        <v>0</v>
      </c>
      <c r="E628">
        <f t="shared" si="47"/>
        <v>0</v>
      </c>
      <c r="F628" t="e">
        <f t="shared" si="48"/>
        <v>#DIV/0!</v>
      </c>
      <c r="G628" s="6" t="e">
        <f t="shared" si="49"/>
        <v>#DIV/0!</v>
      </c>
    </row>
    <row r="629" spans="3:7" x14ac:dyDescent="0.3">
      <c r="C629" s="12">
        <f t="shared" si="45"/>
        <v>0</v>
      </c>
      <c r="D629">
        <f t="shared" si="46"/>
        <v>0</v>
      </c>
      <c r="E629">
        <f t="shared" si="47"/>
        <v>0</v>
      </c>
      <c r="F629" t="e">
        <f t="shared" si="48"/>
        <v>#DIV/0!</v>
      </c>
      <c r="G629" s="6" t="e">
        <f t="shared" si="49"/>
        <v>#DIV/0!</v>
      </c>
    </row>
    <row r="630" spans="3:7" x14ac:dyDescent="0.3">
      <c r="C630" s="12">
        <f t="shared" si="45"/>
        <v>0</v>
      </c>
      <c r="D630">
        <f t="shared" si="46"/>
        <v>0</v>
      </c>
      <c r="E630">
        <f t="shared" si="47"/>
        <v>0</v>
      </c>
      <c r="F630" t="e">
        <f t="shared" si="48"/>
        <v>#DIV/0!</v>
      </c>
      <c r="G630" s="6" t="e">
        <f t="shared" si="49"/>
        <v>#DIV/0!</v>
      </c>
    </row>
    <row r="631" spans="3:7" x14ac:dyDescent="0.3">
      <c r="C631" s="12">
        <f t="shared" si="45"/>
        <v>0</v>
      </c>
      <c r="D631">
        <f t="shared" si="46"/>
        <v>0</v>
      </c>
      <c r="E631">
        <f t="shared" si="47"/>
        <v>0</v>
      </c>
      <c r="F631" t="e">
        <f t="shared" si="48"/>
        <v>#DIV/0!</v>
      </c>
      <c r="G631" s="6" t="e">
        <f t="shared" si="49"/>
        <v>#DIV/0!</v>
      </c>
    </row>
    <row r="632" spans="3:7" x14ac:dyDescent="0.3">
      <c r="C632" s="12">
        <f t="shared" si="45"/>
        <v>0</v>
      </c>
      <c r="D632">
        <f t="shared" si="46"/>
        <v>0</v>
      </c>
      <c r="E632">
        <f t="shared" si="47"/>
        <v>0</v>
      </c>
      <c r="F632" t="e">
        <f t="shared" si="48"/>
        <v>#DIV/0!</v>
      </c>
      <c r="G632" s="6" t="e">
        <f t="shared" si="49"/>
        <v>#DIV/0!</v>
      </c>
    </row>
    <row r="633" spans="3:7" x14ac:dyDescent="0.3">
      <c r="C633" s="12">
        <f t="shared" si="45"/>
        <v>0</v>
      </c>
      <c r="D633">
        <f t="shared" si="46"/>
        <v>0</v>
      </c>
      <c r="E633">
        <f t="shared" si="47"/>
        <v>0</v>
      </c>
      <c r="F633" t="e">
        <f t="shared" si="48"/>
        <v>#DIV/0!</v>
      </c>
      <c r="G633" s="6" t="e">
        <f t="shared" si="49"/>
        <v>#DIV/0!</v>
      </c>
    </row>
    <row r="634" spans="3:7" x14ac:dyDescent="0.3">
      <c r="C634" s="12">
        <f t="shared" si="45"/>
        <v>0</v>
      </c>
      <c r="D634">
        <f t="shared" si="46"/>
        <v>0</v>
      </c>
      <c r="E634">
        <f t="shared" si="47"/>
        <v>0</v>
      </c>
      <c r="F634" t="e">
        <f t="shared" si="48"/>
        <v>#DIV/0!</v>
      </c>
      <c r="G634" s="6" t="e">
        <f t="shared" si="49"/>
        <v>#DIV/0!</v>
      </c>
    </row>
    <row r="635" spans="3:7" x14ac:dyDescent="0.3">
      <c r="C635" s="12">
        <f t="shared" si="45"/>
        <v>0</v>
      </c>
      <c r="D635">
        <f t="shared" si="46"/>
        <v>0</v>
      </c>
      <c r="E635">
        <f t="shared" si="47"/>
        <v>0</v>
      </c>
      <c r="F635" t="e">
        <f t="shared" si="48"/>
        <v>#DIV/0!</v>
      </c>
      <c r="G635" s="6" t="e">
        <f t="shared" si="49"/>
        <v>#DIV/0!</v>
      </c>
    </row>
    <row r="636" spans="3:7" x14ac:dyDescent="0.3">
      <c r="C636" s="12">
        <f t="shared" si="45"/>
        <v>0</v>
      </c>
      <c r="D636">
        <f t="shared" si="46"/>
        <v>0</v>
      </c>
      <c r="E636">
        <f t="shared" si="47"/>
        <v>0</v>
      </c>
      <c r="F636" t="e">
        <f t="shared" si="48"/>
        <v>#DIV/0!</v>
      </c>
      <c r="G636" s="6" t="e">
        <f t="shared" si="49"/>
        <v>#DIV/0!</v>
      </c>
    </row>
    <row r="637" spans="3:7" x14ac:dyDescent="0.3">
      <c r="C637" s="12">
        <f t="shared" si="45"/>
        <v>0</v>
      </c>
      <c r="D637">
        <f t="shared" si="46"/>
        <v>0</v>
      </c>
      <c r="E637">
        <f t="shared" si="47"/>
        <v>0</v>
      </c>
      <c r="F637" t="e">
        <f t="shared" si="48"/>
        <v>#DIV/0!</v>
      </c>
      <c r="G637" s="6" t="e">
        <f t="shared" si="49"/>
        <v>#DIV/0!</v>
      </c>
    </row>
    <row r="638" spans="3:7" x14ac:dyDescent="0.3">
      <c r="C638" s="12">
        <f t="shared" si="45"/>
        <v>0</v>
      </c>
      <c r="D638">
        <f t="shared" si="46"/>
        <v>0</v>
      </c>
      <c r="E638">
        <f t="shared" si="47"/>
        <v>0</v>
      </c>
      <c r="F638" t="e">
        <f t="shared" si="48"/>
        <v>#DIV/0!</v>
      </c>
      <c r="G638" s="6" t="e">
        <f t="shared" si="49"/>
        <v>#DIV/0!</v>
      </c>
    </row>
    <row r="639" spans="3:7" x14ac:dyDescent="0.3">
      <c r="C639" s="12">
        <f t="shared" si="45"/>
        <v>0</v>
      </c>
      <c r="D639">
        <f t="shared" si="46"/>
        <v>0</v>
      </c>
      <c r="E639">
        <f t="shared" si="47"/>
        <v>0</v>
      </c>
      <c r="F639" t="e">
        <f t="shared" si="48"/>
        <v>#DIV/0!</v>
      </c>
      <c r="G639" s="6" t="e">
        <f t="shared" si="49"/>
        <v>#DIV/0!</v>
      </c>
    </row>
    <row r="640" spans="3:7" x14ac:dyDescent="0.3">
      <c r="C640" s="12">
        <f t="shared" si="45"/>
        <v>0</v>
      </c>
      <c r="D640">
        <f t="shared" si="46"/>
        <v>0</v>
      </c>
      <c r="E640">
        <f t="shared" si="47"/>
        <v>0</v>
      </c>
      <c r="F640" t="e">
        <f t="shared" si="48"/>
        <v>#DIV/0!</v>
      </c>
      <c r="G640" s="6" t="e">
        <f t="shared" si="49"/>
        <v>#DIV/0!</v>
      </c>
    </row>
    <row r="641" spans="3:7" x14ac:dyDescent="0.3">
      <c r="C641" s="12">
        <f t="shared" si="45"/>
        <v>0</v>
      </c>
      <c r="D641">
        <f t="shared" si="46"/>
        <v>0</v>
      </c>
      <c r="E641">
        <f t="shared" si="47"/>
        <v>0</v>
      </c>
      <c r="F641" t="e">
        <f t="shared" si="48"/>
        <v>#DIV/0!</v>
      </c>
      <c r="G641" s="6" t="e">
        <f t="shared" si="49"/>
        <v>#DIV/0!</v>
      </c>
    </row>
    <row r="642" spans="3:7" x14ac:dyDescent="0.3">
      <c r="C642" s="12">
        <f t="shared" si="45"/>
        <v>0</v>
      </c>
      <c r="D642">
        <f t="shared" si="46"/>
        <v>0</v>
      </c>
      <c r="E642">
        <f t="shared" si="47"/>
        <v>0</v>
      </c>
      <c r="F642" t="e">
        <f t="shared" si="48"/>
        <v>#DIV/0!</v>
      </c>
      <c r="G642" s="6" t="e">
        <f t="shared" si="49"/>
        <v>#DIV/0!</v>
      </c>
    </row>
    <row r="643" spans="3:7" x14ac:dyDescent="0.3">
      <c r="C643" s="12">
        <f t="shared" ref="C643:C670" si="50">COUNT(H643:DB643)</f>
        <v>0</v>
      </c>
      <c r="D643">
        <f t="shared" ref="D643:D670" si="51">MIN(H643:DB643)</f>
        <v>0</v>
      </c>
      <c r="E643">
        <f t="shared" ref="E643:E670" si="52">MAX(H643:DB643)</f>
        <v>0</v>
      </c>
      <c r="F643" t="e">
        <f t="shared" ref="F643:F670" si="53">AVERAGE(H643:DB643)</f>
        <v>#DIV/0!</v>
      </c>
      <c r="G643" s="6" t="e">
        <f t="shared" ref="G643:G670" si="54">STDEV(H643:DB643)</f>
        <v>#DIV/0!</v>
      </c>
    </row>
    <row r="644" spans="3:7" x14ac:dyDescent="0.3">
      <c r="C644" s="12">
        <f t="shared" si="50"/>
        <v>0</v>
      </c>
      <c r="D644">
        <f t="shared" si="51"/>
        <v>0</v>
      </c>
      <c r="E644">
        <f t="shared" si="52"/>
        <v>0</v>
      </c>
      <c r="F644" t="e">
        <f t="shared" si="53"/>
        <v>#DIV/0!</v>
      </c>
      <c r="G644" s="6" t="e">
        <f t="shared" si="54"/>
        <v>#DIV/0!</v>
      </c>
    </row>
    <row r="645" spans="3:7" x14ac:dyDescent="0.3">
      <c r="C645" s="12">
        <f t="shared" si="50"/>
        <v>0</v>
      </c>
      <c r="D645">
        <f t="shared" si="51"/>
        <v>0</v>
      </c>
      <c r="E645">
        <f t="shared" si="52"/>
        <v>0</v>
      </c>
      <c r="F645" t="e">
        <f t="shared" si="53"/>
        <v>#DIV/0!</v>
      </c>
      <c r="G645" s="6" t="e">
        <f t="shared" si="54"/>
        <v>#DIV/0!</v>
      </c>
    </row>
    <row r="646" spans="3:7" x14ac:dyDescent="0.3">
      <c r="C646" s="12">
        <f t="shared" si="50"/>
        <v>0</v>
      </c>
      <c r="D646">
        <f t="shared" si="51"/>
        <v>0</v>
      </c>
      <c r="E646">
        <f t="shared" si="52"/>
        <v>0</v>
      </c>
      <c r="F646" t="e">
        <f t="shared" si="53"/>
        <v>#DIV/0!</v>
      </c>
      <c r="G646" s="6" t="e">
        <f t="shared" si="54"/>
        <v>#DIV/0!</v>
      </c>
    </row>
    <row r="647" spans="3:7" x14ac:dyDescent="0.3">
      <c r="C647" s="12">
        <f t="shared" si="50"/>
        <v>0</v>
      </c>
      <c r="D647">
        <f t="shared" si="51"/>
        <v>0</v>
      </c>
      <c r="E647">
        <f t="shared" si="52"/>
        <v>0</v>
      </c>
      <c r="F647" t="e">
        <f t="shared" si="53"/>
        <v>#DIV/0!</v>
      </c>
      <c r="G647" s="6" t="e">
        <f t="shared" si="54"/>
        <v>#DIV/0!</v>
      </c>
    </row>
    <row r="648" spans="3:7" x14ac:dyDescent="0.3">
      <c r="C648" s="12">
        <f t="shared" si="50"/>
        <v>0</v>
      </c>
      <c r="D648">
        <f t="shared" si="51"/>
        <v>0</v>
      </c>
      <c r="E648">
        <f t="shared" si="52"/>
        <v>0</v>
      </c>
      <c r="F648" t="e">
        <f t="shared" si="53"/>
        <v>#DIV/0!</v>
      </c>
      <c r="G648" s="6" t="e">
        <f t="shared" si="54"/>
        <v>#DIV/0!</v>
      </c>
    </row>
    <row r="649" spans="3:7" x14ac:dyDescent="0.3">
      <c r="C649" s="12">
        <f t="shared" si="50"/>
        <v>0</v>
      </c>
      <c r="D649">
        <f t="shared" si="51"/>
        <v>0</v>
      </c>
      <c r="E649">
        <f t="shared" si="52"/>
        <v>0</v>
      </c>
      <c r="F649" t="e">
        <f t="shared" si="53"/>
        <v>#DIV/0!</v>
      </c>
      <c r="G649" s="6" t="e">
        <f t="shared" si="54"/>
        <v>#DIV/0!</v>
      </c>
    </row>
    <row r="650" spans="3:7" x14ac:dyDescent="0.3">
      <c r="C650" s="12">
        <f t="shared" si="50"/>
        <v>0</v>
      </c>
      <c r="D650">
        <f t="shared" si="51"/>
        <v>0</v>
      </c>
      <c r="E650">
        <f t="shared" si="52"/>
        <v>0</v>
      </c>
      <c r="F650" t="e">
        <f t="shared" si="53"/>
        <v>#DIV/0!</v>
      </c>
      <c r="G650" s="6" t="e">
        <f t="shared" si="54"/>
        <v>#DIV/0!</v>
      </c>
    </row>
    <row r="651" spans="3:7" x14ac:dyDescent="0.3">
      <c r="C651" s="12">
        <f t="shared" si="50"/>
        <v>0</v>
      </c>
      <c r="D651">
        <f t="shared" si="51"/>
        <v>0</v>
      </c>
      <c r="E651">
        <f t="shared" si="52"/>
        <v>0</v>
      </c>
      <c r="F651" t="e">
        <f t="shared" si="53"/>
        <v>#DIV/0!</v>
      </c>
      <c r="G651" s="6" t="e">
        <f t="shared" si="54"/>
        <v>#DIV/0!</v>
      </c>
    </row>
    <row r="652" spans="3:7" x14ac:dyDescent="0.3">
      <c r="C652" s="12">
        <f t="shared" si="50"/>
        <v>0</v>
      </c>
      <c r="D652">
        <f t="shared" si="51"/>
        <v>0</v>
      </c>
      <c r="E652">
        <f t="shared" si="52"/>
        <v>0</v>
      </c>
      <c r="F652" t="e">
        <f t="shared" si="53"/>
        <v>#DIV/0!</v>
      </c>
      <c r="G652" s="6" t="e">
        <f t="shared" si="54"/>
        <v>#DIV/0!</v>
      </c>
    </row>
    <row r="653" spans="3:7" x14ac:dyDescent="0.3">
      <c r="C653" s="12">
        <f t="shared" si="50"/>
        <v>0</v>
      </c>
      <c r="D653">
        <f t="shared" si="51"/>
        <v>0</v>
      </c>
      <c r="E653">
        <f t="shared" si="52"/>
        <v>0</v>
      </c>
      <c r="F653" t="e">
        <f t="shared" si="53"/>
        <v>#DIV/0!</v>
      </c>
      <c r="G653" s="6" t="e">
        <f t="shared" si="54"/>
        <v>#DIV/0!</v>
      </c>
    </row>
    <row r="654" spans="3:7" x14ac:dyDescent="0.3">
      <c r="C654" s="12">
        <f t="shared" si="50"/>
        <v>0</v>
      </c>
      <c r="D654">
        <f t="shared" si="51"/>
        <v>0</v>
      </c>
      <c r="E654">
        <f t="shared" si="52"/>
        <v>0</v>
      </c>
      <c r="F654" t="e">
        <f t="shared" si="53"/>
        <v>#DIV/0!</v>
      </c>
      <c r="G654" s="6" t="e">
        <f t="shared" si="54"/>
        <v>#DIV/0!</v>
      </c>
    </row>
    <row r="655" spans="3:7" x14ac:dyDescent="0.3">
      <c r="C655" s="12">
        <f t="shared" si="50"/>
        <v>0</v>
      </c>
      <c r="D655">
        <f t="shared" si="51"/>
        <v>0</v>
      </c>
      <c r="E655">
        <f t="shared" si="52"/>
        <v>0</v>
      </c>
      <c r="F655" t="e">
        <f t="shared" si="53"/>
        <v>#DIV/0!</v>
      </c>
      <c r="G655" s="6" t="e">
        <f t="shared" si="54"/>
        <v>#DIV/0!</v>
      </c>
    </row>
    <row r="656" spans="3:7" x14ac:dyDescent="0.3">
      <c r="C656" s="12">
        <f t="shared" si="50"/>
        <v>0</v>
      </c>
      <c r="D656">
        <f t="shared" si="51"/>
        <v>0</v>
      </c>
      <c r="E656">
        <f t="shared" si="52"/>
        <v>0</v>
      </c>
      <c r="F656" t="e">
        <f t="shared" si="53"/>
        <v>#DIV/0!</v>
      </c>
      <c r="G656" s="6" t="e">
        <f t="shared" si="54"/>
        <v>#DIV/0!</v>
      </c>
    </row>
    <row r="657" spans="3:7" x14ac:dyDescent="0.3">
      <c r="C657" s="12">
        <f t="shared" si="50"/>
        <v>0</v>
      </c>
      <c r="D657">
        <f t="shared" si="51"/>
        <v>0</v>
      </c>
      <c r="E657">
        <f t="shared" si="52"/>
        <v>0</v>
      </c>
      <c r="F657" t="e">
        <f t="shared" si="53"/>
        <v>#DIV/0!</v>
      </c>
      <c r="G657" s="6" t="e">
        <f t="shared" si="54"/>
        <v>#DIV/0!</v>
      </c>
    </row>
    <row r="658" spans="3:7" x14ac:dyDescent="0.3">
      <c r="C658" s="12">
        <f t="shared" si="50"/>
        <v>0</v>
      </c>
      <c r="D658">
        <f t="shared" si="51"/>
        <v>0</v>
      </c>
      <c r="E658">
        <f t="shared" si="52"/>
        <v>0</v>
      </c>
      <c r="F658" t="e">
        <f t="shared" si="53"/>
        <v>#DIV/0!</v>
      </c>
      <c r="G658" s="6" t="e">
        <f t="shared" si="54"/>
        <v>#DIV/0!</v>
      </c>
    </row>
    <row r="659" spans="3:7" x14ac:dyDescent="0.3">
      <c r="C659" s="12">
        <f t="shared" si="50"/>
        <v>0</v>
      </c>
      <c r="D659">
        <f t="shared" si="51"/>
        <v>0</v>
      </c>
      <c r="E659">
        <f t="shared" si="52"/>
        <v>0</v>
      </c>
      <c r="F659" t="e">
        <f t="shared" si="53"/>
        <v>#DIV/0!</v>
      </c>
      <c r="G659" s="6" t="e">
        <f t="shared" si="54"/>
        <v>#DIV/0!</v>
      </c>
    </row>
    <row r="660" spans="3:7" x14ac:dyDescent="0.3">
      <c r="C660" s="12">
        <f t="shared" si="50"/>
        <v>0</v>
      </c>
      <c r="D660">
        <f t="shared" si="51"/>
        <v>0</v>
      </c>
      <c r="E660">
        <f t="shared" si="52"/>
        <v>0</v>
      </c>
      <c r="F660" t="e">
        <f t="shared" si="53"/>
        <v>#DIV/0!</v>
      </c>
      <c r="G660" s="6" t="e">
        <f t="shared" si="54"/>
        <v>#DIV/0!</v>
      </c>
    </row>
    <row r="661" spans="3:7" x14ac:dyDescent="0.3">
      <c r="C661" s="12">
        <f t="shared" si="50"/>
        <v>0</v>
      </c>
      <c r="D661">
        <f t="shared" si="51"/>
        <v>0</v>
      </c>
      <c r="E661">
        <f t="shared" si="52"/>
        <v>0</v>
      </c>
      <c r="F661" t="e">
        <f t="shared" si="53"/>
        <v>#DIV/0!</v>
      </c>
      <c r="G661" s="6" t="e">
        <f t="shared" si="54"/>
        <v>#DIV/0!</v>
      </c>
    </row>
    <row r="662" spans="3:7" x14ac:dyDescent="0.3">
      <c r="C662" s="12">
        <f t="shared" si="50"/>
        <v>0</v>
      </c>
      <c r="D662">
        <f t="shared" si="51"/>
        <v>0</v>
      </c>
      <c r="E662">
        <f t="shared" si="52"/>
        <v>0</v>
      </c>
      <c r="F662" t="e">
        <f t="shared" si="53"/>
        <v>#DIV/0!</v>
      </c>
      <c r="G662" s="6" t="e">
        <f t="shared" si="54"/>
        <v>#DIV/0!</v>
      </c>
    </row>
    <row r="663" spans="3:7" x14ac:dyDescent="0.3">
      <c r="C663" s="12">
        <f t="shared" si="50"/>
        <v>0</v>
      </c>
      <c r="D663">
        <f t="shared" si="51"/>
        <v>0</v>
      </c>
      <c r="E663">
        <f t="shared" si="52"/>
        <v>0</v>
      </c>
      <c r="F663" t="e">
        <f t="shared" si="53"/>
        <v>#DIV/0!</v>
      </c>
      <c r="G663" s="6" t="e">
        <f t="shared" si="54"/>
        <v>#DIV/0!</v>
      </c>
    </row>
    <row r="664" spans="3:7" x14ac:dyDescent="0.3">
      <c r="C664" s="12">
        <f t="shared" si="50"/>
        <v>0</v>
      </c>
      <c r="D664">
        <f t="shared" si="51"/>
        <v>0</v>
      </c>
      <c r="E664">
        <f t="shared" si="52"/>
        <v>0</v>
      </c>
      <c r="F664" t="e">
        <f t="shared" si="53"/>
        <v>#DIV/0!</v>
      </c>
      <c r="G664" s="6" t="e">
        <f t="shared" si="54"/>
        <v>#DIV/0!</v>
      </c>
    </row>
    <row r="665" spans="3:7" x14ac:dyDescent="0.3">
      <c r="C665" s="12">
        <f t="shared" si="50"/>
        <v>0</v>
      </c>
      <c r="D665">
        <f t="shared" si="51"/>
        <v>0</v>
      </c>
      <c r="E665">
        <f t="shared" si="52"/>
        <v>0</v>
      </c>
      <c r="F665" t="e">
        <f t="shared" si="53"/>
        <v>#DIV/0!</v>
      </c>
      <c r="G665" s="6" t="e">
        <f t="shared" si="54"/>
        <v>#DIV/0!</v>
      </c>
    </row>
    <row r="666" spans="3:7" x14ac:dyDescent="0.3">
      <c r="C666" s="12">
        <f t="shared" si="50"/>
        <v>0</v>
      </c>
      <c r="D666">
        <f t="shared" si="51"/>
        <v>0</v>
      </c>
      <c r="E666">
        <f t="shared" si="52"/>
        <v>0</v>
      </c>
      <c r="F666" t="e">
        <f t="shared" si="53"/>
        <v>#DIV/0!</v>
      </c>
      <c r="G666" s="6" t="e">
        <f t="shared" si="54"/>
        <v>#DIV/0!</v>
      </c>
    </row>
    <row r="667" spans="3:7" x14ac:dyDescent="0.3">
      <c r="C667" s="12">
        <f t="shared" si="50"/>
        <v>0</v>
      </c>
      <c r="D667">
        <f t="shared" si="51"/>
        <v>0</v>
      </c>
      <c r="E667">
        <f t="shared" si="52"/>
        <v>0</v>
      </c>
      <c r="F667" t="e">
        <f t="shared" si="53"/>
        <v>#DIV/0!</v>
      </c>
      <c r="G667" s="6" t="e">
        <f t="shared" si="54"/>
        <v>#DIV/0!</v>
      </c>
    </row>
    <row r="668" spans="3:7" x14ac:dyDescent="0.3">
      <c r="C668" s="12">
        <f t="shared" si="50"/>
        <v>0</v>
      </c>
      <c r="D668">
        <f t="shared" si="51"/>
        <v>0</v>
      </c>
      <c r="E668">
        <f t="shared" si="52"/>
        <v>0</v>
      </c>
      <c r="F668" t="e">
        <f t="shared" si="53"/>
        <v>#DIV/0!</v>
      </c>
      <c r="G668" s="6" t="e">
        <f t="shared" si="54"/>
        <v>#DIV/0!</v>
      </c>
    </row>
    <row r="669" spans="3:7" x14ac:dyDescent="0.3">
      <c r="C669" s="12">
        <f t="shared" si="50"/>
        <v>0</v>
      </c>
      <c r="D669">
        <f t="shared" si="51"/>
        <v>0</v>
      </c>
      <c r="E669">
        <f t="shared" si="52"/>
        <v>0</v>
      </c>
      <c r="F669" t="e">
        <f t="shared" si="53"/>
        <v>#DIV/0!</v>
      </c>
      <c r="G669" s="6" t="e">
        <f t="shared" si="54"/>
        <v>#DIV/0!</v>
      </c>
    </row>
    <row r="670" spans="3:7" x14ac:dyDescent="0.3">
      <c r="C670" s="12">
        <f t="shared" si="50"/>
        <v>0</v>
      </c>
      <c r="D670">
        <f t="shared" si="51"/>
        <v>0</v>
      </c>
      <c r="E670">
        <f t="shared" si="52"/>
        <v>0</v>
      </c>
      <c r="F670" t="e">
        <f t="shared" si="53"/>
        <v>#DIV/0!</v>
      </c>
      <c r="G670" s="6" t="e">
        <f t="shared" si="54"/>
        <v>#DIV/0!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987-C625-4D27-9F81-70534ECF1F64}">
  <dimension ref="A1:H566"/>
  <sheetViews>
    <sheetView tabSelected="1" workbookViewId="0">
      <selection activeCell="K21" sqref="K21"/>
    </sheetView>
  </sheetViews>
  <sheetFormatPr defaultRowHeight="14.4" x14ac:dyDescent="0.3"/>
  <cols>
    <col min="1" max="1" width="14.44140625" bestFit="1" customWidth="1"/>
    <col min="2" max="2" width="17.33203125" style="6" bestFit="1" customWidth="1"/>
    <col min="3" max="3" width="5.88671875" bestFit="1" customWidth="1"/>
    <col min="4" max="4" width="8.109375" bestFit="1" customWidth="1"/>
    <col min="5" max="5" width="8.5546875" bestFit="1" customWidth="1"/>
    <col min="6" max="6" width="9.6640625" bestFit="1" customWidth="1"/>
    <col min="7" max="7" width="8.21875" style="6" bestFit="1" customWidth="1"/>
    <col min="8" max="8" width="5.6640625" bestFit="1" customWidth="1"/>
  </cols>
  <sheetData>
    <row r="1" spans="1:8" s="51" customFormat="1" x14ac:dyDescent="0.3">
      <c r="A1" s="254" t="s">
        <v>354</v>
      </c>
      <c r="B1" s="255"/>
      <c r="C1" s="61" t="s">
        <v>360</v>
      </c>
      <c r="D1" s="51" t="s">
        <v>361</v>
      </c>
      <c r="E1" s="51" t="s">
        <v>362</v>
      </c>
      <c r="F1" s="51" t="s">
        <v>363</v>
      </c>
      <c r="G1" s="52" t="s">
        <v>358</v>
      </c>
      <c r="H1" s="51" t="s">
        <v>359</v>
      </c>
    </row>
    <row r="2" spans="1:8" x14ac:dyDescent="0.3">
      <c r="A2" s="12" t="s">
        <v>74</v>
      </c>
      <c r="B2" s="6" t="s">
        <v>3071</v>
      </c>
      <c r="C2" s="12">
        <f t="shared" ref="C2" si="0">COUNT(H2:CA2)</f>
        <v>1</v>
      </c>
      <c r="D2" s="63">
        <f t="shared" ref="D2" si="1">MIN(H2:CB2)</f>
        <v>1160.8</v>
      </c>
      <c r="E2" s="63">
        <f t="shared" ref="E2" si="2">MAX(H2:CB2)</f>
        <v>1160.8</v>
      </c>
      <c r="F2" s="63">
        <f t="shared" ref="F2" si="3">AVERAGE(H2:CB2)</f>
        <v>1160.8</v>
      </c>
      <c r="G2" s="88" t="e">
        <f t="shared" ref="G2" si="4">STDEV(H2:CB2)</f>
        <v>#DIV/0!</v>
      </c>
      <c r="H2">
        <v>1160.8</v>
      </c>
    </row>
    <row r="3" spans="1:8" x14ac:dyDescent="0.3">
      <c r="C3" s="12">
        <f t="shared" ref="C3:C4" si="5">COUNT(H3:CA3)</f>
        <v>0</v>
      </c>
      <c r="D3" s="63">
        <f t="shared" ref="D3:D4" si="6">MIN(H3:CB3)</f>
        <v>0</v>
      </c>
      <c r="E3" s="63">
        <f t="shared" ref="E3:E4" si="7">MAX(H3:CB3)</f>
        <v>0</v>
      </c>
      <c r="F3" s="63" t="e">
        <f t="shared" ref="F3:F4" si="8">AVERAGE(H3:CB3)</f>
        <v>#DIV/0!</v>
      </c>
      <c r="G3" s="88" t="e">
        <f t="shared" ref="G3:G4" si="9">STDEV(H3:CB3)</f>
        <v>#DIV/0!</v>
      </c>
    </row>
    <row r="4" spans="1:8" x14ac:dyDescent="0.3">
      <c r="C4" s="12">
        <f t="shared" si="5"/>
        <v>0</v>
      </c>
      <c r="D4" s="63">
        <f t="shared" si="6"/>
        <v>0</v>
      </c>
      <c r="E4" s="63">
        <f t="shared" si="7"/>
        <v>0</v>
      </c>
      <c r="F4" s="63" t="e">
        <f t="shared" si="8"/>
        <v>#DIV/0!</v>
      </c>
      <c r="G4" s="88" t="e">
        <f t="shared" si="9"/>
        <v>#DIV/0!</v>
      </c>
    </row>
    <row r="5" spans="1:8" x14ac:dyDescent="0.3">
      <c r="C5" s="12">
        <f t="shared" ref="C5:C68" si="10">COUNT(H5:CA5)</f>
        <v>0</v>
      </c>
      <c r="D5" s="63">
        <f t="shared" ref="D5:D68" si="11">MIN(H5:CB5)</f>
        <v>0</v>
      </c>
      <c r="E5" s="63">
        <f t="shared" ref="E5:E68" si="12">MAX(H5:CB5)</f>
        <v>0</v>
      </c>
      <c r="F5" s="63" t="e">
        <f t="shared" ref="F5:F68" si="13">AVERAGE(H5:CB5)</f>
        <v>#DIV/0!</v>
      </c>
      <c r="G5" s="88" t="e">
        <f t="shared" ref="G5:G68" si="14">STDEV(H5:CB5)</f>
        <v>#DIV/0!</v>
      </c>
    </row>
    <row r="6" spans="1:8" x14ac:dyDescent="0.3">
      <c r="C6" s="12">
        <f t="shared" si="10"/>
        <v>0</v>
      </c>
      <c r="D6" s="63">
        <f t="shared" si="11"/>
        <v>0</v>
      </c>
      <c r="E6" s="63">
        <f t="shared" si="12"/>
        <v>0</v>
      </c>
      <c r="F6" s="63" t="e">
        <f t="shared" si="13"/>
        <v>#DIV/0!</v>
      </c>
      <c r="G6" s="88" t="e">
        <f t="shared" si="14"/>
        <v>#DIV/0!</v>
      </c>
    </row>
    <row r="7" spans="1:8" x14ac:dyDescent="0.3">
      <c r="C7" s="12">
        <f t="shared" si="10"/>
        <v>0</v>
      </c>
      <c r="D7" s="63">
        <f t="shared" si="11"/>
        <v>0</v>
      </c>
      <c r="E7" s="63">
        <f t="shared" si="12"/>
        <v>0</v>
      </c>
      <c r="F7" s="63" t="e">
        <f t="shared" si="13"/>
        <v>#DIV/0!</v>
      </c>
      <c r="G7" s="88" t="e">
        <f t="shared" si="14"/>
        <v>#DIV/0!</v>
      </c>
    </row>
    <row r="8" spans="1:8" x14ac:dyDescent="0.3">
      <c r="C8" s="12">
        <f t="shared" si="10"/>
        <v>0</v>
      </c>
      <c r="D8" s="63">
        <f t="shared" si="11"/>
        <v>0</v>
      </c>
      <c r="E8" s="63">
        <f t="shared" si="12"/>
        <v>0</v>
      </c>
      <c r="F8" s="63" t="e">
        <f t="shared" si="13"/>
        <v>#DIV/0!</v>
      </c>
      <c r="G8" s="88" t="e">
        <f t="shared" si="14"/>
        <v>#DIV/0!</v>
      </c>
    </row>
    <row r="9" spans="1:8" x14ac:dyDescent="0.3">
      <c r="C9" s="12">
        <f t="shared" si="10"/>
        <v>0</v>
      </c>
      <c r="D9" s="63">
        <f t="shared" si="11"/>
        <v>0</v>
      </c>
      <c r="E9" s="63">
        <f t="shared" si="12"/>
        <v>0</v>
      </c>
      <c r="F9" s="63" t="e">
        <f t="shared" si="13"/>
        <v>#DIV/0!</v>
      </c>
      <c r="G9" s="88" t="e">
        <f t="shared" si="14"/>
        <v>#DIV/0!</v>
      </c>
    </row>
    <row r="10" spans="1:8" x14ac:dyDescent="0.3">
      <c r="C10" s="12">
        <f t="shared" si="10"/>
        <v>0</v>
      </c>
      <c r="D10" s="63">
        <f t="shared" si="11"/>
        <v>0</v>
      </c>
      <c r="E10" s="63">
        <f t="shared" si="12"/>
        <v>0</v>
      </c>
      <c r="F10" s="63" t="e">
        <f t="shared" si="13"/>
        <v>#DIV/0!</v>
      </c>
      <c r="G10" s="88" t="e">
        <f t="shared" si="14"/>
        <v>#DIV/0!</v>
      </c>
    </row>
    <row r="11" spans="1:8" x14ac:dyDescent="0.3">
      <c r="C11" s="12">
        <f t="shared" si="10"/>
        <v>0</v>
      </c>
      <c r="D11" s="63">
        <f t="shared" si="11"/>
        <v>0</v>
      </c>
      <c r="E11" s="63">
        <f t="shared" si="12"/>
        <v>0</v>
      </c>
      <c r="F11" s="63" t="e">
        <f t="shared" si="13"/>
        <v>#DIV/0!</v>
      </c>
      <c r="G11" s="88" t="e">
        <f t="shared" si="14"/>
        <v>#DIV/0!</v>
      </c>
    </row>
    <row r="12" spans="1:8" x14ac:dyDescent="0.3">
      <c r="C12" s="12">
        <f t="shared" si="10"/>
        <v>0</v>
      </c>
      <c r="D12" s="63">
        <f t="shared" si="11"/>
        <v>0</v>
      </c>
      <c r="E12" s="63">
        <f t="shared" si="12"/>
        <v>0</v>
      </c>
      <c r="F12" s="63" t="e">
        <f t="shared" si="13"/>
        <v>#DIV/0!</v>
      </c>
      <c r="G12" s="88" t="e">
        <f t="shared" si="14"/>
        <v>#DIV/0!</v>
      </c>
    </row>
    <row r="13" spans="1:8" x14ac:dyDescent="0.3">
      <c r="C13" s="12">
        <f t="shared" si="10"/>
        <v>0</v>
      </c>
      <c r="D13" s="63">
        <f t="shared" si="11"/>
        <v>0</v>
      </c>
      <c r="E13" s="63">
        <f t="shared" si="12"/>
        <v>0</v>
      </c>
      <c r="F13" s="63" t="e">
        <f t="shared" si="13"/>
        <v>#DIV/0!</v>
      </c>
      <c r="G13" s="88" t="e">
        <f t="shared" si="14"/>
        <v>#DIV/0!</v>
      </c>
    </row>
    <row r="14" spans="1:8" x14ac:dyDescent="0.3">
      <c r="C14" s="12">
        <f t="shared" si="10"/>
        <v>0</v>
      </c>
      <c r="D14" s="63">
        <f t="shared" si="11"/>
        <v>0</v>
      </c>
      <c r="E14" s="63">
        <f t="shared" si="12"/>
        <v>0</v>
      </c>
      <c r="F14" s="63" t="e">
        <f t="shared" si="13"/>
        <v>#DIV/0!</v>
      </c>
      <c r="G14" s="88" t="e">
        <f t="shared" si="14"/>
        <v>#DIV/0!</v>
      </c>
    </row>
    <row r="15" spans="1:8" x14ac:dyDescent="0.3">
      <c r="C15" s="12">
        <f t="shared" si="10"/>
        <v>0</v>
      </c>
      <c r="D15" s="63">
        <f t="shared" si="11"/>
        <v>0</v>
      </c>
      <c r="E15" s="63">
        <f t="shared" si="12"/>
        <v>0</v>
      </c>
      <c r="F15" s="63" t="e">
        <f t="shared" si="13"/>
        <v>#DIV/0!</v>
      </c>
      <c r="G15" s="88" t="e">
        <f t="shared" si="14"/>
        <v>#DIV/0!</v>
      </c>
    </row>
    <row r="16" spans="1:8" x14ac:dyDescent="0.3">
      <c r="C16" s="12">
        <f t="shared" si="10"/>
        <v>0</v>
      </c>
      <c r="D16" s="63">
        <f t="shared" si="11"/>
        <v>0</v>
      </c>
      <c r="E16" s="63">
        <f t="shared" si="12"/>
        <v>0</v>
      </c>
      <c r="F16" s="63" t="e">
        <f t="shared" si="13"/>
        <v>#DIV/0!</v>
      </c>
      <c r="G16" s="88" t="e">
        <f t="shared" si="14"/>
        <v>#DIV/0!</v>
      </c>
    </row>
    <row r="17" spans="3:7" x14ac:dyDescent="0.3">
      <c r="C17" s="12">
        <f t="shared" si="10"/>
        <v>0</v>
      </c>
      <c r="D17" s="63">
        <f t="shared" si="11"/>
        <v>0</v>
      </c>
      <c r="E17" s="63">
        <f t="shared" si="12"/>
        <v>0</v>
      </c>
      <c r="F17" s="63" t="e">
        <f t="shared" si="13"/>
        <v>#DIV/0!</v>
      </c>
      <c r="G17" s="88" t="e">
        <f t="shared" si="14"/>
        <v>#DIV/0!</v>
      </c>
    </row>
    <row r="18" spans="3:7" x14ac:dyDescent="0.3">
      <c r="C18" s="12">
        <f t="shared" si="10"/>
        <v>0</v>
      </c>
      <c r="D18" s="63">
        <f t="shared" si="11"/>
        <v>0</v>
      </c>
      <c r="E18" s="63">
        <f t="shared" si="12"/>
        <v>0</v>
      </c>
      <c r="F18" s="63" t="e">
        <f t="shared" si="13"/>
        <v>#DIV/0!</v>
      </c>
      <c r="G18" s="88" t="e">
        <f t="shared" si="14"/>
        <v>#DIV/0!</v>
      </c>
    </row>
    <row r="19" spans="3:7" x14ac:dyDescent="0.3">
      <c r="C19" s="12">
        <f t="shared" si="10"/>
        <v>0</v>
      </c>
      <c r="D19" s="63">
        <f t="shared" si="11"/>
        <v>0</v>
      </c>
      <c r="E19" s="63">
        <f t="shared" si="12"/>
        <v>0</v>
      </c>
      <c r="F19" s="63" t="e">
        <f t="shared" si="13"/>
        <v>#DIV/0!</v>
      </c>
      <c r="G19" s="88" t="e">
        <f t="shared" si="14"/>
        <v>#DIV/0!</v>
      </c>
    </row>
    <row r="20" spans="3:7" x14ac:dyDescent="0.3">
      <c r="C20" s="12">
        <f t="shared" si="10"/>
        <v>0</v>
      </c>
      <c r="D20" s="63">
        <f t="shared" si="11"/>
        <v>0</v>
      </c>
      <c r="E20" s="63">
        <f t="shared" si="12"/>
        <v>0</v>
      </c>
      <c r="F20" s="63" t="e">
        <f t="shared" si="13"/>
        <v>#DIV/0!</v>
      </c>
      <c r="G20" s="88" t="e">
        <f t="shared" si="14"/>
        <v>#DIV/0!</v>
      </c>
    </row>
    <row r="21" spans="3:7" x14ac:dyDescent="0.3">
      <c r="C21" s="12">
        <f t="shared" si="10"/>
        <v>0</v>
      </c>
      <c r="D21" s="63">
        <f t="shared" si="11"/>
        <v>0</v>
      </c>
      <c r="E21" s="63">
        <f t="shared" si="12"/>
        <v>0</v>
      </c>
      <c r="F21" s="63" t="e">
        <f t="shared" si="13"/>
        <v>#DIV/0!</v>
      </c>
      <c r="G21" s="88" t="e">
        <f t="shared" si="14"/>
        <v>#DIV/0!</v>
      </c>
    </row>
    <row r="22" spans="3:7" x14ac:dyDescent="0.3">
      <c r="C22" s="12">
        <f t="shared" si="10"/>
        <v>0</v>
      </c>
      <c r="D22" s="63">
        <f t="shared" si="11"/>
        <v>0</v>
      </c>
      <c r="E22" s="63">
        <f t="shared" si="12"/>
        <v>0</v>
      </c>
      <c r="F22" s="63" t="e">
        <f t="shared" si="13"/>
        <v>#DIV/0!</v>
      </c>
      <c r="G22" s="88" t="e">
        <f t="shared" si="14"/>
        <v>#DIV/0!</v>
      </c>
    </row>
    <row r="23" spans="3:7" x14ac:dyDescent="0.3">
      <c r="C23" s="12">
        <f t="shared" si="10"/>
        <v>0</v>
      </c>
      <c r="D23" s="63">
        <f t="shared" si="11"/>
        <v>0</v>
      </c>
      <c r="E23" s="63">
        <f t="shared" si="12"/>
        <v>0</v>
      </c>
      <c r="F23" s="63" t="e">
        <f t="shared" si="13"/>
        <v>#DIV/0!</v>
      </c>
      <c r="G23" s="88" t="e">
        <f t="shared" si="14"/>
        <v>#DIV/0!</v>
      </c>
    </row>
    <row r="24" spans="3:7" x14ac:dyDescent="0.3">
      <c r="C24" s="12">
        <f t="shared" si="10"/>
        <v>0</v>
      </c>
      <c r="D24" s="63">
        <f t="shared" si="11"/>
        <v>0</v>
      </c>
      <c r="E24" s="63">
        <f t="shared" si="12"/>
        <v>0</v>
      </c>
      <c r="F24" s="63" t="e">
        <f t="shared" si="13"/>
        <v>#DIV/0!</v>
      </c>
      <c r="G24" s="88" t="e">
        <f t="shared" si="14"/>
        <v>#DIV/0!</v>
      </c>
    </row>
    <row r="25" spans="3:7" x14ac:dyDescent="0.3">
      <c r="C25" s="12">
        <f t="shared" si="10"/>
        <v>0</v>
      </c>
      <c r="D25" s="63">
        <f t="shared" si="11"/>
        <v>0</v>
      </c>
      <c r="E25" s="63">
        <f t="shared" si="12"/>
        <v>0</v>
      </c>
      <c r="F25" s="63" t="e">
        <f t="shared" si="13"/>
        <v>#DIV/0!</v>
      </c>
      <c r="G25" s="88" t="e">
        <f t="shared" si="14"/>
        <v>#DIV/0!</v>
      </c>
    </row>
    <row r="26" spans="3:7" x14ac:dyDescent="0.3">
      <c r="C26" s="12">
        <f t="shared" si="10"/>
        <v>0</v>
      </c>
      <c r="D26" s="63">
        <f t="shared" si="11"/>
        <v>0</v>
      </c>
      <c r="E26" s="63">
        <f t="shared" si="12"/>
        <v>0</v>
      </c>
      <c r="F26" s="63" t="e">
        <f t="shared" si="13"/>
        <v>#DIV/0!</v>
      </c>
      <c r="G26" s="88" t="e">
        <f t="shared" si="14"/>
        <v>#DIV/0!</v>
      </c>
    </row>
    <row r="27" spans="3:7" x14ac:dyDescent="0.3">
      <c r="C27" s="12">
        <f t="shared" si="10"/>
        <v>0</v>
      </c>
      <c r="D27" s="63">
        <f t="shared" si="11"/>
        <v>0</v>
      </c>
      <c r="E27" s="63">
        <f t="shared" si="12"/>
        <v>0</v>
      </c>
      <c r="F27" s="63" t="e">
        <f t="shared" si="13"/>
        <v>#DIV/0!</v>
      </c>
      <c r="G27" s="88" t="e">
        <f t="shared" si="14"/>
        <v>#DIV/0!</v>
      </c>
    </row>
    <row r="28" spans="3:7" x14ac:dyDescent="0.3">
      <c r="C28" s="12">
        <f t="shared" si="10"/>
        <v>0</v>
      </c>
      <c r="D28" s="63">
        <f t="shared" si="11"/>
        <v>0</v>
      </c>
      <c r="E28" s="63">
        <f t="shared" si="12"/>
        <v>0</v>
      </c>
      <c r="F28" s="63" t="e">
        <f t="shared" si="13"/>
        <v>#DIV/0!</v>
      </c>
      <c r="G28" s="88" t="e">
        <f t="shared" si="14"/>
        <v>#DIV/0!</v>
      </c>
    </row>
    <row r="29" spans="3:7" x14ac:dyDescent="0.3">
      <c r="C29" s="12">
        <f t="shared" si="10"/>
        <v>0</v>
      </c>
      <c r="D29" s="63">
        <f t="shared" si="11"/>
        <v>0</v>
      </c>
      <c r="E29" s="63">
        <f t="shared" si="12"/>
        <v>0</v>
      </c>
      <c r="F29" s="63" t="e">
        <f t="shared" si="13"/>
        <v>#DIV/0!</v>
      </c>
      <c r="G29" s="88" t="e">
        <f t="shared" si="14"/>
        <v>#DIV/0!</v>
      </c>
    </row>
    <row r="30" spans="3:7" x14ac:dyDescent="0.3">
      <c r="C30" s="12">
        <f t="shared" si="10"/>
        <v>0</v>
      </c>
      <c r="D30" s="63">
        <f t="shared" si="11"/>
        <v>0</v>
      </c>
      <c r="E30" s="63">
        <f t="shared" si="12"/>
        <v>0</v>
      </c>
      <c r="F30" s="63" t="e">
        <f t="shared" si="13"/>
        <v>#DIV/0!</v>
      </c>
      <c r="G30" s="88" t="e">
        <f t="shared" si="14"/>
        <v>#DIV/0!</v>
      </c>
    </row>
    <row r="31" spans="3:7" x14ac:dyDescent="0.3">
      <c r="C31" s="12">
        <f t="shared" si="10"/>
        <v>0</v>
      </c>
      <c r="D31" s="63">
        <f t="shared" si="11"/>
        <v>0</v>
      </c>
      <c r="E31" s="63">
        <f t="shared" si="12"/>
        <v>0</v>
      </c>
      <c r="F31" s="63" t="e">
        <f t="shared" si="13"/>
        <v>#DIV/0!</v>
      </c>
      <c r="G31" s="88" t="e">
        <f t="shared" si="14"/>
        <v>#DIV/0!</v>
      </c>
    </row>
    <row r="32" spans="3:7" x14ac:dyDescent="0.3">
      <c r="C32" s="12">
        <f t="shared" si="10"/>
        <v>0</v>
      </c>
      <c r="D32" s="63">
        <f t="shared" si="11"/>
        <v>0</v>
      </c>
      <c r="E32" s="63">
        <f t="shared" si="12"/>
        <v>0</v>
      </c>
      <c r="F32" s="63" t="e">
        <f t="shared" si="13"/>
        <v>#DIV/0!</v>
      </c>
      <c r="G32" s="88" t="e">
        <f t="shared" si="14"/>
        <v>#DIV/0!</v>
      </c>
    </row>
    <row r="33" spans="3:7" x14ac:dyDescent="0.3">
      <c r="C33" s="12">
        <f t="shared" si="10"/>
        <v>0</v>
      </c>
      <c r="D33" s="63">
        <f t="shared" si="11"/>
        <v>0</v>
      </c>
      <c r="E33" s="63">
        <f t="shared" si="12"/>
        <v>0</v>
      </c>
      <c r="F33" s="63" t="e">
        <f t="shared" si="13"/>
        <v>#DIV/0!</v>
      </c>
      <c r="G33" s="88" t="e">
        <f t="shared" si="14"/>
        <v>#DIV/0!</v>
      </c>
    </row>
    <row r="34" spans="3:7" x14ac:dyDescent="0.3">
      <c r="C34" s="12">
        <f t="shared" si="10"/>
        <v>0</v>
      </c>
      <c r="D34" s="63">
        <f t="shared" si="11"/>
        <v>0</v>
      </c>
      <c r="E34" s="63">
        <f t="shared" si="12"/>
        <v>0</v>
      </c>
      <c r="F34" s="63" t="e">
        <f t="shared" si="13"/>
        <v>#DIV/0!</v>
      </c>
      <c r="G34" s="88" t="e">
        <f t="shared" si="14"/>
        <v>#DIV/0!</v>
      </c>
    </row>
    <row r="35" spans="3:7" x14ac:dyDescent="0.3">
      <c r="C35" s="12">
        <f t="shared" si="10"/>
        <v>0</v>
      </c>
      <c r="D35" s="63">
        <f t="shared" si="11"/>
        <v>0</v>
      </c>
      <c r="E35" s="63">
        <f t="shared" si="12"/>
        <v>0</v>
      </c>
      <c r="F35" s="63" t="e">
        <f t="shared" si="13"/>
        <v>#DIV/0!</v>
      </c>
      <c r="G35" s="88" t="e">
        <f t="shared" si="14"/>
        <v>#DIV/0!</v>
      </c>
    </row>
    <row r="36" spans="3:7" x14ac:dyDescent="0.3">
      <c r="C36" s="12">
        <f t="shared" si="10"/>
        <v>0</v>
      </c>
      <c r="D36" s="63">
        <f t="shared" si="11"/>
        <v>0</v>
      </c>
      <c r="E36" s="63">
        <f t="shared" si="12"/>
        <v>0</v>
      </c>
      <c r="F36" s="63" t="e">
        <f t="shared" si="13"/>
        <v>#DIV/0!</v>
      </c>
      <c r="G36" s="88" t="e">
        <f t="shared" si="14"/>
        <v>#DIV/0!</v>
      </c>
    </row>
    <row r="37" spans="3:7" x14ac:dyDescent="0.3">
      <c r="C37" s="12">
        <f t="shared" si="10"/>
        <v>0</v>
      </c>
      <c r="D37" s="63">
        <f t="shared" si="11"/>
        <v>0</v>
      </c>
      <c r="E37" s="63">
        <f t="shared" si="12"/>
        <v>0</v>
      </c>
      <c r="F37" s="63" t="e">
        <f t="shared" si="13"/>
        <v>#DIV/0!</v>
      </c>
      <c r="G37" s="88" t="e">
        <f t="shared" si="14"/>
        <v>#DIV/0!</v>
      </c>
    </row>
    <row r="38" spans="3:7" x14ac:dyDescent="0.3">
      <c r="C38" s="12">
        <f t="shared" si="10"/>
        <v>0</v>
      </c>
      <c r="D38" s="63">
        <f t="shared" si="11"/>
        <v>0</v>
      </c>
      <c r="E38" s="63">
        <f t="shared" si="12"/>
        <v>0</v>
      </c>
      <c r="F38" s="63" t="e">
        <f t="shared" si="13"/>
        <v>#DIV/0!</v>
      </c>
      <c r="G38" s="88" t="e">
        <f t="shared" si="14"/>
        <v>#DIV/0!</v>
      </c>
    </row>
    <row r="39" spans="3:7" x14ac:dyDescent="0.3">
      <c r="C39" s="12">
        <f t="shared" si="10"/>
        <v>0</v>
      </c>
      <c r="D39" s="63">
        <f t="shared" si="11"/>
        <v>0</v>
      </c>
      <c r="E39" s="63">
        <f t="shared" si="12"/>
        <v>0</v>
      </c>
      <c r="F39" s="63" t="e">
        <f t="shared" si="13"/>
        <v>#DIV/0!</v>
      </c>
      <c r="G39" s="88" t="e">
        <f t="shared" si="14"/>
        <v>#DIV/0!</v>
      </c>
    </row>
    <row r="40" spans="3:7" x14ac:dyDescent="0.3">
      <c r="C40" s="12">
        <f t="shared" si="10"/>
        <v>0</v>
      </c>
      <c r="D40" s="63">
        <f t="shared" si="11"/>
        <v>0</v>
      </c>
      <c r="E40" s="63">
        <f t="shared" si="12"/>
        <v>0</v>
      </c>
      <c r="F40" s="63" t="e">
        <f t="shared" si="13"/>
        <v>#DIV/0!</v>
      </c>
      <c r="G40" s="88" t="e">
        <f t="shared" si="14"/>
        <v>#DIV/0!</v>
      </c>
    </row>
    <row r="41" spans="3:7" x14ac:dyDescent="0.3">
      <c r="C41" s="12">
        <f t="shared" si="10"/>
        <v>0</v>
      </c>
      <c r="D41" s="63">
        <f t="shared" si="11"/>
        <v>0</v>
      </c>
      <c r="E41" s="63">
        <f t="shared" si="12"/>
        <v>0</v>
      </c>
      <c r="F41" s="63" t="e">
        <f t="shared" si="13"/>
        <v>#DIV/0!</v>
      </c>
      <c r="G41" s="88" t="e">
        <f t="shared" si="14"/>
        <v>#DIV/0!</v>
      </c>
    </row>
    <row r="42" spans="3:7" x14ac:dyDescent="0.3">
      <c r="C42" s="12">
        <f t="shared" si="10"/>
        <v>0</v>
      </c>
      <c r="D42" s="63">
        <f t="shared" si="11"/>
        <v>0</v>
      </c>
      <c r="E42" s="63">
        <f t="shared" si="12"/>
        <v>0</v>
      </c>
      <c r="F42" s="63" t="e">
        <f t="shared" si="13"/>
        <v>#DIV/0!</v>
      </c>
      <c r="G42" s="88" t="e">
        <f t="shared" si="14"/>
        <v>#DIV/0!</v>
      </c>
    </row>
    <row r="43" spans="3:7" x14ac:dyDescent="0.3">
      <c r="C43" s="12">
        <f t="shared" si="10"/>
        <v>0</v>
      </c>
      <c r="D43" s="63">
        <f t="shared" si="11"/>
        <v>0</v>
      </c>
      <c r="E43" s="63">
        <f t="shared" si="12"/>
        <v>0</v>
      </c>
      <c r="F43" s="63" t="e">
        <f t="shared" si="13"/>
        <v>#DIV/0!</v>
      </c>
      <c r="G43" s="88" t="e">
        <f t="shared" si="14"/>
        <v>#DIV/0!</v>
      </c>
    </row>
    <row r="44" spans="3:7" x14ac:dyDescent="0.3">
      <c r="C44" s="12">
        <f t="shared" si="10"/>
        <v>0</v>
      </c>
      <c r="D44" s="63">
        <f t="shared" si="11"/>
        <v>0</v>
      </c>
      <c r="E44" s="63">
        <f t="shared" si="12"/>
        <v>0</v>
      </c>
      <c r="F44" s="63" t="e">
        <f t="shared" si="13"/>
        <v>#DIV/0!</v>
      </c>
      <c r="G44" s="88" t="e">
        <f t="shared" si="14"/>
        <v>#DIV/0!</v>
      </c>
    </row>
    <row r="45" spans="3:7" x14ac:dyDescent="0.3">
      <c r="C45" s="12">
        <f t="shared" si="10"/>
        <v>0</v>
      </c>
      <c r="D45" s="63">
        <f t="shared" si="11"/>
        <v>0</v>
      </c>
      <c r="E45" s="63">
        <f t="shared" si="12"/>
        <v>0</v>
      </c>
      <c r="F45" s="63" t="e">
        <f t="shared" si="13"/>
        <v>#DIV/0!</v>
      </c>
      <c r="G45" s="88" t="e">
        <f t="shared" si="14"/>
        <v>#DIV/0!</v>
      </c>
    </row>
    <row r="46" spans="3:7" x14ac:dyDescent="0.3">
      <c r="C46" s="12">
        <f t="shared" si="10"/>
        <v>0</v>
      </c>
      <c r="D46" s="63">
        <f t="shared" si="11"/>
        <v>0</v>
      </c>
      <c r="E46" s="63">
        <f t="shared" si="12"/>
        <v>0</v>
      </c>
      <c r="F46" s="63" t="e">
        <f t="shared" si="13"/>
        <v>#DIV/0!</v>
      </c>
      <c r="G46" s="88" t="e">
        <f t="shared" si="14"/>
        <v>#DIV/0!</v>
      </c>
    </row>
    <row r="47" spans="3:7" x14ac:dyDescent="0.3">
      <c r="C47" s="12">
        <f t="shared" si="10"/>
        <v>0</v>
      </c>
      <c r="D47" s="63">
        <f t="shared" si="11"/>
        <v>0</v>
      </c>
      <c r="E47" s="63">
        <f t="shared" si="12"/>
        <v>0</v>
      </c>
      <c r="F47" s="63" t="e">
        <f t="shared" si="13"/>
        <v>#DIV/0!</v>
      </c>
      <c r="G47" s="88" t="e">
        <f t="shared" si="14"/>
        <v>#DIV/0!</v>
      </c>
    </row>
    <row r="48" spans="3:7" x14ac:dyDescent="0.3">
      <c r="C48" s="12">
        <f t="shared" si="10"/>
        <v>0</v>
      </c>
      <c r="D48" s="63">
        <f t="shared" si="11"/>
        <v>0</v>
      </c>
      <c r="E48" s="63">
        <f t="shared" si="12"/>
        <v>0</v>
      </c>
      <c r="F48" s="63" t="e">
        <f t="shared" si="13"/>
        <v>#DIV/0!</v>
      </c>
      <c r="G48" s="88" t="e">
        <f t="shared" si="14"/>
        <v>#DIV/0!</v>
      </c>
    </row>
    <row r="49" spans="3:7" x14ac:dyDescent="0.3">
      <c r="C49" s="12">
        <f t="shared" si="10"/>
        <v>0</v>
      </c>
      <c r="D49" s="63">
        <f t="shared" si="11"/>
        <v>0</v>
      </c>
      <c r="E49" s="63">
        <f t="shared" si="12"/>
        <v>0</v>
      </c>
      <c r="F49" s="63" t="e">
        <f t="shared" si="13"/>
        <v>#DIV/0!</v>
      </c>
      <c r="G49" s="88" t="e">
        <f t="shared" si="14"/>
        <v>#DIV/0!</v>
      </c>
    </row>
    <row r="50" spans="3:7" x14ac:dyDescent="0.3">
      <c r="C50" s="12">
        <f t="shared" si="10"/>
        <v>0</v>
      </c>
      <c r="D50" s="63">
        <f t="shared" si="11"/>
        <v>0</v>
      </c>
      <c r="E50" s="63">
        <f t="shared" si="12"/>
        <v>0</v>
      </c>
      <c r="F50" s="63" t="e">
        <f t="shared" si="13"/>
        <v>#DIV/0!</v>
      </c>
      <c r="G50" s="88" t="e">
        <f t="shared" si="14"/>
        <v>#DIV/0!</v>
      </c>
    </row>
    <row r="51" spans="3:7" x14ac:dyDescent="0.3">
      <c r="C51" s="12">
        <f t="shared" si="10"/>
        <v>0</v>
      </c>
      <c r="D51" s="63">
        <f t="shared" si="11"/>
        <v>0</v>
      </c>
      <c r="E51" s="63">
        <f t="shared" si="12"/>
        <v>0</v>
      </c>
      <c r="F51" s="63" t="e">
        <f t="shared" si="13"/>
        <v>#DIV/0!</v>
      </c>
      <c r="G51" s="88" t="e">
        <f t="shared" si="14"/>
        <v>#DIV/0!</v>
      </c>
    </row>
    <row r="52" spans="3:7" x14ac:dyDescent="0.3">
      <c r="C52" s="12">
        <f t="shared" si="10"/>
        <v>0</v>
      </c>
      <c r="D52" s="63">
        <f t="shared" si="11"/>
        <v>0</v>
      </c>
      <c r="E52" s="63">
        <f t="shared" si="12"/>
        <v>0</v>
      </c>
      <c r="F52" s="63" t="e">
        <f t="shared" si="13"/>
        <v>#DIV/0!</v>
      </c>
      <c r="G52" s="88" t="e">
        <f t="shared" si="14"/>
        <v>#DIV/0!</v>
      </c>
    </row>
    <row r="53" spans="3:7" x14ac:dyDescent="0.3">
      <c r="C53" s="12">
        <f t="shared" si="10"/>
        <v>0</v>
      </c>
      <c r="D53" s="63">
        <f t="shared" si="11"/>
        <v>0</v>
      </c>
      <c r="E53" s="63">
        <f t="shared" si="12"/>
        <v>0</v>
      </c>
      <c r="F53" s="63" t="e">
        <f t="shared" si="13"/>
        <v>#DIV/0!</v>
      </c>
      <c r="G53" s="88" t="e">
        <f t="shared" si="14"/>
        <v>#DIV/0!</v>
      </c>
    </row>
    <row r="54" spans="3:7" x14ac:dyDescent="0.3">
      <c r="C54" s="12">
        <f t="shared" si="10"/>
        <v>0</v>
      </c>
      <c r="D54" s="63">
        <f t="shared" si="11"/>
        <v>0</v>
      </c>
      <c r="E54" s="63">
        <f t="shared" si="12"/>
        <v>0</v>
      </c>
      <c r="F54" s="63" t="e">
        <f t="shared" si="13"/>
        <v>#DIV/0!</v>
      </c>
      <c r="G54" s="88" t="e">
        <f t="shared" si="14"/>
        <v>#DIV/0!</v>
      </c>
    </row>
    <row r="55" spans="3:7" x14ac:dyDescent="0.3">
      <c r="C55" s="12">
        <f t="shared" si="10"/>
        <v>0</v>
      </c>
      <c r="D55" s="63">
        <f t="shared" si="11"/>
        <v>0</v>
      </c>
      <c r="E55" s="63">
        <f t="shared" si="12"/>
        <v>0</v>
      </c>
      <c r="F55" s="63" t="e">
        <f t="shared" si="13"/>
        <v>#DIV/0!</v>
      </c>
      <c r="G55" s="88" t="e">
        <f t="shared" si="14"/>
        <v>#DIV/0!</v>
      </c>
    </row>
    <row r="56" spans="3:7" x14ac:dyDescent="0.3">
      <c r="C56" s="12">
        <f t="shared" si="10"/>
        <v>0</v>
      </c>
      <c r="D56" s="63">
        <f t="shared" si="11"/>
        <v>0</v>
      </c>
      <c r="E56" s="63">
        <f t="shared" si="12"/>
        <v>0</v>
      </c>
      <c r="F56" s="63" t="e">
        <f t="shared" si="13"/>
        <v>#DIV/0!</v>
      </c>
      <c r="G56" s="88" t="e">
        <f t="shared" si="14"/>
        <v>#DIV/0!</v>
      </c>
    </row>
    <row r="57" spans="3:7" x14ac:dyDescent="0.3">
      <c r="C57" s="12">
        <f t="shared" si="10"/>
        <v>0</v>
      </c>
      <c r="D57" s="63">
        <f t="shared" si="11"/>
        <v>0</v>
      </c>
      <c r="E57" s="63">
        <f t="shared" si="12"/>
        <v>0</v>
      </c>
      <c r="F57" s="63" t="e">
        <f t="shared" si="13"/>
        <v>#DIV/0!</v>
      </c>
      <c r="G57" s="88" t="e">
        <f t="shared" si="14"/>
        <v>#DIV/0!</v>
      </c>
    </row>
    <row r="58" spans="3:7" x14ac:dyDescent="0.3">
      <c r="C58" s="12">
        <f t="shared" si="10"/>
        <v>0</v>
      </c>
      <c r="D58" s="63">
        <f t="shared" si="11"/>
        <v>0</v>
      </c>
      <c r="E58" s="63">
        <f t="shared" si="12"/>
        <v>0</v>
      </c>
      <c r="F58" s="63" t="e">
        <f t="shared" si="13"/>
        <v>#DIV/0!</v>
      </c>
      <c r="G58" s="88" t="e">
        <f t="shared" si="14"/>
        <v>#DIV/0!</v>
      </c>
    </row>
    <row r="59" spans="3:7" x14ac:dyDescent="0.3">
      <c r="C59" s="12">
        <f t="shared" si="10"/>
        <v>0</v>
      </c>
      <c r="D59" s="63">
        <f t="shared" si="11"/>
        <v>0</v>
      </c>
      <c r="E59" s="63">
        <f t="shared" si="12"/>
        <v>0</v>
      </c>
      <c r="F59" s="63" t="e">
        <f t="shared" si="13"/>
        <v>#DIV/0!</v>
      </c>
      <c r="G59" s="88" t="e">
        <f t="shared" si="14"/>
        <v>#DIV/0!</v>
      </c>
    </row>
    <row r="60" spans="3:7" x14ac:dyDescent="0.3">
      <c r="C60" s="12">
        <f t="shared" si="10"/>
        <v>0</v>
      </c>
      <c r="D60" s="63">
        <f t="shared" si="11"/>
        <v>0</v>
      </c>
      <c r="E60" s="63">
        <f t="shared" si="12"/>
        <v>0</v>
      </c>
      <c r="F60" s="63" t="e">
        <f t="shared" si="13"/>
        <v>#DIV/0!</v>
      </c>
      <c r="G60" s="88" t="e">
        <f t="shared" si="14"/>
        <v>#DIV/0!</v>
      </c>
    </row>
    <row r="61" spans="3:7" x14ac:dyDescent="0.3">
      <c r="C61" s="12">
        <f t="shared" si="10"/>
        <v>0</v>
      </c>
      <c r="D61" s="63">
        <f t="shared" si="11"/>
        <v>0</v>
      </c>
      <c r="E61" s="63">
        <f t="shared" si="12"/>
        <v>0</v>
      </c>
      <c r="F61" s="63" t="e">
        <f t="shared" si="13"/>
        <v>#DIV/0!</v>
      </c>
      <c r="G61" s="88" t="e">
        <f t="shared" si="14"/>
        <v>#DIV/0!</v>
      </c>
    </row>
    <row r="62" spans="3:7" x14ac:dyDescent="0.3">
      <c r="C62" s="12">
        <f t="shared" si="10"/>
        <v>0</v>
      </c>
      <c r="D62" s="63">
        <f t="shared" si="11"/>
        <v>0</v>
      </c>
      <c r="E62" s="63">
        <f t="shared" si="12"/>
        <v>0</v>
      </c>
      <c r="F62" s="63" t="e">
        <f t="shared" si="13"/>
        <v>#DIV/0!</v>
      </c>
      <c r="G62" s="88" t="e">
        <f t="shared" si="14"/>
        <v>#DIV/0!</v>
      </c>
    </row>
    <row r="63" spans="3:7" x14ac:dyDescent="0.3">
      <c r="C63" s="12">
        <f t="shared" si="10"/>
        <v>0</v>
      </c>
      <c r="D63" s="63">
        <f t="shared" si="11"/>
        <v>0</v>
      </c>
      <c r="E63" s="63">
        <f t="shared" si="12"/>
        <v>0</v>
      </c>
      <c r="F63" s="63" t="e">
        <f t="shared" si="13"/>
        <v>#DIV/0!</v>
      </c>
      <c r="G63" s="88" t="e">
        <f t="shared" si="14"/>
        <v>#DIV/0!</v>
      </c>
    </row>
    <row r="64" spans="3:7" x14ac:dyDescent="0.3">
      <c r="C64" s="12">
        <f t="shared" si="10"/>
        <v>0</v>
      </c>
      <c r="D64" s="63">
        <f t="shared" si="11"/>
        <v>0</v>
      </c>
      <c r="E64" s="63">
        <f t="shared" si="12"/>
        <v>0</v>
      </c>
      <c r="F64" s="63" t="e">
        <f t="shared" si="13"/>
        <v>#DIV/0!</v>
      </c>
      <c r="G64" s="88" t="e">
        <f t="shared" si="14"/>
        <v>#DIV/0!</v>
      </c>
    </row>
    <row r="65" spans="3:7" x14ac:dyDescent="0.3">
      <c r="C65" s="12">
        <f t="shared" si="10"/>
        <v>0</v>
      </c>
      <c r="D65" s="63">
        <f t="shared" si="11"/>
        <v>0</v>
      </c>
      <c r="E65" s="63">
        <f t="shared" si="12"/>
        <v>0</v>
      </c>
      <c r="F65" s="63" t="e">
        <f t="shared" si="13"/>
        <v>#DIV/0!</v>
      </c>
      <c r="G65" s="88" t="e">
        <f t="shared" si="14"/>
        <v>#DIV/0!</v>
      </c>
    </row>
    <row r="66" spans="3:7" x14ac:dyDescent="0.3">
      <c r="C66" s="12">
        <f t="shared" si="10"/>
        <v>0</v>
      </c>
      <c r="D66" s="63">
        <f t="shared" si="11"/>
        <v>0</v>
      </c>
      <c r="E66" s="63">
        <f t="shared" si="12"/>
        <v>0</v>
      </c>
      <c r="F66" s="63" t="e">
        <f t="shared" si="13"/>
        <v>#DIV/0!</v>
      </c>
      <c r="G66" s="88" t="e">
        <f t="shared" si="14"/>
        <v>#DIV/0!</v>
      </c>
    </row>
    <row r="67" spans="3:7" x14ac:dyDescent="0.3">
      <c r="C67" s="12">
        <f t="shared" si="10"/>
        <v>0</v>
      </c>
      <c r="D67" s="63">
        <f t="shared" si="11"/>
        <v>0</v>
      </c>
      <c r="E67" s="63">
        <f t="shared" si="12"/>
        <v>0</v>
      </c>
      <c r="F67" s="63" t="e">
        <f t="shared" si="13"/>
        <v>#DIV/0!</v>
      </c>
      <c r="G67" s="88" t="e">
        <f t="shared" si="14"/>
        <v>#DIV/0!</v>
      </c>
    </row>
    <row r="68" spans="3:7" x14ac:dyDescent="0.3">
      <c r="C68" s="12">
        <f t="shared" si="10"/>
        <v>0</v>
      </c>
      <c r="D68" s="63">
        <f t="shared" si="11"/>
        <v>0</v>
      </c>
      <c r="E68" s="63">
        <f t="shared" si="12"/>
        <v>0</v>
      </c>
      <c r="F68" s="63" t="e">
        <f t="shared" si="13"/>
        <v>#DIV/0!</v>
      </c>
      <c r="G68" s="88" t="e">
        <f t="shared" si="14"/>
        <v>#DIV/0!</v>
      </c>
    </row>
    <row r="69" spans="3:7" x14ac:dyDescent="0.3">
      <c r="C69" s="12">
        <f t="shared" ref="C69:C132" si="15">COUNT(H69:CA69)</f>
        <v>0</v>
      </c>
      <c r="D69" s="63">
        <f t="shared" ref="D69:D132" si="16">MIN(H69:CB69)</f>
        <v>0</v>
      </c>
      <c r="E69" s="63">
        <f t="shared" ref="E69:E132" si="17">MAX(H69:CB69)</f>
        <v>0</v>
      </c>
      <c r="F69" s="63" t="e">
        <f t="shared" ref="F69:F132" si="18">AVERAGE(H69:CB69)</f>
        <v>#DIV/0!</v>
      </c>
      <c r="G69" s="88" t="e">
        <f t="shared" ref="G69:G132" si="19">STDEV(H69:CB69)</f>
        <v>#DIV/0!</v>
      </c>
    </row>
    <row r="70" spans="3:7" x14ac:dyDescent="0.3">
      <c r="C70" s="12">
        <f t="shared" si="15"/>
        <v>0</v>
      </c>
      <c r="D70" s="63">
        <f t="shared" si="16"/>
        <v>0</v>
      </c>
      <c r="E70" s="63">
        <f t="shared" si="17"/>
        <v>0</v>
      </c>
      <c r="F70" s="63" t="e">
        <f t="shared" si="18"/>
        <v>#DIV/0!</v>
      </c>
      <c r="G70" s="88" t="e">
        <f t="shared" si="19"/>
        <v>#DIV/0!</v>
      </c>
    </row>
    <row r="71" spans="3:7" x14ac:dyDescent="0.3">
      <c r="C71" s="12">
        <f t="shared" si="15"/>
        <v>0</v>
      </c>
      <c r="D71" s="63">
        <f t="shared" si="16"/>
        <v>0</v>
      </c>
      <c r="E71" s="63">
        <f t="shared" si="17"/>
        <v>0</v>
      </c>
      <c r="F71" s="63" t="e">
        <f t="shared" si="18"/>
        <v>#DIV/0!</v>
      </c>
      <c r="G71" s="88" t="e">
        <f t="shared" si="19"/>
        <v>#DIV/0!</v>
      </c>
    </row>
    <row r="72" spans="3:7" x14ac:dyDescent="0.3">
      <c r="C72" s="12">
        <f t="shared" si="15"/>
        <v>0</v>
      </c>
      <c r="D72" s="63">
        <f t="shared" si="16"/>
        <v>0</v>
      </c>
      <c r="E72" s="63">
        <f t="shared" si="17"/>
        <v>0</v>
      </c>
      <c r="F72" s="63" t="e">
        <f t="shared" si="18"/>
        <v>#DIV/0!</v>
      </c>
      <c r="G72" s="88" t="e">
        <f t="shared" si="19"/>
        <v>#DIV/0!</v>
      </c>
    </row>
    <row r="73" spans="3:7" x14ac:dyDescent="0.3">
      <c r="C73" s="12">
        <f t="shared" si="15"/>
        <v>0</v>
      </c>
      <c r="D73" s="63">
        <f t="shared" si="16"/>
        <v>0</v>
      </c>
      <c r="E73" s="63">
        <f t="shared" si="17"/>
        <v>0</v>
      </c>
      <c r="F73" s="63" t="e">
        <f t="shared" si="18"/>
        <v>#DIV/0!</v>
      </c>
      <c r="G73" s="88" t="e">
        <f t="shared" si="19"/>
        <v>#DIV/0!</v>
      </c>
    </row>
    <row r="74" spans="3:7" x14ac:dyDescent="0.3">
      <c r="C74" s="12">
        <f t="shared" si="15"/>
        <v>0</v>
      </c>
      <c r="D74" s="63">
        <f t="shared" si="16"/>
        <v>0</v>
      </c>
      <c r="E74" s="63">
        <f t="shared" si="17"/>
        <v>0</v>
      </c>
      <c r="F74" s="63" t="e">
        <f t="shared" si="18"/>
        <v>#DIV/0!</v>
      </c>
      <c r="G74" s="88" t="e">
        <f t="shared" si="19"/>
        <v>#DIV/0!</v>
      </c>
    </row>
    <row r="75" spans="3:7" x14ac:dyDescent="0.3">
      <c r="C75" s="12">
        <f t="shared" si="15"/>
        <v>0</v>
      </c>
      <c r="D75" s="63">
        <f t="shared" si="16"/>
        <v>0</v>
      </c>
      <c r="E75" s="63">
        <f t="shared" si="17"/>
        <v>0</v>
      </c>
      <c r="F75" s="63" t="e">
        <f t="shared" si="18"/>
        <v>#DIV/0!</v>
      </c>
      <c r="G75" s="88" t="e">
        <f t="shared" si="19"/>
        <v>#DIV/0!</v>
      </c>
    </row>
    <row r="76" spans="3:7" x14ac:dyDescent="0.3">
      <c r="C76" s="12">
        <f t="shared" si="15"/>
        <v>0</v>
      </c>
      <c r="D76" s="63">
        <f t="shared" si="16"/>
        <v>0</v>
      </c>
      <c r="E76" s="63">
        <f t="shared" si="17"/>
        <v>0</v>
      </c>
      <c r="F76" s="63" t="e">
        <f t="shared" si="18"/>
        <v>#DIV/0!</v>
      </c>
      <c r="G76" s="88" t="e">
        <f t="shared" si="19"/>
        <v>#DIV/0!</v>
      </c>
    </row>
    <row r="77" spans="3:7" x14ac:dyDescent="0.3">
      <c r="C77" s="12">
        <f t="shared" si="15"/>
        <v>0</v>
      </c>
      <c r="D77" s="63">
        <f t="shared" si="16"/>
        <v>0</v>
      </c>
      <c r="E77" s="63">
        <f t="shared" si="17"/>
        <v>0</v>
      </c>
      <c r="F77" s="63" t="e">
        <f t="shared" si="18"/>
        <v>#DIV/0!</v>
      </c>
      <c r="G77" s="88" t="e">
        <f t="shared" si="19"/>
        <v>#DIV/0!</v>
      </c>
    </row>
    <row r="78" spans="3:7" x14ac:dyDescent="0.3">
      <c r="C78" s="12">
        <f t="shared" si="15"/>
        <v>0</v>
      </c>
      <c r="D78" s="63">
        <f t="shared" si="16"/>
        <v>0</v>
      </c>
      <c r="E78" s="63">
        <f t="shared" si="17"/>
        <v>0</v>
      </c>
      <c r="F78" s="63" t="e">
        <f t="shared" si="18"/>
        <v>#DIV/0!</v>
      </c>
      <c r="G78" s="88" t="e">
        <f t="shared" si="19"/>
        <v>#DIV/0!</v>
      </c>
    </row>
    <row r="79" spans="3:7" x14ac:dyDescent="0.3">
      <c r="C79" s="12">
        <f t="shared" si="15"/>
        <v>0</v>
      </c>
      <c r="D79" s="63">
        <f t="shared" si="16"/>
        <v>0</v>
      </c>
      <c r="E79" s="63">
        <f t="shared" si="17"/>
        <v>0</v>
      </c>
      <c r="F79" s="63" t="e">
        <f t="shared" si="18"/>
        <v>#DIV/0!</v>
      </c>
      <c r="G79" s="88" t="e">
        <f t="shared" si="19"/>
        <v>#DIV/0!</v>
      </c>
    </row>
    <row r="80" spans="3:7" x14ac:dyDescent="0.3">
      <c r="C80" s="12">
        <f t="shared" si="15"/>
        <v>0</v>
      </c>
      <c r="D80" s="63">
        <f t="shared" si="16"/>
        <v>0</v>
      </c>
      <c r="E80" s="63">
        <f t="shared" si="17"/>
        <v>0</v>
      </c>
      <c r="F80" s="63" t="e">
        <f t="shared" si="18"/>
        <v>#DIV/0!</v>
      </c>
      <c r="G80" s="88" t="e">
        <f t="shared" si="19"/>
        <v>#DIV/0!</v>
      </c>
    </row>
    <row r="81" spans="3:7" x14ac:dyDescent="0.3">
      <c r="C81" s="12">
        <f t="shared" si="15"/>
        <v>0</v>
      </c>
      <c r="D81" s="63">
        <f t="shared" si="16"/>
        <v>0</v>
      </c>
      <c r="E81" s="63">
        <f t="shared" si="17"/>
        <v>0</v>
      </c>
      <c r="F81" s="63" t="e">
        <f t="shared" si="18"/>
        <v>#DIV/0!</v>
      </c>
      <c r="G81" s="88" t="e">
        <f t="shared" si="19"/>
        <v>#DIV/0!</v>
      </c>
    </row>
    <row r="82" spans="3:7" x14ac:dyDescent="0.3">
      <c r="C82" s="12">
        <f t="shared" si="15"/>
        <v>0</v>
      </c>
      <c r="D82" s="63">
        <f t="shared" si="16"/>
        <v>0</v>
      </c>
      <c r="E82" s="63">
        <f t="shared" si="17"/>
        <v>0</v>
      </c>
      <c r="F82" s="63" t="e">
        <f t="shared" si="18"/>
        <v>#DIV/0!</v>
      </c>
      <c r="G82" s="88" t="e">
        <f t="shared" si="19"/>
        <v>#DIV/0!</v>
      </c>
    </row>
    <row r="83" spans="3:7" x14ac:dyDescent="0.3">
      <c r="C83" s="12">
        <f t="shared" si="15"/>
        <v>0</v>
      </c>
      <c r="D83" s="63">
        <f t="shared" si="16"/>
        <v>0</v>
      </c>
      <c r="E83" s="63">
        <f t="shared" si="17"/>
        <v>0</v>
      </c>
      <c r="F83" s="63" t="e">
        <f t="shared" si="18"/>
        <v>#DIV/0!</v>
      </c>
      <c r="G83" s="88" t="e">
        <f t="shared" si="19"/>
        <v>#DIV/0!</v>
      </c>
    </row>
    <row r="84" spans="3:7" x14ac:dyDescent="0.3">
      <c r="C84" s="12">
        <f t="shared" si="15"/>
        <v>0</v>
      </c>
      <c r="D84" s="63">
        <f t="shared" si="16"/>
        <v>0</v>
      </c>
      <c r="E84" s="63">
        <f t="shared" si="17"/>
        <v>0</v>
      </c>
      <c r="F84" s="63" t="e">
        <f t="shared" si="18"/>
        <v>#DIV/0!</v>
      </c>
      <c r="G84" s="88" t="e">
        <f t="shared" si="19"/>
        <v>#DIV/0!</v>
      </c>
    </row>
    <row r="85" spans="3:7" x14ac:dyDescent="0.3">
      <c r="C85" s="12">
        <f t="shared" si="15"/>
        <v>0</v>
      </c>
      <c r="D85" s="63">
        <f t="shared" si="16"/>
        <v>0</v>
      </c>
      <c r="E85" s="63">
        <f t="shared" si="17"/>
        <v>0</v>
      </c>
      <c r="F85" s="63" t="e">
        <f t="shared" si="18"/>
        <v>#DIV/0!</v>
      </c>
      <c r="G85" s="88" t="e">
        <f t="shared" si="19"/>
        <v>#DIV/0!</v>
      </c>
    </row>
    <row r="86" spans="3:7" x14ac:dyDescent="0.3">
      <c r="C86" s="12">
        <f t="shared" si="15"/>
        <v>0</v>
      </c>
      <c r="D86" s="63">
        <f t="shared" si="16"/>
        <v>0</v>
      </c>
      <c r="E86" s="63">
        <f t="shared" si="17"/>
        <v>0</v>
      </c>
      <c r="F86" s="63" t="e">
        <f t="shared" si="18"/>
        <v>#DIV/0!</v>
      </c>
      <c r="G86" s="88" t="e">
        <f t="shared" si="19"/>
        <v>#DIV/0!</v>
      </c>
    </row>
    <row r="87" spans="3:7" x14ac:dyDescent="0.3">
      <c r="C87" s="12">
        <f t="shared" si="15"/>
        <v>0</v>
      </c>
      <c r="D87" s="63">
        <f t="shared" si="16"/>
        <v>0</v>
      </c>
      <c r="E87" s="63">
        <f t="shared" si="17"/>
        <v>0</v>
      </c>
      <c r="F87" s="63" t="e">
        <f t="shared" si="18"/>
        <v>#DIV/0!</v>
      </c>
      <c r="G87" s="88" t="e">
        <f t="shared" si="19"/>
        <v>#DIV/0!</v>
      </c>
    </row>
    <row r="88" spans="3:7" x14ac:dyDescent="0.3">
      <c r="C88" s="12">
        <f t="shared" si="15"/>
        <v>0</v>
      </c>
      <c r="D88" s="63">
        <f t="shared" si="16"/>
        <v>0</v>
      </c>
      <c r="E88" s="63">
        <f t="shared" si="17"/>
        <v>0</v>
      </c>
      <c r="F88" s="63" t="e">
        <f t="shared" si="18"/>
        <v>#DIV/0!</v>
      </c>
      <c r="G88" s="88" t="e">
        <f t="shared" si="19"/>
        <v>#DIV/0!</v>
      </c>
    </row>
    <row r="89" spans="3:7" x14ac:dyDescent="0.3">
      <c r="C89" s="12">
        <f t="shared" si="15"/>
        <v>0</v>
      </c>
      <c r="D89" s="63">
        <f t="shared" si="16"/>
        <v>0</v>
      </c>
      <c r="E89" s="63">
        <f t="shared" si="17"/>
        <v>0</v>
      </c>
      <c r="F89" s="63" t="e">
        <f t="shared" si="18"/>
        <v>#DIV/0!</v>
      </c>
      <c r="G89" s="88" t="e">
        <f t="shared" si="19"/>
        <v>#DIV/0!</v>
      </c>
    </row>
    <row r="90" spans="3:7" x14ac:dyDescent="0.3">
      <c r="C90" s="12">
        <f t="shared" si="15"/>
        <v>0</v>
      </c>
      <c r="D90" s="63">
        <f t="shared" si="16"/>
        <v>0</v>
      </c>
      <c r="E90" s="63">
        <f t="shared" si="17"/>
        <v>0</v>
      </c>
      <c r="F90" s="63" t="e">
        <f t="shared" si="18"/>
        <v>#DIV/0!</v>
      </c>
      <c r="G90" s="88" t="e">
        <f t="shared" si="19"/>
        <v>#DIV/0!</v>
      </c>
    </row>
    <row r="91" spans="3:7" x14ac:dyDescent="0.3">
      <c r="C91" s="12">
        <f t="shared" si="15"/>
        <v>0</v>
      </c>
      <c r="D91" s="63">
        <f t="shared" si="16"/>
        <v>0</v>
      </c>
      <c r="E91" s="63">
        <f t="shared" si="17"/>
        <v>0</v>
      </c>
      <c r="F91" s="63" t="e">
        <f t="shared" si="18"/>
        <v>#DIV/0!</v>
      </c>
      <c r="G91" s="88" t="e">
        <f t="shared" si="19"/>
        <v>#DIV/0!</v>
      </c>
    </row>
    <row r="92" spans="3:7" x14ac:dyDescent="0.3">
      <c r="C92" s="12">
        <f t="shared" si="15"/>
        <v>0</v>
      </c>
      <c r="D92" s="63">
        <f t="shared" si="16"/>
        <v>0</v>
      </c>
      <c r="E92" s="63">
        <f t="shared" si="17"/>
        <v>0</v>
      </c>
      <c r="F92" s="63" t="e">
        <f t="shared" si="18"/>
        <v>#DIV/0!</v>
      </c>
      <c r="G92" s="88" t="e">
        <f t="shared" si="19"/>
        <v>#DIV/0!</v>
      </c>
    </row>
    <row r="93" spans="3:7" x14ac:dyDescent="0.3">
      <c r="C93" s="12">
        <f t="shared" si="15"/>
        <v>0</v>
      </c>
      <c r="D93" s="63">
        <f t="shared" si="16"/>
        <v>0</v>
      </c>
      <c r="E93" s="63">
        <f t="shared" si="17"/>
        <v>0</v>
      </c>
      <c r="F93" s="63" t="e">
        <f t="shared" si="18"/>
        <v>#DIV/0!</v>
      </c>
      <c r="G93" s="88" t="e">
        <f t="shared" si="19"/>
        <v>#DIV/0!</v>
      </c>
    </row>
    <row r="94" spans="3:7" x14ac:dyDescent="0.3">
      <c r="C94" s="12">
        <f t="shared" si="15"/>
        <v>0</v>
      </c>
      <c r="D94" s="63">
        <f t="shared" si="16"/>
        <v>0</v>
      </c>
      <c r="E94" s="63">
        <f t="shared" si="17"/>
        <v>0</v>
      </c>
      <c r="F94" s="63" t="e">
        <f t="shared" si="18"/>
        <v>#DIV/0!</v>
      </c>
      <c r="G94" s="88" t="e">
        <f t="shared" si="19"/>
        <v>#DIV/0!</v>
      </c>
    </row>
    <row r="95" spans="3:7" x14ac:dyDescent="0.3">
      <c r="C95" s="12">
        <f t="shared" si="15"/>
        <v>0</v>
      </c>
      <c r="D95" s="63">
        <f t="shared" si="16"/>
        <v>0</v>
      </c>
      <c r="E95" s="63">
        <f t="shared" si="17"/>
        <v>0</v>
      </c>
      <c r="F95" s="63" t="e">
        <f t="shared" si="18"/>
        <v>#DIV/0!</v>
      </c>
      <c r="G95" s="88" t="e">
        <f t="shared" si="19"/>
        <v>#DIV/0!</v>
      </c>
    </row>
    <row r="96" spans="3:7" x14ac:dyDescent="0.3">
      <c r="C96" s="12">
        <f t="shared" si="15"/>
        <v>0</v>
      </c>
      <c r="D96" s="63">
        <f t="shared" si="16"/>
        <v>0</v>
      </c>
      <c r="E96" s="63">
        <f t="shared" si="17"/>
        <v>0</v>
      </c>
      <c r="F96" s="63" t="e">
        <f t="shared" si="18"/>
        <v>#DIV/0!</v>
      </c>
      <c r="G96" s="88" t="e">
        <f t="shared" si="19"/>
        <v>#DIV/0!</v>
      </c>
    </row>
    <row r="97" spans="3:7" x14ac:dyDescent="0.3">
      <c r="C97" s="12">
        <f t="shared" si="15"/>
        <v>0</v>
      </c>
      <c r="D97" s="63">
        <f t="shared" si="16"/>
        <v>0</v>
      </c>
      <c r="E97" s="63">
        <f t="shared" si="17"/>
        <v>0</v>
      </c>
      <c r="F97" s="63" t="e">
        <f t="shared" si="18"/>
        <v>#DIV/0!</v>
      </c>
      <c r="G97" s="88" t="e">
        <f t="shared" si="19"/>
        <v>#DIV/0!</v>
      </c>
    </row>
    <row r="98" spans="3:7" x14ac:dyDescent="0.3">
      <c r="C98" s="12">
        <f t="shared" si="15"/>
        <v>0</v>
      </c>
      <c r="D98" s="63">
        <f t="shared" si="16"/>
        <v>0</v>
      </c>
      <c r="E98" s="63">
        <f t="shared" si="17"/>
        <v>0</v>
      </c>
      <c r="F98" s="63" t="e">
        <f t="shared" si="18"/>
        <v>#DIV/0!</v>
      </c>
      <c r="G98" s="88" t="e">
        <f t="shared" si="19"/>
        <v>#DIV/0!</v>
      </c>
    </row>
    <row r="99" spans="3:7" x14ac:dyDescent="0.3">
      <c r="C99" s="12">
        <f t="shared" si="15"/>
        <v>0</v>
      </c>
      <c r="D99" s="63">
        <f t="shared" si="16"/>
        <v>0</v>
      </c>
      <c r="E99" s="63">
        <f t="shared" si="17"/>
        <v>0</v>
      </c>
      <c r="F99" s="63" t="e">
        <f t="shared" si="18"/>
        <v>#DIV/0!</v>
      </c>
      <c r="G99" s="88" t="e">
        <f t="shared" si="19"/>
        <v>#DIV/0!</v>
      </c>
    </row>
    <row r="100" spans="3:7" x14ac:dyDescent="0.3">
      <c r="C100" s="12">
        <f t="shared" si="15"/>
        <v>0</v>
      </c>
      <c r="D100" s="63">
        <f t="shared" si="16"/>
        <v>0</v>
      </c>
      <c r="E100" s="63">
        <f t="shared" si="17"/>
        <v>0</v>
      </c>
      <c r="F100" s="63" t="e">
        <f t="shared" si="18"/>
        <v>#DIV/0!</v>
      </c>
      <c r="G100" s="88" t="e">
        <f t="shared" si="19"/>
        <v>#DIV/0!</v>
      </c>
    </row>
    <row r="101" spans="3:7" x14ac:dyDescent="0.3">
      <c r="C101" s="12">
        <f t="shared" si="15"/>
        <v>0</v>
      </c>
      <c r="D101" s="63">
        <f t="shared" si="16"/>
        <v>0</v>
      </c>
      <c r="E101" s="63">
        <f t="shared" si="17"/>
        <v>0</v>
      </c>
      <c r="F101" s="63" t="e">
        <f t="shared" si="18"/>
        <v>#DIV/0!</v>
      </c>
      <c r="G101" s="88" t="e">
        <f t="shared" si="19"/>
        <v>#DIV/0!</v>
      </c>
    </row>
    <row r="102" spans="3:7" x14ac:dyDescent="0.3">
      <c r="C102" s="12">
        <f t="shared" si="15"/>
        <v>0</v>
      </c>
      <c r="D102" s="63">
        <f t="shared" si="16"/>
        <v>0</v>
      </c>
      <c r="E102" s="63">
        <f t="shared" si="17"/>
        <v>0</v>
      </c>
      <c r="F102" s="63" t="e">
        <f t="shared" si="18"/>
        <v>#DIV/0!</v>
      </c>
      <c r="G102" s="88" t="e">
        <f t="shared" si="19"/>
        <v>#DIV/0!</v>
      </c>
    </row>
    <row r="103" spans="3:7" x14ac:dyDescent="0.3">
      <c r="C103" s="12">
        <f t="shared" si="15"/>
        <v>0</v>
      </c>
      <c r="D103" s="63">
        <f t="shared" si="16"/>
        <v>0</v>
      </c>
      <c r="E103" s="63">
        <f t="shared" si="17"/>
        <v>0</v>
      </c>
      <c r="F103" s="63" t="e">
        <f t="shared" si="18"/>
        <v>#DIV/0!</v>
      </c>
      <c r="G103" s="88" t="e">
        <f t="shared" si="19"/>
        <v>#DIV/0!</v>
      </c>
    </row>
    <row r="104" spans="3:7" x14ac:dyDescent="0.3">
      <c r="C104" s="12">
        <f t="shared" si="15"/>
        <v>0</v>
      </c>
      <c r="D104" s="63">
        <f t="shared" si="16"/>
        <v>0</v>
      </c>
      <c r="E104" s="63">
        <f t="shared" si="17"/>
        <v>0</v>
      </c>
      <c r="F104" s="63" t="e">
        <f t="shared" si="18"/>
        <v>#DIV/0!</v>
      </c>
      <c r="G104" s="88" t="e">
        <f t="shared" si="19"/>
        <v>#DIV/0!</v>
      </c>
    </row>
    <row r="105" spans="3:7" x14ac:dyDescent="0.3">
      <c r="C105" s="12">
        <f t="shared" si="15"/>
        <v>0</v>
      </c>
      <c r="D105" s="63">
        <f t="shared" si="16"/>
        <v>0</v>
      </c>
      <c r="E105" s="63">
        <f t="shared" si="17"/>
        <v>0</v>
      </c>
      <c r="F105" s="63" t="e">
        <f t="shared" si="18"/>
        <v>#DIV/0!</v>
      </c>
      <c r="G105" s="88" t="e">
        <f t="shared" si="19"/>
        <v>#DIV/0!</v>
      </c>
    </row>
    <row r="106" spans="3:7" x14ac:dyDescent="0.3">
      <c r="C106" s="12">
        <f t="shared" si="15"/>
        <v>0</v>
      </c>
      <c r="D106" s="63">
        <f t="shared" si="16"/>
        <v>0</v>
      </c>
      <c r="E106" s="63">
        <f t="shared" si="17"/>
        <v>0</v>
      </c>
      <c r="F106" s="63" t="e">
        <f t="shared" si="18"/>
        <v>#DIV/0!</v>
      </c>
      <c r="G106" s="88" t="e">
        <f t="shared" si="19"/>
        <v>#DIV/0!</v>
      </c>
    </row>
    <row r="107" spans="3:7" x14ac:dyDescent="0.3">
      <c r="C107" s="12">
        <f t="shared" si="15"/>
        <v>0</v>
      </c>
      <c r="D107" s="63">
        <f t="shared" si="16"/>
        <v>0</v>
      </c>
      <c r="E107" s="63">
        <f t="shared" si="17"/>
        <v>0</v>
      </c>
      <c r="F107" s="63" t="e">
        <f t="shared" si="18"/>
        <v>#DIV/0!</v>
      </c>
      <c r="G107" s="88" t="e">
        <f t="shared" si="19"/>
        <v>#DIV/0!</v>
      </c>
    </row>
    <row r="108" spans="3:7" x14ac:dyDescent="0.3">
      <c r="C108" s="12">
        <f t="shared" si="15"/>
        <v>0</v>
      </c>
      <c r="D108" s="63">
        <f t="shared" si="16"/>
        <v>0</v>
      </c>
      <c r="E108" s="63">
        <f t="shared" si="17"/>
        <v>0</v>
      </c>
      <c r="F108" s="63" t="e">
        <f t="shared" si="18"/>
        <v>#DIV/0!</v>
      </c>
      <c r="G108" s="88" t="e">
        <f t="shared" si="19"/>
        <v>#DIV/0!</v>
      </c>
    </row>
    <row r="109" spans="3:7" x14ac:dyDescent="0.3">
      <c r="C109" s="12">
        <f t="shared" si="15"/>
        <v>0</v>
      </c>
      <c r="D109" s="63">
        <f t="shared" si="16"/>
        <v>0</v>
      </c>
      <c r="E109" s="63">
        <f t="shared" si="17"/>
        <v>0</v>
      </c>
      <c r="F109" s="63" t="e">
        <f t="shared" si="18"/>
        <v>#DIV/0!</v>
      </c>
      <c r="G109" s="88" t="e">
        <f t="shared" si="19"/>
        <v>#DIV/0!</v>
      </c>
    </row>
    <row r="110" spans="3:7" x14ac:dyDescent="0.3">
      <c r="C110" s="12">
        <f t="shared" si="15"/>
        <v>0</v>
      </c>
      <c r="D110" s="63">
        <f t="shared" si="16"/>
        <v>0</v>
      </c>
      <c r="E110" s="63">
        <f t="shared" si="17"/>
        <v>0</v>
      </c>
      <c r="F110" s="63" t="e">
        <f t="shared" si="18"/>
        <v>#DIV/0!</v>
      </c>
      <c r="G110" s="88" t="e">
        <f t="shared" si="19"/>
        <v>#DIV/0!</v>
      </c>
    </row>
    <row r="111" spans="3:7" x14ac:dyDescent="0.3">
      <c r="C111" s="12">
        <f t="shared" si="15"/>
        <v>0</v>
      </c>
      <c r="D111" s="63">
        <f t="shared" si="16"/>
        <v>0</v>
      </c>
      <c r="E111" s="63">
        <f t="shared" si="17"/>
        <v>0</v>
      </c>
      <c r="F111" s="63" t="e">
        <f t="shared" si="18"/>
        <v>#DIV/0!</v>
      </c>
      <c r="G111" s="88" t="e">
        <f t="shared" si="19"/>
        <v>#DIV/0!</v>
      </c>
    </row>
    <row r="112" spans="3:7" x14ac:dyDescent="0.3">
      <c r="C112" s="12">
        <f t="shared" si="15"/>
        <v>0</v>
      </c>
      <c r="D112" s="63">
        <f t="shared" si="16"/>
        <v>0</v>
      </c>
      <c r="E112" s="63">
        <f t="shared" si="17"/>
        <v>0</v>
      </c>
      <c r="F112" s="63" t="e">
        <f t="shared" si="18"/>
        <v>#DIV/0!</v>
      </c>
      <c r="G112" s="88" t="e">
        <f t="shared" si="19"/>
        <v>#DIV/0!</v>
      </c>
    </row>
    <row r="113" spans="3:7" x14ac:dyDescent="0.3">
      <c r="C113" s="12">
        <f t="shared" si="15"/>
        <v>0</v>
      </c>
      <c r="D113" s="63">
        <f t="shared" si="16"/>
        <v>0</v>
      </c>
      <c r="E113" s="63">
        <f t="shared" si="17"/>
        <v>0</v>
      </c>
      <c r="F113" s="63" t="e">
        <f t="shared" si="18"/>
        <v>#DIV/0!</v>
      </c>
      <c r="G113" s="88" t="e">
        <f t="shared" si="19"/>
        <v>#DIV/0!</v>
      </c>
    </row>
    <row r="114" spans="3:7" x14ac:dyDescent="0.3">
      <c r="C114" s="12">
        <f t="shared" si="15"/>
        <v>0</v>
      </c>
      <c r="D114" s="63">
        <f t="shared" si="16"/>
        <v>0</v>
      </c>
      <c r="E114" s="63">
        <f t="shared" si="17"/>
        <v>0</v>
      </c>
      <c r="F114" s="63" t="e">
        <f t="shared" si="18"/>
        <v>#DIV/0!</v>
      </c>
      <c r="G114" s="88" t="e">
        <f t="shared" si="19"/>
        <v>#DIV/0!</v>
      </c>
    </row>
    <row r="115" spans="3:7" x14ac:dyDescent="0.3">
      <c r="C115" s="12">
        <f t="shared" si="15"/>
        <v>0</v>
      </c>
      <c r="D115" s="63">
        <f t="shared" si="16"/>
        <v>0</v>
      </c>
      <c r="E115" s="63">
        <f t="shared" si="17"/>
        <v>0</v>
      </c>
      <c r="F115" s="63" t="e">
        <f t="shared" si="18"/>
        <v>#DIV/0!</v>
      </c>
      <c r="G115" s="88" t="e">
        <f t="shared" si="19"/>
        <v>#DIV/0!</v>
      </c>
    </row>
    <row r="116" spans="3:7" x14ac:dyDescent="0.3">
      <c r="C116" s="12">
        <f t="shared" si="15"/>
        <v>0</v>
      </c>
      <c r="D116" s="63">
        <f t="shared" si="16"/>
        <v>0</v>
      </c>
      <c r="E116" s="63">
        <f t="shared" si="17"/>
        <v>0</v>
      </c>
      <c r="F116" s="63" t="e">
        <f t="shared" si="18"/>
        <v>#DIV/0!</v>
      </c>
      <c r="G116" s="88" t="e">
        <f t="shared" si="19"/>
        <v>#DIV/0!</v>
      </c>
    </row>
    <row r="117" spans="3:7" x14ac:dyDescent="0.3">
      <c r="C117" s="12">
        <f t="shared" si="15"/>
        <v>0</v>
      </c>
      <c r="D117" s="63">
        <f t="shared" si="16"/>
        <v>0</v>
      </c>
      <c r="E117" s="63">
        <f t="shared" si="17"/>
        <v>0</v>
      </c>
      <c r="F117" s="63" t="e">
        <f t="shared" si="18"/>
        <v>#DIV/0!</v>
      </c>
      <c r="G117" s="88" t="e">
        <f t="shared" si="19"/>
        <v>#DIV/0!</v>
      </c>
    </row>
    <row r="118" spans="3:7" x14ac:dyDescent="0.3">
      <c r="C118" s="12">
        <f t="shared" si="15"/>
        <v>0</v>
      </c>
      <c r="D118" s="63">
        <f t="shared" si="16"/>
        <v>0</v>
      </c>
      <c r="E118" s="63">
        <f t="shared" si="17"/>
        <v>0</v>
      </c>
      <c r="F118" s="63" t="e">
        <f t="shared" si="18"/>
        <v>#DIV/0!</v>
      </c>
      <c r="G118" s="88" t="e">
        <f t="shared" si="19"/>
        <v>#DIV/0!</v>
      </c>
    </row>
    <row r="119" spans="3:7" x14ac:dyDescent="0.3">
      <c r="C119" s="12">
        <f t="shared" si="15"/>
        <v>0</v>
      </c>
      <c r="D119" s="63">
        <f t="shared" si="16"/>
        <v>0</v>
      </c>
      <c r="E119" s="63">
        <f t="shared" si="17"/>
        <v>0</v>
      </c>
      <c r="F119" s="63" t="e">
        <f t="shared" si="18"/>
        <v>#DIV/0!</v>
      </c>
      <c r="G119" s="88" t="e">
        <f t="shared" si="19"/>
        <v>#DIV/0!</v>
      </c>
    </row>
    <row r="120" spans="3:7" x14ac:dyDescent="0.3">
      <c r="C120" s="12">
        <f t="shared" si="15"/>
        <v>0</v>
      </c>
      <c r="D120" s="63">
        <f t="shared" si="16"/>
        <v>0</v>
      </c>
      <c r="E120" s="63">
        <f t="shared" si="17"/>
        <v>0</v>
      </c>
      <c r="F120" s="63" t="e">
        <f t="shared" si="18"/>
        <v>#DIV/0!</v>
      </c>
      <c r="G120" s="88" t="e">
        <f t="shared" si="19"/>
        <v>#DIV/0!</v>
      </c>
    </row>
    <row r="121" spans="3:7" x14ac:dyDescent="0.3">
      <c r="C121" s="12">
        <f t="shared" si="15"/>
        <v>0</v>
      </c>
      <c r="D121" s="63">
        <f t="shared" si="16"/>
        <v>0</v>
      </c>
      <c r="E121" s="63">
        <f t="shared" si="17"/>
        <v>0</v>
      </c>
      <c r="F121" s="63" t="e">
        <f t="shared" si="18"/>
        <v>#DIV/0!</v>
      </c>
      <c r="G121" s="88" t="e">
        <f t="shared" si="19"/>
        <v>#DIV/0!</v>
      </c>
    </row>
    <row r="122" spans="3:7" x14ac:dyDescent="0.3">
      <c r="C122" s="12">
        <f t="shared" si="15"/>
        <v>0</v>
      </c>
      <c r="D122" s="63">
        <f t="shared" si="16"/>
        <v>0</v>
      </c>
      <c r="E122" s="63">
        <f t="shared" si="17"/>
        <v>0</v>
      </c>
      <c r="F122" s="63" t="e">
        <f t="shared" si="18"/>
        <v>#DIV/0!</v>
      </c>
      <c r="G122" s="88" t="e">
        <f t="shared" si="19"/>
        <v>#DIV/0!</v>
      </c>
    </row>
    <row r="123" spans="3:7" x14ac:dyDescent="0.3">
      <c r="C123" s="12">
        <f t="shared" si="15"/>
        <v>0</v>
      </c>
      <c r="D123" s="63">
        <f t="shared" si="16"/>
        <v>0</v>
      </c>
      <c r="E123" s="63">
        <f t="shared" si="17"/>
        <v>0</v>
      </c>
      <c r="F123" s="63" t="e">
        <f t="shared" si="18"/>
        <v>#DIV/0!</v>
      </c>
      <c r="G123" s="88" t="e">
        <f t="shared" si="19"/>
        <v>#DIV/0!</v>
      </c>
    </row>
    <row r="124" spans="3:7" x14ac:dyDescent="0.3">
      <c r="C124" s="12">
        <f t="shared" si="15"/>
        <v>0</v>
      </c>
      <c r="D124" s="63">
        <f t="shared" si="16"/>
        <v>0</v>
      </c>
      <c r="E124" s="63">
        <f t="shared" si="17"/>
        <v>0</v>
      </c>
      <c r="F124" s="63" t="e">
        <f t="shared" si="18"/>
        <v>#DIV/0!</v>
      </c>
      <c r="G124" s="88" t="e">
        <f t="shared" si="19"/>
        <v>#DIV/0!</v>
      </c>
    </row>
    <row r="125" spans="3:7" x14ac:dyDescent="0.3">
      <c r="C125" s="12">
        <f t="shared" si="15"/>
        <v>0</v>
      </c>
      <c r="D125" s="63">
        <f t="shared" si="16"/>
        <v>0</v>
      </c>
      <c r="E125" s="63">
        <f t="shared" si="17"/>
        <v>0</v>
      </c>
      <c r="F125" s="63" t="e">
        <f t="shared" si="18"/>
        <v>#DIV/0!</v>
      </c>
      <c r="G125" s="88" t="e">
        <f t="shared" si="19"/>
        <v>#DIV/0!</v>
      </c>
    </row>
    <row r="126" spans="3:7" x14ac:dyDescent="0.3">
      <c r="C126" s="12">
        <f t="shared" si="15"/>
        <v>0</v>
      </c>
      <c r="D126" s="63">
        <f t="shared" si="16"/>
        <v>0</v>
      </c>
      <c r="E126" s="63">
        <f t="shared" si="17"/>
        <v>0</v>
      </c>
      <c r="F126" s="63" t="e">
        <f t="shared" si="18"/>
        <v>#DIV/0!</v>
      </c>
      <c r="G126" s="88" t="e">
        <f t="shared" si="19"/>
        <v>#DIV/0!</v>
      </c>
    </row>
    <row r="127" spans="3:7" x14ac:dyDescent="0.3">
      <c r="C127" s="12">
        <f t="shared" si="15"/>
        <v>0</v>
      </c>
      <c r="D127" s="63">
        <f t="shared" si="16"/>
        <v>0</v>
      </c>
      <c r="E127" s="63">
        <f t="shared" si="17"/>
        <v>0</v>
      </c>
      <c r="F127" s="63" t="e">
        <f t="shared" si="18"/>
        <v>#DIV/0!</v>
      </c>
      <c r="G127" s="88" t="e">
        <f t="shared" si="19"/>
        <v>#DIV/0!</v>
      </c>
    </row>
    <row r="128" spans="3:7" x14ac:dyDescent="0.3">
      <c r="C128" s="12">
        <f t="shared" si="15"/>
        <v>0</v>
      </c>
      <c r="D128" s="63">
        <f t="shared" si="16"/>
        <v>0</v>
      </c>
      <c r="E128" s="63">
        <f t="shared" si="17"/>
        <v>0</v>
      </c>
      <c r="F128" s="63" t="e">
        <f t="shared" si="18"/>
        <v>#DIV/0!</v>
      </c>
      <c r="G128" s="88" t="e">
        <f t="shared" si="19"/>
        <v>#DIV/0!</v>
      </c>
    </row>
    <row r="129" spans="3:7" x14ac:dyDescent="0.3">
      <c r="C129" s="12">
        <f t="shared" si="15"/>
        <v>0</v>
      </c>
      <c r="D129" s="63">
        <f t="shared" si="16"/>
        <v>0</v>
      </c>
      <c r="E129" s="63">
        <f t="shared" si="17"/>
        <v>0</v>
      </c>
      <c r="F129" s="63" t="e">
        <f t="shared" si="18"/>
        <v>#DIV/0!</v>
      </c>
      <c r="G129" s="88" t="e">
        <f t="shared" si="19"/>
        <v>#DIV/0!</v>
      </c>
    </row>
    <row r="130" spans="3:7" x14ac:dyDescent="0.3">
      <c r="C130" s="12">
        <f t="shared" si="15"/>
        <v>0</v>
      </c>
      <c r="D130" s="63">
        <f t="shared" si="16"/>
        <v>0</v>
      </c>
      <c r="E130" s="63">
        <f t="shared" si="17"/>
        <v>0</v>
      </c>
      <c r="F130" s="63" t="e">
        <f t="shared" si="18"/>
        <v>#DIV/0!</v>
      </c>
      <c r="G130" s="88" t="e">
        <f t="shared" si="19"/>
        <v>#DIV/0!</v>
      </c>
    </row>
    <row r="131" spans="3:7" x14ac:dyDescent="0.3">
      <c r="C131" s="12">
        <f t="shared" si="15"/>
        <v>0</v>
      </c>
      <c r="D131" s="63">
        <f t="shared" si="16"/>
        <v>0</v>
      </c>
      <c r="E131" s="63">
        <f t="shared" si="17"/>
        <v>0</v>
      </c>
      <c r="F131" s="63" t="e">
        <f t="shared" si="18"/>
        <v>#DIV/0!</v>
      </c>
      <c r="G131" s="88" t="e">
        <f t="shared" si="19"/>
        <v>#DIV/0!</v>
      </c>
    </row>
    <row r="132" spans="3:7" x14ac:dyDescent="0.3">
      <c r="C132" s="12">
        <f t="shared" si="15"/>
        <v>0</v>
      </c>
      <c r="D132" s="63">
        <f t="shared" si="16"/>
        <v>0</v>
      </c>
      <c r="E132" s="63">
        <f t="shared" si="17"/>
        <v>0</v>
      </c>
      <c r="F132" s="63" t="e">
        <f t="shared" si="18"/>
        <v>#DIV/0!</v>
      </c>
      <c r="G132" s="88" t="e">
        <f t="shared" si="19"/>
        <v>#DIV/0!</v>
      </c>
    </row>
    <row r="133" spans="3:7" x14ac:dyDescent="0.3">
      <c r="C133" s="12">
        <f t="shared" ref="C133:C196" si="20">COUNT(H133:CA133)</f>
        <v>0</v>
      </c>
      <c r="D133" s="63">
        <f t="shared" ref="D133:D196" si="21">MIN(H133:CB133)</f>
        <v>0</v>
      </c>
      <c r="E133" s="63">
        <f t="shared" ref="E133:E196" si="22">MAX(H133:CB133)</f>
        <v>0</v>
      </c>
      <c r="F133" s="63" t="e">
        <f t="shared" ref="F133:F196" si="23">AVERAGE(H133:CB133)</f>
        <v>#DIV/0!</v>
      </c>
      <c r="G133" s="88" t="e">
        <f t="shared" ref="G133:G196" si="24">STDEV(H133:CB133)</f>
        <v>#DIV/0!</v>
      </c>
    </row>
    <row r="134" spans="3:7" x14ac:dyDescent="0.3">
      <c r="C134" s="12">
        <f t="shared" si="20"/>
        <v>0</v>
      </c>
      <c r="D134" s="63">
        <f t="shared" si="21"/>
        <v>0</v>
      </c>
      <c r="E134" s="63">
        <f t="shared" si="22"/>
        <v>0</v>
      </c>
      <c r="F134" s="63" t="e">
        <f t="shared" si="23"/>
        <v>#DIV/0!</v>
      </c>
      <c r="G134" s="88" t="e">
        <f t="shared" si="24"/>
        <v>#DIV/0!</v>
      </c>
    </row>
    <row r="135" spans="3:7" x14ac:dyDescent="0.3">
      <c r="C135" s="12">
        <f t="shared" si="20"/>
        <v>0</v>
      </c>
      <c r="D135" s="63">
        <f t="shared" si="21"/>
        <v>0</v>
      </c>
      <c r="E135" s="63">
        <f t="shared" si="22"/>
        <v>0</v>
      </c>
      <c r="F135" s="63" t="e">
        <f t="shared" si="23"/>
        <v>#DIV/0!</v>
      </c>
      <c r="G135" s="88" t="e">
        <f t="shared" si="24"/>
        <v>#DIV/0!</v>
      </c>
    </row>
    <row r="136" spans="3:7" x14ac:dyDescent="0.3">
      <c r="C136" s="12">
        <f t="shared" si="20"/>
        <v>0</v>
      </c>
      <c r="D136" s="63">
        <f t="shared" si="21"/>
        <v>0</v>
      </c>
      <c r="E136" s="63">
        <f t="shared" si="22"/>
        <v>0</v>
      </c>
      <c r="F136" s="63" t="e">
        <f t="shared" si="23"/>
        <v>#DIV/0!</v>
      </c>
      <c r="G136" s="88" t="e">
        <f t="shared" si="24"/>
        <v>#DIV/0!</v>
      </c>
    </row>
    <row r="137" spans="3:7" x14ac:dyDescent="0.3">
      <c r="C137" s="12">
        <f t="shared" si="20"/>
        <v>0</v>
      </c>
      <c r="D137" s="63">
        <f t="shared" si="21"/>
        <v>0</v>
      </c>
      <c r="E137" s="63">
        <f t="shared" si="22"/>
        <v>0</v>
      </c>
      <c r="F137" s="63" t="e">
        <f t="shared" si="23"/>
        <v>#DIV/0!</v>
      </c>
      <c r="G137" s="88" t="e">
        <f t="shared" si="24"/>
        <v>#DIV/0!</v>
      </c>
    </row>
    <row r="138" spans="3:7" x14ac:dyDescent="0.3">
      <c r="C138" s="12">
        <f t="shared" si="20"/>
        <v>0</v>
      </c>
      <c r="D138" s="63">
        <f t="shared" si="21"/>
        <v>0</v>
      </c>
      <c r="E138" s="63">
        <f t="shared" si="22"/>
        <v>0</v>
      </c>
      <c r="F138" s="63" t="e">
        <f t="shared" si="23"/>
        <v>#DIV/0!</v>
      </c>
      <c r="G138" s="88" t="e">
        <f t="shared" si="24"/>
        <v>#DIV/0!</v>
      </c>
    </row>
    <row r="139" spans="3:7" x14ac:dyDescent="0.3">
      <c r="C139" s="12">
        <f t="shared" si="20"/>
        <v>0</v>
      </c>
      <c r="D139" s="63">
        <f t="shared" si="21"/>
        <v>0</v>
      </c>
      <c r="E139" s="63">
        <f t="shared" si="22"/>
        <v>0</v>
      </c>
      <c r="F139" s="63" t="e">
        <f t="shared" si="23"/>
        <v>#DIV/0!</v>
      </c>
      <c r="G139" s="88" t="e">
        <f t="shared" si="24"/>
        <v>#DIV/0!</v>
      </c>
    </row>
    <row r="140" spans="3:7" x14ac:dyDescent="0.3">
      <c r="C140" s="12">
        <f t="shared" si="20"/>
        <v>0</v>
      </c>
      <c r="D140" s="63">
        <f t="shared" si="21"/>
        <v>0</v>
      </c>
      <c r="E140" s="63">
        <f t="shared" si="22"/>
        <v>0</v>
      </c>
      <c r="F140" s="63" t="e">
        <f t="shared" si="23"/>
        <v>#DIV/0!</v>
      </c>
      <c r="G140" s="88" t="e">
        <f t="shared" si="24"/>
        <v>#DIV/0!</v>
      </c>
    </row>
    <row r="141" spans="3:7" x14ac:dyDescent="0.3">
      <c r="C141" s="12">
        <f t="shared" si="20"/>
        <v>0</v>
      </c>
      <c r="D141" s="63">
        <f t="shared" si="21"/>
        <v>0</v>
      </c>
      <c r="E141" s="63">
        <f t="shared" si="22"/>
        <v>0</v>
      </c>
      <c r="F141" s="63" t="e">
        <f t="shared" si="23"/>
        <v>#DIV/0!</v>
      </c>
      <c r="G141" s="88" t="e">
        <f t="shared" si="24"/>
        <v>#DIV/0!</v>
      </c>
    </row>
    <row r="142" spans="3:7" x14ac:dyDescent="0.3">
      <c r="C142" s="12">
        <f t="shared" si="20"/>
        <v>0</v>
      </c>
      <c r="D142" s="63">
        <f t="shared" si="21"/>
        <v>0</v>
      </c>
      <c r="E142" s="63">
        <f t="shared" si="22"/>
        <v>0</v>
      </c>
      <c r="F142" s="63" t="e">
        <f t="shared" si="23"/>
        <v>#DIV/0!</v>
      </c>
      <c r="G142" s="88" t="e">
        <f t="shared" si="24"/>
        <v>#DIV/0!</v>
      </c>
    </row>
    <row r="143" spans="3:7" x14ac:dyDescent="0.3">
      <c r="C143" s="12">
        <f t="shared" si="20"/>
        <v>0</v>
      </c>
      <c r="D143" s="63">
        <f t="shared" si="21"/>
        <v>0</v>
      </c>
      <c r="E143" s="63">
        <f t="shared" si="22"/>
        <v>0</v>
      </c>
      <c r="F143" s="63" t="e">
        <f t="shared" si="23"/>
        <v>#DIV/0!</v>
      </c>
      <c r="G143" s="88" t="e">
        <f t="shared" si="24"/>
        <v>#DIV/0!</v>
      </c>
    </row>
    <row r="144" spans="3:7" x14ac:dyDescent="0.3">
      <c r="C144" s="12">
        <f t="shared" si="20"/>
        <v>0</v>
      </c>
      <c r="D144" s="63">
        <f t="shared" si="21"/>
        <v>0</v>
      </c>
      <c r="E144" s="63">
        <f t="shared" si="22"/>
        <v>0</v>
      </c>
      <c r="F144" s="63" t="e">
        <f t="shared" si="23"/>
        <v>#DIV/0!</v>
      </c>
      <c r="G144" s="88" t="e">
        <f t="shared" si="24"/>
        <v>#DIV/0!</v>
      </c>
    </row>
    <row r="145" spans="3:7" x14ac:dyDescent="0.3">
      <c r="C145" s="12">
        <f t="shared" si="20"/>
        <v>0</v>
      </c>
      <c r="D145" s="63">
        <f t="shared" si="21"/>
        <v>0</v>
      </c>
      <c r="E145" s="63">
        <f t="shared" si="22"/>
        <v>0</v>
      </c>
      <c r="F145" s="63" t="e">
        <f t="shared" si="23"/>
        <v>#DIV/0!</v>
      </c>
      <c r="G145" s="88" t="e">
        <f t="shared" si="24"/>
        <v>#DIV/0!</v>
      </c>
    </row>
    <row r="146" spans="3:7" x14ac:dyDescent="0.3">
      <c r="C146" s="12">
        <f t="shared" si="20"/>
        <v>0</v>
      </c>
      <c r="D146" s="63">
        <f t="shared" si="21"/>
        <v>0</v>
      </c>
      <c r="E146" s="63">
        <f t="shared" si="22"/>
        <v>0</v>
      </c>
      <c r="F146" s="63" t="e">
        <f t="shared" si="23"/>
        <v>#DIV/0!</v>
      </c>
      <c r="G146" s="88" t="e">
        <f t="shared" si="24"/>
        <v>#DIV/0!</v>
      </c>
    </row>
    <row r="147" spans="3:7" x14ac:dyDescent="0.3">
      <c r="C147" s="12">
        <f t="shared" si="20"/>
        <v>0</v>
      </c>
      <c r="D147" s="63">
        <f t="shared" si="21"/>
        <v>0</v>
      </c>
      <c r="E147" s="63">
        <f t="shared" si="22"/>
        <v>0</v>
      </c>
      <c r="F147" s="63" t="e">
        <f t="shared" si="23"/>
        <v>#DIV/0!</v>
      </c>
      <c r="G147" s="88" t="e">
        <f t="shared" si="24"/>
        <v>#DIV/0!</v>
      </c>
    </row>
    <row r="148" spans="3:7" x14ac:dyDescent="0.3">
      <c r="C148" s="12">
        <f t="shared" si="20"/>
        <v>0</v>
      </c>
      <c r="D148" s="63">
        <f t="shared" si="21"/>
        <v>0</v>
      </c>
      <c r="E148" s="63">
        <f t="shared" si="22"/>
        <v>0</v>
      </c>
      <c r="F148" s="63" t="e">
        <f t="shared" si="23"/>
        <v>#DIV/0!</v>
      </c>
      <c r="G148" s="88" t="e">
        <f t="shared" si="24"/>
        <v>#DIV/0!</v>
      </c>
    </row>
    <row r="149" spans="3:7" x14ac:dyDescent="0.3">
      <c r="C149" s="12">
        <f t="shared" si="20"/>
        <v>0</v>
      </c>
      <c r="D149" s="63">
        <f t="shared" si="21"/>
        <v>0</v>
      </c>
      <c r="E149" s="63">
        <f t="shared" si="22"/>
        <v>0</v>
      </c>
      <c r="F149" s="63" t="e">
        <f t="shared" si="23"/>
        <v>#DIV/0!</v>
      </c>
      <c r="G149" s="88" t="e">
        <f t="shared" si="24"/>
        <v>#DIV/0!</v>
      </c>
    </row>
    <row r="150" spans="3:7" x14ac:dyDescent="0.3">
      <c r="C150" s="12">
        <f t="shared" si="20"/>
        <v>0</v>
      </c>
      <c r="D150" s="63">
        <f t="shared" si="21"/>
        <v>0</v>
      </c>
      <c r="E150" s="63">
        <f t="shared" si="22"/>
        <v>0</v>
      </c>
      <c r="F150" s="63" t="e">
        <f t="shared" si="23"/>
        <v>#DIV/0!</v>
      </c>
      <c r="G150" s="88" t="e">
        <f t="shared" si="24"/>
        <v>#DIV/0!</v>
      </c>
    </row>
    <row r="151" spans="3:7" x14ac:dyDescent="0.3">
      <c r="C151" s="12">
        <f t="shared" si="20"/>
        <v>0</v>
      </c>
      <c r="D151" s="63">
        <f t="shared" si="21"/>
        <v>0</v>
      </c>
      <c r="E151" s="63">
        <f t="shared" si="22"/>
        <v>0</v>
      </c>
      <c r="F151" s="63" t="e">
        <f t="shared" si="23"/>
        <v>#DIV/0!</v>
      </c>
      <c r="G151" s="88" t="e">
        <f t="shared" si="24"/>
        <v>#DIV/0!</v>
      </c>
    </row>
    <row r="152" spans="3:7" x14ac:dyDescent="0.3">
      <c r="C152" s="12">
        <f t="shared" si="20"/>
        <v>0</v>
      </c>
      <c r="D152" s="63">
        <f t="shared" si="21"/>
        <v>0</v>
      </c>
      <c r="E152" s="63">
        <f t="shared" si="22"/>
        <v>0</v>
      </c>
      <c r="F152" s="63" t="e">
        <f t="shared" si="23"/>
        <v>#DIV/0!</v>
      </c>
      <c r="G152" s="88" t="e">
        <f t="shared" si="24"/>
        <v>#DIV/0!</v>
      </c>
    </row>
    <row r="153" spans="3:7" x14ac:dyDescent="0.3">
      <c r="C153" s="12">
        <f t="shared" si="20"/>
        <v>0</v>
      </c>
      <c r="D153" s="63">
        <f t="shared" si="21"/>
        <v>0</v>
      </c>
      <c r="E153" s="63">
        <f t="shared" si="22"/>
        <v>0</v>
      </c>
      <c r="F153" s="63" t="e">
        <f t="shared" si="23"/>
        <v>#DIV/0!</v>
      </c>
      <c r="G153" s="88" t="e">
        <f t="shared" si="24"/>
        <v>#DIV/0!</v>
      </c>
    </row>
    <row r="154" spans="3:7" x14ac:dyDescent="0.3">
      <c r="C154" s="12">
        <f t="shared" si="20"/>
        <v>0</v>
      </c>
      <c r="D154" s="63">
        <f t="shared" si="21"/>
        <v>0</v>
      </c>
      <c r="E154" s="63">
        <f t="shared" si="22"/>
        <v>0</v>
      </c>
      <c r="F154" s="63" t="e">
        <f t="shared" si="23"/>
        <v>#DIV/0!</v>
      </c>
      <c r="G154" s="88" t="e">
        <f t="shared" si="24"/>
        <v>#DIV/0!</v>
      </c>
    </row>
    <row r="155" spans="3:7" x14ac:dyDescent="0.3">
      <c r="C155" s="12">
        <f t="shared" si="20"/>
        <v>0</v>
      </c>
      <c r="D155" s="63">
        <f t="shared" si="21"/>
        <v>0</v>
      </c>
      <c r="E155" s="63">
        <f t="shared" si="22"/>
        <v>0</v>
      </c>
      <c r="F155" s="63" t="e">
        <f t="shared" si="23"/>
        <v>#DIV/0!</v>
      </c>
      <c r="G155" s="88" t="e">
        <f t="shared" si="24"/>
        <v>#DIV/0!</v>
      </c>
    </row>
    <row r="156" spans="3:7" x14ac:dyDescent="0.3">
      <c r="C156" s="12">
        <f t="shared" si="20"/>
        <v>0</v>
      </c>
      <c r="D156" s="63">
        <f t="shared" si="21"/>
        <v>0</v>
      </c>
      <c r="E156" s="63">
        <f t="shared" si="22"/>
        <v>0</v>
      </c>
      <c r="F156" s="63" t="e">
        <f t="shared" si="23"/>
        <v>#DIV/0!</v>
      </c>
      <c r="G156" s="88" t="e">
        <f t="shared" si="24"/>
        <v>#DIV/0!</v>
      </c>
    </row>
    <row r="157" spans="3:7" x14ac:dyDescent="0.3">
      <c r="C157" s="12">
        <f t="shared" si="20"/>
        <v>0</v>
      </c>
      <c r="D157" s="63">
        <f t="shared" si="21"/>
        <v>0</v>
      </c>
      <c r="E157" s="63">
        <f t="shared" si="22"/>
        <v>0</v>
      </c>
      <c r="F157" s="63" t="e">
        <f t="shared" si="23"/>
        <v>#DIV/0!</v>
      </c>
      <c r="G157" s="88" t="e">
        <f t="shared" si="24"/>
        <v>#DIV/0!</v>
      </c>
    </row>
    <row r="158" spans="3:7" x14ac:dyDescent="0.3">
      <c r="C158" s="12">
        <f t="shared" si="20"/>
        <v>0</v>
      </c>
      <c r="D158" s="63">
        <f t="shared" si="21"/>
        <v>0</v>
      </c>
      <c r="E158" s="63">
        <f t="shared" si="22"/>
        <v>0</v>
      </c>
      <c r="F158" s="63" t="e">
        <f t="shared" si="23"/>
        <v>#DIV/0!</v>
      </c>
      <c r="G158" s="88" t="e">
        <f t="shared" si="24"/>
        <v>#DIV/0!</v>
      </c>
    </row>
    <row r="159" spans="3:7" x14ac:dyDescent="0.3">
      <c r="C159" s="12">
        <f t="shared" si="20"/>
        <v>0</v>
      </c>
      <c r="D159" s="63">
        <f t="shared" si="21"/>
        <v>0</v>
      </c>
      <c r="E159" s="63">
        <f t="shared" si="22"/>
        <v>0</v>
      </c>
      <c r="F159" s="63" t="e">
        <f t="shared" si="23"/>
        <v>#DIV/0!</v>
      </c>
      <c r="G159" s="88" t="e">
        <f t="shared" si="24"/>
        <v>#DIV/0!</v>
      </c>
    </row>
    <row r="160" spans="3:7" x14ac:dyDescent="0.3">
      <c r="C160" s="12">
        <f t="shared" si="20"/>
        <v>0</v>
      </c>
      <c r="D160" s="63">
        <f t="shared" si="21"/>
        <v>0</v>
      </c>
      <c r="E160" s="63">
        <f t="shared" si="22"/>
        <v>0</v>
      </c>
      <c r="F160" s="63" t="e">
        <f t="shared" si="23"/>
        <v>#DIV/0!</v>
      </c>
      <c r="G160" s="88" t="e">
        <f t="shared" si="24"/>
        <v>#DIV/0!</v>
      </c>
    </row>
    <row r="161" spans="3:7" x14ac:dyDescent="0.3">
      <c r="C161" s="12">
        <f t="shared" si="20"/>
        <v>0</v>
      </c>
      <c r="D161" s="63">
        <f t="shared" si="21"/>
        <v>0</v>
      </c>
      <c r="E161" s="63">
        <f t="shared" si="22"/>
        <v>0</v>
      </c>
      <c r="F161" s="63" t="e">
        <f t="shared" si="23"/>
        <v>#DIV/0!</v>
      </c>
      <c r="G161" s="88" t="e">
        <f t="shared" si="24"/>
        <v>#DIV/0!</v>
      </c>
    </row>
    <row r="162" spans="3:7" x14ac:dyDescent="0.3">
      <c r="C162" s="12">
        <f t="shared" si="20"/>
        <v>0</v>
      </c>
      <c r="D162" s="63">
        <f t="shared" si="21"/>
        <v>0</v>
      </c>
      <c r="E162" s="63">
        <f t="shared" si="22"/>
        <v>0</v>
      </c>
      <c r="F162" s="63" t="e">
        <f t="shared" si="23"/>
        <v>#DIV/0!</v>
      </c>
      <c r="G162" s="88" t="e">
        <f t="shared" si="24"/>
        <v>#DIV/0!</v>
      </c>
    </row>
    <row r="163" spans="3:7" x14ac:dyDescent="0.3">
      <c r="C163" s="12">
        <f t="shared" si="20"/>
        <v>0</v>
      </c>
      <c r="D163" s="63">
        <f t="shared" si="21"/>
        <v>0</v>
      </c>
      <c r="E163" s="63">
        <f t="shared" si="22"/>
        <v>0</v>
      </c>
      <c r="F163" s="63" t="e">
        <f t="shared" si="23"/>
        <v>#DIV/0!</v>
      </c>
      <c r="G163" s="88" t="e">
        <f t="shared" si="24"/>
        <v>#DIV/0!</v>
      </c>
    </row>
    <row r="164" spans="3:7" x14ac:dyDescent="0.3">
      <c r="C164" s="12">
        <f t="shared" si="20"/>
        <v>0</v>
      </c>
      <c r="D164" s="63">
        <f t="shared" si="21"/>
        <v>0</v>
      </c>
      <c r="E164" s="63">
        <f t="shared" si="22"/>
        <v>0</v>
      </c>
      <c r="F164" s="63" t="e">
        <f t="shared" si="23"/>
        <v>#DIV/0!</v>
      </c>
      <c r="G164" s="88" t="e">
        <f t="shared" si="24"/>
        <v>#DIV/0!</v>
      </c>
    </row>
    <row r="165" spans="3:7" x14ac:dyDescent="0.3">
      <c r="C165" s="12">
        <f t="shared" si="20"/>
        <v>0</v>
      </c>
      <c r="D165" s="63">
        <f t="shared" si="21"/>
        <v>0</v>
      </c>
      <c r="E165" s="63">
        <f t="shared" si="22"/>
        <v>0</v>
      </c>
      <c r="F165" s="63" t="e">
        <f t="shared" si="23"/>
        <v>#DIV/0!</v>
      </c>
      <c r="G165" s="88" t="e">
        <f t="shared" si="24"/>
        <v>#DIV/0!</v>
      </c>
    </row>
    <row r="166" spans="3:7" x14ac:dyDescent="0.3">
      <c r="C166" s="12">
        <f t="shared" si="20"/>
        <v>0</v>
      </c>
      <c r="D166" s="63">
        <f t="shared" si="21"/>
        <v>0</v>
      </c>
      <c r="E166" s="63">
        <f t="shared" si="22"/>
        <v>0</v>
      </c>
      <c r="F166" s="63" t="e">
        <f t="shared" si="23"/>
        <v>#DIV/0!</v>
      </c>
      <c r="G166" s="88" t="e">
        <f t="shared" si="24"/>
        <v>#DIV/0!</v>
      </c>
    </row>
    <row r="167" spans="3:7" x14ac:dyDescent="0.3">
      <c r="C167" s="12">
        <f t="shared" si="20"/>
        <v>0</v>
      </c>
      <c r="D167" s="63">
        <f t="shared" si="21"/>
        <v>0</v>
      </c>
      <c r="E167" s="63">
        <f t="shared" si="22"/>
        <v>0</v>
      </c>
      <c r="F167" s="63" t="e">
        <f t="shared" si="23"/>
        <v>#DIV/0!</v>
      </c>
      <c r="G167" s="88" t="e">
        <f t="shared" si="24"/>
        <v>#DIV/0!</v>
      </c>
    </row>
    <row r="168" spans="3:7" x14ac:dyDescent="0.3">
      <c r="C168" s="12">
        <f t="shared" si="20"/>
        <v>0</v>
      </c>
      <c r="D168" s="63">
        <f t="shared" si="21"/>
        <v>0</v>
      </c>
      <c r="E168" s="63">
        <f t="shared" si="22"/>
        <v>0</v>
      </c>
      <c r="F168" s="63" t="e">
        <f t="shared" si="23"/>
        <v>#DIV/0!</v>
      </c>
      <c r="G168" s="88" t="e">
        <f t="shared" si="24"/>
        <v>#DIV/0!</v>
      </c>
    </row>
    <row r="169" spans="3:7" x14ac:dyDescent="0.3">
      <c r="C169" s="12">
        <f t="shared" si="20"/>
        <v>0</v>
      </c>
      <c r="D169" s="63">
        <f t="shared" si="21"/>
        <v>0</v>
      </c>
      <c r="E169" s="63">
        <f t="shared" si="22"/>
        <v>0</v>
      </c>
      <c r="F169" s="63" t="e">
        <f t="shared" si="23"/>
        <v>#DIV/0!</v>
      </c>
      <c r="G169" s="88" t="e">
        <f t="shared" si="24"/>
        <v>#DIV/0!</v>
      </c>
    </row>
    <row r="170" spans="3:7" x14ac:dyDescent="0.3">
      <c r="C170" s="12">
        <f t="shared" si="20"/>
        <v>0</v>
      </c>
      <c r="D170" s="63">
        <f t="shared" si="21"/>
        <v>0</v>
      </c>
      <c r="E170" s="63">
        <f t="shared" si="22"/>
        <v>0</v>
      </c>
      <c r="F170" s="63" t="e">
        <f t="shared" si="23"/>
        <v>#DIV/0!</v>
      </c>
      <c r="G170" s="88" t="e">
        <f t="shared" si="24"/>
        <v>#DIV/0!</v>
      </c>
    </row>
    <row r="171" spans="3:7" x14ac:dyDescent="0.3">
      <c r="C171" s="12">
        <f t="shared" si="20"/>
        <v>0</v>
      </c>
      <c r="D171" s="63">
        <f t="shared" si="21"/>
        <v>0</v>
      </c>
      <c r="E171" s="63">
        <f t="shared" si="22"/>
        <v>0</v>
      </c>
      <c r="F171" s="63" t="e">
        <f t="shared" si="23"/>
        <v>#DIV/0!</v>
      </c>
      <c r="G171" s="88" t="e">
        <f t="shared" si="24"/>
        <v>#DIV/0!</v>
      </c>
    </row>
    <row r="172" spans="3:7" x14ac:dyDescent="0.3">
      <c r="C172" s="12">
        <f t="shared" si="20"/>
        <v>0</v>
      </c>
      <c r="D172" s="63">
        <f t="shared" si="21"/>
        <v>0</v>
      </c>
      <c r="E172" s="63">
        <f t="shared" si="22"/>
        <v>0</v>
      </c>
      <c r="F172" s="63" t="e">
        <f t="shared" si="23"/>
        <v>#DIV/0!</v>
      </c>
      <c r="G172" s="88" t="e">
        <f t="shared" si="24"/>
        <v>#DIV/0!</v>
      </c>
    </row>
    <row r="173" spans="3:7" x14ac:dyDescent="0.3">
      <c r="C173" s="12">
        <f t="shared" si="20"/>
        <v>0</v>
      </c>
      <c r="D173" s="63">
        <f t="shared" si="21"/>
        <v>0</v>
      </c>
      <c r="E173" s="63">
        <f t="shared" si="22"/>
        <v>0</v>
      </c>
      <c r="F173" s="63" t="e">
        <f t="shared" si="23"/>
        <v>#DIV/0!</v>
      </c>
      <c r="G173" s="88" t="e">
        <f t="shared" si="24"/>
        <v>#DIV/0!</v>
      </c>
    </row>
    <row r="174" spans="3:7" x14ac:dyDescent="0.3">
      <c r="C174" s="12">
        <f t="shared" si="20"/>
        <v>0</v>
      </c>
      <c r="D174" s="63">
        <f t="shared" si="21"/>
        <v>0</v>
      </c>
      <c r="E174" s="63">
        <f t="shared" si="22"/>
        <v>0</v>
      </c>
      <c r="F174" s="63" t="e">
        <f t="shared" si="23"/>
        <v>#DIV/0!</v>
      </c>
      <c r="G174" s="88" t="e">
        <f t="shared" si="24"/>
        <v>#DIV/0!</v>
      </c>
    </row>
    <row r="175" spans="3:7" x14ac:dyDescent="0.3">
      <c r="C175" s="12">
        <f t="shared" si="20"/>
        <v>0</v>
      </c>
      <c r="D175" s="63">
        <f t="shared" si="21"/>
        <v>0</v>
      </c>
      <c r="E175" s="63">
        <f t="shared" si="22"/>
        <v>0</v>
      </c>
      <c r="F175" s="63" t="e">
        <f t="shared" si="23"/>
        <v>#DIV/0!</v>
      </c>
      <c r="G175" s="88" t="e">
        <f t="shared" si="24"/>
        <v>#DIV/0!</v>
      </c>
    </row>
    <row r="176" spans="3:7" x14ac:dyDescent="0.3">
      <c r="C176" s="12">
        <f t="shared" si="20"/>
        <v>0</v>
      </c>
      <c r="D176" s="63">
        <f t="shared" si="21"/>
        <v>0</v>
      </c>
      <c r="E176" s="63">
        <f t="shared" si="22"/>
        <v>0</v>
      </c>
      <c r="F176" s="63" t="e">
        <f t="shared" si="23"/>
        <v>#DIV/0!</v>
      </c>
      <c r="G176" s="88" t="e">
        <f t="shared" si="24"/>
        <v>#DIV/0!</v>
      </c>
    </row>
    <row r="177" spans="3:7" x14ac:dyDescent="0.3">
      <c r="C177" s="12">
        <f t="shared" si="20"/>
        <v>0</v>
      </c>
      <c r="D177" s="63">
        <f t="shared" si="21"/>
        <v>0</v>
      </c>
      <c r="E177" s="63">
        <f t="shared" si="22"/>
        <v>0</v>
      </c>
      <c r="F177" s="63" t="e">
        <f t="shared" si="23"/>
        <v>#DIV/0!</v>
      </c>
      <c r="G177" s="88" t="e">
        <f t="shared" si="24"/>
        <v>#DIV/0!</v>
      </c>
    </row>
    <row r="178" spans="3:7" x14ac:dyDescent="0.3">
      <c r="C178" s="12">
        <f t="shared" si="20"/>
        <v>0</v>
      </c>
      <c r="D178" s="63">
        <f t="shared" si="21"/>
        <v>0</v>
      </c>
      <c r="E178" s="63">
        <f t="shared" si="22"/>
        <v>0</v>
      </c>
      <c r="F178" s="63" t="e">
        <f t="shared" si="23"/>
        <v>#DIV/0!</v>
      </c>
      <c r="G178" s="88" t="e">
        <f t="shared" si="24"/>
        <v>#DIV/0!</v>
      </c>
    </row>
    <row r="179" spans="3:7" x14ac:dyDescent="0.3">
      <c r="C179" s="12">
        <f t="shared" si="20"/>
        <v>0</v>
      </c>
      <c r="D179" s="63">
        <f t="shared" si="21"/>
        <v>0</v>
      </c>
      <c r="E179" s="63">
        <f t="shared" si="22"/>
        <v>0</v>
      </c>
      <c r="F179" s="63" t="e">
        <f t="shared" si="23"/>
        <v>#DIV/0!</v>
      </c>
      <c r="G179" s="88" t="e">
        <f t="shared" si="24"/>
        <v>#DIV/0!</v>
      </c>
    </row>
    <row r="180" spans="3:7" x14ac:dyDescent="0.3">
      <c r="C180" s="12">
        <f t="shared" si="20"/>
        <v>0</v>
      </c>
      <c r="D180" s="63">
        <f t="shared" si="21"/>
        <v>0</v>
      </c>
      <c r="E180" s="63">
        <f t="shared" si="22"/>
        <v>0</v>
      </c>
      <c r="F180" s="63" t="e">
        <f t="shared" si="23"/>
        <v>#DIV/0!</v>
      </c>
      <c r="G180" s="88" t="e">
        <f t="shared" si="24"/>
        <v>#DIV/0!</v>
      </c>
    </row>
    <row r="181" spans="3:7" x14ac:dyDescent="0.3">
      <c r="C181" s="12">
        <f t="shared" si="20"/>
        <v>0</v>
      </c>
      <c r="D181" s="63">
        <f t="shared" si="21"/>
        <v>0</v>
      </c>
      <c r="E181" s="63">
        <f t="shared" si="22"/>
        <v>0</v>
      </c>
      <c r="F181" s="63" t="e">
        <f t="shared" si="23"/>
        <v>#DIV/0!</v>
      </c>
      <c r="G181" s="88" t="e">
        <f t="shared" si="24"/>
        <v>#DIV/0!</v>
      </c>
    </row>
    <row r="182" spans="3:7" x14ac:dyDescent="0.3">
      <c r="C182" s="12">
        <f t="shared" si="20"/>
        <v>0</v>
      </c>
      <c r="D182" s="63">
        <f t="shared" si="21"/>
        <v>0</v>
      </c>
      <c r="E182" s="63">
        <f t="shared" si="22"/>
        <v>0</v>
      </c>
      <c r="F182" s="63" t="e">
        <f t="shared" si="23"/>
        <v>#DIV/0!</v>
      </c>
      <c r="G182" s="88" t="e">
        <f t="shared" si="24"/>
        <v>#DIV/0!</v>
      </c>
    </row>
    <row r="183" spans="3:7" x14ac:dyDescent="0.3">
      <c r="C183" s="12">
        <f t="shared" si="20"/>
        <v>0</v>
      </c>
      <c r="D183" s="63">
        <f t="shared" si="21"/>
        <v>0</v>
      </c>
      <c r="E183" s="63">
        <f t="shared" si="22"/>
        <v>0</v>
      </c>
      <c r="F183" s="63" t="e">
        <f t="shared" si="23"/>
        <v>#DIV/0!</v>
      </c>
      <c r="G183" s="88" t="e">
        <f t="shared" si="24"/>
        <v>#DIV/0!</v>
      </c>
    </row>
    <row r="184" spans="3:7" x14ac:dyDescent="0.3">
      <c r="C184" s="12">
        <f t="shared" si="20"/>
        <v>0</v>
      </c>
      <c r="D184" s="63">
        <f t="shared" si="21"/>
        <v>0</v>
      </c>
      <c r="E184" s="63">
        <f t="shared" si="22"/>
        <v>0</v>
      </c>
      <c r="F184" s="63" t="e">
        <f t="shared" si="23"/>
        <v>#DIV/0!</v>
      </c>
      <c r="G184" s="88" t="e">
        <f t="shared" si="24"/>
        <v>#DIV/0!</v>
      </c>
    </row>
    <row r="185" spans="3:7" x14ac:dyDescent="0.3">
      <c r="C185" s="12">
        <f t="shared" si="20"/>
        <v>0</v>
      </c>
      <c r="D185" s="63">
        <f t="shared" si="21"/>
        <v>0</v>
      </c>
      <c r="E185" s="63">
        <f t="shared" si="22"/>
        <v>0</v>
      </c>
      <c r="F185" s="63" t="e">
        <f t="shared" si="23"/>
        <v>#DIV/0!</v>
      </c>
      <c r="G185" s="88" t="e">
        <f t="shared" si="24"/>
        <v>#DIV/0!</v>
      </c>
    </row>
    <row r="186" spans="3:7" x14ac:dyDescent="0.3">
      <c r="C186" s="12">
        <f t="shared" si="20"/>
        <v>0</v>
      </c>
      <c r="D186" s="63">
        <f t="shared" si="21"/>
        <v>0</v>
      </c>
      <c r="E186" s="63">
        <f t="shared" si="22"/>
        <v>0</v>
      </c>
      <c r="F186" s="63" t="e">
        <f t="shared" si="23"/>
        <v>#DIV/0!</v>
      </c>
      <c r="G186" s="88" t="e">
        <f t="shared" si="24"/>
        <v>#DIV/0!</v>
      </c>
    </row>
    <row r="187" spans="3:7" x14ac:dyDescent="0.3">
      <c r="C187" s="12">
        <f t="shared" si="20"/>
        <v>0</v>
      </c>
      <c r="D187" s="63">
        <f t="shared" si="21"/>
        <v>0</v>
      </c>
      <c r="E187" s="63">
        <f t="shared" si="22"/>
        <v>0</v>
      </c>
      <c r="F187" s="63" t="e">
        <f t="shared" si="23"/>
        <v>#DIV/0!</v>
      </c>
      <c r="G187" s="88" t="e">
        <f t="shared" si="24"/>
        <v>#DIV/0!</v>
      </c>
    </row>
    <row r="188" spans="3:7" x14ac:dyDescent="0.3">
      <c r="C188" s="12">
        <f t="shared" si="20"/>
        <v>0</v>
      </c>
      <c r="D188" s="63">
        <f t="shared" si="21"/>
        <v>0</v>
      </c>
      <c r="E188" s="63">
        <f t="shared" si="22"/>
        <v>0</v>
      </c>
      <c r="F188" s="63" t="e">
        <f t="shared" si="23"/>
        <v>#DIV/0!</v>
      </c>
      <c r="G188" s="88" t="e">
        <f t="shared" si="24"/>
        <v>#DIV/0!</v>
      </c>
    </row>
    <row r="189" spans="3:7" x14ac:dyDescent="0.3">
      <c r="C189" s="12">
        <f t="shared" si="20"/>
        <v>0</v>
      </c>
      <c r="D189" s="63">
        <f t="shared" si="21"/>
        <v>0</v>
      </c>
      <c r="E189" s="63">
        <f t="shared" si="22"/>
        <v>0</v>
      </c>
      <c r="F189" s="63" t="e">
        <f t="shared" si="23"/>
        <v>#DIV/0!</v>
      </c>
      <c r="G189" s="88" t="e">
        <f t="shared" si="24"/>
        <v>#DIV/0!</v>
      </c>
    </row>
    <row r="190" spans="3:7" x14ac:dyDescent="0.3">
      <c r="C190" s="12">
        <f t="shared" si="20"/>
        <v>0</v>
      </c>
      <c r="D190" s="63">
        <f t="shared" si="21"/>
        <v>0</v>
      </c>
      <c r="E190" s="63">
        <f t="shared" si="22"/>
        <v>0</v>
      </c>
      <c r="F190" s="63" t="e">
        <f t="shared" si="23"/>
        <v>#DIV/0!</v>
      </c>
      <c r="G190" s="88" t="e">
        <f t="shared" si="24"/>
        <v>#DIV/0!</v>
      </c>
    </row>
    <row r="191" spans="3:7" x14ac:dyDescent="0.3">
      <c r="C191" s="12">
        <f t="shared" si="20"/>
        <v>0</v>
      </c>
      <c r="D191" s="63">
        <f t="shared" si="21"/>
        <v>0</v>
      </c>
      <c r="E191" s="63">
        <f t="shared" si="22"/>
        <v>0</v>
      </c>
      <c r="F191" s="63" t="e">
        <f t="shared" si="23"/>
        <v>#DIV/0!</v>
      </c>
      <c r="G191" s="88" t="e">
        <f t="shared" si="24"/>
        <v>#DIV/0!</v>
      </c>
    </row>
    <row r="192" spans="3:7" x14ac:dyDescent="0.3">
      <c r="C192" s="12">
        <f t="shared" si="20"/>
        <v>0</v>
      </c>
      <c r="D192" s="63">
        <f t="shared" si="21"/>
        <v>0</v>
      </c>
      <c r="E192" s="63">
        <f t="shared" si="22"/>
        <v>0</v>
      </c>
      <c r="F192" s="63" t="e">
        <f t="shared" si="23"/>
        <v>#DIV/0!</v>
      </c>
      <c r="G192" s="88" t="e">
        <f t="shared" si="24"/>
        <v>#DIV/0!</v>
      </c>
    </row>
    <row r="193" spans="3:7" x14ac:dyDescent="0.3">
      <c r="C193" s="12">
        <f t="shared" si="20"/>
        <v>0</v>
      </c>
      <c r="D193" s="63">
        <f t="shared" si="21"/>
        <v>0</v>
      </c>
      <c r="E193" s="63">
        <f t="shared" si="22"/>
        <v>0</v>
      </c>
      <c r="F193" s="63" t="e">
        <f t="shared" si="23"/>
        <v>#DIV/0!</v>
      </c>
      <c r="G193" s="88" t="e">
        <f t="shared" si="24"/>
        <v>#DIV/0!</v>
      </c>
    </row>
    <row r="194" spans="3:7" x14ac:dyDescent="0.3">
      <c r="C194" s="12">
        <f t="shared" si="20"/>
        <v>0</v>
      </c>
      <c r="D194" s="63">
        <f t="shared" si="21"/>
        <v>0</v>
      </c>
      <c r="E194" s="63">
        <f t="shared" si="22"/>
        <v>0</v>
      </c>
      <c r="F194" s="63" t="e">
        <f t="shared" si="23"/>
        <v>#DIV/0!</v>
      </c>
      <c r="G194" s="88" t="e">
        <f t="shared" si="24"/>
        <v>#DIV/0!</v>
      </c>
    </row>
    <row r="195" spans="3:7" x14ac:dyDescent="0.3">
      <c r="C195" s="12">
        <f t="shared" si="20"/>
        <v>0</v>
      </c>
      <c r="D195" s="63">
        <f t="shared" si="21"/>
        <v>0</v>
      </c>
      <c r="E195" s="63">
        <f t="shared" si="22"/>
        <v>0</v>
      </c>
      <c r="F195" s="63" t="e">
        <f t="shared" si="23"/>
        <v>#DIV/0!</v>
      </c>
      <c r="G195" s="88" t="e">
        <f t="shared" si="24"/>
        <v>#DIV/0!</v>
      </c>
    </row>
    <row r="196" spans="3:7" x14ac:dyDescent="0.3">
      <c r="C196" s="12">
        <f t="shared" si="20"/>
        <v>0</v>
      </c>
      <c r="D196" s="63">
        <f t="shared" si="21"/>
        <v>0</v>
      </c>
      <c r="E196" s="63">
        <f t="shared" si="22"/>
        <v>0</v>
      </c>
      <c r="F196" s="63" t="e">
        <f t="shared" si="23"/>
        <v>#DIV/0!</v>
      </c>
      <c r="G196" s="88" t="e">
        <f t="shared" si="24"/>
        <v>#DIV/0!</v>
      </c>
    </row>
    <row r="197" spans="3:7" x14ac:dyDescent="0.3">
      <c r="C197" s="12">
        <f t="shared" ref="C197:C260" si="25">COUNT(H197:CA197)</f>
        <v>0</v>
      </c>
      <c r="D197" s="63">
        <f t="shared" ref="D197:D260" si="26">MIN(H197:CB197)</f>
        <v>0</v>
      </c>
      <c r="E197" s="63">
        <f t="shared" ref="E197:E260" si="27">MAX(H197:CB197)</f>
        <v>0</v>
      </c>
      <c r="F197" s="63" t="e">
        <f t="shared" ref="F197:F260" si="28">AVERAGE(H197:CB197)</f>
        <v>#DIV/0!</v>
      </c>
      <c r="G197" s="88" t="e">
        <f t="shared" ref="G197:G260" si="29">STDEV(H197:CB197)</f>
        <v>#DIV/0!</v>
      </c>
    </row>
    <row r="198" spans="3:7" x14ac:dyDescent="0.3">
      <c r="C198" s="12">
        <f t="shared" si="25"/>
        <v>0</v>
      </c>
      <c r="D198" s="63">
        <f t="shared" si="26"/>
        <v>0</v>
      </c>
      <c r="E198" s="63">
        <f t="shared" si="27"/>
        <v>0</v>
      </c>
      <c r="F198" s="63" t="e">
        <f t="shared" si="28"/>
        <v>#DIV/0!</v>
      </c>
      <c r="G198" s="88" t="e">
        <f t="shared" si="29"/>
        <v>#DIV/0!</v>
      </c>
    </row>
    <row r="199" spans="3:7" x14ac:dyDescent="0.3">
      <c r="C199" s="12">
        <f t="shared" si="25"/>
        <v>0</v>
      </c>
      <c r="D199" s="63">
        <f t="shared" si="26"/>
        <v>0</v>
      </c>
      <c r="E199" s="63">
        <f t="shared" si="27"/>
        <v>0</v>
      </c>
      <c r="F199" s="63" t="e">
        <f t="shared" si="28"/>
        <v>#DIV/0!</v>
      </c>
      <c r="G199" s="88" t="e">
        <f t="shared" si="29"/>
        <v>#DIV/0!</v>
      </c>
    </row>
    <row r="200" spans="3:7" x14ac:dyDescent="0.3">
      <c r="C200" s="12">
        <f t="shared" si="25"/>
        <v>0</v>
      </c>
      <c r="D200" s="63">
        <f t="shared" si="26"/>
        <v>0</v>
      </c>
      <c r="E200" s="63">
        <f t="shared" si="27"/>
        <v>0</v>
      </c>
      <c r="F200" s="63" t="e">
        <f t="shared" si="28"/>
        <v>#DIV/0!</v>
      </c>
      <c r="G200" s="88" t="e">
        <f t="shared" si="29"/>
        <v>#DIV/0!</v>
      </c>
    </row>
    <row r="201" spans="3:7" x14ac:dyDescent="0.3">
      <c r="C201" s="12">
        <f t="shared" si="25"/>
        <v>0</v>
      </c>
      <c r="D201" s="63">
        <f t="shared" si="26"/>
        <v>0</v>
      </c>
      <c r="E201" s="63">
        <f t="shared" si="27"/>
        <v>0</v>
      </c>
      <c r="F201" s="63" t="e">
        <f t="shared" si="28"/>
        <v>#DIV/0!</v>
      </c>
      <c r="G201" s="88" t="e">
        <f t="shared" si="29"/>
        <v>#DIV/0!</v>
      </c>
    </row>
    <row r="202" spans="3:7" x14ac:dyDescent="0.3">
      <c r="C202" s="12">
        <f t="shared" si="25"/>
        <v>0</v>
      </c>
      <c r="D202" s="63">
        <f t="shared" si="26"/>
        <v>0</v>
      </c>
      <c r="E202" s="63">
        <f t="shared" si="27"/>
        <v>0</v>
      </c>
      <c r="F202" s="63" t="e">
        <f t="shared" si="28"/>
        <v>#DIV/0!</v>
      </c>
      <c r="G202" s="88" t="e">
        <f t="shared" si="29"/>
        <v>#DIV/0!</v>
      </c>
    </row>
    <row r="203" spans="3:7" x14ac:dyDescent="0.3">
      <c r="C203" s="12">
        <f t="shared" si="25"/>
        <v>0</v>
      </c>
      <c r="D203" s="63">
        <f t="shared" si="26"/>
        <v>0</v>
      </c>
      <c r="E203" s="63">
        <f t="shared" si="27"/>
        <v>0</v>
      </c>
      <c r="F203" s="63" t="e">
        <f t="shared" si="28"/>
        <v>#DIV/0!</v>
      </c>
      <c r="G203" s="88" t="e">
        <f t="shared" si="29"/>
        <v>#DIV/0!</v>
      </c>
    </row>
    <row r="204" spans="3:7" x14ac:dyDescent="0.3">
      <c r="C204" s="12">
        <f t="shared" si="25"/>
        <v>0</v>
      </c>
      <c r="D204" s="63">
        <f t="shared" si="26"/>
        <v>0</v>
      </c>
      <c r="E204" s="63">
        <f t="shared" si="27"/>
        <v>0</v>
      </c>
      <c r="F204" s="63" t="e">
        <f t="shared" si="28"/>
        <v>#DIV/0!</v>
      </c>
      <c r="G204" s="88" t="e">
        <f t="shared" si="29"/>
        <v>#DIV/0!</v>
      </c>
    </row>
    <row r="205" spans="3:7" x14ac:dyDescent="0.3">
      <c r="C205" s="12">
        <f t="shared" si="25"/>
        <v>0</v>
      </c>
      <c r="D205" s="63">
        <f t="shared" si="26"/>
        <v>0</v>
      </c>
      <c r="E205" s="63">
        <f t="shared" si="27"/>
        <v>0</v>
      </c>
      <c r="F205" s="63" t="e">
        <f t="shared" si="28"/>
        <v>#DIV/0!</v>
      </c>
      <c r="G205" s="88" t="e">
        <f t="shared" si="29"/>
        <v>#DIV/0!</v>
      </c>
    </row>
    <row r="206" spans="3:7" x14ac:dyDescent="0.3">
      <c r="C206" s="12">
        <f t="shared" si="25"/>
        <v>0</v>
      </c>
      <c r="D206" s="63">
        <f t="shared" si="26"/>
        <v>0</v>
      </c>
      <c r="E206" s="63">
        <f t="shared" si="27"/>
        <v>0</v>
      </c>
      <c r="F206" s="63" t="e">
        <f t="shared" si="28"/>
        <v>#DIV/0!</v>
      </c>
      <c r="G206" s="88" t="e">
        <f t="shared" si="29"/>
        <v>#DIV/0!</v>
      </c>
    </row>
    <row r="207" spans="3:7" x14ac:dyDescent="0.3">
      <c r="C207" s="12">
        <f t="shared" si="25"/>
        <v>0</v>
      </c>
      <c r="D207" s="63">
        <f t="shared" si="26"/>
        <v>0</v>
      </c>
      <c r="E207" s="63">
        <f t="shared" si="27"/>
        <v>0</v>
      </c>
      <c r="F207" s="63" t="e">
        <f t="shared" si="28"/>
        <v>#DIV/0!</v>
      </c>
      <c r="G207" s="88" t="e">
        <f t="shared" si="29"/>
        <v>#DIV/0!</v>
      </c>
    </row>
    <row r="208" spans="3:7" x14ac:dyDescent="0.3">
      <c r="C208" s="12">
        <f t="shared" si="25"/>
        <v>0</v>
      </c>
      <c r="D208" s="63">
        <f t="shared" si="26"/>
        <v>0</v>
      </c>
      <c r="E208" s="63">
        <f t="shared" si="27"/>
        <v>0</v>
      </c>
      <c r="F208" s="63" t="e">
        <f t="shared" si="28"/>
        <v>#DIV/0!</v>
      </c>
      <c r="G208" s="88" t="e">
        <f t="shared" si="29"/>
        <v>#DIV/0!</v>
      </c>
    </row>
    <row r="209" spans="3:7" x14ac:dyDescent="0.3">
      <c r="C209" s="12">
        <f t="shared" si="25"/>
        <v>0</v>
      </c>
      <c r="D209" s="63">
        <f t="shared" si="26"/>
        <v>0</v>
      </c>
      <c r="E209" s="63">
        <f t="shared" si="27"/>
        <v>0</v>
      </c>
      <c r="F209" s="63" t="e">
        <f t="shared" si="28"/>
        <v>#DIV/0!</v>
      </c>
      <c r="G209" s="88" t="e">
        <f t="shared" si="29"/>
        <v>#DIV/0!</v>
      </c>
    </row>
    <row r="210" spans="3:7" x14ac:dyDescent="0.3">
      <c r="C210" s="12">
        <f t="shared" si="25"/>
        <v>0</v>
      </c>
      <c r="D210" s="63">
        <f t="shared" si="26"/>
        <v>0</v>
      </c>
      <c r="E210" s="63">
        <f t="shared" si="27"/>
        <v>0</v>
      </c>
      <c r="F210" s="63" t="e">
        <f t="shared" si="28"/>
        <v>#DIV/0!</v>
      </c>
      <c r="G210" s="88" t="e">
        <f t="shared" si="29"/>
        <v>#DIV/0!</v>
      </c>
    </row>
    <row r="211" spans="3:7" x14ac:dyDescent="0.3">
      <c r="C211" s="12">
        <f t="shared" si="25"/>
        <v>0</v>
      </c>
      <c r="D211" s="63">
        <f t="shared" si="26"/>
        <v>0</v>
      </c>
      <c r="E211" s="63">
        <f t="shared" si="27"/>
        <v>0</v>
      </c>
      <c r="F211" s="63" t="e">
        <f t="shared" si="28"/>
        <v>#DIV/0!</v>
      </c>
      <c r="G211" s="88" t="e">
        <f t="shared" si="29"/>
        <v>#DIV/0!</v>
      </c>
    </row>
    <row r="212" spans="3:7" x14ac:dyDescent="0.3">
      <c r="C212" s="12">
        <f t="shared" si="25"/>
        <v>0</v>
      </c>
      <c r="D212" s="63">
        <f t="shared" si="26"/>
        <v>0</v>
      </c>
      <c r="E212" s="63">
        <f t="shared" si="27"/>
        <v>0</v>
      </c>
      <c r="F212" s="63" t="e">
        <f t="shared" si="28"/>
        <v>#DIV/0!</v>
      </c>
      <c r="G212" s="88" t="e">
        <f t="shared" si="29"/>
        <v>#DIV/0!</v>
      </c>
    </row>
    <row r="213" spans="3:7" x14ac:dyDescent="0.3">
      <c r="C213" s="12">
        <f t="shared" si="25"/>
        <v>0</v>
      </c>
      <c r="D213" s="63">
        <f t="shared" si="26"/>
        <v>0</v>
      </c>
      <c r="E213" s="63">
        <f t="shared" si="27"/>
        <v>0</v>
      </c>
      <c r="F213" s="63" t="e">
        <f t="shared" si="28"/>
        <v>#DIV/0!</v>
      </c>
      <c r="G213" s="88" t="e">
        <f t="shared" si="29"/>
        <v>#DIV/0!</v>
      </c>
    </row>
    <row r="214" spans="3:7" x14ac:dyDescent="0.3">
      <c r="C214" s="12">
        <f t="shared" si="25"/>
        <v>0</v>
      </c>
      <c r="D214" s="63">
        <f t="shared" si="26"/>
        <v>0</v>
      </c>
      <c r="E214" s="63">
        <f t="shared" si="27"/>
        <v>0</v>
      </c>
      <c r="F214" s="63" t="e">
        <f t="shared" si="28"/>
        <v>#DIV/0!</v>
      </c>
      <c r="G214" s="88" t="e">
        <f t="shared" si="29"/>
        <v>#DIV/0!</v>
      </c>
    </row>
    <row r="215" spans="3:7" x14ac:dyDescent="0.3">
      <c r="C215" s="12">
        <f t="shared" si="25"/>
        <v>0</v>
      </c>
      <c r="D215" s="63">
        <f t="shared" si="26"/>
        <v>0</v>
      </c>
      <c r="E215" s="63">
        <f t="shared" si="27"/>
        <v>0</v>
      </c>
      <c r="F215" s="63" t="e">
        <f t="shared" si="28"/>
        <v>#DIV/0!</v>
      </c>
      <c r="G215" s="88" t="e">
        <f t="shared" si="29"/>
        <v>#DIV/0!</v>
      </c>
    </row>
    <row r="216" spans="3:7" x14ac:dyDescent="0.3">
      <c r="C216" s="12">
        <f t="shared" si="25"/>
        <v>0</v>
      </c>
      <c r="D216" s="63">
        <f t="shared" si="26"/>
        <v>0</v>
      </c>
      <c r="E216" s="63">
        <f t="shared" si="27"/>
        <v>0</v>
      </c>
      <c r="F216" s="63" t="e">
        <f t="shared" si="28"/>
        <v>#DIV/0!</v>
      </c>
      <c r="G216" s="88" t="e">
        <f t="shared" si="29"/>
        <v>#DIV/0!</v>
      </c>
    </row>
    <row r="217" spans="3:7" x14ac:dyDescent="0.3">
      <c r="C217" s="12">
        <f t="shared" si="25"/>
        <v>0</v>
      </c>
      <c r="D217" s="63">
        <f t="shared" si="26"/>
        <v>0</v>
      </c>
      <c r="E217" s="63">
        <f t="shared" si="27"/>
        <v>0</v>
      </c>
      <c r="F217" s="63" t="e">
        <f t="shared" si="28"/>
        <v>#DIV/0!</v>
      </c>
      <c r="G217" s="88" t="e">
        <f t="shared" si="29"/>
        <v>#DIV/0!</v>
      </c>
    </row>
    <row r="218" spans="3:7" x14ac:dyDescent="0.3">
      <c r="C218" s="12">
        <f t="shared" si="25"/>
        <v>0</v>
      </c>
      <c r="D218" s="63">
        <f t="shared" si="26"/>
        <v>0</v>
      </c>
      <c r="E218" s="63">
        <f t="shared" si="27"/>
        <v>0</v>
      </c>
      <c r="F218" s="63" t="e">
        <f t="shared" si="28"/>
        <v>#DIV/0!</v>
      </c>
      <c r="G218" s="88" t="e">
        <f t="shared" si="29"/>
        <v>#DIV/0!</v>
      </c>
    </row>
    <row r="219" spans="3:7" x14ac:dyDescent="0.3">
      <c r="C219" s="12">
        <f t="shared" si="25"/>
        <v>0</v>
      </c>
      <c r="D219" s="63">
        <f t="shared" si="26"/>
        <v>0</v>
      </c>
      <c r="E219" s="63">
        <f t="shared" si="27"/>
        <v>0</v>
      </c>
      <c r="F219" s="63" t="e">
        <f t="shared" si="28"/>
        <v>#DIV/0!</v>
      </c>
      <c r="G219" s="88" t="e">
        <f t="shared" si="29"/>
        <v>#DIV/0!</v>
      </c>
    </row>
    <row r="220" spans="3:7" x14ac:dyDescent="0.3">
      <c r="C220" s="12">
        <f t="shared" si="25"/>
        <v>0</v>
      </c>
      <c r="D220" s="63">
        <f t="shared" si="26"/>
        <v>0</v>
      </c>
      <c r="E220" s="63">
        <f t="shared" si="27"/>
        <v>0</v>
      </c>
      <c r="F220" s="63" t="e">
        <f t="shared" si="28"/>
        <v>#DIV/0!</v>
      </c>
      <c r="G220" s="88" t="e">
        <f t="shared" si="29"/>
        <v>#DIV/0!</v>
      </c>
    </row>
    <row r="221" spans="3:7" x14ac:dyDescent="0.3">
      <c r="C221" s="12">
        <f t="shared" si="25"/>
        <v>0</v>
      </c>
      <c r="D221" s="63">
        <f t="shared" si="26"/>
        <v>0</v>
      </c>
      <c r="E221" s="63">
        <f t="shared" si="27"/>
        <v>0</v>
      </c>
      <c r="F221" s="63" t="e">
        <f t="shared" si="28"/>
        <v>#DIV/0!</v>
      </c>
      <c r="G221" s="88" t="e">
        <f t="shared" si="29"/>
        <v>#DIV/0!</v>
      </c>
    </row>
    <row r="222" spans="3:7" x14ac:dyDescent="0.3">
      <c r="C222" s="12">
        <f t="shared" si="25"/>
        <v>0</v>
      </c>
      <c r="D222" s="63">
        <f t="shared" si="26"/>
        <v>0</v>
      </c>
      <c r="E222" s="63">
        <f t="shared" si="27"/>
        <v>0</v>
      </c>
      <c r="F222" s="63" t="e">
        <f t="shared" si="28"/>
        <v>#DIV/0!</v>
      </c>
      <c r="G222" s="88" t="e">
        <f t="shared" si="29"/>
        <v>#DIV/0!</v>
      </c>
    </row>
    <row r="223" spans="3:7" x14ac:dyDescent="0.3">
      <c r="C223" s="12">
        <f t="shared" si="25"/>
        <v>0</v>
      </c>
      <c r="D223" s="63">
        <f t="shared" si="26"/>
        <v>0</v>
      </c>
      <c r="E223" s="63">
        <f t="shared" si="27"/>
        <v>0</v>
      </c>
      <c r="F223" s="63" t="e">
        <f t="shared" si="28"/>
        <v>#DIV/0!</v>
      </c>
      <c r="G223" s="88" t="e">
        <f t="shared" si="29"/>
        <v>#DIV/0!</v>
      </c>
    </row>
    <row r="224" spans="3:7" x14ac:dyDescent="0.3">
      <c r="C224" s="12">
        <f t="shared" si="25"/>
        <v>0</v>
      </c>
      <c r="D224" s="63">
        <f t="shared" si="26"/>
        <v>0</v>
      </c>
      <c r="E224" s="63">
        <f t="shared" si="27"/>
        <v>0</v>
      </c>
      <c r="F224" s="63" t="e">
        <f t="shared" si="28"/>
        <v>#DIV/0!</v>
      </c>
      <c r="G224" s="88" t="e">
        <f t="shared" si="29"/>
        <v>#DIV/0!</v>
      </c>
    </row>
    <row r="225" spans="3:7" x14ac:dyDescent="0.3">
      <c r="C225" s="12">
        <f t="shared" si="25"/>
        <v>0</v>
      </c>
      <c r="D225" s="63">
        <f t="shared" si="26"/>
        <v>0</v>
      </c>
      <c r="E225" s="63">
        <f t="shared" si="27"/>
        <v>0</v>
      </c>
      <c r="F225" s="63" t="e">
        <f t="shared" si="28"/>
        <v>#DIV/0!</v>
      </c>
      <c r="G225" s="88" t="e">
        <f t="shared" si="29"/>
        <v>#DIV/0!</v>
      </c>
    </row>
    <row r="226" spans="3:7" x14ac:dyDescent="0.3">
      <c r="C226" s="12">
        <f t="shared" si="25"/>
        <v>0</v>
      </c>
      <c r="D226" s="63">
        <f t="shared" si="26"/>
        <v>0</v>
      </c>
      <c r="E226" s="63">
        <f t="shared" si="27"/>
        <v>0</v>
      </c>
      <c r="F226" s="63" t="e">
        <f t="shared" si="28"/>
        <v>#DIV/0!</v>
      </c>
      <c r="G226" s="88" t="e">
        <f t="shared" si="29"/>
        <v>#DIV/0!</v>
      </c>
    </row>
    <row r="227" spans="3:7" x14ac:dyDescent="0.3">
      <c r="C227" s="12">
        <f t="shared" si="25"/>
        <v>0</v>
      </c>
      <c r="D227" s="63">
        <f t="shared" si="26"/>
        <v>0</v>
      </c>
      <c r="E227" s="63">
        <f t="shared" si="27"/>
        <v>0</v>
      </c>
      <c r="F227" s="63" t="e">
        <f t="shared" si="28"/>
        <v>#DIV/0!</v>
      </c>
      <c r="G227" s="88" t="e">
        <f t="shared" si="29"/>
        <v>#DIV/0!</v>
      </c>
    </row>
    <row r="228" spans="3:7" x14ac:dyDescent="0.3">
      <c r="C228" s="12">
        <f t="shared" si="25"/>
        <v>0</v>
      </c>
      <c r="D228" s="63">
        <f t="shared" si="26"/>
        <v>0</v>
      </c>
      <c r="E228" s="63">
        <f t="shared" si="27"/>
        <v>0</v>
      </c>
      <c r="F228" s="63" t="e">
        <f t="shared" si="28"/>
        <v>#DIV/0!</v>
      </c>
      <c r="G228" s="88" t="e">
        <f t="shared" si="29"/>
        <v>#DIV/0!</v>
      </c>
    </row>
    <row r="229" spans="3:7" x14ac:dyDescent="0.3">
      <c r="C229" s="12">
        <f t="shared" si="25"/>
        <v>0</v>
      </c>
      <c r="D229" s="63">
        <f t="shared" si="26"/>
        <v>0</v>
      </c>
      <c r="E229" s="63">
        <f t="shared" si="27"/>
        <v>0</v>
      </c>
      <c r="F229" s="63" t="e">
        <f t="shared" si="28"/>
        <v>#DIV/0!</v>
      </c>
      <c r="G229" s="88" t="e">
        <f t="shared" si="29"/>
        <v>#DIV/0!</v>
      </c>
    </row>
    <row r="230" spans="3:7" x14ac:dyDescent="0.3">
      <c r="C230" s="12">
        <f t="shared" si="25"/>
        <v>0</v>
      </c>
      <c r="D230" s="63">
        <f t="shared" si="26"/>
        <v>0</v>
      </c>
      <c r="E230" s="63">
        <f t="shared" si="27"/>
        <v>0</v>
      </c>
      <c r="F230" s="63" t="e">
        <f t="shared" si="28"/>
        <v>#DIV/0!</v>
      </c>
      <c r="G230" s="88" t="e">
        <f t="shared" si="29"/>
        <v>#DIV/0!</v>
      </c>
    </row>
    <row r="231" spans="3:7" x14ac:dyDescent="0.3">
      <c r="C231" s="12">
        <f t="shared" si="25"/>
        <v>0</v>
      </c>
      <c r="D231" s="63">
        <f t="shared" si="26"/>
        <v>0</v>
      </c>
      <c r="E231" s="63">
        <f t="shared" si="27"/>
        <v>0</v>
      </c>
      <c r="F231" s="63" t="e">
        <f t="shared" si="28"/>
        <v>#DIV/0!</v>
      </c>
      <c r="G231" s="88" t="e">
        <f t="shared" si="29"/>
        <v>#DIV/0!</v>
      </c>
    </row>
    <row r="232" spans="3:7" x14ac:dyDescent="0.3">
      <c r="C232" s="12">
        <f t="shared" si="25"/>
        <v>0</v>
      </c>
      <c r="D232" s="63">
        <f t="shared" si="26"/>
        <v>0</v>
      </c>
      <c r="E232" s="63">
        <f t="shared" si="27"/>
        <v>0</v>
      </c>
      <c r="F232" s="63" t="e">
        <f t="shared" si="28"/>
        <v>#DIV/0!</v>
      </c>
      <c r="G232" s="88" t="e">
        <f t="shared" si="29"/>
        <v>#DIV/0!</v>
      </c>
    </row>
    <row r="233" spans="3:7" x14ac:dyDescent="0.3">
      <c r="C233" s="12">
        <f t="shared" si="25"/>
        <v>0</v>
      </c>
      <c r="D233" s="63">
        <f t="shared" si="26"/>
        <v>0</v>
      </c>
      <c r="E233" s="63">
        <f t="shared" si="27"/>
        <v>0</v>
      </c>
      <c r="F233" s="63" t="e">
        <f t="shared" si="28"/>
        <v>#DIV/0!</v>
      </c>
      <c r="G233" s="88" t="e">
        <f t="shared" si="29"/>
        <v>#DIV/0!</v>
      </c>
    </row>
    <row r="234" spans="3:7" x14ac:dyDescent="0.3">
      <c r="C234" s="12">
        <f t="shared" si="25"/>
        <v>0</v>
      </c>
      <c r="D234" s="63">
        <f t="shared" si="26"/>
        <v>0</v>
      </c>
      <c r="E234" s="63">
        <f t="shared" si="27"/>
        <v>0</v>
      </c>
      <c r="F234" s="63" t="e">
        <f t="shared" si="28"/>
        <v>#DIV/0!</v>
      </c>
      <c r="G234" s="88" t="e">
        <f t="shared" si="29"/>
        <v>#DIV/0!</v>
      </c>
    </row>
    <row r="235" spans="3:7" x14ac:dyDescent="0.3">
      <c r="C235" s="12">
        <f t="shared" si="25"/>
        <v>0</v>
      </c>
      <c r="D235" s="63">
        <f t="shared" si="26"/>
        <v>0</v>
      </c>
      <c r="E235" s="63">
        <f t="shared" si="27"/>
        <v>0</v>
      </c>
      <c r="F235" s="63" t="e">
        <f t="shared" si="28"/>
        <v>#DIV/0!</v>
      </c>
      <c r="G235" s="88" t="e">
        <f t="shared" si="29"/>
        <v>#DIV/0!</v>
      </c>
    </row>
    <row r="236" spans="3:7" x14ac:dyDescent="0.3">
      <c r="C236" s="12">
        <f t="shared" si="25"/>
        <v>0</v>
      </c>
      <c r="D236" s="63">
        <f t="shared" si="26"/>
        <v>0</v>
      </c>
      <c r="E236" s="63">
        <f t="shared" si="27"/>
        <v>0</v>
      </c>
      <c r="F236" s="63" t="e">
        <f t="shared" si="28"/>
        <v>#DIV/0!</v>
      </c>
      <c r="G236" s="88" t="e">
        <f t="shared" si="29"/>
        <v>#DIV/0!</v>
      </c>
    </row>
    <row r="237" spans="3:7" x14ac:dyDescent="0.3">
      <c r="C237" s="12">
        <f t="shared" si="25"/>
        <v>0</v>
      </c>
      <c r="D237" s="63">
        <f t="shared" si="26"/>
        <v>0</v>
      </c>
      <c r="E237" s="63">
        <f t="shared" si="27"/>
        <v>0</v>
      </c>
      <c r="F237" s="63" t="e">
        <f t="shared" si="28"/>
        <v>#DIV/0!</v>
      </c>
      <c r="G237" s="88" t="e">
        <f t="shared" si="29"/>
        <v>#DIV/0!</v>
      </c>
    </row>
    <row r="238" spans="3:7" x14ac:dyDescent="0.3">
      <c r="C238" s="12">
        <f t="shared" si="25"/>
        <v>0</v>
      </c>
      <c r="D238" s="63">
        <f t="shared" si="26"/>
        <v>0</v>
      </c>
      <c r="E238" s="63">
        <f t="shared" si="27"/>
        <v>0</v>
      </c>
      <c r="F238" s="63" t="e">
        <f t="shared" si="28"/>
        <v>#DIV/0!</v>
      </c>
      <c r="G238" s="88" t="e">
        <f t="shared" si="29"/>
        <v>#DIV/0!</v>
      </c>
    </row>
    <row r="239" spans="3:7" x14ac:dyDescent="0.3">
      <c r="C239" s="12">
        <f t="shared" si="25"/>
        <v>0</v>
      </c>
      <c r="D239" s="63">
        <f t="shared" si="26"/>
        <v>0</v>
      </c>
      <c r="E239" s="63">
        <f t="shared" si="27"/>
        <v>0</v>
      </c>
      <c r="F239" s="63" t="e">
        <f t="shared" si="28"/>
        <v>#DIV/0!</v>
      </c>
      <c r="G239" s="88" t="e">
        <f t="shared" si="29"/>
        <v>#DIV/0!</v>
      </c>
    </row>
    <row r="240" spans="3:7" x14ac:dyDescent="0.3">
      <c r="C240" s="12">
        <f t="shared" si="25"/>
        <v>0</v>
      </c>
      <c r="D240" s="63">
        <f t="shared" si="26"/>
        <v>0</v>
      </c>
      <c r="E240" s="63">
        <f t="shared" si="27"/>
        <v>0</v>
      </c>
      <c r="F240" s="63" t="e">
        <f t="shared" si="28"/>
        <v>#DIV/0!</v>
      </c>
      <c r="G240" s="88" t="e">
        <f t="shared" si="29"/>
        <v>#DIV/0!</v>
      </c>
    </row>
    <row r="241" spans="3:7" x14ac:dyDescent="0.3">
      <c r="C241" s="12">
        <f t="shared" si="25"/>
        <v>0</v>
      </c>
      <c r="D241" s="63">
        <f t="shared" si="26"/>
        <v>0</v>
      </c>
      <c r="E241" s="63">
        <f t="shared" si="27"/>
        <v>0</v>
      </c>
      <c r="F241" s="63" t="e">
        <f t="shared" si="28"/>
        <v>#DIV/0!</v>
      </c>
      <c r="G241" s="88" t="e">
        <f t="shared" si="29"/>
        <v>#DIV/0!</v>
      </c>
    </row>
    <row r="242" spans="3:7" x14ac:dyDescent="0.3">
      <c r="C242" s="12">
        <f t="shared" si="25"/>
        <v>0</v>
      </c>
      <c r="D242" s="63">
        <f t="shared" si="26"/>
        <v>0</v>
      </c>
      <c r="E242" s="63">
        <f t="shared" si="27"/>
        <v>0</v>
      </c>
      <c r="F242" s="63" t="e">
        <f t="shared" si="28"/>
        <v>#DIV/0!</v>
      </c>
      <c r="G242" s="88" t="e">
        <f t="shared" si="29"/>
        <v>#DIV/0!</v>
      </c>
    </row>
    <row r="243" spans="3:7" x14ac:dyDescent="0.3">
      <c r="C243" s="12">
        <f t="shared" si="25"/>
        <v>0</v>
      </c>
      <c r="D243" s="63">
        <f t="shared" si="26"/>
        <v>0</v>
      </c>
      <c r="E243" s="63">
        <f t="shared" si="27"/>
        <v>0</v>
      </c>
      <c r="F243" s="63" t="e">
        <f t="shared" si="28"/>
        <v>#DIV/0!</v>
      </c>
      <c r="G243" s="88" t="e">
        <f t="shared" si="29"/>
        <v>#DIV/0!</v>
      </c>
    </row>
    <row r="244" spans="3:7" x14ac:dyDescent="0.3">
      <c r="C244" s="12">
        <f t="shared" si="25"/>
        <v>0</v>
      </c>
      <c r="D244" s="63">
        <f t="shared" si="26"/>
        <v>0</v>
      </c>
      <c r="E244" s="63">
        <f t="shared" si="27"/>
        <v>0</v>
      </c>
      <c r="F244" s="63" t="e">
        <f t="shared" si="28"/>
        <v>#DIV/0!</v>
      </c>
      <c r="G244" s="88" t="e">
        <f t="shared" si="29"/>
        <v>#DIV/0!</v>
      </c>
    </row>
    <row r="245" spans="3:7" x14ac:dyDescent="0.3">
      <c r="C245" s="12">
        <f t="shared" si="25"/>
        <v>0</v>
      </c>
      <c r="D245" s="63">
        <f t="shared" si="26"/>
        <v>0</v>
      </c>
      <c r="E245" s="63">
        <f t="shared" si="27"/>
        <v>0</v>
      </c>
      <c r="F245" s="63" t="e">
        <f t="shared" si="28"/>
        <v>#DIV/0!</v>
      </c>
      <c r="G245" s="88" t="e">
        <f t="shared" si="29"/>
        <v>#DIV/0!</v>
      </c>
    </row>
    <row r="246" spans="3:7" x14ac:dyDescent="0.3">
      <c r="C246" s="12">
        <f t="shared" si="25"/>
        <v>0</v>
      </c>
      <c r="D246" s="63">
        <f t="shared" si="26"/>
        <v>0</v>
      </c>
      <c r="E246" s="63">
        <f t="shared" si="27"/>
        <v>0</v>
      </c>
      <c r="F246" s="63" t="e">
        <f t="shared" si="28"/>
        <v>#DIV/0!</v>
      </c>
      <c r="G246" s="88" t="e">
        <f t="shared" si="29"/>
        <v>#DIV/0!</v>
      </c>
    </row>
    <row r="247" spans="3:7" x14ac:dyDescent="0.3">
      <c r="C247" s="12">
        <f t="shared" si="25"/>
        <v>0</v>
      </c>
      <c r="D247" s="63">
        <f t="shared" si="26"/>
        <v>0</v>
      </c>
      <c r="E247" s="63">
        <f t="shared" si="27"/>
        <v>0</v>
      </c>
      <c r="F247" s="63" t="e">
        <f t="shared" si="28"/>
        <v>#DIV/0!</v>
      </c>
      <c r="G247" s="88" t="e">
        <f t="shared" si="29"/>
        <v>#DIV/0!</v>
      </c>
    </row>
    <row r="248" spans="3:7" x14ac:dyDescent="0.3">
      <c r="C248" s="12">
        <f t="shared" si="25"/>
        <v>0</v>
      </c>
      <c r="D248" s="63">
        <f t="shared" si="26"/>
        <v>0</v>
      </c>
      <c r="E248" s="63">
        <f t="shared" si="27"/>
        <v>0</v>
      </c>
      <c r="F248" s="63" t="e">
        <f t="shared" si="28"/>
        <v>#DIV/0!</v>
      </c>
      <c r="G248" s="88" t="e">
        <f t="shared" si="29"/>
        <v>#DIV/0!</v>
      </c>
    </row>
    <row r="249" spans="3:7" x14ac:dyDescent="0.3">
      <c r="C249" s="12">
        <f t="shared" si="25"/>
        <v>0</v>
      </c>
      <c r="D249" s="63">
        <f t="shared" si="26"/>
        <v>0</v>
      </c>
      <c r="E249" s="63">
        <f t="shared" si="27"/>
        <v>0</v>
      </c>
      <c r="F249" s="63" t="e">
        <f t="shared" si="28"/>
        <v>#DIV/0!</v>
      </c>
      <c r="G249" s="88" t="e">
        <f t="shared" si="29"/>
        <v>#DIV/0!</v>
      </c>
    </row>
    <row r="250" spans="3:7" x14ac:dyDescent="0.3">
      <c r="C250" s="12">
        <f t="shared" si="25"/>
        <v>0</v>
      </c>
      <c r="D250" s="63">
        <f t="shared" si="26"/>
        <v>0</v>
      </c>
      <c r="E250" s="63">
        <f t="shared" si="27"/>
        <v>0</v>
      </c>
      <c r="F250" s="63" t="e">
        <f t="shared" si="28"/>
        <v>#DIV/0!</v>
      </c>
      <c r="G250" s="88" t="e">
        <f t="shared" si="29"/>
        <v>#DIV/0!</v>
      </c>
    </row>
    <row r="251" spans="3:7" x14ac:dyDescent="0.3">
      <c r="C251" s="12">
        <f t="shared" si="25"/>
        <v>0</v>
      </c>
      <c r="D251" s="63">
        <f t="shared" si="26"/>
        <v>0</v>
      </c>
      <c r="E251" s="63">
        <f t="shared" si="27"/>
        <v>0</v>
      </c>
      <c r="F251" s="63" t="e">
        <f t="shared" si="28"/>
        <v>#DIV/0!</v>
      </c>
      <c r="G251" s="88" t="e">
        <f t="shared" si="29"/>
        <v>#DIV/0!</v>
      </c>
    </row>
    <row r="252" spans="3:7" x14ac:dyDescent="0.3">
      <c r="C252" s="12">
        <f t="shared" si="25"/>
        <v>0</v>
      </c>
      <c r="D252" s="63">
        <f t="shared" si="26"/>
        <v>0</v>
      </c>
      <c r="E252" s="63">
        <f t="shared" si="27"/>
        <v>0</v>
      </c>
      <c r="F252" s="63" t="e">
        <f t="shared" si="28"/>
        <v>#DIV/0!</v>
      </c>
      <c r="G252" s="88" t="e">
        <f t="shared" si="29"/>
        <v>#DIV/0!</v>
      </c>
    </row>
    <row r="253" spans="3:7" x14ac:dyDescent="0.3">
      <c r="C253" s="12">
        <f t="shared" si="25"/>
        <v>0</v>
      </c>
      <c r="D253" s="63">
        <f t="shared" si="26"/>
        <v>0</v>
      </c>
      <c r="E253" s="63">
        <f t="shared" si="27"/>
        <v>0</v>
      </c>
      <c r="F253" s="63" t="e">
        <f t="shared" si="28"/>
        <v>#DIV/0!</v>
      </c>
      <c r="G253" s="88" t="e">
        <f t="shared" si="29"/>
        <v>#DIV/0!</v>
      </c>
    </row>
    <row r="254" spans="3:7" x14ac:dyDescent="0.3">
      <c r="C254" s="12">
        <f t="shared" si="25"/>
        <v>0</v>
      </c>
      <c r="D254" s="63">
        <f t="shared" si="26"/>
        <v>0</v>
      </c>
      <c r="E254" s="63">
        <f t="shared" si="27"/>
        <v>0</v>
      </c>
      <c r="F254" s="63" t="e">
        <f t="shared" si="28"/>
        <v>#DIV/0!</v>
      </c>
      <c r="G254" s="88" t="e">
        <f t="shared" si="29"/>
        <v>#DIV/0!</v>
      </c>
    </row>
    <row r="255" spans="3:7" x14ac:dyDescent="0.3">
      <c r="C255" s="12">
        <f t="shared" si="25"/>
        <v>0</v>
      </c>
      <c r="D255" s="63">
        <f t="shared" si="26"/>
        <v>0</v>
      </c>
      <c r="E255" s="63">
        <f t="shared" si="27"/>
        <v>0</v>
      </c>
      <c r="F255" s="63" t="e">
        <f t="shared" si="28"/>
        <v>#DIV/0!</v>
      </c>
      <c r="G255" s="88" t="e">
        <f t="shared" si="29"/>
        <v>#DIV/0!</v>
      </c>
    </row>
    <row r="256" spans="3:7" x14ac:dyDescent="0.3">
      <c r="C256" s="12">
        <f t="shared" si="25"/>
        <v>0</v>
      </c>
      <c r="D256" s="63">
        <f t="shared" si="26"/>
        <v>0</v>
      </c>
      <c r="E256" s="63">
        <f t="shared" si="27"/>
        <v>0</v>
      </c>
      <c r="F256" s="63" t="e">
        <f t="shared" si="28"/>
        <v>#DIV/0!</v>
      </c>
      <c r="G256" s="88" t="e">
        <f t="shared" si="29"/>
        <v>#DIV/0!</v>
      </c>
    </row>
    <row r="257" spans="3:7" x14ac:dyDescent="0.3">
      <c r="C257" s="12">
        <f t="shared" si="25"/>
        <v>0</v>
      </c>
      <c r="D257" s="63">
        <f t="shared" si="26"/>
        <v>0</v>
      </c>
      <c r="E257" s="63">
        <f t="shared" si="27"/>
        <v>0</v>
      </c>
      <c r="F257" s="63" t="e">
        <f t="shared" si="28"/>
        <v>#DIV/0!</v>
      </c>
      <c r="G257" s="88" t="e">
        <f t="shared" si="29"/>
        <v>#DIV/0!</v>
      </c>
    </row>
    <row r="258" spans="3:7" x14ac:dyDescent="0.3">
      <c r="C258" s="12">
        <f t="shared" si="25"/>
        <v>0</v>
      </c>
      <c r="D258" s="63">
        <f t="shared" si="26"/>
        <v>0</v>
      </c>
      <c r="E258" s="63">
        <f t="shared" si="27"/>
        <v>0</v>
      </c>
      <c r="F258" s="63" t="e">
        <f t="shared" si="28"/>
        <v>#DIV/0!</v>
      </c>
      <c r="G258" s="88" t="e">
        <f t="shared" si="29"/>
        <v>#DIV/0!</v>
      </c>
    </row>
    <row r="259" spans="3:7" x14ac:dyDescent="0.3">
      <c r="C259" s="12">
        <f t="shared" si="25"/>
        <v>0</v>
      </c>
      <c r="D259" s="63">
        <f t="shared" si="26"/>
        <v>0</v>
      </c>
      <c r="E259" s="63">
        <f t="shared" si="27"/>
        <v>0</v>
      </c>
      <c r="F259" s="63" t="e">
        <f t="shared" si="28"/>
        <v>#DIV/0!</v>
      </c>
      <c r="G259" s="88" t="e">
        <f t="shared" si="29"/>
        <v>#DIV/0!</v>
      </c>
    </row>
    <row r="260" spans="3:7" x14ac:dyDescent="0.3">
      <c r="C260" s="12">
        <f t="shared" si="25"/>
        <v>0</v>
      </c>
      <c r="D260" s="63">
        <f t="shared" si="26"/>
        <v>0</v>
      </c>
      <c r="E260" s="63">
        <f t="shared" si="27"/>
        <v>0</v>
      </c>
      <c r="F260" s="63" t="e">
        <f t="shared" si="28"/>
        <v>#DIV/0!</v>
      </c>
      <c r="G260" s="88" t="e">
        <f t="shared" si="29"/>
        <v>#DIV/0!</v>
      </c>
    </row>
    <row r="261" spans="3:7" x14ac:dyDescent="0.3">
      <c r="C261" s="12">
        <f t="shared" ref="C261:C324" si="30">COUNT(H261:CA261)</f>
        <v>0</v>
      </c>
      <c r="D261" s="63">
        <f t="shared" ref="D261:D324" si="31">MIN(H261:CB261)</f>
        <v>0</v>
      </c>
      <c r="E261" s="63">
        <f t="shared" ref="E261:E324" si="32">MAX(H261:CB261)</f>
        <v>0</v>
      </c>
      <c r="F261" s="63" t="e">
        <f t="shared" ref="F261:F324" si="33">AVERAGE(H261:CB261)</f>
        <v>#DIV/0!</v>
      </c>
      <c r="G261" s="88" t="e">
        <f t="shared" ref="G261:G324" si="34">STDEV(H261:CB261)</f>
        <v>#DIV/0!</v>
      </c>
    </row>
    <row r="262" spans="3:7" x14ac:dyDescent="0.3">
      <c r="C262" s="12">
        <f t="shared" si="30"/>
        <v>0</v>
      </c>
      <c r="D262" s="63">
        <f t="shared" si="31"/>
        <v>0</v>
      </c>
      <c r="E262" s="63">
        <f t="shared" si="32"/>
        <v>0</v>
      </c>
      <c r="F262" s="63" t="e">
        <f t="shared" si="33"/>
        <v>#DIV/0!</v>
      </c>
      <c r="G262" s="88" t="e">
        <f t="shared" si="34"/>
        <v>#DIV/0!</v>
      </c>
    </row>
    <row r="263" spans="3:7" x14ac:dyDescent="0.3">
      <c r="C263" s="12">
        <f t="shared" si="30"/>
        <v>0</v>
      </c>
      <c r="D263" s="63">
        <f t="shared" si="31"/>
        <v>0</v>
      </c>
      <c r="E263" s="63">
        <f t="shared" si="32"/>
        <v>0</v>
      </c>
      <c r="F263" s="63" t="e">
        <f t="shared" si="33"/>
        <v>#DIV/0!</v>
      </c>
      <c r="G263" s="88" t="e">
        <f t="shared" si="34"/>
        <v>#DIV/0!</v>
      </c>
    </row>
    <row r="264" spans="3:7" x14ac:dyDescent="0.3">
      <c r="C264" s="12">
        <f t="shared" si="30"/>
        <v>0</v>
      </c>
      <c r="D264" s="63">
        <f t="shared" si="31"/>
        <v>0</v>
      </c>
      <c r="E264" s="63">
        <f t="shared" si="32"/>
        <v>0</v>
      </c>
      <c r="F264" s="63" t="e">
        <f t="shared" si="33"/>
        <v>#DIV/0!</v>
      </c>
      <c r="G264" s="88" t="e">
        <f t="shared" si="34"/>
        <v>#DIV/0!</v>
      </c>
    </row>
    <row r="265" spans="3:7" x14ac:dyDescent="0.3">
      <c r="C265" s="12">
        <f t="shared" si="30"/>
        <v>0</v>
      </c>
      <c r="D265" s="63">
        <f t="shared" si="31"/>
        <v>0</v>
      </c>
      <c r="E265" s="63">
        <f t="shared" si="32"/>
        <v>0</v>
      </c>
      <c r="F265" s="63" t="e">
        <f t="shared" si="33"/>
        <v>#DIV/0!</v>
      </c>
      <c r="G265" s="88" t="e">
        <f t="shared" si="34"/>
        <v>#DIV/0!</v>
      </c>
    </row>
    <row r="266" spans="3:7" x14ac:dyDescent="0.3">
      <c r="C266" s="12">
        <f t="shared" si="30"/>
        <v>0</v>
      </c>
      <c r="D266" s="63">
        <f t="shared" si="31"/>
        <v>0</v>
      </c>
      <c r="E266" s="63">
        <f t="shared" si="32"/>
        <v>0</v>
      </c>
      <c r="F266" s="63" t="e">
        <f t="shared" si="33"/>
        <v>#DIV/0!</v>
      </c>
      <c r="G266" s="88" t="e">
        <f t="shared" si="34"/>
        <v>#DIV/0!</v>
      </c>
    </row>
    <row r="267" spans="3:7" x14ac:dyDescent="0.3">
      <c r="C267" s="12">
        <f t="shared" si="30"/>
        <v>0</v>
      </c>
      <c r="D267" s="63">
        <f t="shared" si="31"/>
        <v>0</v>
      </c>
      <c r="E267" s="63">
        <f t="shared" si="32"/>
        <v>0</v>
      </c>
      <c r="F267" s="63" t="e">
        <f t="shared" si="33"/>
        <v>#DIV/0!</v>
      </c>
      <c r="G267" s="88" t="e">
        <f t="shared" si="34"/>
        <v>#DIV/0!</v>
      </c>
    </row>
    <row r="268" spans="3:7" x14ac:dyDescent="0.3">
      <c r="C268" s="12">
        <f t="shared" si="30"/>
        <v>0</v>
      </c>
      <c r="D268" s="63">
        <f t="shared" si="31"/>
        <v>0</v>
      </c>
      <c r="E268" s="63">
        <f t="shared" si="32"/>
        <v>0</v>
      </c>
      <c r="F268" s="63" t="e">
        <f t="shared" si="33"/>
        <v>#DIV/0!</v>
      </c>
      <c r="G268" s="88" t="e">
        <f t="shared" si="34"/>
        <v>#DIV/0!</v>
      </c>
    </row>
    <row r="269" spans="3:7" x14ac:dyDescent="0.3">
      <c r="C269" s="12">
        <f t="shared" si="30"/>
        <v>0</v>
      </c>
      <c r="D269" s="63">
        <f t="shared" si="31"/>
        <v>0</v>
      </c>
      <c r="E269" s="63">
        <f t="shared" si="32"/>
        <v>0</v>
      </c>
      <c r="F269" s="63" t="e">
        <f t="shared" si="33"/>
        <v>#DIV/0!</v>
      </c>
      <c r="G269" s="88" t="e">
        <f t="shared" si="34"/>
        <v>#DIV/0!</v>
      </c>
    </row>
    <row r="270" spans="3:7" x14ac:dyDescent="0.3">
      <c r="C270" s="12">
        <f t="shared" si="30"/>
        <v>0</v>
      </c>
      <c r="D270" s="63">
        <f t="shared" si="31"/>
        <v>0</v>
      </c>
      <c r="E270" s="63">
        <f t="shared" si="32"/>
        <v>0</v>
      </c>
      <c r="F270" s="63" t="e">
        <f t="shared" si="33"/>
        <v>#DIV/0!</v>
      </c>
      <c r="G270" s="88" t="e">
        <f t="shared" si="34"/>
        <v>#DIV/0!</v>
      </c>
    </row>
    <row r="271" spans="3:7" x14ac:dyDescent="0.3">
      <c r="C271" s="12">
        <f t="shared" si="30"/>
        <v>0</v>
      </c>
      <c r="D271" s="63">
        <f t="shared" si="31"/>
        <v>0</v>
      </c>
      <c r="E271" s="63">
        <f t="shared" si="32"/>
        <v>0</v>
      </c>
      <c r="F271" s="63" t="e">
        <f t="shared" si="33"/>
        <v>#DIV/0!</v>
      </c>
      <c r="G271" s="88" t="e">
        <f t="shared" si="34"/>
        <v>#DIV/0!</v>
      </c>
    </row>
    <row r="272" spans="3:7" x14ac:dyDescent="0.3">
      <c r="C272" s="12">
        <f t="shared" si="30"/>
        <v>0</v>
      </c>
      <c r="D272" s="63">
        <f t="shared" si="31"/>
        <v>0</v>
      </c>
      <c r="E272" s="63">
        <f t="shared" si="32"/>
        <v>0</v>
      </c>
      <c r="F272" s="63" t="e">
        <f t="shared" si="33"/>
        <v>#DIV/0!</v>
      </c>
      <c r="G272" s="88" t="e">
        <f t="shared" si="34"/>
        <v>#DIV/0!</v>
      </c>
    </row>
    <row r="273" spans="3:7" x14ac:dyDescent="0.3">
      <c r="C273" s="12">
        <f t="shared" si="30"/>
        <v>0</v>
      </c>
      <c r="D273" s="63">
        <f t="shared" si="31"/>
        <v>0</v>
      </c>
      <c r="E273" s="63">
        <f t="shared" si="32"/>
        <v>0</v>
      </c>
      <c r="F273" s="63" t="e">
        <f t="shared" si="33"/>
        <v>#DIV/0!</v>
      </c>
      <c r="G273" s="88" t="e">
        <f t="shared" si="34"/>
        <v>#DIV/0!</v>
      </c>
    </row>
    <row r="274" spans="3:7" x14ac:dyDescent="0.3">
      <c r="C274" s="12">
        <f t="shared" si="30"/>
        <v>0</v>
      </c>
      <c r="D274" s="63">
        <f t="shared" si="31"/>
        <v>0</v>
      </c>
      <c r="E274" s="63">
        <f t="shared" si="32"/>
        <v>0</v>
      </c>
      <c r="F274" s="63" t="e">
        <f t="shared" si="33"/>
        <v>#DIV/0!</v>
      </c>
      <c r="G274" s="88" t="e">
        <f t="shared" si="34"/>
        <v>#DIV/0!</v>
      </c>
    </row>
    <row r="275" spans="3:7" x14ac:dyDescent="0.3">
      <c r="C275" s="12">
        <f t="shared" si="30"/>
        <v>0</v>
      </c>
      <c r="D275" s="63">
        <f t="shared" si="31"/>
        <v>0</v>
      </c>
      <c r="E275" s="63">
        <f t="shared" si="32"/>
        <v>0</v>
      </c>
      <c r="F275" s="63" t="e">
        <f t="shared" si="33"/>
        <v>#DIV/0!</v>
      </c>
      <c r="G275" s="88" t="e">
        <f t="shared" si="34"/>
        <v>#DIV/0!</v>
      </c>
    </row>
    <row r="276" spans="3:7" x14ac:dyDescent="0.3">
      <c r="C276" s="12">
        <f t="shared" si="30"/>
        <v>0</v>
      </c>
      <c r="D276" s="63">
        <f t="shared" si="31"/>
        <v>0</v>
      </c>
      <c r="E276" s="63">
        <f t="shared" si="32"/>
        <v>0</v>
      </c>
      <c r="F276" s="63" t="e">
        <f t="shared" si="33"/>
        <v>#DIV/0!</v>
      </c>
      <c r="G276" s="88" t="e">
        <f t="shared" si="34"/>
        <v>#DIV/0!</v>
      </c>
    </row>
    <row r="277" spans="3:7" x14ac:dyDescent="0.3">
      <c r="C277" s="12">
        <f t="shared" si="30"/>
        <v>0</v>
      </c>
      <c r="D277" s="63">
        <f t="shared" si="31"/>
        <v>0</v>
      </c>
      <c r="E277" s="63">
        <f t="shared" si="32"/>
        <v>0</v>
      </c>
      <c r="F277" s="63" t="e">
        <f t="shared" si="33"/>
        <v>#DIV/0!</v>
      </c>
      <c r="G277" s="88" t="e">
        <f t="shared" si="34"/>
        <v>#DIV/0!</v>
      </c>
    </row>
    <row r="278" spans="3:7" x14ac:dyDescent="0.3">
      <c r="C278" s="12">
        <f t="shared" si="30"/>
        <v>0</v>
      </c>
      <c r="D278" s="63">
        <f t="shared" si="31"/>
        <v>0</v>
      </c>
      <c r="E278" s="63">
        <f t="shared" si="32"/>
        <v>0</v>
      </c>
      <c r="F278" s="63" t="e">
        <f t="shared" si="33"/>
        <v>#DIV/0!</v>
      </c>
      <c r="G278" s="88" t="e">
        <f t="shared" si="34"/>
        <v>#DIV/0!</v>
      </c>
    </row>
    <row r="279" spans="3:7" x14ac:dyDescent="0.3">
      <c r="C279" s="12">
        <f t="shared" si="30"/>
        <v>0</v>
      </c>
      <c r="D279" s="63">
        <f t="shared" si="31"/>
        <v>0</v>
      </c>
      <c r="E279" s="63">
        <f t="shared" si="32"/>
        <v>0</v>
      </c>
      <c r="F279" s="63" t="e">
        <f t="shared" si="33"/>
        <v>#DIV/0!</v>
      </c>
      <c r="G279" s="88" t="e">
        <f t="shared" si="34"/>
        <v>#DIV/0!</v>
      </c>
    </row>
    <row r="280" spans="3:7" x14ac:dyDescent="0.3">
      <c r="C280" s="12">
        <f t="shared" si="30"/>
        <v>0</v>
      </c>
      <c r="D280" s="63">
        <f t="shared" si="31"/>
        <v>0</v>
      </c>
      <c r="E280" s="63">
        <f t="shared" si="32"/>
        <v>0</v>
      </c>
      <c r="F280" s="63" t="e">
        <f t="shared" si="33"/>
        <v>#DIV/0!</v>
      </c>
      <c r="G280" s="88" t="e">
        <f t="shared" si="34"/>
        <v>#DIV/0!</v>
      </c>
    </row>
    <row r="281" spans="3:7" x14ac:dyDescent="0.3">
      <c r="C281" s="12">
        <f t="shared" si="30"/>
        <v>0</v>
      </c>
      <c r="D281" s="63">
        <f t="shared" si="31"/>
        <v>0</v>
      </c>
      <c r="E281" s="63">
        <f t="shared" si="32"/>
        <v>0</v>
      </c>
      <c r="F281" s="63" t="e">
        <f t="shared" si="33"/>
        <v>#DIV/0!</v>
      </c>
      <c r="G281" s="88" t="e">
        <f t="shared" si="34"/>
        <v>#DIV/0!</v>
      </c>
    </row>
    <row r="282" spans="3:7" x14ac:dyDescent="0.3">
      <c r="C282" s="12">
        <f t="shared" si="30"/>
        <v>0</v>
      </c>
      <c r="D282" s="63">
        <f t="shared" si="31"/>
        <v>0</v>
      </c>
      <c r="E282" s="63">
        <f t="shared" si="32"/>
        <v>0</v>
      </c>
      <c r="F282" s="63" t="e">
        <f t="shared" si="33"/>
        <v>#DIV/0!</v>
      </c>
      <c r="G282" s="88" t="e">
        <f t="shared" si="34"/>
        <v>#DIV/0!</v>
      </c>
    </row>
    <row r="283" spans="3:7" x14ac:dyDescent="0.3">
      <c r="C283" s="12">
        <f t="shared" si="30"/>
        <v>0</v>
      </c>
      <c r="D283" s="63">
        <f t="shared" si="31"/>
        <v>0</v>
      </c>
      <c r="E283" s="63">
        <f t="shared" si="32"/>
        <v>0</v>
      </c>
      <c r="F283" s="63" t="e">
        <f t="shared" si="33"/>
        <v>#DIV/0!</v>
      </c>
      <c r="G283" s="88" t="e">
        <f t="shared" si="34"/>
        <v>#DIV/0!</v>
      </c>
    </row>
    <row r="284" spans="3:7" x14ac:dyDescent="0.3">
      <c r="C284" s="12">
        <f t="shared" si="30"/>
        <v>0</v>
      </c>
      <c r="D284" s="63">
        <f t="shared" si="31"/>
        <v>0</v>
      </c>
      <c r="E284" s="63">
        <f t="shared" si="32"/>
        <v>0</v>
      </c>
      <c r="F284" s="63" t="e">
        <f t="shared" si="33"/>
        <v>#DIV/0!</v>
      </c>
      <c r="G284" s="88" t="e">
        <f t="shared" si="34"/>
        <v>#DIV/0!</v>
      </c>
    </row>
    <row r="285" spans="3:7" x14ac:dyDescent="0.3">
      <c r="C285" s="12">
        <f t="shared" si="30"/>
        <v>0</v>
      </c>
      <c r="D285" s="63">
        <f t="shared" si="31"/>
        <v>0</v>
      </c>
      <c r="E285" s="63">
        <f t="shared" si="32"/>
        <v>0</v>
      </c>
      <c r="F285" s="63" t="e">
        <f t="shared" si="33"/>
        <v>#DIV/0!</v>
      </c>
      <c r="G285" s="88" t="e">
        <f t="shared" si="34"/>
        <v>#DIV/0!</v>
      </c>
    </row>
    <row r="286" spans="3:7" x14ac:dyDescent="0.3">
      <c r="C286" s="12">
        <f t="shared" si="30"/>
        <v>0</v>
      </c>
      <c r="D286" s="63">
        <f t="shared" si="31"/>
        <v>0</v>
      </c>
      <c r="E286" s="63">
        <f t="shared" si="32"/>
        <v>0</v>
      </c>
      <c r="F286" s="63" t="e">
        <f t="shared" si="33"/>
        <v>#DIV/0!</v>
      </c>
      <c r="G286" s="88" t="e">
        <f t="shared" si="34"/>
        <v>#DIV/0!</v>
      </c>
    </row>
    <row r="287" spans="3:7" x14ac:dyDescent="0.3">
      <c r="C287" s="12">
        <f t="shared" si="30"/>
        <v>0</v>
      </c>
      <c r="D287" s="63">
        <f t="shared" si="31"/>
        <v>0</v>
      </c>
      <c r="E287" s="63">
        <f t="shared" si="32"/>
        <v>0</v>
      </c>
      <c r="F287" s="63" t="e">
        <f t="shared" si="33"/>
        <v>#DIV/0!</v>
      </c>
      <c r="G287" s="88" t="e">
        <f t="shared" si="34"/>
        <v>#DIV/0!</v>
      </c>
    </row>
    <row r="288" spans="3:7" x14ac:dyDescent="0.3">
      <c r="C288" s="12">
        <f t="shared" si="30"/>
        <v>0</v>
      </c>
      <c r="D288" s="63">
        <f t="shared" si="31"/>
        <v>0</v>
      </c>
      <c r="E288" s="63">
        <f t="shared" si="32"/>
        <v>0</v>
      </c>
      <c r="F288" s="63" t="e">
        <f t="shared" si="33"/>
        <v>#DIV/0!</v>
      </c>
      <c r="G288" s="88" t="e">
        <f t="shared" si="34"/>
        <v>#DIV/0!</v>
      </c>
    </row>
    <row r="289" spans="3:7" x14ac:dyDescent="0.3">
      <c r="C289" s="12">
        <f t="shared" si="30"/>
        <v>0</v>
      </c>
      <c r="D289" s="63">
        <f t="shared" si="31"/>
        <v>0</v>
      </c>
      <c r="E289" s="63">
        <f t="shared" si="32"/>
        <v>0</v>
      </c>
      <c r="F289" s="63" t="e">
        <f t="shared" si="33"/>
        <v>#DIV/0!</v>
      </c>
      <c r="G289" s="88" t="e">
        <f t="shared" si="34"/>
        <v>#DIV/0!</v>
      </c>
    </row>
    <row r="290" spans="3:7" x14ac:dyDescent="0.3">
      <c r="C290" s="12">
        <f t="shared" si="30"/>
        <v>0</v>
      </c>
      <c r="D290" s="63">
        <f t="shared" si="31"/>
        <v>0</v>
      </c>
      <c r="E290" s="63">
        <f t="shared" si="32"/>
        <v>0</v>
      </c>
      <c r="F290" s="63" t="e">
        <f t="shared" si="33"/>
        <v>#DIV/0!</v>
      </c>
      <c r="G290" s="88" t="e">
        <f t="shared" si="34"/>
        <v>#DIV/0!</v>
      </c>
    </row>
    <row r="291" spans="3:7" x14ac:dyDescent="0.3">
      <c r="C291" s="12">
        <f t="shared" si="30"/>
        <v>0</v>
      </c>
      <c r="D291" s="63">
        <f t="shared" si="31"/>
        <v>0</v>
      </c>
      <c r="E291" s="63">
        <f t="shared" si="32"/>
        <v>0</v>
      </c>
      <c r="F291" s="63" t="e">
        <f t="shared" si="33"/>
        <v>#DIV/0!</v>
      </c>
      <c r="G291" s="88" t="e">
        <f t="shared" si="34"/>
        <v>#DIV/0!</v>
      </c>
    </row>
    <row r="292" spans="3:7" x14ac:dyDescent="0.3">
      <c r="C292" s="12">
        <f t="shared" si="30"/>
        <v>0</v>
      </c>
      <c r="D292" s="63">
        <f t="shared" si="31"/>
        <v>0</v>
      </c>
      <c r="E292" s="63">
        <f t="shared" si="32"/>
        <v>0</v>
      </c>
      <c r="F292" s="63" t="e">
        <f t="shared" si="33"/>
        <v>#DIV/0!</v>
      </c>
      <c r="G292" s="88" t="e">
        <f t="shared" si="34"/>
        <v>#DIV/0!</v>
      </c>
    </row>
    <row r="293" spans="3:7" x14ac:dyDescent="0.3">
      <c r="C293" s="12">
        <f t="shared" si="30"/>
        <v>0</v>
      </c>
      <c r="D293" s="63">
        <f t="shared" si="31"/>
        <v>0</v>
      </c>
      <c r="E293" s="63">
        <f t="shared" si="32"/>
        <v>0</v>
      </c>
      <c r="F293" s="63" t="e">
        <f t="shared" si="33"/>
        <v>#DIV/0!</v>
      </c>
      <c r="G293" s="88" t="e">
        <f t="shared" si="34"/>
        <v>#DIV/0!</v>
      </c>
    </row>
    <row r="294" spans="3:7" x14ac:dyDescent="0.3">
      <c r="C294" s="12">
        <f t="shared" si="30"/>
        <v>0</v>
      </c>
      <c r="D294" s="63">
        <f t="shared" si="31"/>
        <v>0</v>
      </c>
      <c r="E294" s="63">
        <f t="shared" si="32"/>
        <v>0</v>
      </c>
      <c r="F294" s="63" t="e">
        <f t="shared" si="33"/>
        <v>#DIV/0!</v>
      </c>
      <c r="G294" s="88" t="e">
        <f t="shared" si="34"/>
        <v>#DIV/0!</v>
      </c>
    </row>
    <row r="295" spans="3:7" x14ac:dyDescent="0.3">
      <c r="C295" s="12">
        <f t="shared" si="30"/>
        <v>0</v>
      </c>
      <c r="D295" s="63">
        <f t="shared" si="31"/>
        <v>0</v>
      </c>
      <c r="E295" s="63">
        <f t="shared" si="32"/>
        <v>0</v>
      </c>
      <c r="F295" s="63" t="e">
        <f t="shared" si="33"/>
        <v>#DIV/0!</v>
      </c>
      <c r="G295" s="88" t="e">
        <f t="shared" si="34"/>
        <v>#DIV/0!</v>
      </c>
    </row>
    <row r="296" spans="3:7" x14ac:dyDescent="0.3">
      <c r="C296" s="12">
        <f t="shared" si="30"/>
        <v>0</v>
      </c>
      <c r="D296" s="63">
        <f t="shared" si="31"/>
        <v>0</v>
      </c>
      <c r="E296" s="63">
        <f t="shared" si="32"/>
        <v>0</v>
      </c>
      <c r="F296" s="63" t="e">
        <f t="shared" si="33"/>
        <v>#DIV/0!</v>
      </c>
      <c r="G296" s="88" t="e">
        <f t="shared" si="34"/>
        <v>#DIV/0!</v>
      </c>
    </row>
    <row r="297" spans="3:7" x14ac:dyDescent="0.3">
      <c r="C297" s="12">
        <f t="shared" si="30"/>
        <v>0</v>
      </c>
      <c r="D297" s="63">
        <f t="shared" si="31"/>
        <v>0</v>
      </c>
      <c r="E297" s="63">
        <f t="shared" si="32"/>
        <v>0</v>
      </c>
      <c r="F297" s="63" t="e">
        <f t="shared" si="33"/>
        <v>#DIV/0!</v>
      </c>
      <c r="G297" s="88" t="e">
        <f t="shared" si="34"/>
        <v>#DIV/0!</v>
      </c>
    </row>
    <row r="298" spans="3:7" x14ac:dyDescent="0.3">
      <c r="C298" s="12">
        <f t="shared" si="30"/>
        <v>0</v>
      </c>
      <c r="D298" s="63">
        <f t="shared" si="31"/>
        <v>0</v>
      </c>
      <c r="E298" s="63">
        <f t="shared" si="32"/>
        <v>0</v>
      </c>
      <c r="F298" s="63" t="e">
        <f t="shared" si="33"/>
        <v>#DIV/0!</v>
      </c>
      <c r="G298" s="88" t="e">
        <f t="shared" si="34"/>
        <v>#DIV/0!</v>
      </c>
    </row>
    <row r="299" spans="3:7" x14ac:dyDescent="0.3">
      <c r="C299" s="12">
        <f t="shared" si="30"/>
        <v>0</v>
      </c>
      <c r="D299" s="63">
        <f t="shared" si="31"/>
        <v>0</v>
      </c>
      <c r="E299" s="63">
        <f t="shared" si="32"/>
        <v>0</v>
      </c>
      <c r="F299" s="63" t="e">
        <f t="shared" si="33"/>
        <v>#DIV/0!</v>
      </c>
      <c r="G299" s="88" t="e">
        <f t="shared" si="34"/>
        <v>#DIV/0!</v>
      </c>
    </row>
    <row r="300" spans="3:7" x14ac:dyDescent="0.3">
      <c r="C300" s="12">
        <f t="shared" si="30"/>
        <v>0</v>
      </c>
      <c r="D300" s="63">
        <f t="shared" si="31"/>
        <v>0</v>
      </c>
      <c r="E300" s="63">
        <f t="shared" si="32"/>
        <v>0</v>
      </c>
      <c r="F300" s="63" t="e">
        <f t="shared" si="33"/>
        <v>#DIV/0!</v>
      </c>
      <c r="G300" s="88" t="e">
        <f t="shared" si="34"/>
        <v>#DIV/0!</v>
      </c>
    </row>
    <row r="301" spans="3:7" x14ac:dyDescent="0.3">
      <c r="C301" s="12">
        <f t="shared" si="30"/>
        <v>0</v>
      </c>
      <c r="D301" s="63">
        <f t="shared" si="31"/>
        <v>0</v>
      </c>
      <c r="E301" s="63">
        <f t="shared" si="32"/>
        <v>0</v>
      </c>
      <c r="F301" s="63" t="e">
        <f t="shared" si="33"/>
        <v>#DIV/0!</v>
      </c>
      <c r="G301" s="88" t="e">
        <f t="shared" si="34"/>
        <v>#DIV/0!</v>
      </c>
    </row>
    <row r="302" spans="3:7" x14ac:dyDescent="0.3">
      <c r="C302" s="12">
        <f t="shared" si="30"/>
        <v>0</v>
      </c>
      <c r="D302" s="63">
        <f t="shared" si="31"/>
        <v>0</v>
      </c>
      <c r="E302" s="63">
        <f t="shared" si="32"/>
        <v>0</v>
      </c>
      <c r="F302" s="63" t="e">
        <f t="shared" si="33"/>
        <v>#DIV/0!</v>
      </c>
      <c r="G302" s="88" t="e">
        <f t="shared" si="34"/>
        <v>#DIV/0!</v>
      </c>
    </row>
    <row r="303" spans="3:7" x14ac:dyDescent="0.3">
      <c r="C303" s="12">
        <f t="shared" si="30"/>
        <v>0</v>
      </c>
      <c r="D303" s="63">
        <f t="shared" si="31"/>
        <v>0</v>
      </c>
      <c r="E303" s="63">
        <f t="shared" si="32"/>
        <v>0</v>
      </c>
      <c r="F303" s="63" t="e">
        <f t="shared" si="33"/>
        <v>#DIV/0!</v>
      </c>
      <c r="G303" s="88" t="e">
        <f t="shared" si="34"/>
        <v>#DIV/0!</v>
      </c>
    </row>
    <row r="304" spans="3:7" x14ac:dyDescent="0.3">
      <c r="C304" s="12">
        <f t="shared" si="30"/>
        <v>0</v>
      </c>
      <c r="D304" s="63">
        <f t="shared" si="31"/>
        <v>0</v>
      </c>
      <c r="E304" s="63">
        <f t="shared" si="32"/>
        <v>0</v>
      </c>
      <c r="F304" s="63" t="e">
        <f t="shared" si="33"/>
        <v>#DIV/0!</v>
      </c>
      <c r="G304" s="88" t="e">
        <f t="shared" si="34"/>
        <v>#DIV/0!</v>
      </c>
    </row>
    <row r="305" spans="3:7" x14ac:dyDescent="0.3">
      <c r="C305" s="12">
        <f t="shared" si="30"/>
        <v>0</v>
      </c>
      <c r="D305" s="63">
        <f t="shared" si="31"/>
        <v>0</v>
      </c>
      <c r="E305" s="63">
        <f t="shared" si="32"/>
        <v>0</v>
      </c>
      <c r="F305" s="63" t="e">
        <f t="shared" si="33"/>
        <v>#DIV/0!</v>
      </c>
      <c r="G305" s="88" t="e">
        <f t="shared" si="34"/>
        <v>#DIV/0!</v>
      </c>
    </row>
    <row r="306" spans="3:7" x14ac:dyDescent="0.3">
      <c r="C306" s="12">
        <f t="shared" si="30"/>
        <v>0</v>
      </c>
      <c r="D306" s="63">
        <f t="shared" si="31"/>
        <v>0</v>
      </c>
      <c r="E306" s="63">
        <f t="shared" si="32"/>
        <v>0</v>
      </c>
      <c r="F306" s="63" t="e">
        <f t="shared" si="33"/>
        <v>#DIV/0!</v>
      </c>
      <c r="G306" s="88" t="e">
        <f t="shared" si="34"/>
        <v>#DIV/0!</v>
      </c>
    </row>
    <row r="307" spans="3:7" x14ac:dyDescent="0.3">
      <c r="C307" s="12">
        <f t="shared" si="30"/>
        <v>0</v>
      </c>
      <c r="D307" s="63">
        <f t="shared" si="31"/>
        <v>0</v>
      </c>
      <c r="E307" s="63">
        <f t="shared" si="32"/>
        <v>0</v>
      </c>
      <c r="F307" s="63" t="e">
        <f t="shared" si="33"/>
        <v>#DIV/0!</v>
      </c>
      <c r="G307" s="88" t="e">
        <f t="shared" si="34"/>
        <v>#DIV/0!</v>
      </c>
    </row>
    <row r="308" spans="3:7" x14ac:dyDescent="0.3">
      <c r="C308" s="12">
        <f t="shared" si="30"/>
        <v>0</v>
      </c>
      <c r="D308" s="63">
        <f t="shared" si="31"/>
        <v>0</v>
      </c>
      <c r="E308" s="63">
        <f t="shared" si="32"/>
        <v>0</v>
      </c>
      <c r="F308" s="63" t="e">
        <f t="shared" si="33"/>
        <v>#DIV/0!</v>
      </c>
      <c r="G308" s="88" t="e">
        <f t="shared" si="34"/>
        <v>#DIV/0!</v>
      </c>
    </row>
    <row r="309" spans="3:7" x14ac:dyDescent="0.3">
      <c r="C309" s="12">
        <f t="shared" si="30"/>
        <v>0</v>
      </c>
      <c r="D309" s="63">
        <f t="shared" si="31"/>
        <v>0</v>
      </c>
      <c r="E309" s="63">
        <f t="shared" si="32"/>
        <v>0</v>
      </c>
      <c r="F309" s="63" t="e">
        <f t="shared" si="33"/>
        <v>#DIV/0!</v>
      </c>
      <c r="G309" s="88" t="e">
        <f t="shared" si="34"/>
        <v>#DIV/0!</v>
      </c>
    </row>
    <row r="310" spans="3:7" x14ac:dyDescent="0.3">
      <c r="C310" s="12">
        <f t="shared" si="30"/>
        <v>0</v>
      </c>
      <c r="D310" s="63">
        <f t="shared" si="31"/>
        <v>0</v>
      </c>
      <c r="E310" s="63">
        <f t="shared" si="32"/>
        <v>0</v>
      </c>
      <c r="F310" s="63" t="e">
        <f t="shared" si="33"/>
        <v>#DIV/0!</v>
      </c>
      <c r="G310" s="88" t="e">
        <f t="shared" si="34"/>
        <v>#DIV/0!</v>
      </c>
    </row>
    <row r="311" spans="3:7" x14ac:dyDescent="0.3">
      <c r="C311" s="12">
        <f t="shared" si="30"/>
        <v>0</v>
      </c>
      <c r="D311" s="63">
        <f t="shared" si="31"/>
        <v>0</v>
      </c>
      <c r="E311" s="63">
        <f t="shared" si="32"/>
        <v>0</v>
      </c>
      <c r="F311" s="63" t="e">
        <f t="shared" si="33"/>
        <v>#DIV/0!</v>
      </c>
      <c r="G311" s="88" t="e">
        <f t="shared" si="34"/>
        <v>#DIV/0!</v>
      </c>
    </row>
    <row r="312" spans="3:7" x14ac:dyDescent="0.3">
      <c r="C312" s="12">
        <f t="shared" si="30"/>
        <v>0</v>
      </c>
      <c r="D312" s="63">
        <f t="shared" si="31"/>
        <v>0</v>
      </c>
      <c r="E312" s="63">
        <f t="shared" si="32"/>
        <v>0</v>
      </c>
      <c r="F312" s="63" t="e">
        <f t="shared" si="33"/>
        <v>#DIV/0!</v>
      </c>
      <c r="G312" s="88" t="e">
        <f t="shared" si="34"/>
        <v>#DIV/0!</v>
      </c>
    </row>
    <row r="313" spans="3:7" x14ac:dyDescent="0.3">
      <c r="C313" s="12">
        <f t="shared" si="30"/>
        <v>0</v>
      </c>
      <c r="D313" s="63">
        <f t="shared" si="31"/>
        <v>0</v>
      </c>
      <c r="E313" s="63">
        <f t="shared" si="32"/>
        <v>0</v>
      </c>
      <c r="F313" s="63" t="e">
        <f t="shared" si="33"/>
        <v>#DIV/0!</v>
      </c>
      <c r="G313" s="88" t="e">
        <f t="shared" si="34"/>
        <v>#DIV/0!</v>
      </c>
    </row>
    <row r="314" spans="3:7" x14ac:dyDescent="0.3">
      <c r="C314" s="12">
        <f t="shared" si="30"/>
        <v>0</v>
      </c>
      <c r="D314" s="63">
        <f t="shared" si="31"/>
        <v>0</v>
      </c>
      <c r="E314" s="63">
        <f t="shared" si="32"/>
        <v>0</v>
      </c>
      <c r="F314" s="63" t="e">
        <f t="shared" si="33"/>
        <v>#DIV/0!</v>
      </c>
      <c r="G314" s="88" t="e">
        <f t="shared" si="34"/>
        <v>#DIV/0!</v>
      </c>
    </row>
    <row r="315" spans="3:7" x14ac:dyDescent="0.3">
      <c r="C315" s="12">
        <f t="shared" si="30"/>
        <v>0</v>
      </c>
      <c r="D315" s="63">
        <f t="shared" si="31"/>
        <v>0</v>
      </c>
      <c r="E315" s="63">
        <f t="shared" si="32"/>
        <v>0</v>
      </c>
      <c r="F315" s="63" t="e">
        <f t="shared" si="33"/>
        <v>#DIV/0!</v>
      </c>
      <c r="G315" s="88" t="e">
        <f t="shared" si="34"/>
        <v>#DIV/0!</v>
      </c>
    </row>
    <row r="316" spans="3:7" x14ac:dyDescent="0.3">
      <c r="C316" s="12">
        <f t="shared" si="30"/>
        <v>0</v>
      </c>
      <c r="D316" s="63">
        <f t="shared" si="31"/>
        <v>0</v>
      </c>
      <c r="E316" s="63">
        <f t="shared" si="32"/>
        <v>0</v>
      </c>
      <c r="F316" s="63" t="e">
        <f t="shared" si="33"/>
        <v>#DIV/0!</v>
      </c>
      <c r="G316" s="88" t="e">
        <f t="shared" si="34"/>
        <v>#DIV/0!</v>
      </c>
    </row>
    <row r="317" spans="3:7" x14ac:dyDescent="0.3">
      <c r="C317" s="12">
        <f t="shared" si="30"/>
        <v>0</v>
      </c>
      <c r="D317" s="63">
        <f t="shared" si="31"/>
        <v>0</v>
      </c>
      <c r="E317" s="63">
        <f t="shared" si="32"/>
        <v>0</v>
      </c>
      <c r="F317" s="63" t="e">
        <f t="shared" si="33"/>
        <v>#DIV/0!</v>
      </c>
      <c r="G317" s="88" t="e">
        <f t="shared" si="34"/>
        <v>#DIV/0!</v>
      </c>
    </row>
    <row r="318" spans="3:7" x14ac:dyDescent="0.3">
      <c r="C318" s="12">
        <f t="shared" si="30"/>
        <v>0</v>
      </c>
      <c r="D318" s="63">
        <f t="shared" si="31"/>
        <v>0</v>
      </c>
      <c r="E318" s="63">
        <f t="shared" si="32"/>
        <v>0</v>
      </c>
      <c r="F318" s="63" t="e">
        <f t="shared" si="33"/>
        <v>#DIV/0!</v>
      </c>
      <c r="G318" s="88" t="e">
        <f t="shared" si="34"/>
        <v>#DIV/0!</v>
      </c>
    </row>
    <row r="319" spans="3:7" x14ac:dyDescent="0.3">
      <c r="C319" s="12">
        <f t="shared" si="30"/>
        <v>0</v>
      </c>
      <c r="D319" s="63">
        <f t="shared" si="31"/>
        <v>0</v>
      </c>
      <c r="E319" s="63">
        <f t="shared" si="32"/>
        <v>0</v>
      </c>
      <c r="F319" s="63" t="e">
        <f t="shared" si="33"/>
        <v>#DIV/0!</v>
      </c>
      <c r="G319" s="88" t="e">
        <f t="shared" si="34"/>
        <v>#DIV/0!</v>
      </c>
    </row>
    <row r="320" spans="3:7" x14ac:dyDescent="0.3">
      <c r="C320" s="12">
        <f t="shared" si="30"/>
        <v>0</v>
      </c>
      <c r="D320" s="63">
        <f t="shared" si="31"/>
        <v>0</v>
      </c>
      <c r="E320" s="63">
        <f t="shared" si="32"/>
        <v>0</v>
      </c>
      <c r="F320" s="63" t="e">
        <f t="shared" si="33"/>
        <v>#DIV/0!</v>
      </c>
      <c r="G320" s="88" t="e">
        <f t="shared" si="34"/>
        <v>#DIV/0!</v>
      </c>
    </row>
    <row r="321" spans="3:7" x14ac:dyDescent="0.3">
      <c r="C321" s="12">
        <f t="shared" si="30"/>
        <v>0</v>
      </c>
      <c r="D321" s="63">
        <f t="shared" si="31"/>
        <v>0</v>
      </c>
      <c r="E321" s="63">
        <f t="shared" si="32"/>
        <v>0</v>
      </c>
      <c r="F321" s="63" t="e">
        <f t="shared" si="33"/>
        <v>#DIV/0!</v>
      </c>
      <c r="G321" s="88" t="e">
        <f t="shared" si="34"/>
        <v>#DIV/0!</v>
      </c>
    </row>
    <row r="322" spans="3:7" x14ac:dyDescent="0.3">
      <c r="C322" s="12">
        <f t="shared" si="30"/>
        <v>0</v>
      </c>
      <c r="D322" s="63">
        <f t="shared" si="31"/>
        <v>0</v>
      </c>
      <c r="E322" s="63">
        <f t="shared" si="32"/>
        <v>0</v>
      </c>
      <c r="F322" s="63" t="e">
        <f t="shared" si="33"/>
        <v>#DIV/0!</v>
      </c>
      <c r="G322" s="88" t="e">
        <f t="shared" si="34"/>
        <v>#DIV/0!</v>
      </c>
    </row>
    <row r="323" spans="3:7" x14ac:dyDescent="0.3">
      <c r="C323" s="12">
        <f t="shared" si="30"/>
        <v>0</v>
      </c>
      <c r="D323" s="63">
        <f t="shared" si="31"/>
        <v>0</v>
      </c>
      <c r="E323" s="63">
        <f t="shared" si="32"/>
        <v>0</v>
      </c>
      <c r="F323" s="63" t="e">
        <f t="shared" si="33"/>
        <v>#DIV/0!</v>
      </c>
      <c r="G323" s="88" t="e">
        <f t="shared" si="34"/>
        <v>#DIV/0!</v>
      </c>
    </row>
    <row r="324" spans="3:7" x14ac:dyDescent="0.3">
      <c r="C324" s="12">
        <f t="shared" si="30"/>
        <v>0</v>
      </c>
      <c r="D324" s="63">
        <f t="shared" si="31"/>
        <v>0</v>
      </c>
      <c r="E324" s="63">
        <f t="shared" si="32"/>
        <v>0</v>
      </c>
      <c r="F324" s="63" t="e">
        <f t="shared" si="33"/>
        <v>#DIV/0!</v>
      </c>
      <c r="G324" s="88" t="e">
        <f t="shared" si="34"/>
        <v>#DIV/0!</v>
      </c>
    </row>
    <row r="325" spans="3:7" x14ac:dyDescent="0.3">
      <c r="C325" s="12">
        <f t="shared" ref="C325:C388" si="35">COUNT(H325:CA325)</f>
        <v>0</v>
      </c>
      <c r="D325" s="63">
        <f t="shared" ref="D325:D388" si="36">MIN(H325:CB325)</f>
        <v>0</v>
      </c>
      <c r="E325" s="63">
        <f t="shared" ref="E325:E388" si="37">MAX(H325:CB325)</f>
        <v>0</v>
      </c>
      <c r="F325" s="63" t="e">
        <f t="shared" ref="F325:F388" si="38">AVERAGE(H325:CB325)</f>
        <v>#DIV/0!</v>
      </c>
      <c r="G325" s="88" t="e">
        <f t="shared" ref="G325:G388" si="39">STDEV(H325:CB325)</f>
        <v>#DIV/0!</v>
      </c>
    </row>
    <row r="326" spans="3:7" x14ac:dyDescent="0.3">
      <c r="C326" s="12">
        <f t="shared" si="35"/>
        <v>0</v>
      </c>
      <c r="D326" s="63">
        <f t="shared" si="36"/>
        <v>0</v>
      </c>
      <c r="E326" s="63">
        <f t="shared" si="37"/>
        <v>0</v>
      </c>
      <c r="F326" s="63" t="e">
        <f t="shared" si="38"/>
        <v>#DIV/0!</v>
      </c>
      <c r="G326" s="88" t="e">
        <f t="shared" si="39"/>
        <v>#DIV/0!</v>
      </c>
    </row>
    <row r="327" spans="3:7" x14ac:dyDescent="0.3">
      <c r="C327" s="12">
        <f t="shared" si="35"/>
        <v>0</v>
      </c>
      <c r="D327" s="63">
        <f t="shared" si="36"/>
        <v>0</v>
      </c>
      <c r="E327" s="63">
        <f t="shared" si="37"/>
        <v>0</v>
      </c>
      <c r="F327" s="63" t="e">
        <f t="shared" si="38"/>
        <v>#DIV/0!</v>
      </c>
      <c r="G327" s="88" t="e">
        <f t="shared" si="39"/>
        <v>#DIV/0!</v>
      </c>
    </row>
    <row r="328" spans="3:7" x14ac:dyDescent="0.3">
      <c r="C328" s="12">
        <f t="shared" si="35"/>
        <v>0</v>
      </c>
      <c r="D328" s="63">
        <f t="shared" si="36"/>
        <v>0</v>
      </c>
      <c r="E328" s="63">
        <f t="shared" si="37"/>
        <v>0</v>
      </c>
      <c r="F328" s="63" t="e">
        <f t="shared" si="38"/>
        <v>#DIV/0!</v>
      </c>
      <c r="G328" s="88" t="e">
        <f t="shared" si="39"/>
        <v>#DIV/0!</v>
      </c>
    </row>
    <row r="329" spans="3:7" x14ac:dyDescent="0.3">
      <c r="C329" s="12">
        <f t="shared" si="35"/>
        <v>0</v>
      </c>
      <c r="D329" s="63">
        <f t="shared" si="36"/>
        <v>0</v>
      </c>
      <c r="E329" s="63">
        <f t="shared" si="37"/>
        <v>0</v>
      </c>
      <c r="F329" s="63" t="e">
        <f t="shared" si="38"/>
        <v>#DIV/0!</v>
      </c>
      <c r="G329" s="88" t="e">
        <f t="shared" si="39"/>
        <v>#DIV/0!</v>
      </c>
    </row>
    <row r="330" spans="3:7" x14ac:dyDescent="0.3">
      <c r="C330" s="12">
        <f t="shared" si="35"/>
        <v>0</v>
      </c>
      <c r="D330" s="63">
        <f t="shared" si="36"/>
        <v>0</v>
      </c>
      <c r="E330" s="63">
        <f t="shared" si="37"/>
        <v>0</v>
      </c>
      <c r="F330" s="63" t="e">
        <f t="shared" si="38"/>
        <v>#DIV/0!</v>
      </c>
      <c r="G330" s="88" t="e">
        <f t="shared" si="39"/>
        <v>#DIV/0!</v>
      </c>
    </row>
    <row r="331" spans="3:7" x14ac:dyDescent="0.3">
      <c r="C331" s="12">
        <f t="shared" si="35"/>
        <v>0</v>
      </c>
      <c r="D331" s="63">
        <f t="shared" si="36"/>
        <v>0</v>
      </c>
      <c r="E331" s="63">
        <f t="shared" si="37"/>
        <v>0</v>
      </c>
      <c r="F331" s="63" t="e">
        <f t="shared" si="38"/>
        <v>#DIV/0!</v>
      </c>
      <c r="G331" s="88" t="e">
        <f t="shared" si="39"/>
        <v>#DIV/0!</v>
      </c>
    </row>
    <row r="332" spans="3:7" x14ac:dyDescent="0.3">
      <c r="C332" s="12">
        <f t="shared" si="35"/>
        <v>0</v>
      </c>
      <c r="D332" s="63">
        <f t="shared" si="36"/>
        <v>0</v>
      </c>
      <c r="E332" s="63">
        <f t="shared" si="37"/>
        <v>0</v>
      </c>
      <c r="F332" s="63" t="e">
        <f t="shared" si="38"/>
        <v>#DIV/0!</v>
      </c>
      <c r="G332" s="88" t="e">
        <f t="shared" si="39"/>
        <v>#DIV/0!</v>
      </c>
    </row>
    <row r="333" spans="3:7" x14ac:dyDescent="0.3">
      <c r="C333" s="12">
        <f t="shared" si="35"/>
        <v>0</v>
      </c>
      <c r="D333" s="63">
        <f t="shared" si="36"/>
        <v>0</v>
      </c>
      <c r="E333" s="63">
        <f t="shared" si="37"/>
        <v>0</v>
      </c>
      <c r="F333" s="63" t="e">
        <f t="shared" si="38"/>
        <v>#DIV/0!</v>
      </c>
      <c r="G333" s="88" t="e">
        <f t="shared" si="39"/>
        <v>#DIV/0!</v>
      </c>
    </row>
    <row r="334" spans="3:7" x14ac:dyDescent="0.3">
      <c r="C334" s="12">
        <f t="shared" si="35"/>
        <v>0</v>
      </c>
      <c r="D334" s="63">
        <f t="shared" si="36"/>
        <v>0</v>
      </c>
      <c r="E334" s="63">
        <f t="shared" si="37"/>
        <v>0</v>
      </c>
      <c r="F334" s="63" t="e">
        <f t="shared" si="38"/>
        <v>#DIV/0!</v>
      </c>
      <c r="G334" s="88" t="e">
        <f t="shared" si="39"/>
        <v>#DIV/0!</v>
      </c>
    </row>
    <row r="335" spans="3:7" x14ac:dyDescent="0.3">
      <c r="C335" s="12">
        <f t="shared" si="35"/>
        <v>0</v>
      </c>
      <c r="D335" s="63">
        <f t="shared" si="36"/>
        <v>0</v>
      </c>
      <c r="E335" s="63">
        <f t="shared" si="37"/>
        <v>0</v>
      </c>
      <c r="F335" s="63" t="e">
        <f t="shared" si="38"/>
        <v>#DIV/0!</v>
      </c>
      <c r="G335" s="88" t="e">
        <f t="shared" si="39"/>
        <v>#DIV/0!</v>
      </c>
    </row>
    <row r="336" spans="3:7" x14ac:dyDescent="0.3">
      <c r="C336" s="12">
        <f t="shared" si="35"/>
        <v>0</v>
      </c>
      <c r="D336" s="63">
        <f t="shared" si="36"/>
        <v>0</v>
      </c>
      <c r="E336" s="63">
        <f t="shared" si="37"/>
        <v>0</v>
      </c>
      <c r="F336" s="63" t="e">
        <f t="shared" si="38"/>
        <v>#DIV/0!</v>
      </c>
      <c r="G336" s="88" t="e">
        <f t="shared" si="39"/>
        <v>#DIV/0!</v>
      </c>
    </row>
    <row r="337" spans="3:7" x14ac:dyDescent="0.3">
      <c r="C337" s="12">
        <f t="shared" si="35"/>
        <v>0</v>
      </c>
      <c r="D337" s="63">
        <f t="shared" si="36"/>
        <v>0</v>
      </c>
      <c r="E337" s="63">
        <f t="shared" si="37"/>
        <v>0</v>
      </c>
      <c r="F337" s="63" t="e">
        <f t="shared" si="38"/>
        <v>#DIV/0!</v>
      </c>
      <c r="G337" s="88" t="e">
        <f t="shared" si="39"/>
        <v>#DIV/0!</v>
      </c>
    </row>
    <row r="338" spans="3:7" x14ac:dyDescent="0.3">
      <c r="C338" s="12">
        <f t="shared" si="35"/>
        <v>0</v>
      </c>
      <c r="D338" s="63">
        <f t="shared" si="36"/>
        <v>0</v>
      </c>
      <c r="E338" s="63">
        <f t="shared" si="37"/>
        <v>0</v>
      </c>
      <c r="F338" s="63" t="e">
        <f t="shared" si="38"/>
        <v>#DIV/0!</v>
      </c>
      <c r="G338" s="88" t="e">
        <f t="shared" si="39"/>
        <v>#DIV/0!</v>
      </c>
    </row>
    <row r="339" spans="3:7" x14ac:dyDescent="0.3">
      <c r="C339" s="12">
        <f t="shared" si="35"/>
        <v>0</v>
      </c>
      <c r="D339" s="63">
        <f t="shared" si="36"/>
        <v>0</v>
      </c>
      <c r="E339" s="63">
        <f t="shared" si="37"/>
        <v>0</v>
      </c>
      <c r="F339" s="63" t="e">
        <f t="shared" si="38"/>
        <v>#DIV/0!</v>
      </c>
      <c r="G339" s="88" t="e">
        <f t="shared" si="39"/>
        <v>#DIV/0!</v>
      </c>
    </row>
    <row r="340" spans="3:7" x14ac:dyDescent="0.3">
      <c r="C340" s="12">
        <f t="shared" si="35"/>
        <v>0</v>
      </c>
      <c r="D340" s="63">
        <f t="shared" si="36"/>
        <v>0</v>
      </c>
      <c r="E340" s="63">
        <f t="shared" si="37"/>
        <v>0</v>
      </c>
      <c r="F340" s="63" t="e">
        <f t="shared" si="38"/>
        <v>#DIV/0!</v>
      </c>
      <c r="G340" s="88" t="e">
        <f t="shared" si="39"/>
        <v>#DIV/0!</v>
      </c>
    </row>
    <row r="341" spans="3:7" x14ac:dyDescent="0.3">
      <c r="C341" s="12">
        <f t="shared" si="35"/>
        <v>0</v>
      </c>
      <c r="D341" s="63">
        <f t="shared" si="36"/>
        <v>0</v>
      </c>
      <c r="E341" s="63">
        <f t="shared" si="37"/>
        <v>0</v>
      </c>
      <c r="F341" s="63" t="e">
        <f t="shared" si="38"/>
        <v>#DIV/0!</v>
      </c>
      <c r="G341" s="88" t="e">
        <f t="shared" si="39"/>
        <v>#DIV/0!</v>
      </c>
    </row>
    <row r="342" spans="3:7" x14ac:dyDescent="0.3">
      <c r="C342" s="12">
        <f t="shared" si="35"/>
        <v>0</v>
      </c>
      <c r="D342" s="63">
        <f t="shared" si="36"/>
        <v>0</v>
      </c>
      <c r="E342" s="63">
        <f t="shared" si="37"/>
        <v>0</v>
      </c>
      <c r="F342" s="63" t="e">
        <f t="shared" si="38"/>
        <v>#DIV/0!</v>
      </c>
      <c r="G342" s="88" t="e">
        <f t="shared" si="39"/>
        <v>#DIV/0!</v>
      </c>
    </row>
    <row r="343" spans="3:7" x14ac:dyDescent="0.3">
      <c r="C343" s="12">
        <f t="shared" si="35"/>
        <v>0</v>
      </c>
      <c r="D343" s="63">
        <f t="shared" si="36"/>
        <v>0</v>
      </c>
      <c r="E343" s="63">
        <f t="shared" si="37"/>
        <v>0</v>
      </c>
      <c r="F343" s="63" t="e">
        <f t="shared" si="38"/>
        <v>#DIV/0!</v>
      </c>
      <c r="G343" s="88" t="e">
        <f t="shared" si="39"/>
        <v>#DIV/0!</v>
      </c>
    </row>
    <row r="344" spans="3:7" x14ac:dyDescent="0.3">
      <c r="C344" s="12">
        <f t="shared" si="35"/>
        <v>0</v>
      </c>
      <c r="D344" s="63">
        <f t="shared" si="36"/>
        <v>0</v>
      </c>
      <c r="E344" s="63">
        <f t="shared" si="37"/>
        <v>0</v>
      </c>
      <c r="F344" s="63" t="e">
        <f t="shared" si="38"/>
        <v>#DIV/0!</v>
      </c>
      <c r="G344" s="88" t="e">
        <f t="shared" si="39"/>
        <v>#DIV/0!</v>
      </c>
    </row>
    <row r="345" spans="3:7" x14ac:dyDescent="0.3">
      <c r="C345" s="12">
        <f t="shared" si="35"/>
        <v>0</v>
      </c>
      <c r="D345" s="63">
        <f t="shared" si="36"/>
        <v>0</v>
      </c>
      <c r="E345" s="63">
        <f t="shared" si="37"/>
        <v>0</v>
      </c>
      <c r="F345" s="63" t="e">
        <f t="shared" si="38"/>
        <v>#DIV/0!</v>
      </c>
      <c r="G345" s="88" t="e">
        <f t="shared" si="39"/>
        <v>#DIV/0!</v>
      </c>
    </row>
    <row r="346" spans="3:7" x14ac:dyDescent="0.3">
      <c r="C346" s="12">
        <f t="shared" si="35"/>
        <v>0</v>
      </c>
      <c r="D346" s="63">
        <f t="shared" si="36"/>
        <v>0</v>
      </c>
      <c r="E346" s="63">
        <f t="shared" si="37"/>
        <v>0</v>
      </c>
      <c r="F346" s="63" t="e">
        <f t="shared" si="38"/>
        <v>#DIV/0!</v>
      </c>
      <c r="G346" s="88" t="e">
        <f t="shared" si="39"/>
        <v>#DIV/0!</v>
      </c>
    </row>
    <row r="347" spans="3:7" x14ac:dyDescent="0.3">
      <c r="C347" s="12">
        <f t="shared" si="35"/>
        <v>0</v>
      </c>
      <c r="D347" s="63">
        <f t="shared" si="36"/>
        <v>0</v>
      </c>
      <c r="E347" s="63">
        <f t="shared" si="37"/>
        <v>0</v>
      </c>
      <c r="F347" s="63" t="e">
        <f t="shared" si="38"/>
        <v>#DIV/0!</v>
      </c>
      <c r="G347" s="88" t="e">
        <f t="shared" si="39"/>
        <v>#DIV/0!</v>
      </c>
    </row>
    <row r="348" spans="3:7" x14ac:dyDescent="0.3">
      <c r="C348" s="12">
        <f t="shared" si="35"/>
        <v>0</v>
      </c>
      <c r="D348" s="63">
        <f t="shared" si="36"/>
        <v>0</v>
      </c>
      <c r="E348" s="63">
        <f t="shared" si="37"/>
        <v>0</v>
      </c>
      <c r="F348" s="63" t="e">
        <f t="shared" si="38"/>
        <v>#DIV/0!</v>
      </c>
      <c r="G348" s="88" t="e">
        <f t="shared" si="39"/>
        <v>#DIV/0!</v>
      </c>
    </row>
    <row r="349" spans="3:7" x14ac:dyDescent="0.3">
      <c r="C349" s="12">
        <f t="shared" si="35"/>
        <v>0</v>
      </c>
      <c r="D349" s="63">
        <f t="shared" si="36"/>
        <v>0</v>
      </c>
      <c r="E349" s="63">
        <f t="shared" si="37"/>
        <v>0</v>
      </c>
      <c r="F349" s="63" t="e">
        <f t="shared" si="38"/>
        <v>#DIV/0!</v>
      </c>
      <c r="G349" s="88" t="e">
        <f t="shared" si="39"/>
        <v>#DIV/0!</v>
      </c>
    </row>
    <row r="350" spans="3:7" x14ac:dyDescent="0.3">
      <c r="C350" s="12">
        <f t="shared" si="35"/>
        <v>0</v>
      </c>
      <c r="D350" s="63">
        <f t="shared" si="36"/>
        <v>0</v>
      </c>
      <c r="E350" s="63">
        <f t="shared" si="37"/>
        <v>0</v>
      </c>
      <c r="F350" s="63" t="e">
        <f t="shared" si="38"/>
        <v>#DIV/0!</v>
      </c>
      <c r="G350" s="88" t="e">
        <f t="shared" si="39"/>
        <v>#DIV/0!</v>
      </c>
    </row>
    <row r="351" spans="3:7" x14ac:dyDescent="0.3">
      <c r="C351" s="12">
        <f t="shared" si="35"/>
        <v>0</v>
      </c>
      <c r="D351" s="63">
        <f t="shared" si="36"/>
        <v>0</v>
      </c>
      <c r="E351" s="63">
        <f t="shared" si="37"/>
        <v>0</v>
      </c>
      <c r="F351" s="63" t="e">
        <f t="shared" si="38"/>
        <v>#DIV/0!</v>
      </c>
      <c r="G351" s="88" t="e">
        <f t="shared" si="39"/>
        <v>#DIV/0!</v>
      </c>
    </row>
    <row r="352" spans="3:7" x14ac:dyDescent="0.3">
      <c r="C352" s="12">
        <f t="shared" si="35"/>
        <v>0</v>
      </c>
      <c r="D352" s="63">
        <f t="shared" si="36"/>
        <v>0</v>
      </c>
      <c r="E352" s="63">
        <f t="shared" si="37"/>
        <v>0</v>
      </c>
      <c r="F352" s="63" t="e">
        <f t="shared" si="38"/>
        <v>#DIV/0!</v>
      </c>
      <c r="G352" s="88" t="e">
        <f t="shared" si="39"/>
        <v>#DIV/0!</v>
      </c>
    </row>
    <row r="353" spans="3:7" x14ac:dyDescent="0.3">
      <c r="C353" s="12">
        <f t="shared" si="35"/>
        <v>0</v>
      </c>
      <c r="D353" s="63">
        <f t="shared" si="36"/>
        <v>0</v>
      </c>
      <c r="E353" s="63">
        <f t="shared" si="37"/>
        <v>0</v>
      </c>
      <c r="F353" s="63" t="e">
        <f t="shared" si="38"/>
        <v>#DIV/0!</v>
      </c>
      <c r="G353" s="88" t="e">
        <f t="shared" si="39"/>
        <v>#DIV/0!</v>
      </c>
    </row>
    <row r="354" spans="3:7" x14ac:dyDescent="0.3">
      <c r="C354" s="12">
        <f t="shared" si="35"/>
        <v>0</v>
      </c>
      <c r="D354" s="63">
        <f t="shared" si="36"/>
        <v>0</v>
      </c>
      <c r="E354" s="63">
        <f t="shared" si="37"/>
        <v>0</v>
      </c>
      <c r="F354" s="63" t="e">
        <f t="shared" si="38"/>
        <v>#DIV/0!</v>
      </c>
      <c r="G354" s="88" t="e">
        <f t="shared" si="39"/>
        <v>#DIV/0!</v>
      </c>
    </row>
    <row r="355" spans="3:7" x14ac:dyDescent="0.3">
      <c r="C355" s="12">
        <f t="shared" si="35"/>
        <v>0</v>
      </c>
      <c r="D355" s="63">
        <f t="shared" si="36"/>
        <v>0</v>
      </c>
      <c r="E355" s="63">
        <f t="shared" si="37"/>
        <v>0</v>
      </c>
      <c r="F355" s="63" t="e">
        <f t="shared" si="38"/>
        <v>#DIV/0!</v>
      </c>
      <c r="G355" s="88" t="e">
        <f t="shared" si="39"/>
        <v>#DIV/0!</v>
      </c>
    </row>
    <row r="356" spans="3:7" x14ac:dyDescent="0.3">
      <c r="C356" s="12">
        <f t="shared" si="35"/>
        <v>0</v>
      </c>
      <c r="D356" s="63">
        <f t="shared" si="36"/>
        <v>0</v>
      </c>
      <c r="E356" s="63">
        <f t="shared" si="37"/>
        <v>0</v>
      </c>
      <c r="F356" s="63" t="e">
        <f t="shared" si="38"/>
        <v>#DIV/0!</v>
      </c>
      <c r="G356" s="88" t="e">
        <f t="shared" si="39"/>
        <v>#DIV/0!</v>
      </c>
    </row>
    <row r="357" spans="3:7" x14ac:dyDescent="0.3">
      <c r="C357" s="12">
        <f t="shared" si="35"/>
        <v>0</v>
      </c>
      <c r="D357" s="63">
        <f t="shared" si="36"/>
        <v>0</v>
      </c>
      <c r="E357" s="63">
        <f t="shared" si="37"/>
        <v>0</v>
      </c>
      <c r="F357" s="63" t="e">
        <f t="shared" si="38"/>
        <v>#DIV/0!</v>
      </c>
      <c r="G357" s="88" t="e">
        <f t="shared" si="39"/>
        <v>#DIV/0!</v>
      </c>
    </row>
    <row r="358" spans="3:7" x14ac:dyDescent="0.3">
      <c r="C358" s="12">
        <f t="shared" si="35"/>
        <v>0</v>
      </c>
      <c r="D358" s="63">
        <f t="shared" si="36"/>
        <v>0</v>
      </c>
      <c r="E358" s="63">
        <f t="shared" si="37"/>
        <v>0</v>
      </c>
      <c r="F358" s="63" t="e">
        <f t="shared" si="38"/>
        <v>#DIV/0!</v>
      </c>
      <c r="G358" s="88" t="e">
        <f t="shared" si="39"/>
        <v>#DIV/0!</v>
      </c>
    </row>
    <row r="359" spans="3:7" x14ac:dyDescent="0.3">
      <c r="C359" s="12">
        <f t="shared" si="35"/>
        <v>0</v>
      </c>
      <c r="D359" s="63">
        <f t="shared" si="36"/>
        <v>0</v>
      </c>
      <c r="E359" s="63">
        <f t="shared" si="37"/>
        <v>0</v>
      </c>
      <c r="F359" s="63" t="e">
        <f t="shared" si="38"/>
        <v>#DIV/0!</v>
      </c>
      <c r="G359" s="88" t="e">
        <f t="shared" si="39"/>
        <v>#DIV/0!</v>
      </c>
    </row>
    <row r="360" spans="3:7" x14ac:dyDescent="0.3">
      <c r="C360" s="12">
        <f t="shared" si="35"/>
        <v>0</v>
      </c>
      <c r="D360" s="63">
        <f t="shared" si="36"/>
        <v>0</v>
      </c>
      <c r="E360" s="63">
        <f t="shared" si="37"/>
        <v>0</v>
      </c>
      <c r="F360" s="63" t="e">
        <f t="shared" si="38"/>
        <v>#DIV/0!</v>
      </c>
      <c r="G360" s="88" t="e">
        <f t="shared" si="39"/>
        <v>#DIV/0!</v>
      </c>
    </row>
    <row r="361" spans="3:7" x14ac:dyDescent="0.3">
      <c r="C361" s="12">
        <f t="shared" si="35"/>
        <v>0</v>
      </c>
      <c r="D361" s="63">
        <f t="shared" si="36"/>
        <v>0</v>
      </c>
      <c r="E361" s="63">
        <f t="shared" si="37"/>
        <v>0</v>
      </c>
      <c r="F361" s="63" t="e">
        <f t="shared" si="38"/>
        <v>#DIV/0!</v>
      </c>
      <c r="G361" s="88" t="e">
        <f t="shared" si="39"/>
        <v>#DIV/0!</v>
      </c>
    </row>
    <row r="362" spans="3:7" x14ac:dyDescent="0.3">
      <c r="C362" s="12">
        <f t="shared" si="35"/>
        <v>0</v>
      </c>
      <c r="D362" s="63">
        <f t="shared" si="36"/>
        <v>0</v>
      </c>
      <c r="E362" s="63">
        <f t="shared" si="37"/>
        <v>0</v>
      </c>
      <c r="F362" s="63" t="e">
        <f t="shared" si="38"/>
        <v>#DIV/0!</v>
      </c>
      <c r="G362" s="88" t="e">
        <f t="shared" si="39"/>
        <v>#DIV/0!</v>
      </c>
    </row>
    <row r="363" spans="3:7" x14ac:dyDescent="0.3">
      <c r="C363" s="12">
        <f t="shared" si="35"/>
        <v>0</v>
      </c>
      <c r="D363" s="63">
        <f t="shared" si="36"/>
        <v>0</v>
      </c>
      <c r="E363" s="63">
        <f t="shared" si="37"/>
        <v>0</v>
      </c>
      <c r="F363" s="63" t="e">
        <f t="shared" si="38"/>
        <v>#DIV/0!</v>
      </c>
      <c r="G363" s="88" t="e">
        <f t="shared" si="39"/>
        <v>#DIV/0!</v>
      </c>
    </row>
    <row r="364" spans="3:7" x14ac:dyDescent="0.3">
      <c r="C364" s="12">
        <f t="shared" si="35"/>
        <v>0</v>
      </c>
      <c r="D364" s="63">
        <f t="shared" si="36"/>
        <v>0</v>
      </c>
      <c r="E364" s="63">
        <f t="shared" si="37"/>
        <v>0</v>
      </c>
      <c r="F364" s="63" t="e">
        <f t="shared" si="38"/>
        <v>#DIV/0!</v>
      </c>
      <c r="G364" s="88" t="e">
        <f t="shared" si="39"/>
        <v>#DIV/0!</v>
      </c>
    </row>
    <row r="365" spans="3:7" x14ac:dyDescent="0.3">
      <c r="C365" s="12">
        <f t="shared" si="35"/>
        <v>0</v>
      </c>
      <c r="D365" s="63">
        <f t="shared" si="36"/>
        <v>0</v>
      </c>
      <c r="E365" s="63">
        <f t="shared" si="37"/>
        <v>0</v>
      </c>
      <c r="F365" s="63" t="e">
        <f t="shared" si="38"/>
        <v>#DIV/0!</v>
      </c>
      <c r="G365" s="88" t="e">
        <f t="shared" si="39"/>
        <v>#DIV/0!</v>
      </c>
    </row>
    <row r="366" spans="3:7" x14ac:dyDescent="0.3">
      <c r="C366" s="12">
        <f t="shared" si="35"/>
        <v>0</v>
      </c>
      <c r="D366" s="63">
        <f t="shared" si="36"/>
        <v>0</v>
      </c>
      <c r="E366" s="63">
        <f t="shared" si="37"/>
        <v>0</v>
      </c>
      <c r="F366" s="63" t="e">
        <f t="shared" si="38"/>
        <v>#DIV/0!</v>
      </c>
      <c r="G366" s="88" t="e">
        <f t="shared" si="39"/>
        <v>#DIV/0!</v>
      </c>
    </row>
    <row r="367" spans="3:7" x14ac:dyDescent="0.3">
      <c r="C367" s="12">
        <f t="shared" si="35"/>
        <v>0</v>
      </c>
      <c r="D367" s="63">
        <f t="shared" si="36"/>
        <v>0</v>
      </c>
      <c r="E367" s="63">
        <f t="shared" si="37"/>
        <v>0</v>
      </c>
      <c r="F367" s="63" t="e">
        <f t="shared" si="38"/>
        <v>#DIV/0!</v>
      </c>
      <c r="G367" s="88" t="e">
        <f t="shared" si="39"/>
        <v>#DIV/0!</v>
      </c>
    </row>
    <row r="368" spans="3:7" x14ac:dyDescent="0.3">
      <c r="C368" s="12">
        <f t="shared" si="35"/>
        <v>0</v>
      </c>
      <c r="D368" s="63">
        <f t="shared" si="36"/>
        <v>0</v>
      </c>
      <c r="E368" s="63">
        <f t="shared" si="37"/>
        <v>0</v>
      </c>
      <c r="F368" s="63" t="e">
        <f t="shared" si="38"/>
        <v>#DIV/0!</v>
      </c>
      <c r="G368" s="88" t="e">
        <f t="shared" si="39"/>
        <v>#DIV/0!</v>
      </c>
    </row>
    <row r="369" spans="3:7" x14ac:dyDescent="0.3">
      <c r="C369" s="12">
        <f t="shared" si="35"/>
        <v>0</v>
      </c>
      <c r="D369" s="63">
        <f t="shared" si="36"/>
        <v>0</v>
      </c>
      <c r="E369" s="63">
        <f t="shared" si="37"/>
        <v>0</v>
      </c>
      <c r="F369" s="63" t="e">
        <f t="shared" si="38"/>
        <v>#DIV/0!</v>
      </c>
      <c r="G369" s="88" t="e">
        <f t="shared" si="39"/>
        <v>#DIV/0!</v>
      </c>
    </row>
    <row r="370" spans="3:7" x14ac:dyDescent="0.3">
      <c r="C370" s="12">
        <f t="shared" si="35"/>
        <v>0</v>
      </c>
      <c r="D370" s="63">
        <f t="shared" si="36"/>
        <v>0</v>
      </c>
      <c r="E370" s="63">
        <f t="shared" si="37"/>
        <v>0</v>
      </c>
      <c r="F370" s="63" t="e">
        <f t="shared" si="38"/>
        <v>#DIV/0!</v>
      </c>
      <c r="G370" s="88" t="e">
        <f t="shared" si="39"/>
        <v>#DIV/0!</v>
      </c>
    </row>
    <row r="371" spans="3:7" x14ac:dyDescent="0.3">
      <c r="C371" s="12">
        <f t="shared" si="35"/>
        <v>0</v>
      </c>
      <c r="D371" s="63">
        <f t="shared" si="36"/>
        <v>0</v>
      </c>
      <c r="E371" s="63">
        <f t="shared" si="37"/>
        <v>0</v>
      </c>
      <c r="F371" s="63" t="e">
        <f t="shared" si="38"/>
        <v>#DIV/0!</v>
      </c>
      <c r="G371" s="88" t="e">
        <f t="shared" si="39"/>
        <v>#DIV/0!</v>
      </c>
    </row>
    <row r="372" spans="3:7" x14ac:dyDescent="0.3">
      <c r="C372" s="12">
        <f t="shared" si="35"/>
        <v>0</v>
      </c>
      <c r="D372" s="63">
        <f t="shared" si="36"/>
        <v>0</v>
      </c>
      <c r="E372" s="63">
        <f t="shared" si="37"/>
        <v>0</v>
      </c>
      <c r="F372" s="63" t="e">
        <f t="shared" si="38"/>
        <v>#DIV/0!</v>
      </c>
      <c r="G372" s="88" t="e">
        <f t="shared" si="39"/>
        <v>#DIV/0!</v>
      </c>
    </row>
    <row r="373" spans="3:7" x14ac:dyDescent="0.3">
      <c r="C373" s="12">
        <f t="shared" si="35"/>
        <v>0</v>
      </c>
      <c r="D373" s="63">
        <f t="shared" si="36"/>
        <v>0</v>
      </c>
      <c r="E373" s="63">
        <f t="shared" si="37"/>
        <v>0</v>
      </c>
      <c r="F373" s="63" t="e">
        <f t="shared" si="38"/>
        <v>#DIV/0!</v>
      </c>
      <c r="G373" s="88" t="e">
        <f t="shared" si="39"/>
        <v>#DIV/0!</v>
      </c>
    </row>
    <row r="374" spans="3:7" x14ac:dyDescent="0.3">
      <c r="C374" s="12">
        <f t="shared" si="35"/>
        <v>0</v>
      </c>
      <c r="D374" s="63">
        <f t="shared" si="36"/>
        <v>0</v>
      </c>
      <c r="E374" s="63">
        <f t="shared" si="37"/>
        <v>0</v>
      </c>
      <c r="F374" s="63" t="e">
        <f t="shared" si="38"/>
        <v>#DIV/0!</v>
      </c>
      <c r="G374" s="88" t="e">
        <f t="shared" si="39"/>
        <v>#DIV/0!</v>
      </c>
    </row>
    <row r="375" spans="3:7" x14ac:dyDescent="0.3">
      <c r="C375" s="12">
        <f t="shared" si="35"/>
        <v>0</v>
      </c>
      <c r="D375" s="63">
        <f t="shared" si="36"/>
        <v>0</v>
      </c>
      <c r="E375" s="63">
        <f t="shared" si="37"/>
        <v>0</v>
      </c>
      <c r="F375" s="63" t="e">
        <f t="shared" si="38"/>
        <v>#DIV/0!</v>
      </c>
      <c r="G375" s="88" t="e">
        <f t="shared" si="39"/>
        <v>#DIV/0!</v>
      </c>
    </row>
    <row r="376" spans="3:7" x14ac:dyDescent="0.3">
      <c r="C376" s="12">
        <f t="shared" si="35"/>
        <v>0</v>
      </c>
      <c r="D376" s="63">
        <f t="shared" si="36"/>
        <v>0</v>
      </c>
      <c r="E376" s="63">
        <f t="shared" si="37"/>
        <v>0</v>
      </c>
      <c r="F376" s="63" t="e">
        <f t="shared" si="38"/>
        <v>#DIV/0!</v>
      </c>
      <c r="G376" s="88" t="e">
        <f t="shared" si="39"/>
        <v>#DIV/0!</v>
      </c>
    </row>
    <row r="377" spans="3:7" x14ac:dyDescent="0.3">
      <c r="C377" s="12">
        <f t="shared" si="35"/>
        <v>0</v>
      </c>
      <c r="D377" s="63">
        <f t="shared" si="36"/>
        <v>0</v>
      </c>
      <c r="E377" s="63">
        <f t="shared" si="37"/>
        <v>0</v>
      </c>
      <c r="F377" s="63" t="e">
        <f t="shared" si="38"/>
        <v>#DIV/0!</v>
      </c>
      <c r="G377" s="88" t="e">
        <f t="shared" si="39"/>
        <v>#DIV/0!</v>
      </c>
    </row>
    <row r="378" spans="3:7" x14ac:dyDescent="0.3">
      <c r="C378" s="12">
        <f t="shared" si="35"/>
        <v>0</v>
      </c>
      <c r="D378" s="63">
        <f t="shared" si="36"/>
        <v>0</v>
      </c>
      <c r="E378" s="63">
        <f t="shared" si="37"/>
        <v>0</v>
      </c>
      <c r="F378" s="63" t="e">
        <f t="shared" si="38"/>
        <v>#DIV/0!</v>
      </c>
      <c r="G378" s="88" t="e">
        <f t="shared" si="39"/>
        <v>#DIV/0!</v>
      </c>
    </row>
    <row r="379" spans="3:7" x14ac:dyDescent="0.3">
      <c r="C379" s="12">
        <f t="shared" si="35"/>
        <v>0</v>
      </c>
      <c r="D379" s="63">
        <f t="shared" si="36"/>
        <v>0</v>
      </c>
      <c r="E379" s="63">
        <f t="shared" si="37"/>
        <v>0</v>
      </c>
      <c r="F379" s="63" t="e">
        <f t="shared" si="38"/>
        <v>#DIV/0!</v>
      </c>
      <c r="G379" s="88" t="e">
        <f t="shared" si="39"/>
        <v>#DIV/0!</v>
      </c>
    </row>
    <row r="380" spans="3:7" x14ac:dyDescent="0.3">
      <c r="C380" s="12">
        <f t="shared" si="35"/>
        <v>0</v>
      </c>
      <c r="D380" s="63">
        <f t="shared" si="36"/>
        <v>0</v>
      </c>
      <c r="E380" s="63">
        <f t="shared" si="37"/>
        <v>0</v>
      </c>
      <c r="F380" s="63" t="e">
        <f t="shared" si="38"/>
        <v>#DIV/0!</v>
      </c>
      <c r="G380" s="88" t="e">
        <f t="shared" si="39"/>
        <v>#DIV/0!</v>
      </c>
    </row>
    <row r="381" spans="3:7" x14ac:dyDescent="0.3">
      <c r="C381" s="12">
        <f t="shared" si="35"/>
        <v>0</v>
      </c>
      <c r="D381" s="63">
        <f t="shared" si="36"/>
        <v>0</v>
      </c>
      <c r="E381" s="63">
        <f t="shared" si="37"/>
        <v>0</v>
      </c>
      <c r="F381" s="63" t="e">
        <f t="shared" si="38"/>
        <v>#DIV/0!</v>
      </c>
      <c r="G381" s="88" t="e">
        <f t="shared" si="39"/>
        <v>#DIV/0!</v>
      </c>
    </row>
    <row r="382" spans="3:7" x14ac:dyDescent="0.3">
      <c r="C382" s="12">
        <f t="shared" si="35"/>
        <v>0</v>
      </c>
      <c r="D382" s="63">
        <f t="shared" si="36"/>
        <v>0</v>
      </c>
      <c r="E382" s="63">
        <f t="shared" si="37"/>
        <v>0</v>
      </c>
      <c r="F382" s="63" t="e">
        <f t="shared" si="38"/>
        <v>#DIV/0!</v>
      </c>
      <c r="G382" s="88" t="e">
        <f t="shared" si="39"/>
        <v>#DIV/0!</v>
      </c>
    </row>
    <row r="383" spans="3:7" x14ac:dyDescent="0.3">
      <c r="C383" s="12">
        <f t="shared" si="35"/>
        <v>0</v>
      </c>
      <c r="D383" s="63">
        <f t="shared" si="36"/>
        <v>0</v>
      </c>
      <c r="E383" s="63">
        <f t="shared" si="37"/>
        <v>0</v>
      </c>
      <c r="F383" s="63" t="e">
        <f t="shared" si="38"/>
        <v>#DIV/0!</v>
      </c>
      <c r="G383" s="88" t="e">
        <f t="shared" si="39"/>
        <v>#DIV/0!</v>
      </c>
    </row>
    <row r="384" spans="3:7" x14ac:dyDescent="0.3">
      <c r="C384" s="12">
        <f t="shared" si="35"/>
        <v>0</v>
      </c>
      <c r="D384" s="63">
        <f t="shared" si="36"/>
        <v>0</v>
      </c>
      <c r="E384" s="63">
        <f t="shared" si="37"/>
        <v>0</v>
      </c>
      <c r="F384" s="63" t="e">
        <f t="shared" si="38"/>
        <v>#DIV/0!</v>
      </c>
      <c r="G384" s="88" t="e">
        <f t="shared" si="39"/>
        <v>#DIV/0!</v>
      </c>
    </row>
    <row r="385" spans="3:7" x14ac:dyDescent="0.3">
      <c r="C385" s="12">
        <f t="shared" si="35"/>
        <v>0</v>
      </c>
      <c r="D385" s="63">
        <f t="shared" si="36"/>
        <v>0</v>
      </c>
      <c r="E385" s="63">
        <f t="shared" si="37"/>
        <v>0</v>
      </c>
      <c r="F385" s="63" t="e">
        <f t="shared" si="38"/>
        <v>#DIV/0!</v>
      </c>
      <c r="G385" s="88" t="e">
        <f t="shared" si="39"/>
        <v>#DIV/0!</v>
      </c>
    </row>
    <row r="386" spans="3:7" x14ac:dyDescent="0.3">
      <c r="C386" s="12">
        <f t="shared" si="35"/>
        <v>0</v>
      </c>
      <c r="D386" s="63">
        <f t="shared" si="36"/>
        <v>0</v>
      </c>
      <c r="E386" s="63">
        <f t="shared" si="37"/>
        <v>0</v>
      </c>
      <c r="F386" s="63" t="e">
        <f t="shared" si="38"/>
        <v>#DIV/0!</v>
      </c>
      <c r="G386" s="88" t="e">
        <f t="shared" si="39"/>
        <v>#DIV/0!</v>
      </c>
    </row>
    <row r="387" spans="3:7" x14ac:dyDescent="0.3">
      <c r="C387" s="12">
        <f t="shared" si="35"/>
        <v>0</v>
      </c>
      <c r="D387" s="63">
        <f t="shared" si="36"/>
        <v>0</v>
      </c>
      <c r="E387" s="63">
        <f t="shared" si="37"/>
        <v>0</v>
      </c>
      <c r="F387" s="63" t="e">
        <f t="shared" si="38"/>
        <v>#DIV/0!</v>
      </c>
      <c r="G387" s="88" t="e">
        <f t="shared" si="39"/>
        <v>#DIV/0!</v>
      </c>
    </row>
    <row r="388" spans="3:7" x14ac:dyDescent="0.3">
      <c r="C388" s="12">
        <f t="shared" si="35"/>
        <v>0</v>
      </c>
      <c r="D388" s="63">
        <f t="shared" si="36"/>
        <v>0</v>
      </c>
      <c r="E388" s="63">
        <f t="shared" si="37"/>
        <v>0</v>
      </c>
      <c r="F388" s="63" t="e">
        <f t="shared" si="38"/>
        <v>#DIV/0!</v>
      </c>
      <c r="G388" s="88" t="e">
        <f t="shared" si="39"/>
        <v>#DIV/0!</v>
      </c>
    </row>
    <row r="389" spans="3:7" x14ac:dyDescent="0.3">
      <c r="C389" s="12">
        <f t="shared" ref="C389:C452" si="40">COUNT(H389:CA389)</f>
        <v>0</v>
      </c>
      <c r="D389" s="63">
        <f t="shared" ref="D389:D452" si="41">MIN(H389:CB389)</f>
        <v>0</v>
      </c>
      <c r="E389" s="63">
        <f t="shared" ref="E389:E452" si="42">MAX(H389:CB389)</f>
        <v>0</v>
      </c>
      <c r="F389" s="63" t="e">
        <f t="shared" ref="F389:F452" si="43">AVERAGE(H389:CB389)</f>
        <v>#DIV/0!</v>
      </c>
      <c r="G389" s="88" t="e">
        <f t="shared" ref="G389:G452" si="44">STDEV(H389:CB389)</f>
        <v>#DIV/0!</v>
      </c>
    </row>
    <row r="390" spans="3:7" x14ac:dyDescent="0.3">
      <c r="C390" s="12">
        <f t="shared" si="40"/>
        <v>0</v>
      </c>
      <c r="D390" s="63">
        <f t="shared" si="41"/>
        <v>0</v>
      </c>
      <c r="E390" s="63">
        <f t="shared" si="42"/>
        <v>0</v>
      </c>
      <c r="F390" s="63" t="e">
        <f t="shared" si="43"/>
        <v>#DIV/0!</v>
      </c>
      <c r="G390" s="88" t="e">
        <f t="shared" si="44"/>
        <v>#DIV/0!</v>
      </c>
    </row>
    <row r="391" spans="3:7" x14ac:dyDescent="0.3">
      <c r="C391" s="12">
        <f t="shared" si="40"/>
        <v>0</v>
      </c>
      <c r="D391" s="63">
        <f t="shared" si="41"/>
        <v>0</v>
      </c>
      <c r="E391" s="63">
        <f t="shared" si="42"/>
        <v>0</v>
      </c>
      <c r="F391" s="63" t="e">
        <f t="shared" si="43"/>
        <v>#DIV/0!</v>
      </c>
      <c r="G391" s="88" t="e">
        <f t="shared" si="44"/>
        <v>#DIV/0!</v>
      </c>
    </row>
    <row r="392" spans="3:7" x14ac:dyDescent="0.3">
      <c r="C392" s="12">
        <f t="shared" si="40"/>
        <v>0</v>
      </c>
      <c r="D392" s="63">
        <f t="shared" si="41"/>
        <v>0</v>
      </c>
      <c r="E392" s="63">
        <f t="shared" si="42"/>
        <v>0</v>
      </c>
      <c r="F392" s="63" t="e">
        <f t="shared" si="43"/>
        <v>#DIV/0!</v>
      </c>
      <c r="G392" s="88" t="e">
        <f t="shared" si="44"/>
        <v>#DIV/0!</v>
      </c>
    </row>
    <row r="393" spans="3:7" x14ac:dyDescent="0.3">
      <c r="C393" s="12">
        <f t="shared" si="40"/>
        <v>0</v>
      </c>
      <c r="D393" s="63">
        <f t="shared" si="41"/>
        <v>0</v>
      </c>
      <c r="E393" s="63">
        <f t="shared" si="42"/>
        <v>0</v>
      </c>
      <c r="F393" s="63" t="e">
        <f t="shared" si="43"/>
        <v>#DIV/0!</v>
      </c>
      <c r="G393" s="88" t="e">
        <f t="shared" si="44"/>
        <v>#DIV/0!</v>
      </c>
    </row>
    <row r="394" spans="3:7" x14ac:dyDescent="0.3">
      <c r="C394" s="12">
        <f t="shared" si="40"/>
        <v>0</v>
      </c>
      <c r="D394" s="63">
        <f t="shared" si="41"/>
        <v>0</v>
      </c>
      <c r="E394" s="63">
        <f t="shared" si="42"/>
        <v>0</v>
      </c>
      <c r="F394" s="63" t="e">
        <f t="shared" si="43"/>
        <v>#DIV/0!</v>
      </c>
      <c r="G394" s="88" t="e">
        <f t="shared" si="44"/>
        <v>#DIV/0!</v>
      </c>
    </row>
    <row r="395" spans="3:7" x14ac:dyDescent="0.3">
      <c r="C395" s="12">
        <f t="shared" si="40"/>
        <v>0</v>
      </c>
      <c r="D395" s="63">
        <f t="shared" si="41"/>
        <v>0</v>
      </c>
      <c r="E395" s="63">
        <f t="shared" si="42"/>
        <v>0</v>
      </c>
      <c r="F395" s="63" t="e">
        <f t="shared" si="43"/>
        <v>#DIV/0!</v>
      </c>
      <c r="G395" s="88" t="e">
        <f t="shared" si="44"/>
        <v>#DIV/0!</v>
      </c>
    </row>
    <row r="396" spans="3:7" x14ac:dyDescent="0.3">
      <c r="C396" s="12">
        <f t="shared" si="40"/>
        <v>0</v>
      </c>
      <c r="D396" s="63">
        <f t="shared" si="41"/>
        <v>0</v>
      </c>
      <c r="E396" s="63">
        <f t="shared" si="42"/>
        <v>0</v>
      </c>
      <c r="F396" s="63" t="e">
        <f t="shared" si="43"/>
        <v>#DIV/0!</v>
      </c>
      <c r="G396" s="88" t="e">
        <f t="shared" si="44"/>
        <v>#DIV/0!</v>
      </c>
    </row>
    <row r="397" spans="3:7" x14ac:dyDescent="0.3">
      <c r="C397" s="12">
        <f t="shared" si="40"/>
        <v>0</v>
      </c>
      <c r="D397" s="63">
        <f t="shared" si="41"/>
        <v>0</v>
      </c>
      <c r="E397" s="63">
        <f t="shared" si="42"/>
        <v>0</v>
      </c>
      <c r="F397" s="63" t="e">
        <f t="shared" si="43"/>
        <v>#DIV/0!</v>
      </c>
      <c r="G397" s="88" t="e">
        <f t="shared" si="44"/>
        <v>#DIV/0!</v>
      </c>
    </row>
    <row r="398" spans="3:7" x14ac:dyDescent="0.3">
      <c r="C398" s="12">
        <f t="shared" si="40"/>
        <v>0</v>
      </c>
      <c r="D398" s="63">
        <f t="shared" si="41"/>
        <v>0</v>
      </c>
      <c r="E398" s="63">
        <f t="shared" si="42"/>
        <v>0</v>
      </c>
      <c r="F398" s="63" t="e">
        <f t="shared" si="43"/>
        <v>#DIV/0!</v>
      </c>
      <c r="G398" s="88" t="e">
        <f t="shared" si="44"/>
        <v>#DIV/0!</v>
      </c>
    </row>
    <row r="399" spans="3:7" x14ac:dyDescent="0.3">
      <c r="C399" s="12">
        <f t="shared" si="40"/>
        <v>0</v>
      </c>
      <c r="D399" s="63">
        <f t="shared" si="41"/>
        <v>0</v>
      </c>
      <c r="E399" s="63">
        <f t="shared" si="42"/>
        <v>0</v>
      </c>
      <c r="F399" s="63" t="e">
        <f t="shared" si="43"/>
        <v>#DIV/0!</v>
      </c>
      <c r="G399" s="88" t="e">
        <f t="shared" si="44"/>
        <v>#DIV/0!</v>
      </c>
    </row>
    <row r="400" spans="3:7" x14ac:dyDescent="0.3">
      <c r="C400" s="12">
        <f t="shared" si="40"/>
        <v>0</v>
      </c>
      <c r="D400" s="63">
        <f t="shared" si="41"/>
        <v>0</v>
      </c>
      <c r="E400" s="63">
        <f t="shared" si="42"/>
        <v>0</v>
      </c>
      <c r="F400" s="63" t="e">
        <f t="shared" si="43"/>
        <v>#DIV/0!</v>
      </c>
      <c r="G400" s="88" t="e">
        <f t="shared" si="44"/>
        <v>#DIV/0!</v>
      </c>
    </row>
    <row r="401" spans="3:7" x14ac:dyDescent="0.3">
      <c r="C401" s="12">
        <f t="shared" si="40"/>
        <v>0</v>
      </c>
      <c r="D401" s="63">
        <f t="shared" si="41"/>
        <v>0</v>
      </c>
      <c r="E401" s="63">
        <f t="shared" si="42"/>
        <v>0</v>
      </c>
      <c r="F401" s="63" t="e">
        <f t="shared" si="43"/>
        <v>#DIV/0!</v>
      </c>
      <c r="G401" s="88" t="e">
        <f t="shared" si="44"/>
        <v>#DIV/0!</v>
      </c>
    </row>
    <row r="402" spans="3:7" x14ac:dyDescent="0.3">
      <c r="C402" s="12">
        <f t="shared" si="40"/>
        <v>0</v>
      </c>
      <c r="D402" s="63">
        <f t="shared" si="41"/>
        <v>0</v>
      </c>
      <c r="E402" s="63">
        <f t="shared" si="42"/>
        <v>0</v>
      </c>
      <c r="F402" s="63" t="e">
        <f t="shared" si="43"/>
        <v>#DIV/0!</v>
      </c>
      <c r="G402" s="88" t="e">
        <f t="shared" si="44"/>
        <v>#DIV/0!</v>
      </c>
    </row>
    <row r="403" spans="3:7" x14ac:dyDescent="0.3">
      <c r="C403" s="12">
        <f t="shared" si="40"/>
        <v>0</v>
      </c>
      <c r="D403" s="63">
        <f t="shared" si="41"/>
        <v>0</v>
      </c>
      <c r="E403" s="63">
        <f t="shared" si="42"/>
        <v>0</v>
      </c>
      <c r="F403" s="63" t="e">
        <f t="shared" si="43"/>
        <v>#DIV/0!</v>
      </c>
      <c r="G403" s="88" t="e">
        <f t="shared" si="44"/>
        <v>#DIV/0!</v>
      </c>
    </row>
    <row r="404" spans="3:7" x14ac:dyDescent="0.3">
      <c r="C404" s="12">
        <f t="shared" si="40"/>
        <v>0</v>
      </c>
      <c r="D404" s="63">
        <f t="shared" si="41"/>
        <v>0</v>
      </c>
      <c r="E404" s="63">
        <f t="shared" si="42"/>
        <v>0</v>
      </c>
      <c r="F404" s="63" t="e">
        <f t="shared" si="43"/>
        <v>#DIV/0!</v>
      </c>
      <c r="G404" s="88" t="e">
        <f t="shared" si="44"/>
        <v>#DIV/0!</v>
      </c>
    </row>
    <row r="405" spans="3:7" x14ac:dyDescent="0.3">
      <c r="C405" s="12">
        <f t="shared" si="40"/>
        <v>0</v>
      </c>
      <c r="D405" s="63">
        <f t="shared" si="41"/>
        <v>0</v>
      </c>
      <c r="E405" s="63">
        <f t="shared" si="42"/>
        <v>0</v>
      </c>
      <c r="F405" s="63" t="e">
        <f t="shared" si="43"/>
        <v>#DIV/0!</v>
      </c>
      <c r="G405" s="88" t="e">
        <f t="shared" si="44"/>
        <v>#DIV/0!</v>
      </c>
    </row>
    <row r="406" spans="3:7" x14ac:dyDescent="0.3">
      <c r="C406" s="12">
        <f t="shared" si="40"/>
        <v>0</v>
      </c>
      <c r="D406" s="63">
        <f t="shared" si="41"/>
        <v>0</v>
      </c>
      <c r="E406" s="63">
        <f t="shared" si="42"/>
        <v>0</v>
      </c>
      <c r="F406" s="63" t="e">
        <f t="shared" si="43"/>
        <v>#DIV/0!</v>
      </c>
      <c r="G406" s="88" t="e">
        <f t="shared" si="44"/>
        <v>#DIV/0!</v>
      </c>
    </row>
    <row r="407" spans="3:7" x14ac:dyDescent="0.3">
      <c r="C407" s="12">
        <f t="shared" si="40"/>
        <v>0</v>
      </c>
      <c r="D407" s="63">
        <f t="shared" si="41"/>
        <v>0</v>
      </c>
      <c r="E407" s="63">
        <f t="shared" si="42"/>
        <v>0</v>
      </c>
      <c r="F407" s="63" t="e">
        <f t="shared" si="43"/>
        <v>#DIV/0!</v>
      </c>
      <c r="G407" s="88" t="e">
        <f t="shared" si="44"/>
        <v>#DIV/0!</v>
      </c>
    </row>
    <row r="408" spans="3:7" x14ac:dyDescent="0.3">
      <c r="C408" s="12">
        <f t="shared" si="40"/>
        <v>0</v>
      </c>
      <c r="D408" s="63">
        <f t="shared" si="41"/>
        <v>0</v>
      </c>
      <c r="E408" s="63">
        <f t="shared" si="42"/>
        <v>0</v>
      </c>
      <c r="F408" s="63" t="e">
        <f t="shared" si="43"/>
        <v>#DIV/0!</v>
      </c>
      <c r="G408" s="88" t="e">
        <f t="shared" si="44"/>
        <v>#DIV/0!</v>
      </c>
    </row>
    <row r="409" spans="3:7" x14ac:dyDescent="0.3">
      <c r="C409" s="12">
        <f t="shared" si="40"/>
        <v>0</v>
      </c>
      <c r="D409" s="63">
        <f t="shared" si="41"/>
        <v>0</v>
      </c>
      <c r="E409" s="63">
        <f t="shared" si="42"/>
        <v>0</v>
      </c>
      <c r="F409" s="63" t="e">
        <f t="shared" si="43"/>
        <v>#DIV/0!</v>
      </c>
      <c r="G409" s="88" t="e">
        <f t="shared" si="44"/>
        <v>#DIV/0!</v>
      </c>
    </row>
    <row r="410" spans="3:7" x14ac:dyDescent="0.3">
      <c r="C410" s="12">
        <f t="shared" si="40"/>
        <v>0</v>
      </c>
      <c r="D410" s="63">
        <f t="shared" si="41"/>
        <v>0</v>
      </c>
      <c r="E410" s="63">
        <f t="shared" si="42"/>
        <v>0</v>
      </c>
      <c r="F410" s="63" t="e">
        <f t="shared" si="43"/>
        <v>#DIV/0!</v>
      </c>
      <c r="G410" s="88" t="e">
        <f t="shared" si="44"/>
        <v>#DIV/0!</v>
      </c>
    </row>
    <row r="411" spans="3:7" x14ac:dyDescent="0.3">
      <c r="C411" s="12">
        <f t="shared" si="40"/>
        <v>0</v>
      </c>
      <c r="D411" s="63">
        <f t="shared" si="41"/>
        <v>0</v>
      </c>
      <c r="E411" s="63">
        <f t="shared" si="42"/>
        <v>0</v>
      </c>
      <c r="F411" s="63" t="e">
        <f t="shared" si="43"/>
        <v>#DIV/0!</v>
      </c>
      <c r="G411" s="88" t="e">
        <f t="shared" si="44"/>
        <v>#DIV/0!</v>
      </c>
    </row>
    <row r="412" spans="3:7" x14ac:dyDescent="0.3">
      <c r="C412" s="12">
        <f t="shared" si="40"/>
        <v>0</v>
      </c>
      <c r="D412" s="63">
        <f t="shared" si="41"/>
        <v>0</v>
      </c>
      <c r="E412" s="63">
        <f t="shared" si="42"/>
        <v>0</v>
      </c>
      <c r="F412" s="63" t="e">
        <f t="shared" si="43"/>
        <v>#DIV/0!</v>
      </c>
      <c r="G412" s="88" t="e">
        <f t="shared" si="44"/>
        <v>#DIV/0!</v>
      </c>
    </row>
    <row r="413" spans="3:7" x14ac:dyDescent="0.3">
      <c r="C413" s="12">
        <f t="shared" si="40"/>
        <v>0</v>
      </c>
      <c r="D413" s="63">
        <f t="shared" si="41"/>
        <v>0</v>
      </c>
      <c r="E413" s="63">
        <f t="shared" si="42"/>
        <v>0</v>
      </c>
      <c r="F413" s="63" t="e">
        <f t="shared" si="43"/>
        <v>#DIV/0!</v>
      </c>
      <c r="G413" s="88" t="e">
        <f t="shared" si="44"/>
        <v>#DIV/0!</v>
      </c>
    </row>
    <row r="414" spans="3:7" x14ac:dyDescent="0.3">
      <c r="C414" s="12">
        <f t="shared" si="40"/>
        <v>0</v>
      </c>
      <c r="D414" s="63">
        <f t="shared" si="41"/>
        <v>0</v>
      </c>
      <c r="E414" s="63">
        <f t="shared" si="42"/>
        <v>0</v>
      </c>
      <c r="F414" s="63" t="e">
        <f t="shared" si="43"/>
        <v>#DIV/0!</v>
      </c>
      <c r="G414" s="88" t="e">
        <f t="shared" si="44"/>
        <v>#DIV/0!</v>
      </c>
    </row>
    <row r="415" spans="3:7" x14ac:dyDescent="0.3">
      <c r="C415" s="12">
        <f t="shared" si="40"/>
        <v>0</v>
      </c>
      <c r="D415" s="63">
        <f t="shared" si="41"/>
        <v>0</v>
      </c>
      <c r="E415" s="63">
        <f t="shared" si="42"/>
        <v>0</v>
      </c>
      <c r="F415" s="63" t="e">
        <f t="shared" si="43"/>
        <v>#DIV/0!</v>
      </c>
      <c r="G415" s="88" t="e">
        <f t="shared" si="44"/>
        <v>#DIV/0!</v>
      </c>
    </row>
    <row r="416" spans="3:7" x14ac:dyDescent="0.3">
      <c r="C416" s="12">
        <f t="shared" si="40"/>
        <v>0</v>
      </c>
      <c r="D416" s="63">
        <f t="shared" si="41"/>
        <v>0</v>
      </c>
      <c r="E416" s="63">
        <f t="shared" si="42"/>
        <v>0</v>
      </c>
      <c r="F416" s="63" t="e">
        <f t="shared" si="43"/>
        <v>#DIV/0!</v>
      </c>
      <c r="G416" s="88" t="e">
        <f t="shared" si="44"/>
        <v>#DIV/0!</v>
      </c>
    </row>
    <row r="417" spans="3:7" x14ac:dyDescent="0.3">
      <c r="C417" s="12">
        <f t="shared" si="40"/>
        <v>0</v>
      </c>
      <c r="D417" s="63">
        <f t="shared" si="41"/>
        <v>0</v>
      </c>
      <c r="E417" s="63">
        <f t="shared" si="42"/>
        <v>0</v>
      </c>
      <c r="F417" s="63" t="e">
        <f t="shared" si="43"/>
        <v>#DIV/0!</v>
      </c>
      <c r="G417" s="88" t="e">
        <f t="shared" si="44"/>
        <v>#DIV/0!</v>
      </c>
    </row>
    <row r="418" spans="3:7" x14ac:dyDescent="0.3">
      <c r="C418" s="12">
        <f t="shared" si="40"/>
        <v>0</v>
      </c>
      <c r="D418" s="63">
        <f t="shared" si="41"/>
        <v>0</v>
      </c>
      <c r="E418" s="63">
        <f t="shared" si="42"/>
        <v>0</v>
      </c>
      <c r="F418" s="63" t="e">
        <f t="shared" si="43"/>
        <v>#DIV/0!</v>
      </c>
      <c r="G418" s="88" t="e">
        <f t="shared" si="44"/>
        <v>#DIV/0!</v>
      </c>
    </row>
    <row r="419" spans="3:7" x14ac:dyDescent="0.3">
      <c r="C419" s="12">
        <f t="shared" si="40"/>
        <v>0</v>
      </c>
      <c r="D419" s="63">
        <f t="shared" si="41"/>
        <v>0</v>
      </c>
      <c r="E419" s="63">
        <f t="shared" si="42"/>
        <v>0</v>
      </c>
      <c r="F419" s="63" t="e">
        <f t="shared" si="43"/>
        <v>#DIV/0!</v>
      </c>
      <c r="G419" s="88" t="e">
        <f t="shared" si="44"/>
        <v>#DIV/0!</v>
      </c>
    </row>
    <row r="420" spans="3:7" x14ac:dyDescent="0.3">
      <c r="C420" s="12">
        <f t="shared" si="40"/>
        <v>0</v>
      </c>
      <c r="D420" s="63">
        <f t="shared" si="41"/>
        <v>0</v>
      </c>
      <c r="E420" s="63">
        <f t="shared" si="42"/>
        <v>0</v>
      </c>
      <c r="F420" s="63" t="e">
        <f t="shared" si="43"/>
        <v>#DIV/0!</v>
      </c>
      <c r="G420" s="88" t="e">
        <f t="shared" si="44"/>
        <v>#DIV/0!</v>
      </c>
    </row>
    <row r="421" spans="3:7" x14ac:dyDescent="0.3">
      <c r="C421" s="12">
        <f t="shared" si="40"/>
        <v>0</v>
      </c>
      <c r="D421" s="63">
        <f t="shared" si="41"/>
        <v>0</v>
      </c>
      <c r="E421" s="63">
        <f t="shared" si="42"/>
        <v>0</v>
      </c>
      <c r="F421" s="63" t="e">
        <f t="shared" si="43"/>
        <v>#DIV/0!</v>
      </c>
      <c r="G421" s="88" t="e">
        <f t="shared" si="44"/>
        <v>#DIV/0!</v>
      </c>
    </row>
    <row r="422" spans="3:7" x14ac:dyDescent="0.3">
      <c r="C422" s="12">
        <f t="shared" si="40"/>
        <v>0</v>
      </c>
      <c r="D422" s="63">
        <f t="shared" si="41"/>
        <v>0</v>
      </c>
      <c r="E422" s="63">
        <f t="shared" si="42"/>
        <v>0</v>
      </c>
      <c r="F422" s="63" t="e">
        <f t="shared" si="43"/>
        <v>#DIV/0!</v>
      </c>
      <c r="G422" s="88" t="e">
        <f t="shared" si="44"/>
        <v>#DIV/0!</v>
      </c>
    </row>
    <row r="423" spans="3:7" x14ac:dyDescent="0.3">
      <c r="C423" s="12">
        <f t="shared" si="40"/>
        <v>0</v>
      </c>
      <c r="D423" s="63">
        <f t="shared" si="41"/>
        <v>0</v>
      </c>
      <c r="E423" s="63">
        <f t="shared" si="42"/>
        <v>0</v>
      </c>
      <c r="F423" s="63" t="e">
        <f t="shared" si="43"/>
        <v>#DIV/0!</v>
      </c>
      <c r="G423" s="88" t="e">
        <f t="shared" si="44"/>
        <v>#DIV/0!</v>
      </c>
    </row>
    <row r="424" spans="3:7" x14ac:dyDescent="0.3">
      <c r="C424" s="12">
        <f t="shared" si="40"/>
        <v>0</v>
      </c>
      <c r="D424" s="63">
        <f t="shared" si="41"/>
        <v>0</v>
      </c>
      <c r="E424" s="63">
        <f t="shared" si="42"/>
        <v>0</v>
      </c>
      <c r="F424" s="63" t="e">
        <f t="shared" si="43"/>
        <v>#DIV/0!</v>
      </c>
      <c r="G424" s="88" t="e">
        <f t="shared" si="44"/>
        <v>#DIV/0!</v>
      </c>
    </row>
    <row r="425" spans="3:7" x14ac:dyDescent="0.3">
      <c r="C425" s="12">
        <f t="shared" si="40"/>
        <v>0</v>
      </c>
      <c r="D425" s="63">
        <f t="shared" si="41"/>
        <v>0</v>
      </c>
      <c r="E425" s="63">
        <f t="shared" si="42"/>
        <v>0</v>
      </c>
      <c r="F425" s="63" t="e">
        <f t="shared" si="43"/>
        <v>#DIV/0!</v>
      </c>
      <c r="G425" s="88" t="e">
        <f t="shared" si="44"/>
        <v>#DIV/0!</v>
      </c>
    </row>
    <row r="426" spans="3:7" x14ac:dyDescent="0.3">
      <c r="C426" s="12">
        <f t="shared" si="40"/>
        <v>0</v>
      </c>
      <c r="D426" s="63">
        <f t="shared" si="41"/>
        <v>0</v>
      </c>
      <c r="E426" s="63">
        <f t="shared" si="42"/>
        <v>0</v>
      </c>
      <c r="F426" s="63" t="e">
        <f t="shared" si="43"/>
        <v>#DIV/0!</v>
      </c>
      <c r="G426" s="88" t="e">
        <f t="shared" si="44"/>
        <v>#DIV/0!</v>
      </c>
    </row>
    <row r="427" spans="3:7" x14ac:dyDescent="0.3">
      <c r="C427" s="12">
        <f t="shared" si="40"/>
        <v>0</v>
      </c>
      <c r="D427" s="63">
        <f t="shared" si="41"/>
        <v>0</v>
      </c>
      <c r="E427" s="63">
        <f t="shared" si="42"/>
        <v>0</v>
      </c>
      <c r="F427" s="63" t="e">
        <f t="shared" si="43"/>
        <v>#DIV/0!</v>
      </c>
      <c r="G427" s="88" t="e">
        <f t="shared" si="44"/>
        <v>#DIV/0!</v>
      </c>
    </row>
    <row r="428" spans="3:7" x14ac:dyDescent="0.3">
      <c r="C428" s="12">
        <f t="shared" si="40"/>
        <v>0</v>
      </c>
      <c r="D428" s="63">
        <f t="shared" si="41"/>
        <v>0</v>
      </c>
      <c r="E428" s="63">
        <f t="shared" si="42"/>
        <v>0</v>
      </c>
      <c r="F428" s="63" t="e">
        <f t="shared" si="43"/>
        <v>#DIV/0!</v>
      </c>
      <c r="G428" s="88" t="e">
        <f t="shared" si="44"/>
        <v>#DIV/0!</v>
      </c>
    </row>
    <row r="429" spans="3:7" x14ac:dyDescent="0.3">
      <c r="C429" s="12">
        <f t="shared" si="40"/>
        <v>0</v>
      </c>
      <c r="D429" s="63">
        <f t="shared" si="41"/>
        <v>0</v>
      </c>
      <c r="E429" s="63">
        <f t="shared" si="42"/>
        <v>0</v>
      </c>
      <c r="F429" s="63" t="e">
        <f t="shared" si="43"/>
        <v>#DIV/0!</v>
      </c>
      <c r="G429" s="88" t="e">
        <f t="shared" si="44"/>
        <v>#DIV/0!</v>
      </c>
    </row>
    <row r="430" spans="3:7" x14ac:dyDescent="0.3">
      <c r="C430" s="12">
        <f t="shared" si="40"/>
        <v>0</v>
      </c>
      <c r="D430" s="63">
        <f t="shared" si="41"/>
        <v>0</v>
      </c>
      <c r="E430" s="63">
        <f t="shared" si="42"/>
        <v>0</v>
      </c>
      <c r="F430" s="63" t="e">
        <f t="shared" si="43"/>
        <v>#DIV/0!</v>
      </c>
      <c r="G430" s="88" t="e">
        <f t="shared" si="44"/>
        <v>#DIV/0!</v>
      </c>
    </row>
    <row r="431" spans="3:7" x14ac:dyDescent="0.3">
      <c r="C431" s="12">
        <f t="shared" si="40"/>
        <v>0</v>
      </c>
      <c r="D431" s="63">
        <f t="shared" si="41"/>
        <v>0</v>
      </c>
      <c r="E431" s="63">
        <f t="shared" si="42"/>
        <v>0</v>
      </c>
      <c r="F431" s="63" t="e">
        <f t="shared" si="43"/>
        <v>#DIV/0!</v>
      </c>
      <c r="G431" s="88" t="e">
        <f t="shared" si="44"/>
        <v>#DIV/0!</v>
      </c>
    </row>
    <row r="432" spans="3:7" x14ac:dyDescent="0.3">
      <c r="C432" s="12">
        <f t="shared" si="40"/>
        <v>0</v>
      </c>
      <c r="D432" s="63">
        <f t="shared" si="41"/>
        <v>0</v>
      </c>
      <c r="E432" s="63">
        <f t="shared" si="42"/>
        <v>0</v>
      </c>
      <c r="F432" s="63" t="e">
        <f t="shared" si="43"/>
        <v>#DIV/0!</v>
      </c>
      <c r="G432" s="88" t="e">
        <f t="shared" si="44"/>
        <v>#DIV/0!</v>
      </c>
    </row>
    <row r="433" spans="3:7" x14ac:dyDescent="0.3">
      <c r="C433" s="12">
        <f t="shared" si="40"/>
        <v>0</v>
      </c>
      <c r="D433" s="63">
        <f t="shared" si="41"/>
        <v>0</v>
      </c>
      <c r="E433" s="63">
        <f t="shared" si="42"/>
        <v>0</v>
      </c>
      <c r="F433" s="63" t="e">
        <f t="shared" si="43"/>
        <v>#DIV/0!</v>
      </c>
      <c r="G433" s="88" t="e">
        <f t="shared" si="44"/>
        <v>#DIV/0!</v>
      </c>
    </row>
    <row r="434" spans="3:7" x14ac:dyDescent="0.3">
      <c r="C434" s="12">
        <f t="shared" si="40"/>
        <v>0</v>
      </c>
      <c r="D434" s="63">
        <f t="shared" si="41"/>
        <v>0</v>
      </c>
      <c r="E434" s="63">
        <f t="shared" si="42"/>
        <v>0</v>
      </c>
      <c r="F434" s="63" t="e">
        <f t="shared" si="43"/>
        <v>#DIV/0!</v>
      </c>
      <c r="G434" s="88" t="e">
        <f t="shared" si="44"/>
        <v>#DIV/0!</v>
      </c>
    </row>
    <row r="435" spans="3:7" x14ac:dyDescent="0.3">
      <c r="C435" s="12">
        <f t="shared" si="40"/>
        <v>0</v>
      </c>
      <c r="D435" s="63">
        <f t="shared" si="41"/>
        <v>0</v>
      </c>
      <c r="E435" s="63">
        <f t="shared" si="42"/>
        <v>0</v>
      </c>
      <c r="F435" s="63" t="e">
        <f t="shared" si="43"/>
        <v>#DIV/0!</v>
      </c>
      <c r="G435" s="88" t="e">
        <f t="shared" si="44"/>
        <v>#DIV/0!</v>
      </c>
    </row>
    <row r="436" spans="3:7" x14ac:dyDescent="0.3">
      <c r="C436" s="12">
        <f t="shared" si="40"/>
        <v>0</v>
      </c>
      <c r="D436" s="63">
        <f t="shared" si="41"/>
        <v>0</v>
      </c>
      <c r="E436" s="63">
        <f t="shared" si="42"/>
        <v>0</v>
      </c>
      <c r="F436" s="63" t="e">
        <f t="shared" si="43"/>
        <v>#DIV/0!</v>
      </c>
      <c r="G436" s="88" t="e">
        <f t="shared" si="44"/>
        <v>#DIV/0!</v>
      </c>
    </row>
    <row r="437" spans="3:7" x14ac:dyDescent="0.3">
      <c r="C437" s="12">
        <f t="shared" si="40"/>
        <v>0</v>
      </c>
      <c r="D437" s="63">
        <f t="shared" si="41"/>
        <v>0</v>
      </c>
      <c r="E437" s="63">
        <f t="shared" si="42"/>
        <v>0</v>
      </c>
      <c r="F437" s="63" t="e">
        <f t="shared" si="43"/>
        <v>#DIV/0!</v>
      </c>
      <c r="G437" s="88" t="e">
        <f t="shared" si="44"/>
        <v>#DIV/0!</v>
      </c>
    </row>
    <row r="438" spans="3:7" x14ac:dyDescent="0.3">
      <c r="C438" s="12">
        <f t="shared" si="40"/>
        <v>0</v>
      </c>
      <c r="D438" s="63">
        <f t="shared" si="41"/>
        <v>0</v>
      </c>
      <c r="E438" s="63">
        <f t="shared" si="42"/>
        <v>0</v>
      </c>
      <c r="F438" s="63" t="e">
        <f t="shared" si="43"/>
        <v>#DIV/0!</v>
      </c>
      <c r="G438" s="88" t="e">
        <f t="shared" si="44"/>
        <v>#DIV/0!</v>
      </c>
    </row>
    <row r="439" spans="3:7" x14ac:dyDescent="0.3">
      <c r="C439" s="12">
        <f t="shared" si="40"/>
        <v>0</v>
      </c>
      <c r="D439" s="63">
        <f t="shared" si="41"/>
        <v>0</v>
      </c>
      <c r="E439" s="63">
        <f t="shared" si="42"/>
        <v>0</v>
      </c>
      <c r="F439" s="63" t="e">
        <f t="shared" si="43"/>
        <v>#DIV/0!</v>
      </c>
      <c r="G439" s="88" t="e">
        <f t="shared" si="44"/>
        <v>#DIV/0!</v>
      </c>
    </row>
    <row r="440" spans="3:7" x14ac:dyDescent="0.3">
      <c r="C440" s="12">
        <f t="shared" si="40"/>
        <v>0</v>
      </c>
      <c r="D440" s="63">
        <f t="shared" si="41"/>
        <v>0</v>
      </c>
      <c r="E440" s="63">
        <f t="shared" si="42"/>
        <v>0</v>
      </c>
      <c r="F440" s="63" t="e">
        <f t="shared" si="43"/>
        <v>#DIV/0!</v>
      </c>
      <c r="G440" s="88" t="e">
        <f t="shared" si="44"/>
        <v>#DIV/0!</v>
      </c>
    </row>
    <row r="441" spans="3:7" x14ac:dyDescent="0.3">
      <c r="C441" s="12">
        <f t="shared" si="40"/>
        <v>0</v>
      </c>
      <c r="D441" s="63">
        <f t="shared" si="41"/>
        <v>0</v>
      </c>
      <c r="E441" s="63">
        <f t="shared" si="42"/>
        <v>0</v>
      </c>
      <c r="F441" s="63" t="e">
        <f t="shared" si="43"/>
        <v>#DIV/0!</v>
      </c>
      <c r="G441" s="88" t="e">
        <f t="shared" si="44"/>
        <v>#DIV/0!</v>
      </c>
    </row>
    <row r="442" spans="3:7" x14ac:dyDescent="0.3">
      <c r="C442" s="12">
        <f t="shared" si="40"/>
        <v>0</v>
      </c>
      <c r="D442" s="63">
        <f t="shared" si="41"/>
        <v>0</v>
      </c>
      <c r="E442" s="63">
        <f t="shared" si="42"/>
        <v>0</v>
      </c>
      <c r="F442" s="63" t="e">
        <f t="shared" si="43"/>
        <v>#DIV/0!</v>
      </c>
      <c r="G442" s="88" t="e">
        <f t="shared" si="44"/>
        <v>#DIV/0!</v>
      </c>
    </row>
    <row r="443" spans="3:7" x14ac:dyDescent="0.3">
      <c r="C443" s="12">
        <f t="shared" si="40"/>
        <v>0</v>
      </c>
      <c r="D443" s="63">
        <f t="shared" si="41"/>
        <v>0</v>
      </c>
      <c r="E443" s="63">
        <f t="shared" si="42"/>
        <v>0</v>
      </c>
      <c r="F443" s="63" t="e">
        <f t="shared" si="43"/>
        <v>#DIV/0!</v>
      </c>
      <c r="G443" s="88" t="e">
        <f t="shared" si="44"/>
        <v>#DIV/0!</v>
      </c>
    </row>
    <row r="444" spans="3:7" x14ac:dyDescent="0.3">
      <c r="C444" s="12">
        <f t="shared" si="40"/>
        <v>0</v>
      </c>
      <c r="D444" s="63">
        <f t="shared" si="41"/>
        <v>0</v>
      </c>
      <c r="E444" s="63">
        <f t="shared" si="42"/>
        <v>0</v>
      </c>
      <c r="F444" s="63" t="e">
        <f t="shared" si="43"/>
        <v>#DIV/0!</v>
      </c>
      <c r="G444" s="88" t="e">
        <f t="shared" si="44"/>
        <v>#DIV/0!</v>
      </c>
    </row>
    <row r="445" spans="3:7" x14ac:dyDescent="0.3">
      <c r="C445" s="12">
        <f t="shared" si="40"/>
        <v>0</v>
      </c>
      <c r="D445" s="63">
        <f t="shared" si="41"/>
        <v>0</v>
      </c>
      <c r="E445" s="63">
        <f t="shared" si="42"/>
        <v>0</v>
      </c>
      <c r="F445" s="63" t="e">
        <f t="shared" si="43"/>
        <v>#DIV/0!</v>
      </c>
      <c r="G445" s="88" t="e">
        <f t="shared" si="44"/>
        <v>#DIV/0!</v>
      </c>
    </row>
    <row r="446" spans="3:7" x14ac:dyDescent="0.3">
      <c r="C446" s="12">
        <f t="shared" si="40"/>
        <v>0</v>
      </c>
      <c r="D446" s="63">
        <f t="shared" si="41"/>
        <v>0</v>
      </c>
      <c r="E446" s="63">
        <f t="shared" si="42"/>
        <v>0</v>
      </c>
      <c r="F446" s="63" t="e">
        <f t="shared" si="43"/>
        <v>#DIV/0!</v>
      </c>
      <c r="G446" s="88" t="e">
        <f t="shared" si="44"/>
        <v>#DIV/0!</v>
      </c>
    </row>
    <row r="447" spans="3:7" x14ac:dyDescent="0.3">
      <c r="C447" s="12">
        <f t="shared" si="40"/>
        <v>0</v>
      </c>
      <c r="D447" s="63">
        <f t="shared" si="41"/>
        <v>0</v>
      </c>
      <c r="E447" s="63">
        <f t="shared" si="42"/>
        <v>0</v>
      </c>
      <c r="F447" s="63" t="e">
        <f t="shared" si="43"/>
        <v>#DIV/0!</v>
      </c>
      <c r="G447" s="88" t="e">
        <f t="shared" si="44"/>
        <v>#DIV/0!</v>
      </c>
    </row>
    <row r="448" spans="3:7" x14ac:dyDescent="0.3">
      <c r="C448" s="12">
        <f t="shared" si="40"/>
        <v>0</v>
      </c>
      <c r="D448" s="63">
        <f t="shared" si="41"/>
        <v>0</v>
      </c>
      <c r="E448" s="63">
        <f t="shared" si="42"/>
        <v>0</v>
      </c>
      <c r="F448" s="63" t="e">
        <f t="shared" si="43"/>
        <v>#DIV/0!</v>
      </c>
      <c r="G448" s="88" t="e">
        <f t="shared" si="44"/>
        <v>#DIV/0!</v>
      </c>
    </row>
    <row r="449" spans="3:7" x14ac:dyDescent="0.3">
      <c r="C449" s="12">
        <f t="shared" si="40"/>
        <v>0</v>
      </c>
      <c r="D449" s="63">
        <f t="shared" si="41"/>
        <v>0</v>
      </c>
      <c r="E449" s="63">
        <f t="shared" si="42"/>
        <v>0</v>
      </c>
      <c r="F449" s="63" t="e">
        <f t="shared" si="43"/>
        <v>#DIV/0!</v>
      </c>
      <c r="G449" s="88" t="e">
        <f t="shared" si="44"/>
        <v>#DIV/0!</v>
      </c>
    </row>
    <row r="450" spans="3:7" x14ac:dyDescent="0.3">
      <c r="C450" s="12">
        <f t="shared" si="40"/>
        <v>0</v>
      </c>
      <c r="D450" s="63">
        <f t="shared" si="41"/>
        <v>0</v>
      </c>
      <c r="E450" s="63">
        <f t="shared" si="42"/>
        <v>0</v>
      </c>
      <c r="F450" s="63" t="e">
        <f t="shared" si="43"/>
        <v>#DIV/0!</v>
      </c>
      <c r="G450" s="88" t="e">
        <f t="shared" si="44"/>
        <v>#DIV/0!</v>
      </c>
    </row>
    <row r="451" spans="3:7" x14ac:dyDescent="0.3">
      <c r="C451" s="12">
        <f t="shared" si="40"/>
        <v>0</v>
      </c>
      <c r="D451" s="63">
        <f t="shared" si="41"/>
        <v>0</v>
      </c>
      <c r="E451" s="63">
        <f t="shared" si="42"/>
        <v>0</v>
      </c>
      <c r="F451" s="63" t="e">
        <f t="shared" si="43"/>
        <v>#DIV/0!</v>
      </c>
      <c r="G451" s="88" t="e">
        <f t="shared" si="44"/>
        <v>#DIV/0!</v>
      </c>
    </row>
    <row r="452" spans="3:7" x14ac:dyDescent="0.3">
      <c r="C452" s="12">
        <f t="shared" si="40"/>
        <v>0</v>
      </c>
      <c r="D452" s="63">
        <f t="shared" si="41"/>
        <v>0</v>
      </c>
      <c r="E452" s="63">
        <f t="shared" si="42"/>
        <v>0</v>
      </c>
      <c r="F452" s="63" t="e">
        <f t="shared" si="43"/>
        <v>#DIV/0!</v>
      </c>
      <c r="G452" s="88" t="e">
        <f t="shared" si="44"/>
        <v>#DIV/0!</v>
      </c>
    </row>
    <row r="453" spans="3:7" x14ac:dyDescent="0.3">
      <c r="C453" s="12">
        <f t="shared" ref="C453:C516" si="45">COUNT(H453:CA453)</f>
        <v>0</v>
      </c>
      <c r="D453" s="63">
        <f t="shared" ref="D453:D516" si="46">MIN(H453:CB453)</f>
        <v>0</v>
      </c>
      <c r="E453" s="63">
        <f t="shared" ref="E453:E516" si="47">MAX(H453:CB453)</f>
        <v>0</v>
      </c>
      <c r="F453" s="63" t="e">
        <f t="shared" ref="F453:F516" si="48">AVERAGE(H453:CB453)</f>
        <v>#DIV/0!</v>
      </c>
      <c r="G453" s="88" t="e">
        <f t="shared" ref="G453:G516" si="49">STDEV(H453:CB453)</f>
        <v>#DIV/0!</v>
      </c>
    </row>
    <row r="454" spans="3:7" x14ac:dyDescent="0.3">
      <c r="C454" s="12">
        <f t="shared" si="45"/>
        <v>0</v>
      </c>
      <c r="D454" s="63">
        <f t="shared" si="46"/>
        <v>0</v>
      </c>
      <c r="E454" s="63">
        <f t="shared" si="47"/>
        <v>0</v>
      </c>
      <c r="F454" s="63" t="e">
        <f t="shared" si="48"/>
        <v>#DIV/0!</v>
      </c>
      <c r="G454" s="88" t="e">
        <f t="shared" si="49"/>
        <v>#DIV/0!</v>
      </c>
    </row>
    <row r="455" spans="3:7" x14ac:dyDescent="0.3">
      <c r="C455" s="12">
        <f t="shared" si="45"/>
        <v>0</v>
      </c>
      <c r="D455" s="63">
        <f t="shared" si="46"/>
        <v>0</v>
      </c>
      <c r="E455" s="63">
        <f t="shared" si="47"/>
        <v>0</v>
      </c>
      <c r="F455" s="63" t="e">
        <f t="shared" si="48"/>
        <v>#DIV/0!</v>
      </c>
      <c r="G455" s="88" t="e">
        <f t="shared" si="49"/>
        <v>#DIV/0!</v>
      </c>
    </row>
    <row r="456" spans="3:7" x14ac:dyDescent="0.3">
      <c r="C456" s="12">
        <f t="shared" si="45"/>
        <v>0</v>
      </c>
      <c r="D456" s="63">
        <f t="shared" si="46"/>
        <v>0</v>
      </c>
      <c r="E456" s="63">
        <f t="shared" si="47"/>
        <v>0</v>
      </c>
      <c r="F456" s="63" t="e">
        <f t="shared" si="48"/>
        <v>#DIV/0!</v>
      </c>
      <c r="G456" s="88" t="e">
        <f t="shared" si="49"/>
        <v>#DIV/0!</v>
      </c>
    </row>
    <row r="457" spans="3:7" x14ac:dyDescent="0.3">
      <c r="C457" s="12">
        <f t="shared" si="45"/>
        <v>0</v>
      </c>
      <c r="D457" s="63">
        <f t="shared" si="46"/>
        <v>0</v>
      </c>
      <c r="E457" s="63">
        <f t="shared" si="47"/>
        <v>0</v>
      </c>
      <c r="F457" s="63" t="e">
        <f t="shared" si="48"/>
        <v>#DIV/0!</v>
      </c>
      <c r="G457" s="88" t="e">
        <f t="shared" si="49"/>
        <v>#DIV/0!</v>
      </c>
    </row>
    <row r="458" spans="3:7" x14ac:dyDescent="0.3">
      <c r="C458" s="12">
        <f t="shared" si="45"/>
        <v>0</v>
      </c>
      <c r="D458" s="63">
        <f t="shared" si="46"/>
        <v>0</v>
      </c>
      <c r="E458" s="63">
        <f t="shared" si="47"/>
        <v>0</v>
      </c>
      <c r="F458" s="63" t="e">
        <f t="shared" si="48"/>
        <v>#DIV/0!</v>
      </c>
      <c r="G458" s="88" t="e">
        <f t="shared" si="49"/>
        <v>#DIV/0!</v>
      </c>
    </row>
    <row r="459" spans="3:7" x14ac:dyDescent="0.3">
      <c r="C459" s="12">
        <f t="shared" si="45"/>
        <v>0</v>
      </c>
      <c r="D459" s="63">
        <f t="shared" si="46"/>
        <v>0</v>
      </c>
      <c r="E459" s="63">
        <f t="shared" si="47"/>
        <v>0</v>
      </c>
      <c r="F459" s="63" t="e">
        <f t="shared" si="48"/>
        <v>#DIV/0!</v>
      </c>
      <c r="G459" s="88" t="e">
        <f t="shared" si="49"/>
        <v>#DIV/0!</v>
      </c>
    </row>
    <row r="460" spans="3:7" x14ac:dyDescent="0.3">
      <c r="C460" s="12">
        <f t="shared" si="45"/>
        <v>0</v>
      </c>
      <c r="D460" s="63">
        <f t="shared" si="46"/>
        <v>0</v>
      </c>
      <c r="E460" s="63">
        <f t="shared" si="47"/>
        <v>0</v>
      </c>
      <c r="F460" s="63" t="e">
        <f t="shared" si="48"/>
        <v>#DIV/0!</v>
      </c>
      <c r="G460" s="88" t="e">
        <f t="shared" si="49"/>
        <v>#DIV/0!</v>
      </c>
    </row>
    <row r="461" spans="3:7" x14ac:dyDescent="0.3">
      <c r="C461" s="12">
        <f t="shared" si="45"/>
        <v>0</v>
      </c>
      <c r="D461" s="63">
        <f t="shared" si="46"/>
        <v>0</v>
      </c>
      <c r="E461" s="63">
        <f t="shared" si="47"/>
        <v>0</v>
      </c>
      <c r="F461" s="63" t="e">
        <f t="shared" si="48"/>
        <v>#DIV/0!</v>
      </c>
      <c r="G461" s="88" t="e">
        <f t="shared" si="49"/>
        <v>#DIV/0!</v>
      </c>
    </row>
    <row r="462" spans="3:7" x14ac:dyDescent="0.3">
      <c r="C462" s="12">
        <f t="shared" si="45"/>
        <v>0</v>
      </c>
      <c r="D462" s="63">
        <f t="shared" si="46"/>
        <v>0</v>
      </c>
      <c r="E462" s="63">
        <f t="shared" si="47"/>
        <v>0</v>
      </c>
      <c r="F462" s="63" t="e">
        <f t="shared" si="48"/>
        <v>#DIV/0!</v>
      </c>
      <c r="G462" s="88" t="e">
        <f t="shared" si="49"/>
        <v>#DIV/0!</v>
      </c>
    </row>
    <row r="463" spans="3:7" x14ac:dyDescent="0.3">
      <c r="C463" s="12">
        <f t="shared" si="45"/>
        <v>0</v>
      </c>
      <c r="D463" s="63">
        <f t="shared" si="46"/>
        <v>0</v>
      </c>
      <c r="E463" s="63">
        <f t="shared" si="47"/>
        <v>0</v>
      </c>
      <c r="F463" s="63" t="e">
        <f t="shared" si="48"/>
        <v>#DIV/0!</v>
      </c>
      <c r="G463" s="88" t="e">
        <f t="shared" si="49"/>
        <v>#DIV/0!</v>
      </c>
    </row>
    <row r="464" spans="3:7" x14ac:dyDescent="0.3">
      <c r="C464" s="12">
        <f t="shared" si="45"/>
        <v>0</v>
      </c>
      <c r="D464" s="63">
        <f t="shared" si="46"/>
        <v>0</v>
      </c>
      <c r="E464" s="63">
        <f t="shared" si="47"/>
        <v>0</v>
      </c>
      <c r="F464" s="63" t="e">
        <f t="shared" si="48"/>
        <v>#DIV/0!</v>
      </c>
      <c r="G464" s="88" t="e">
        <f t="shared" si="49"/>
        <v>#DIV/0!</v>
      </c>
    </row>
    <row r="465" spans="3:7" x14ac:dyDescent="0.3">
      <c r="C465" s="12">
        <f t="shared" si="45"/>
        <v>0</v>
      </c>
      <c r="D465" s="63">
        <f t="shared" si="46"/>
        <v>0</v>
      </c>
      <c r="E465" s="63">
        <f t="shared" si="47"/>
        <v>0</v>
      </c>
      <c r="F465" s="63" t="e">
        <f t="shared" si="48"/>
        <v>#DIV/0!</v>
      </c>
      <c r="G465" s="88" t="e">
        <f t="shared" si="49"/>
        <v>#DIV/0!</v>
      </c>
    </row>
    <row r="466" spans="3:7" x14ac:dyDescent="0.3">
      <c r="C466" s="12">
        <f t="shared" si="45"/>
        <v>0</v>
      </c>
      <c r="D466" s="63">
        <f t="shared" si="46"/>
        <v>0</v>
      </c>
      <c r="E466" s="63">
        <f t="shared" si="47"/>
        <v>0</v>
      </c>
      <c r="F466" s="63" t="e">
        <f t="shared" si="48"/>
        <v>#DIV/0!</v>
      </c>
      <c r="G466" s="88" t="e">
        <f t="shared" si="49"/>
        <v>#DIV/0!</v>
      </c>
    </row>
    <row r="467" spans="3:7" x14ac:dyDescent="0.3">
      <c r="C467" s="12">
        <f t="shared" si="45"/>
        <v>0</v>
      </c>
      <c r="D467" s="63">
        <f t="shared" si="46"/>
        <v>0</v>
      </c>
      <c r="E467" s="63">
        <f t="shared" si="47"/>
        <v>0</v>
      </c>
      <c r="F467" s="63" t="e">
        <f t="shared" si="48"/>
        <v>#DIV/0!</v>
      </c>
      <c r="G467" s="88" t="e">
        <f t="shared" si="49"/>
        <v>#DIV/0!</v>
      </c>
    </row>
    <row r="468" spans="3:7" x14ac:dyDescent="0.3">
      <c r="C468" s="12">
        <f t="shared" si="45"/>
        <v>0</v>
      </c>
      <c r="D468" s="63">
        <f t="shared" si="46"/>
        <v>0</v>
      </c>
      <c r="E468" s="63">
        <f t="shared" si="47"/>
        <v>0</v>
      </c>
      <c r="F468" s="63" t="e">
        <f t="shared" si="48"/>
        <v>#DIV/0!</v>
      </c>
      <c r="G468" s="88" t="e">
        <f t="shared" si="49"/>
        <v>#DIV/0!</v>
      </c>
    </row>
    <row r="469" spans="3:7" x14ac:dyDescent="0.3">
      <c r="C469" s="12">
        <f t="shared" si="45"/>
        <v>0</v>
      </c>
      <c r="D469" s="63">
        <f t="shared" si="46"/>
        <v>0</v>
      </c>
      <c r="E469" s="63">
        <f t="shared" si="47"/>
        <v>0</v>
      </c>
      <c r="F469" s="63" t="e">
        <f t="shared" si="48"/>
        <v>#DIV/0!</v>
      </c>
      <c r="G469" s="88" t="e">
        <f t="shared" si="49"/>
        <v>#DIV/0!</v>
      </c>
    </row>
    <row r="470" spans="3:7" x14ac:dyDescent="0.3">
      <c r="C470" s="12">
        <f t="shared" si="45"/>
        <v>0</v>
      </c>
      <c r="D470" s="63">
        <f t="shared" si="46"/>
        <v>0</v>
      </c>
      <c r="E470" s="63">
        <f t="shared" si="47"/>
        <v>0</v>
      </c>
      <c r="F470" s="63" t="e">
        <f t="shared" si="48"/>
        <v>#DIV/0!</v>
      </c>
      <c r="G470" s="88" t="e">
        <f t="shared" si="49"/>
        <v>#DIV/0!</v>
      </c>
    </row>
    <row r="471" spans="3:7" x14ac:dyDescent="0.3">
      <c r="C471" s="12">
        <f t="shared" si="45"/>
        <v>0</v>
      </c>
      <c r="D471" s="63">
        <f t="shared" si="46"/>
        <v>0</v>
      </c>
      <c r="E471" s="63">
        <f t="shared" si="47"/>
        <v>0</v>
      </c>
      <c r="F471" s="63" t="e">
        <f t="shared" si="48"/>
        <v>#DIV/0!</v>
      </c>
      <c r="G471" s="88" t="e">
        <f t="shared" si="49"/>
        <v>#DIV/0!</v>
      </c>
    </row>
    <row r="472" spans="3:7" x14ac:dyDescent="0.3">
      <c r="C472" s="12">
        <f t="shared" si="45"/>
        <v>0</v>
      </c>
      <c r="D472" s="63">
        <f t="shared" si="46"/>
        <v>0</v>
      </c>
      <c r="E472" s="63">
        <f t="shared" si="47"/>
        <v>0</v>
      </c>
      <c r="F472" s="63" t="e">
        <f t="shared" si="48"/>
        <v>#DIV/0!</v>
      </c>
      <c r="G472" s="88" t="e">
        <f t="shared" si="49"/>
        <v>#DIV/0!</v>
      </c>
    </row>
    <row r="473" spans="3:7" x14ac:dyDescent="0.3">
      <c r="C473" s="12">
        <f t="shared" si="45"/>
        <v>0</v>
      </c>
      <c r="D473" s="63">
        <f t="shared" si="46"/>
        <v>0</v>
      </c>
      <c r="E473" s="63">
        <f t="shared" si="47"/>
        <v>0</v>
      </c>
      <c r="F473" s="63" t="e">
        <f t="shared" si="48"/>
        <v>#DIV/0!</v>
      </c>
      <c r="G473" s="88" t="e">
        <f t="shared" si="49"/>
        <v>#DIV/0!</v>
      </c>
    </row>
    <row r="474" spans="3:7" x14ac:dyDescent="0.3">
      <c r="C474" s="12">
        <f t="shared" si="45"/>
        <v>0</v>
      </c>
      <c r="D474" s="63">
        <f t="shared" si="46"/>
        <v>0</v>
      </c>
      <c r="E474" s="63">
        <f t="shared" si="47"/>
        <v>0</v>
      </c>
      <c r="F474" s="63" t="e">
        <f t="shared" si="48"/>
        <v>#DIV/0!</v>
      </c>
      <c r="G474" s="88" t="e">
        <f t="shared" si="49"/>
        <v>#DIV/0!</v>
      </c>
    </row>
    <row r="475" spans="3:7" x14ac:dyDescent="0.3">
      <c r="C475" s="12">
        <f t="shared" si="45"/>
        <v>0</v>
      </c>
      <c r="D475" s="63">
        <f t="shared" si="46"/>
        <v>0</v>
      </c>
      <c r="E475" s="63">
        <f t="shared" si="47"/>
        <v>0</v>
      </c>
      <c r="F475" s="63" t="e">
        <f t="shared" si="48"/>
        <v>#DIV/0!</v>
      </c>
      <c r="G475" s="88" t="e">
        <f t="shared" si="49"/>
        <v>#DIV/0!</v>
      </c>
    </row>
    <row r="476" spans="3:7" x14ac:dyDescent="0.3">
      <c r="C476" s="12">
        <f t="shared" si="45"/>
        <v>0</v>
      </c>
      <c r="D476" s="63">
        <f t="shared" si="46"/>
        <v>0</v>
      </c>
      <c r="E476" s="63">
        <f t="shared" si="47"/>
        <v>0</v>
      </c>
      <c r="F476" s="63" t="e">
        <f t="shared" si="48"/>
        <v>#DIV/0!</v>
      </c>
      <c r="G476" s="88" t="e">
        <f t="shared" si="49"/>
        <v>#DIV/0!</v>
      </c>
    </row>
    <row r="477" spans="3:7" x14ac:dyDescent="0.3">
      <c r="C477" s="12">
        <f t="shared" si="45"/>
        <v>0</v>
      </c>
      <c r="D477" s="63">
        <f t="shared" si="46"/>
        <v>0</v>
      </c>
      <c r="E477" s="63">
        <f t="shared" si="47"/>
        <v>0</v>
      </c>
      <c r="F477" s="63" t="e">
        <f t="shared" si="48"/>
        <v>#DIV/0!</v>
      </c>
      <c r="G477" s="88" t="e">
        <f t="shared" si="49"/>
        <v>#DIV/0!</v>
      </c>
    </row>
    <row r="478" spans="3:7" x14ac:dyDescent="0.3">
      <c r="C478" s="12">
        <f t="shared" si="45"/>
        <v>0</v>
      </c>
      <c r="D478" s="63">
        <f t="shared" si="46"/>
        <v>0</v>
      </c>
      <c r="E478" s="63">
        <f t="shared" si="47"/>
        <v>0</v>
      </c>
      <c r="F478" s="63" t="e">
        <f t="shared" si="48"/>
        <v>#DIV/0!</v>
      </c>
      <c r="G478" s="88" t="e">
        <f t="shared" si="49"/>
        <v>#DIV/0!</v>
      </c>
    </row>
    <row r="479" spans="3:7" x14ac:dyDescent="0.3">
      <c r="C479" s="12">
        <f t="shared" si="45"/>
        <v>0</v>
      </c>
      <c r="D479" s="63">
        <f t="shared" si="46"/>
        <v>0</v>
      </c>
      <c r="E479" s="63">
        <f t="shared" si="47"/>
        <v>0</v>
      </c>
      <c r="F479" s="63" t="e">
        <f t="shared" si="48"/>
        <v>#DIV/0!</v>
      </c>
      <c r="G479" s="88" t="e">
        <f t="shared" si="49"/>
        <v>#DIV/0!</v>
      </c>
    </row>
    <row r="480" spans="3:7" x14ac:dyDescent="0.3">
      <c r="C480" s="12">
        <f t="shared" si="45"/>
        <v>0</v>
      </c>
      <c r="D480" s="63">
        <f t="shared" si="46"/>
        <v>0</v>
      </c>
      <c r="E480" s="63">
        <f t="shared" si="47"/>
        <v>0</v>
      </c>
      <c r="F480" s="63" t="e">
        <f t="shared" si="48"/>
        <v>#DIV/0!</v>
      </c>
      <c r="G480" s="88" t="e">
        <f t="shared" si="49"/>
        <v>#DIV/0!</v>
      </c>
    </row>
    <row r="481" spans="3:7" x14ac:dyDescent="0.3">
      <c r="C481" s="12">
        <f t="shared" si="45"/>
        <v>0</v>
      </c>
      <c r="D481" s="63">
        <f t="shared" si="46"/>
        <v>0</v>
      </c>
      <c r="E481" s="63">
        <f t="shared" si="47"/>
        <v>0</v>
      </c>
      <c r="F481" s="63" t="e">
        <f t="shared" si="48"/>
        <v>#DIV/0!</v>
      </c>
      <c r="G481" s="88" t="e">
        <f t="shared" si="49"/>
        <v>#DIV/0!</v>
      </c>
    </row>
    <row r="482" spans="3:7" x14ac:dyDescent="0.3">
      <c r="C482" s="12">
        <f t="shared" si="45"/>
        <v>0</v>
      </c>
      <c r="D482" s="63">
        <f t="shared" si="46"/>
        <v>0</v>
      </c>
      <c r="E482" s="63">
        <f t="shared" si="47"/>
        <v>0</v>
      </c>
      <c r="F482" s="63" t="e">
        <f t="shared" si="48"/>
        <v>#DIV/0!</v>
      </c>
      <c r="G482" s="88" t="e">
        <f t="shared" si="49"/>
        <v>#DIV/0!</v>
      </c>
    </row>
    <row r="483" spans="3:7" x14ac:dyDescent="0.3">
      <c r="C483" s="12">
        <f t="shared" si="45"/>
        <v>0</v>
      </c>
      <c r="D483" s="63">
        <f t="shared" si="46"/>
        <v>0</v>
      </c>
      <c r="E483" s="63">
        <f t="shared" si="47"/>
        <v>0</v>
      </c>
      <c r="F483" s="63" t="e">
        <f t="shared" si="48"/>
        <v>#DIV/0!</v>
      </c>
      <c r="G483" s="88" t="e">
        <f t="shared" si="49"/>
        <v>#DIV/0!</v>
      </c>
    </row>
    <row r="484" spans="3:7" x14ac:dyDescent="0.3">
      <c r="C484" s="12">
        <f t="shared" si="45"/>
        <v>0</v>
      </c>
      <c r="D484" s="63">
        <f t="shared" si="46"/>
        <v>0</v>
      </c>
      <c r="E484" s="63">
        <f t="shared" si="47"/>
        <v>0</v>
      </c>
      <c r="F484" s="63" t="e">
        <f t="shared" si="48"/>
        <v>#DIV/0!</v>
      </c>
      <c r="G484" s="88" t="e">
        <f t="shared" si="49"/>
        <v>#DIV/0!</v>
      </c>
    </row>
    <row r="485" spans="3:7" x14ac:dyDescent="0.3">
      <c r="C485" s="12">
        <f t="shared" si="45"/>
        <v>0</v>
      </c>
      <c r="D485" s="63">
        <f t="shared" si="46"/>
        <v>0</v>
      </c>
      <c r="E485" s="63">
        <f t="shared" si="47"/>
        <v>0</v>
      </c>
      <c r="F485" s="63" t="e">
        <f t="shared" si="48"/>
        <v>#DIV/0!</v>
      </c>
      <c r="G485" s="88" t="e">
        <f t="shared" si="49"/>
        <v>#DIV/0!</v>
      </c>
    </row>
    <row r="486" spans="3:7" x14ac:dyDescent="0.3">
      <c r="C486" s="12">
        <f t="shared" si="45"/>
        <v>0</v>
      </c>
      <c r="D486" s="63">
        <f t="shared" si="46"/>
        <v>0</v>
      </c>
      <c r="E486" s="63">
        <f t="shared" si="47"/>
        <v>0</v>
      </c>
      <c r="F486" s="63" t="e">
        <f t="shared" si="48"/>
        <v>#DIV/0!</v>
      </c>
      <c r="G486" s="88" t="e">
        <f t="shared" si="49"/>
        <v>#DIV/0!</v>
      </c>
    </row>
    <row r="487" spans="3:7" x14ac:dyDescent="0.3">
      <c r="C487" s="12">
        <f t="shared" si="45"/>
        <v>0</v>
      </c>
      <c r="D487" s="63">
        <f t="shared" si="46"/>
        <v>0</v>
      </c>
      <c r="E487" s="63">
        <f t="shared" si="47"/>
        <v>0</v>
      </c>
      <c r="F487" s="63" t="e">
        <f t="shared" si="48"/>
        <v>#DIV/0!</v>
      </c>
      <c r="G487" s="88" t="e">
        <f t="shared" si="49"/>
        <v>#DIV/0!</v>
      </c>
    </row>
    <row r="488" spans="3:7" x14ac:dyDescent="0.3">
      <c r="C488" s="12">
        <f t="shared" si="45"/>
        <v>0</v>
      </c>
      <c r="D488" s="63">
        <f t="shared" si="46"/>
        <v>0</v>
      </c>
      <c r="E488" s="63">
        <f t="shared" si="47"/>
        <v>0</v>
      </c>
      <c r="F488" s="63" t="e">
        <f t="shared" si="48"/>
        <v>#DIV/0!</v>
      </c>
      <c r="G488" s="88" t="e">
        <f t="shared" si="49"/>
        <v>#DIV/0!</v>
      </c>
    </row>
    <row r="489" spans="3:7" x14ac:dyDescent="0.3">
      <c r="C489" s="12">
        <f t="shared" si="45"/>
        <v>0</v>
      </c>
      <c r="D489" s="63">
        <f t="shared" si="46"/>
        <v>0</v>
      </c>
      <c r="E489" s="63">
        <f t="shared" si="47"/>
        <v>0</v>
      </c>
      <c r="F489" s="63" t="e">
        <f t="shared" si="48"/>
        <v>#DIV/0!</v>
      </c>
      <c r="G489" s="88" t="e">
        <f t="shared" si="49"/>
        <v>#DIV/0!</v>
      </c>
    </row>
    <row r="490" spans="3:7" x14ac:dyDescent="0.3">
      <c r="C490" s="12">
        <f t="shared" si="45"/>
        <v>0</v>
      </c>
      <c r="D490" s="63">
        <f t="shared" si="46"/>
        <v>0</v>
      </c>
      <c r="E490" s="63">
        <f t="shared" si="47"/>
        <v>0</v>
      </c>
      <c r="F490" s="63" t="e">
        <f t="shared" si="48"/>
        <v>#DIV/0!</v>
      </c>
      <c r="G490" s="88" t="e">
        <f t="shared" si="49"/>
        <v>#DIV/0!</v>
      </c>
    </row>
    <row r="491" spans="3:7" x14ac:dyDescent="0.3">
      <c r="C491" s="12">
        <f t="shared" si="45"/>
        <v>0</v>
      </c>
      <c r="D491" s="63">
        <f t="shared" si="46"/>
        <v>0</v>
      </c>
      <c r="E491" s="63">
        <f t="shared" si="47"/>
        <v>0</v>
      </c>
      <c r="F491" s="63" t="e">
        <f t="shared" si="48"/>
        <v>#DIV/0!</v>
      </c>
      <c r="G491" s="88" t="e">
        <f t="shared" si="49"/>
        <v>#DIV/0!</v>
      </c>
    </row>
    <row r="492" spans="3:7" x14ac:dyDescent="0.3">
      <c r="C492" s="12">
        <f t="shared" si="45"/>
        <v>0</v>
      </c>
      <c r="D492" s="63">
        <f t="shared" si="46"/>
        <v>0</v>
      </c>
      <c r="E492" s="63">
        <f t="shared" si="47"/>
        <v>0</v>
      </c>
      <c r="F492" s="63" t="e">
        <f t="shared" si="48"/>
        <v>#DIV/0!</v>
      </c>
      <c r="G492" s="88" t="e">
        <f t="shared" si="49"/>
        <v>#DIV/0!</v>
      </c>
    </row>
    <row r="493" spans="3:7" x14ac:dyDescent="0.3">
      <c r="C493" s="12">
        <f t="shared" si="45"/>
        <v>0</v>
      </c>
      <c r="D493" s="63">
        <f t="shared" si="46"/>
        <v>0</v>
      </c>
      <c r="E493" s="63">
        <f t="shared" si="47"/>
        <v>0</v>
      </c>
      <c r="F493" s="63" t="e">
        <f t="shared" si="48"/>
        <v>#DIV/0!</v>
      </c>
      <c r="G493" s="88" t="e">
        <f t="shared" si="49"/>
        <v>#DIV/0!</v>
      </c>
    </row>
    <row r="494" spans="3:7" x14ac:dyDescent="0.3">
      <c r="C494" s="12">
        <f t="shared" si="45"/>
        <v>0</v>
      </c>
      <c r="D494" s="63">
        <f t="shared" si="46"/>
        <v>0</v>
      </c>
      <c r="E494" s="63">
        <f t="shared" si="47"/>
        <v>0</v>
      </c>
      <c r="F494" s="63" t="e">
        <f t="shared" si="48"/>
        <v>#DIV/0!</v>
      </c>
      <c r="G494" s="88" t="e">
        <f t="shared" si="49"/>
        <v>#DIV/0!</v>
      </c>
    </row>
    <row r="495" spans="3:7" x14ac:dyDescent="0.3">
      <c r="C495" s="12">
        <f t="shared" si="45"/>
        <v>0</v>
      </c>
      <c r="D495" s="63">
        <f t="shared" si="46"/>
        <v>0</v>
      </c>
      <c r="E495" s="63">
        <f t="shared" si="47"/>
        <v>0</v>
      </c>
      <c r="F495" s="63" t="e">
        <f t="shared" si="48"/>
        <v>#DIV/0!</v>
      </c>
      <c r="G495" s="88" t="e">
        <f t="shared" si="49"/>
        <v>#DIV/0!</v>
      </c>
    </row>
    <row r="496" spans="3:7" x14ac:dyDescent="0.3">
      <c r="C496" s="12">
        <f t="shared" si="45"/>
        <v>0</v>
      </c>
      <c r="D496" s="63">
        <f t="shared" si="46"/>
        <v>0</v>
      </c>
      <c r="E496" s="63">
        <f t="shared" si="47"/>
        <v>0</v>
      </c>
      <c r="F496" s="63" t="e">
        <f t="shared" si="48"/>
        <v>#DIV/0!</v>
      </c>
      <c r="G496" s="88" t="e">
        <f t="shared" si="49"/>
        <v>#DIV/0!</v>
      </c>
    </row>
    <row r="497" spans="3:7" x14ac:dyDescent="0.3">
      <c r="C497" s="12">
        <f t="shared" si="45"/>
        <v>0</v>
      </c>
      <c r="D497" s="63">
        <f t="shared" si="46"/>
        <v>0</v>
      </c>
      <c r="E497" s="63">
        <f t="shared" si="47"/>
        <v>0</v>
      </c>
      <c r="F497" s="63" t="e">
        <f t="shared" si="48"/>
        <v>#DIV/0!</v>
      </c>
      <c r="G497" s="88" t="e">
        <f t="shared" si="49"/>
        <v>#DIV/0!</v>
      </c>
    </row>
    <row r="498" spans="3:7" x14ac:dyDescent="0.3">
      <c r="C498" s="12">
        <f t="shared" si="45"/>
        <v>0</v>
      </c>
      <c r="D498" s="63">
        <f t="shared" si="46"/>
        <v>0</v>
      </c>
      <c r="E498" s="63">
        <f t="shared" si="47"/>
        <v>0</v>
      </c>
      <c r="F498" s="63" t="e">
        <f t="shared" si="48"/>
        <v>#DIV/0!</v>
      </c>
      <c r="G498" s="88" t="e">
        <f t="shared" si="49"/>
        <v>#DIV/0!</v>
      </c>
    </row>
    <row r="499" spans="3:7" x14ac:dyDescent="0.3">
      <c r="C499" s="12">
        <f t="shared" si="45"/>
        <v>0</v>
      </c>
      <c r="D499" s="63">
        <f t="shared" si="46"/>
        <v>0</v>
      </c>
      <c r="E499" s="63">
        <f t="shared" si="47"/>
        <v>0</v>
      </c>
      <c r="F499" s="63" t="e">
        <f t="shared" si="48"/>
        <v>#DIV/0!</v>
      </c>
      <c r="G499" s="88" t="e">
        <f t="shared" si="49"/>
        <v>#DIV/0!</v>
      </c>
    </row>
    <row r="500" spans="3:7" x14ac:dyDescent="0.3">
      <c r="C500" s="12">
        <f t="shared" si="45"/>
        <v>0</v>
      </c>
      <c r="D500" s="63">
        <f t="shared" si="46"/>
        <v>0</v>
      </c>
      <c r="E500" s="63">
        <f t="shared" si="47"/>
        <v>0</v>
      </c>
      <c r="F500" s="63" t="e">
        <f t="shared" si="48"/>
        <v>#DIV/0!</v>
      </c>
      <c r="G500" s="88" t="e">
        <f t="shared" si="49"/>
        <v>#DIV/0!</v>
      </c>
    </row>
    <row r="501" spans="3:7" x14ac:dyDescent="0.3">
      <c r="C501" s="12">
        <f t="shared" si="45"/>
        <v>0</v>
      </c>
      <c r="D501" s="63">
        <f t="shared" si="46"/>
        <v>0</v>
      </c>
      <c r="E501" s="63">
        <f t="shared" si="47"/>
        <v>0</v>
      </c>
      <c r="F501" s="63" t="e">
        <f t="shared" si="48"/>
        <v>#DIV/0!</v>
      </c>
      <c r="G501" s="88" t="e">
        <f t="shared" si="49"/>
        <v>#DIV/0!</v>
      </c>
    </row>
    <row r="502" spans="3:7" x14ac:dyDescent="0.3">
      <c r="C502" s="12">
        <f t="shared" si="45"/>
        <v>0</v>
      </c>
      <c r="D502" s="63">
        <f t="shared" si="46"/>
        <v>0</v>
      </c>
      <c r="E502" s="63">
        <f t="shared" si="47"/>
        <v>0</v>
      </c>
      <c r="F502" s="63" t="e">
        <f t="shared" si="48"/>
        <v>#DIV/0!</v>
      </c>
      <c r="G502" s="88" t="e">
        <f t="shared" si="49"/>
        <v>#DIV/0!</v>
      </c>
    </row>
    <row r="503" spans="3:7" x14ac:dyDescent="0.3">
      <c r="C503" s="12">
        <f t="shared" si="45"/>
        <v>0</v>
      </c>
      <c r="D503" s="63">
        <f t="shared" si="46"/>
        <v>0</v>
      </c>
      <c r="E503" s="63">
        <f t="shared" si="47"/>
        <v>0</v>
      </c>
      <c r="F503" s="63" t="e">
        <f t="shared" si="48"/>
        <v>#DIV/0!</v>
      </c>
      <c r="G503" s="88" t="e">
        <f t="shared" si="49"/>
        <v>#DIV/0!</v>
      </c>
    </row>
    <row r="504" spans="3:7" x14ac:dyDescent="0.3">
      <c r="C504" s="12">
        <f t="shared" si="45"/>
        <v>0</v>
      </c>
      <c r="D504" s="63">
        <f t="shared" si="46"/>
        <v>0</v>
      </c>
      <c r="E504" s="63">
        <f t="shared" si="47"/>
        <v>0</v>
      </c>
      <c r="F504" s="63" t="e">
        <f t="shared" si="48"/>
        <v>#DIV/0!</v>
      </c>
      <c r="G504" s="88" t="e">
        <f t="shared" si="49"/>
        <v>#DIV/0!</v>
      </c>
    </row>
    <row r="505" spans="3:7" x14ac:dyDescent="0.3">
      <c r="C505" s="12">
        <f t="shared" si="45"/>
        <v>0</v>
      </c>
      <c r="D505" s="63">
        <f t="shared" si="46"/>
        <v>0</v>
      </c>
      <c r="E505" s="63">
        <f t="shared" si="47"/>
        <v>0</v>
      </c>
      <c r="F505" s="63" t="e">
        <f t="shared" si="48"/>
        <v>#DIV/0!</v>
      </c>
      <c r="G505" s="88" t="e">
        <f t="shared" si="49"/>
        <v>#DIV/0!</v>
      </c>
    </row>
    <row r="506" spans="3:7" x14ac:dyDescent="0.3">
      <c r="C506" s="12">
        <f t="shared" si="45"/>
        <v>0</v>
      </c>
      <c r="D506" s="63">
        <f t="shared" si="46"/>
        <v>0</v>
      </c>
      <c r="E506" s="63">
        <f t="shared" si="47"/>
        <v>0</v>
      </c>
      <c r="F506" s="63" t="e">
        <f t="shared" si="48"/>
        <v>#DIV/0!</v>
      </c>
      <c r="G506" s="88" t="e">
        <f t="shared" si="49"/>
        <v>#DIV/0!</v>
      </c>
    </row>
    <row r="507" spans="3:7" x14ac:dyDescent="0.3">
      <c r="C507" s="12">
        <f t="shared" si="45"/>
        <v>0</v>
      </c>
      <c r="D507" s="63">
        <f t="shared" si="46"/>
        <v>0</v>
      </c>
      <c r="E507" s="63">
        <f t="shared" si="47"/>
        <v>0</v>
      </c>
      <c r="F507" s="63" t="e">
        <f t="shared" si="48"/>
        <v>#DIV/0!</v>
      </c>
      <c r="G507" s="88" t="e">
        <f t="shared" si="49"/>
        <v>#DIV/0!</v>
      </c>
    </row>
    <row r="508" spans="3:7" x14ac:dyDescent="0.3">
      <c r="C508" s="12">
        <f t="shared" si="45"/>
        <v>0</v>
      </c>
      <c r="D508" s="63">
        <f t="shared" si="46"/>
        <v>0</v>
      </c>
      <c r="E508" s="63">
        <f t="shared" si="47"/>
        <v>0</v>
      </c>
      <c r="F508" s="63" t="e">
        <f t="shared" si="48"/>
        <v>#DIV/0!</v>
      </c>
      <c r="G508" s="88" t="e">
        <f t="shared" si="49"/>
        <v>#DIV/0!</v>
      </c>
    </row>
    <row r="509" spans="3:7" x14ac:dyDescent="0.3">
      <c r="C509" s="12">
        <f t="shared" si="45"/>
        <v>0</v>
      </c>
      <c r="D509" s="63">
        <f t="shared" si="46"/>
        <v>0</v>
      </c>
      <c r="E509" s="63">
        <f t="shared" si="47"/>
        <v>0</v>
      </c>
      <c r="F509" s="63" t="e">
        <f t="shared" si="48"/>
        <v>#DIV/0!</v>
      </c>
      <c r="G509" s="88" t="e">
        <f t="shared" si="49"/>
        <v>#DIV/0!</v>
      </c>
    </row>
    <row r="510" spans="3:7" x14ac:dyDescent="0.3">
      <c r="C510" s="12">
        <f t="shared" si="45"/>
        <v>0</v>
      </c>
      <c r="D510" s="63">
        <f t="shared" si="46"/>
        <v>0</v>
      </c>
      <c r="E510" s="63">
        <f t="shared" si="47"/>
        <v>0</v>
      </c>
      <c r="F510" s="63" t="e">
        <f t="shared" si="48"/>
        <v>#DIV/0!</v>
      </c>
      <c r="G510" s="88" t="e">
        <f t="shared" si="49"/>
        <v>#DIV/0!</v>
      </c>
    </row>
    <row r="511" spans="3:7" x14ac:dyDescent="0.3">
      <c r="C511" s="12">
        <f t="shared" si="45"/>
        <v>0</v>
      </c>
      <c r="D511" s="63">
        <f t="shared" si="46"/>
        <v>0</v>
      </c>
      <c r="E511" s="63">
        <f t="shared" si="47"/>
        <v>0</v>
      </c>
      <c r="F511" s="63" t="e">
        <f t="shared" si="48"/>
        <v>#DIV/0!</v>
      </c>
      <c r="G511" s="88" t="e">
        <f t="shared" si="49"/>
        <v>#DIV/0!</v>
      </c>
    </row>
    <row r="512" spans="3:7" x14ac:dyDescent="0.3">
      <c r="C512" s="12">
        <f t="shared" si="45"/>
        <v>0</v>
      </c>
      <c r="D512" s="63">
        <f t="shared" si="46"/>
        <v>0</v>
      </c>
      <c r="E512" s="63">
        <f t="shared" si="47"/>
        <v>0</v>
      </c>
      <c r="F512" s="63" t="e">
        <f t="shared" si="48"/>
        <v>#DIV/0!</v>
      </c>
      <c r="G512" s="88" t="e">
        <f t="shared" si="49"/>
        <v>#DIV/0!</v>
      </c>
    </row>
    <row r="513" spans="3:7" x14ac:dyDescent="0.3">
      <c r="C513" s="12">
        <f t="shared" si="45"/>
        <v>0</v>
      </c>
      <c r="D513" s="63">
        <f t="shared" si="46"/>
        <v>0</v>
      </c>
      <c r="E513" s="63">
        <f t="shared" si="47"/>
        <v>0</v>
      </c>
      <c r="F513" s="63" t="e">
        <f t="shared" si="48"/>
        <v>#DIV/0!</v>
      </c>
      <c r="G513" s="88" t="e">
        <f t="shared" si="49"/>
        <v>#DIV/0!</v>
      </c>
    </row>
    <row r="514" spans="3:7" x14ac:dyDescent="0.3">
      <c r="C514" s="12">
        <f t="shared" si="45"/>
        <v>0</v>
      </c>
      <c r="D514" s="63">
        <f t="shared" si="46"/>
        <v>0</v>
      </c>
      <c r="E514" s="63">
        <f t="shared" si="47"/>
        <v>0</v>
      </c>
      <c r="F514" s="63" t="e">
        <f t="shared" si="48"/>
        <v>#DIV/0!</v>
      </c>
      <c r="G514" s="88" t="e">
        <f t="shared" si="49"/>
        <v>#DIV/0!</v>
      </c>
    </row>
    <row r="515" spans="3:7" x14ac:dyDescent="0.3">
      <c r="C515" s="12">
        <f t="shared" si="45"/>
        <v>0</v>
      </c>
      <c r="D515" s="63">
        <f t="shared" si="46"/>
        <v>0</v>
      </c>
      <c r="E515" s="63">
        <f t="shared" si="47"/>
        <v>0</v>
      </c>
      <c r="F515" s="63" t="e">
        <f t="shared" si="48"/>
        <v>#DIV/0!</v>
      </c>
      <c r="G515" s="88" t="e">
        <f t="shared" si="49"/>
        <v>#DIV/0!</v>
      </c>
    </row>
    <row r="516" spans="3:7" x14ac:dyDescent="0.3">
      <c r="C516" s="12">
        <f t="shared" si="45"/>
        <v>0</v>
      </c>
      <c r="D516" s="63">
        <f t="shared" si="46"/>
        <v>0</v>
      </c>
      <c r="E516" s="63">
        <f t="shared" si="47"/>
        <v>0</v>
      </c>
      <c r="F516" s="63" t="e">
        <f t="shared" si="48"/>
        <v>#DIV/0!</v>
      </c>
      <c r="G516" s="88" t="e">
        <f t="shared" si="49"/>
        <v>#DIV/0!</v>
      </c>
    </row>
    <row r="517" spans="3:7" x14ac:dyDescent="0.3">
      <c r="C517" s="12">
        <f t="shared" ref="C517:C566" si="50">COUNT(H517:CA517)</f>
        <v>0</v>
      </c>
      <c r="D517" s="63">
        <f t="shared" ref="D517:D566" si="51">MIN(H517:CB517)</f>
        <v>0</v>
      </c>
      <c r="E517" s="63">
        <f t="shared" ref="E517:E566" si="52">MAX(H517:CB517)</f>
        <v>0</v>
      </c>
      <c r="F517" s="63" t="e">
        <f t="shared" ref="F517:F566" si="53">AVERAGE(H517:CB517)</f>
        <v>#DIV/0!</v>
      </c>
      <c r="G517" s="88" t="e">
        <f t="shared" ref="G517:G566" si="54">STDEV(H517:CB517)</f>
        <v>#DIV/0!</v>
      </c>
    </row>
    <row r="518" spans="3:7" x14ac:dyDescent="0.3">
      <c r="C518" s="12">
        <f t="shared" si="50"/>
        <v>0</v>
      </c>
      <c r="D518" s="63">
        <f t="shared" si="51"/>
        <v>0</v>
      </c>
      <c r="E518" s="63">
        <f t="shared" si="52"/>
        <v>0</v>
      </c>
      <c r="F518" s="63" t="e">
        <f t="shared" si="53"/>
        <v>#DIV/0!</v>
      </c>
      <c r="G518" s="88" t="e">
        <f t="shared" si="54"/>
        <v>#DIV/0!</v>
      </c>
    </row>
    <row r="519" spans="3:7" x14ac:dyDescent="0.3">
      <c r="C519" s="12">
        <f t="shared" si="50"/>
        <v>0</v>
      </c>
      <c r="D519" s="63">
        <f t="shared" si="51"/>
        <v>0</v>
      </c>
      <c r="E519" s="63">
        <f t="shared" si="52"/>
        <v>0</v>
      </c>
      <c r="F519" s="63" t="e">
        <f t="shared" si="53"/>
        <v>#DIV/0!</v>
      </c>
      <c r="G519" s="88" t="e">
        <f t="shared" si="54"/>
        <v>#DIV/0!</v>
      </c>
    </row>
    <row r="520" spans="3:7" x14ac:dyDescent="0.3">
      <c r="C520" s="12">
        <f t="shared" si="50"/>
        <v>0</v>
      </c>
      <c r="D520" s="63">
        <f t="shared" si="51"/>
        <v>0</v>
      </c>
      <c r="E520" s="63">
        <f t="shared" si="52"/>
        <v>0</v>
      </c>
      <c r="F520" s="63" t="e">
        <f t="shared" si="53"/>
        <v>#DIV/0!</v>
      </c>
      <c r="G520" s="88" t="e">
        <f t="shared" si="54"/>
        <v>#DIV/0!</v>
      </c>
    </row>
    <row r="521" spans="3:7" x14ac:dyDescent="0.3">
      <c r="C521" s="12">
        <f t="shared" si="50"/>
        <v>0</v>
      </c>
      <c r="D521" s="63">
        <f t="shared" si="51"/>
        <v>0</v>
      </c>
      <c r="E521" s="63">
        <f t="shared" si="52"/>
        <v>0</v>
      </c>
      <c r="F521" s="63" t="e">
        <f t="shared" si="53"/>
        <v>#DIV/0!</v>
      </c>
      <c r="G521" s="88" t="e">
        <f t="shared" si="54"/>
        <v>#DIV/0!</v>
      </c>
    </row>
    <row r="522" spans="3:7" x14ac:dyDescent="0.3">
      <c r="C522" s="12">
        <f t="shared" si="50"/>
        <v>0</v>
      </c>
      <c r="D522" s="63">
        <f t="shared" si="51"/>
        <v>0</v>
      </c>
      <c r="E522" s="63">
        <f t="shared" si="52"/>
        <v>0</v>
      </c>
      <c r="F522" s="63" t="e">
        <f t="shared" si="53"/>
        <v>#DIV/0!</v>
      </c>
      <c r="G522" s="88" t="e">
        <f t="shared" si="54"/>
        <v>#DIV/0!</v>
      </c>
    </row>
    <row r="523" spans="3:7" x14ac:dyDescent="0.3">
      <c r="C523" s="12">
        <f t="shared" si="50"/>
        <v>0</v>
      </c>
      <c r="D523" s="63">
        <f t="shared" si="51"/>
        <v>0</v>
      </c>
      <c r="E523" s="63">
        <f t="shared" si="52"/>
        <v>0</v>
      </c>
      <c r="F523" s="63" t="e">
        <f t="shared" si="53"/>
        <v>#DIV/0!</v>
      </c>
      <c r="G523" s="88" t="e">
        <f t="shared" si="54"/>
        <v>#DIV/0!</v>
      </c>
    </row>
    <row r="524" spans="3:7" x14ac:dyDescent="0.3">
      <c r="C524" s="12">
        <f t="shared" si="50"/>
        <v>0</v>
      </c>
      <c r="D524" s="63">
        <f t="shared" si="51"/>
        <v>0</v>
      </c>
      <c r="E524" s="63">
        <f t="shared" si="52"/>
        <v>0</v>
      </c>
      <c r="F524" s="63" t="e">
        <f t="shared" si="53"/>
        <v>#DIV/0!</v>
      </c>
      <c r="G524" s="88" t="e">
        <f t="shared" si="54"/>
        <v>#DIV/0!</v>
      </c>
    </row>
    <row r="525" spans="3:7" x14ac:dyDescent="0.3">
      <c r="C525" s="12">
        <f t="shared" si="50"/>
        <v>0</v>
      </c>
      <c r="D525" s="63">
        <f t="shared" si="51"/>
        <v>0</v>
      </c>
      <c r="E525" s="63">
        <f t="shared" si="52"/>
        <v>0</v>
      </c>
      <c r="F525" s="63" t="e">
        <f t="shared" si="53"/>
        <v>#DIV/0!</v>
      </c>
      <c r="G525" s="88" t="e">
        <f t="shared" si="54"/>
        <v>#DIV/0!</v>
      </c>
    </row>
    <row r="526" spans="3:7" x14ac:dyDescent="0.3">
      <c r="C526" s="12">
        <f t="shared" si="50"/>
        <v>0</v>
      </c>
      <c r="D526" s="63">
        <f t="shared" si="51"/>
        <v>0</v>
      </c>
      <c r="E526" s="63">
        <f t="shared" si="52"/>
        <v>0</v>
      </c>
      <c r="F526" s="63" t="e">
        <f t="shared" si="53"/>
        <v>#DIV/0!</v>
      </c>
      <c r="G526" s="88" t="e">
        <f t="shared" si="54"/>
        <v>#DIV/0!</v>
      </c>
    </row>
    <row r="527" spans="3:7" x14ac:dyDescent="0.3">
      <c r="C527" s="12">
        <f t="shared" si="50"/>
        <v>0</v>
      </c>
      <c r="D527" s="63">
        <f t="shared" si="51"/>
        <v>0</v>
      </c>
      <c r="E527" s="63">
        <f t="shared" si="52"/>
        <v>0</v>
      </c>
      <c r="F527" s="63" t="e">
        <f t="shared" si="53"/>
        <v>#DIV/0!</v>
      </c>
      <c r="G527" s="88" t="e">
        <f t="shared" si="54"/>
        <v>#DIV/0!</v>
      </c>
    </row>
    <row r="528" spans="3:7" x14ac:dyDescent="0.3">
      <c r="C528" s="12">
        <f t="shared" si="50"/>
        <v>0</v>
      </c>
      <c r="D528" s="63">
        <f t="shared" si="51"/>
        <v>0</v>
      </c>
      <c r="E528" s="63">
        <f t="shared" si="52"/>
        <v>0</v>
      </c>
      <c r="F528" s="63" t="e">
        <f t="shared" si="53"/>
        <v>#DIV/0!</v>
      </c>
      <c r="G528" s="88" t="e">
        <f t="shared" si="54"/>
        <v>#DIV/0!</v>
      </c>
    </row>
    <row r="529" spans="3:7" x14ac:dyDescent="0.3">
      <c r="C529" s="12">
        <f t="shared" si="50"/>
        <v>0</v>
      </c>
      <c r="D529" s="63">
        <f t="shared" si="51"/>
        <v>0</v>
      </c>
      <c r="E529" s="63">
        <f t="shared" si="52"/>
        <v>0</v>
      </c>
      <c r="F529" s="63" t="e">
        <f t="shared" si="53"/>
        <v>#DIV/0!</v>
      </c>
      <c r="G529" s="88" t="e">
        <f t="shared" si="54"/>
        <v>#DIV/0!</v>
      </c>
    </row>
    <row r="530" spans="3:7" x14ac:dyDescent="0.3">
      <c r="C530" s="12">
        <f t="shared" si="50"/>
        <v>0</v>
      </c>
      <c r="D530" s="63">
        <f t="shared" si="51"/>
        <v>0</v>
      </c>
      <c r="E530" s="63">
        <f t="shared" si="52"/>
        <v>0</v>
      </c>
      <c r="F530" s="63" t="e">
        <f t="shared" si="53"/>
        <v>#DIV/0!</v>
      </c>
      <c r="G530" s="88" t="e">
        <f t="shared" si="54"/>
        <v>#DIV/0!</v>
      </c>
    </row>
    <row r="531" spans="3:7" x14ac:dyDescent="0.3">
      <c r="C531" s="12">
        <f t="shared" si="50"/>
        <v>0</v>
      </c>
      <c r="D531" s="63">
        <f t="shared" si="51"/>
        <v>0</v>
      </c>
      <c r="E531" s="63">
        <f t="shared" si="52"/>
        <v>0</v>
      </c>
      <c r="F531" s="63" t="e">
        <f t="shared" si="53"/>
        <v>#DIV/0!</v>
      </c>
      <c r="G531" s="88" t="e">
        <f t="shared" si="54"/>
        <v>#DIV/0!</v>
      </c>
    </row>
    <row r="532" spans="3:7" x14ac:dyDescent="0.3">
      <c r="C532" s="12">
        <f t="shared" si="50"/>
        <v>0</v>
      </c>
      <c r="D532" s="63">
        <f t="shared" si="51"/>
        <v>0</v>
      </c>
      <c r="E532" s="63">
        <f t="shared" si="52"/>
        <v>0</v>
      </c>
      <c r="F532" s="63" t="e">
        <f t="shared" si="53"/>
        <v>#DIV/0!</v>
      </c>
      <c r="G532" s="88" t="e">
        <f t="shared" si="54"/>
        <v>#DIV/0!</v>
      </c>
    </row>
    <row r="533" spans="3:7" x14ac:dyDescent="0.3">
      <c r="C533" s="12">
        <f t="shared" si="50"/>
        <v>0</v>
      </c>
      <c r="D533" s="63">
        <f t="shared" si="51"/>
        <v>0</v>
      </c>
      <c r="E533" s="63">
        <f t="shared" si="52"/>
        <v>0</v>
      </c>
      <c r="F533" s="63" t="e">
        <f t="shared" si="53"/>
        <v>#DIV/0!</v>
      </c>
      <c r="G533" s="88" t="e">
        <f t="shared" si="54"/>
        <v>#DIV/0!</v>
      </c>
    </row>
    <row r="534" spans="3:7" x14ac:dyDescent="0.3">
      <c r="C534" s="12">
        <f t="shared" si="50"/>
        <v>0</v>
      </c>
      <c r="D534" s="63">
        <f t="shared" si="51"/>
        <v>0</v>
      </c>
      <c r="E534" s="63">
        <f t="shared" si="52"/>
        <v>0</v>
      </c>
      <c r="F534" s="63" t="e">
        <f t="shared" si="53"/>
        <v>#DIV/0!</v>
      </c>
      <c r="G534" s="88" t="e">
        <f t="shared" si="54"/>
        <v>#DIV/0!</v>
      </c>
    </row>
    <row r="535" spans="3:7" x14ac:dyDescent="0.3">
      <c r="C535" s="12">
        <f t="shared" si="50"/>
        <v>0</v>
      </c>
      <c r="D535" s="63">
        <f t="shared" si="51"/>
        <v>0</v>
      </c>
      <c r="E535" s="63">
        <f t="shared" si="52"/>
        <v>0</v>
      </c>
      <c r="F535" s="63" t="e">
        <f t="shared" si="53"/>
        <v>#DIV/0!</v>
      </c>
      <c r="G535" s="88" t="e">
        <f t="shared" si="54"/>
        <v>#DIV/0!</v>
      </c>
    </row>
    <row r="536" spans="3:7" x14ac:dyDescent="0.3">
      <c r="C536" s="12">
        <f t="shared" si="50"/>
        <v>0</v>
      </c>
      <c r="D536" s="63">
        <f t="shared" si="51"/>
        <v>0</v>
      </c>
      <c r="E536" s="63">
        <f t="shared" si="52"/>
        <v>0</v>
      </c>
      <c r="F536" s="63" t="e">
        <f t="shared" si="53"/>
        <v>#DIV/0!</v>
      </c>
      <c r="G536" s="88" t="e">
        <f t="shared" si="54"/>
        <v>#DIV/0!</v>
      </c>
    </row>
    <row r="537" spans="3:7" x14ac:dyDescent="0.3">
      <c r="C537" s="12">
        <f t="shared" si="50"/>
        <v>0</v>
      </c>
      <c r="D537" s="63">
        <f t="shared" si="51"/>
        <v>0</v>
      </c>
      <c r="E537" s="63">
        <f t="shared" si="52"/>
        <v>0</v>
      </c>
      <c r="F537" s="63" t="e">
        <f t="shared" si="53"/>
        <v>#DIV/0!</v>
      </c>
      <c r="G537" s="88" t="e">
        <f t="shared" si="54"/>
        <v>#DIV/0!</v>
      </c>
    </row>
    <row r="538" spans="3:7" x14ac:dyDescent="0.3">
      <c r="C538" s="12">
        <f t="shared" si="50"/>
        <v>0</v>
      </c>
      <c r="D538" s="63">
        <f t="shared" si="51"/>
        <v>0</v>
      </c>
      <c r="E538" s="63">
        <f t="shared" si="52"/>
        <v>0</v>
      </c>
      <c r="F538" s="63" t="e">
        <f t="shared" si="53"/>
        <v>#DIV/0!</v>
      </c>
      <c r="G538" s="88" t="e">
        <f t="shared" si="54"/>
        <v>#DIV/0!</v>
      </c>
    </row>
    <row r="539" spans="3:7" x14ac:dyDescent="0.3">
      <c r="C539" s="12">
        <f t="shared" si="50"/>
        <v>0</v>
      </c>
      <c r="D539" s="63">
        <f t="shared" si="51"/>
        <v>0</v>
      </c>
      <c r="E539" s="63">
        <f t="shared" si="52"/>
        <v>0</v>
      </c>
      <c r="F539" s="63" t="e">
        <f t="shared" si="53"/>
        <v>#DIV/0!</v>
      </c>
      <c r="G539" s="88" t="e">
        <f t="shared" si="54"/>
        <v>#DIV/0!</v>
      </c>
    </row>
    <row r="540" spans="3:7" x14ac:dyDescent="0.3">
      <c r="C540" s="12">
        <f t="shared" si="50"/>
        <v>0</v>
      </c>
      <c r="D540" s="63">
        <f t="shared" si="51"/>
        <v>0</v>
      </c>
      <c r="E540" s="63">
        <f t="shared" si="52"/>
        <v>0</v>
      </c>
      <c r="F540" s="63" t="e">
        <f t="shared" si="53"/>
        <v>#DIV/0!</v>
      </c>
      <c r="G540" s="88" t="e">
        <f t="shared" si="54"/>
        <v>#DIV/0!</v>
      </c>
    </row>
    <row r="541" spans="3:7" x14ac:dyDescent="0.3">
      <c r="C541" s="12">
        <f t="shared" si="50"/>
        <v>0</v>
      </c>
      <c r="D541" s="63">
        <f t="shared" si="51"/>
        <v>0</v>
      </c>
      <c r="E541" s="63">
        <f t="shared" si="52"/>
        <v>0</v>
      </c>
      <c r="F541" s="63" t="e">
        <f t="shared" si="53"/>
        <v>#DIV/0!</v>
      </c>
      <c r="G541" s="88" t="e">
        <f t="shared" si="54"/>
        <v>#DIV/0!</v>
      </c>
    </row>
    <row r="542" spans="3:7" x14ac:dyDescent="0.3">
      <c r="C542" s="12">
        <f t="shared" si="50"/>
        <v>0</v>
      </c>
      <c r="D542" s="63">
        <f t="shared" si="51"/>
        <v>0</v>
      </c>
      <c r="E542" s="63">
        <f t="shared" si="52"/>
        <v>0</v>
      </c>
      <c r="F542" s="63" t="e">
        <f t="shared" si="53"/>
        <v>#DIV/0!</v>
      </c>
      <c r="G542" s="88" t="e">
        <f t="shared" si="54"/>
        <v>#DIV/0!</v>
      </c>
    </row>
    <row r="543" spans="3:7" x14ac:dyDescent="0.3">
      <c r="C543" s="12">
        <f t="shared" si="50"/>
        <v>0</v>
      </c>
      <c r="D543" s="63">
        <f t="shared" si="51"/>
        <v>0</v>
      </c>
      <c r="E543" s="63">
        <f t="shared" si="52"/>
        <v>0</v>
      </c>
      <c r="F543" s="63" t="e">
        <f t="shared" si="53"/>
        <v>#DIV/0!</v>
      </c>
      <c r="G543" s="88" t="e">
        <f t="shared" si="54"/>
        <v>#DIV/0!</v>
      </c>
    </row>
    <row r="544" spans="3:7" x14ac:dyDescent="0.3">
      <c r="C544" s="12">
        <f t="shared" si="50"/>
        <v>0</v>
      </c>
      <c r="D544" s="63">
        <f t="shared" si="51"/>
        <v>0</v>
      </c>
      <c r="E544" s="63">
        <f t="shared" si="52"/>
        <v>0</v>
      </c>
      <c r="F544" s="63" t="e">
        <f t="shared" si="53"/>
        <v>#DIV/0!</v>
      </c>
      <c r="G544" s="88" t="e">
        <f t="shared" si="54"/>
        <v>#DIV/0!</v>
      </c>
    </row>
    <row r="545" spans="3:7" x14ac:dyDescent="0.3">
      <c r="C545" s="12">
        <f t="shared" si="50"/>
        <v>0</v>
      </c>
      <c r="D545" s="63">
        <f t="shared" si="51"/>
        <v>0</v>
      </c>
      <c r="E545" s="63">
        <f t="shared" si="52"/>
        <v>0</v>
      </c>
      <c r="F545" s="63" t="e">
        <f t="shared" si="53"/>
        <v>#DIV/0!</v>
      </c>
      <c r="G545" s="88" t="e">
        <f t="shared" si="54"/>
        <v>#DIV/0!</v>
      </c>
    </row>
    <row r="546" spans="3:7" x14ac:dyDescent="0.3">
      <c r="C546" s="12">
        <f t="shared" si="50"/>
        <v>0</v>
      </c>
      <c r="D546" s="63">
        <f t="shared" si="51"/>
        <v>0</v>
      </c>
      <c r="E546" s="63">
        <f t="shared" si="52"/>
        <v>0</v>
      </c>
      <c r="F546" s="63" t="e">
        <f t="shared" si="53"/>
        <v>#DIV/0!</v>
      </c>
      <c r="G546" s="88" t="e">
        <f t="shared" si="54"/>
        <v>#DIV/0!</v>
      </c>
    </row>
    <row r="547" spans="3:7" x14ac:dyDescent="0.3">
      <c r="C547" s="12">
        <f t="shared" si="50"/>
        <v>0</v>
      </c>
      <c r="D547" s="63">
        <f t="shared" si="51"/>
        <v>0</v>
      </c>
      <c r="E547" s="63">
        <f t="shared" si="52"/>
        <v>0</v>
      </c>
      <c r="F547" s="63" t="e">
        <f t="shared" si="53"/>
        <v>#DIV/0!</v>
      </c>
      <c r="G547" s="88" t="e">
        <f t="shared" si="54"/>
        <v>#DIV/0!</v>
      </c>
    </row>
    <row r="548" spans="3:7" x14ac:dyDescent="0.3">
      <c r="C548" s="12">
        <f t="shared" si="50"/>
        <v>0</v>
      </c>
      <c r="D548" s="63">
        <f t="shared" si="51"/>
        <v>0</v>
      </c>
      <c r="E548" s="63">
        <f t="shared" si="52"/>
        <v>0</v>
      </c>
      <c r="F548" s="63" t="e">
        <f t="shared" si="53"/>
        <v>#DIV/0!</v>
      </c>
      <c r="G548" s="88" t="e">
        <f t="shared" si="54"/>
        <v>#DIV/0!</v>
      </c>
    </row>
    <row r="549" spans="3:7" x14ac:dyDescent="0.3">
      <c r="C549" s="12">
        <f t="shared" si="50"/>
        <v>0</v>
      </c>
      <c r="D549" s="63">
        <f t="shared" si="51"/>
        <v>0</v>
      </c>
      <c r="E549" s="63">
        <f t="shared" si="52"/>
        <v>0</v>
      </c>
      <c r="F549" s="63" t="e">
        <f t="shared" si="53"/>
        <v>#DIV/0!</v>
      </c>
      <c r="G549" s="88" t="e">
        <f t="shared" si="54"/>
        <v>#DIV/0!</v>
      </c>
    </row>
    <row r="550" spans="3:7" x14ac:dyDescent="0.3">
      <c r="C550" s="12">
        <f t="shared" si="50"/>
        <v>0</v>
      </c>
      <c r="D550" s="63">
        <f t="shared" si="51"/>
        <v>0</v>
      </c>
      <c r="E550" s="63">
        <f t="shared" si="52"/>
        <v>0</v>
      </c>
      <c r="F550" s="63" t="e">
        <f t="shared" si="53"/>
        <v>#DIV/0!</v>
      </c>
      <c r="G550" s="88" t="e">
        <f t="shared" si="54"/>
        <v>#DIV/0!</v>
      </c>
    </row>
    <row r="551" spans="3:7" x14ac:dyDescent="0.3">
      <c r="C551" s="12">
        <f t="shared" si="50"/>
        <v>0</v>
      </c>
      <c r="D551" s="63">
        <f t="shared" si="51"/>
        <v>0</v>
      </c>
      <c r="E551" s="63">
        <f t="shared" si="52"/>
        <v>0</v>
      </c>
      <c r="F551" s="63" t="e">
        <f t="shared" si="53"/>
        <v>#DIV/0!</v>
      </c>
      <c r="G551" s="88" t="e">
        <f t="shared" si="54"/>
        <v>#DIV/0!</v>
      </c>
    </row>
    <row r="552" spans="3:7" x14ac:dyDescent="0.3">
      <c r="C552" s="12">
        <f t="shared" si="50"/>
        <v>0</v>
      </c>
      <c r="D552" s="63">
        <f t="shared" si="51"/>
        <v>0</v>
      </c>
      <c r="E552" s="63">
        <f t="shared" si="52"/>
        <v>0</v>
      </c>
      <c r="F552" s="63" t="e">
        <f t="shared" si="53"/>
        <v>#DIV/0!</v>
      </c>
      <c r="G552" s="88" t="e">
        <f t="shared" si="54"/>
        <v>#DIV/0!</v>
      </c>
    </row>
    <row r="553" spans="3:7" x14ac:dyDescent="0.3">
      <c r="C553" s="12">
        <f t="shared" si="50"/>
        <v>0</v>
      </c>
      <c r="D553" s="63">
        <f t="shared" si="51"/>
        <v>0</v>
      </c>
      <c r="E553" s="63">
        <f t="shared" si="52"/>
        <v>0</v>
      </c>
      <c r="F553" s="63" t="e">
        <f t="shared" si="53"/>
        <v>#DIV/0!</v>
      </c>
      <c r="G553" s="88" t="e">
        <f t="shared" si="54"/>
        <v>#DIV/0!</v>
      </c>
    </row>
    <row r="554" spans="3:7" x14ac:dyDescent="0.3">
      <c r="C554" s="12">
        <f t="shared" si="50"/>
        <v>0</v>
      </c>
      <c r="D554" s="63">
        <f t="shared" si="51"/>
        <v>0</v>
      </c>
      <c r="E554" s="63">
        <f t="shared" si="52"/>
        <v>0</v>
      </c>
      <c r="F554" s="63" t="e">
        <f t="shared" si="53"/>
        <v>#DIV/0!</v>
      </c>
      <c r="G554" s="88" t="e">
        <f t="shared" si="54"/>
        <v>#DIV/0!</v>
      </c>
    </row>
    <row r="555" spans="3:7" x14ac:dyDescent="0.3">
      <c r="C555" s="12">
        <f t="shared" si="50"/>
        <v>0</v>
      </c>
      <c r="D555" s="63">
        <f t="shared" si="51"/>
        <v>0</v>
      </c>
      <c r="E555" s="63">
        <f t="shared" si="52"/>
        <v>0</v>
      </c>
      <c r="F555" s="63" t="e">
        <f t="shared" si="53"/>
        <v>#DIV/0!</v>
      </c>
      <c r="G555" s="88" t="e">
        <f t="shared" si="54"/>
        <v>#DIV/0!</v>
      </c>
    </row>
    <row r="556" spans="3:7" x14ac:dyDescent="0.3">
      <c r="C556" s="12">
        <f t="shared" si="50"/>
        <v>0</v>
      </c>
      <c r="D556" s="63">
        <f t="shared" si="51"/>
        <v>0</v>
      </c>
      <c r="E556" s="63">
        <f t="shared" si="52"/>
        <v>0</v>
      </c>
      <c r="F556" s="63" t="e">
        <f t="shared" si="53"/>
        <v>#DIV/0!</v>
      </c>
      <c r="G556" s="88" t="e">
        <f t="shared" si="54"/>
        <v>#DIV/0!</v>
      </c>
    </row>
    <row r="557" spans="3:7" x14ac:dyDescent="0.3">
      <c r="C557" s="12">
        <f t="shared" si="50"/>
        <v>0</v>
      </c>
      <c r="D557" s="63">
        <f t="shared" si="51"/>
        <v>0</v>
      </c>
      <c r="E557" s="63">
        <f t="shared" si="52"/>
        <v>0</v>
      </c>
      <c r="F557" s="63" t="e">
        <f t="shared" si="53"/>
        <v>#DIV/0!</v>
      </c>
      <c r="G557" s="88" t="e">
        <f t="shared" si="54"/>
        <v>#DIV/0!</v>
      </c>
    </row>
    <row r="558" spans="3:7" x14ac:dyDescent="0.3">
      <c r="C558" s="12">
        <f t="shared" si="50"/>
        <v>0</v>
      </c>
      <c r="D558" s="63">
        <f t="shared" si="51"/>
        <v>0</v>
      </c>
      <c r="E558" s="63">
        <f t="shared" si="52"/>
        <v>0</v>
      </c>
      <c r="F558" s="63" t="e">
        <f t="shared" si="53"/>
        <v>#DIV/0!</v>
      </c>
      <c r="G558" s="88" t="e">
        <f t="shared" si="54"/>
        <v>#DIV/0!</v>
      </c>
    </row>
    <row r="559" spans="3:7" x14ac:dyDescent="0.3">
      <c r="C559" s="12">
        <f t="shared" si="50"/>
        <v>0</v>
      </c>
      <c r="D559" s="63">
        <f t="shared" si="51"/>
        <v>0</v>
      </c>
      <c r="E559" s="63">
        <f t="shared" si="52"/>
        <v>0</v>
      </c>
      <c r="F559" s="63" t="e">
        <f t="shared" si="53"/>
        <v>#DIV/0!</v>
      </c>
      <c r="G559" s="88" t="e">
        <f t="shared" si="54"/>
        <v>#DIV/0!</v>
      </c>
    </row>
    <row r="560" spans="3:7" x14ac:dyDescent="0.3">
      <c r="C560" s="12">
        <f t="shared" si="50"/>
        <v>0</v>
      </c>
      <c r="D560" s="63">
        <f t="shared" si="51"/>
        <v>0</v>
      </c>
      <c r="E560" s="63">
        <f t="shared" si="52"/>
        <v>0</v>
      </c>
      <c r="F560" s="63" t="e">
        <f t="shared" si="53"/>
        <v>#DIV/0!</v>
      </c>
      <c r="G560" s="88" t="e">
        <f t="shared" si="54"/>
        <v>#DIV/0!</v>
      </c>
    </row>
    <row r="561" spans="3:7" x14ac:dyDescent="0.3">
      <c r="C561" s="12">
        <f t="shared" si="50"/>
        <v>0</v>
      </c>
      <c r="D561" s="63">
        <f t="shared" si="51"/>
        <v>0</v>
      </c>
      <c r="E561" s="63">
        <f t="shared" si="52"/>
        <v>0</v>
      </c>
      <c r="F561" s="63" t="e">
        <f t="shared" si="53"/>
        <v>#DIV/0!</v>
      </c>
      <c r="G561" s="88" t="e">
        <f t="shared" si="54"/>
        <v>#DIV/0!</v>
      </c>
    </row>
    <row r="562" spans="3:7" x14ac:dyDescent="0.3">
      <c r="C562" s="12">
        <f t="shared" si="50"/>
        <v>0</v>
      </c>
      <c r="D562" s="63">
        <f t="shared" si="51"/>
        <v>0</v>
      </c>
      <c r="E562" s="63">
        <f t="shared" si="52"/>
        <v>0</v>
      </c>
      <c r="F562" s="63" t="e">
        <f t="shared" si="53"/>
        <v>#DIV/0!</v>
      </c>
      <c r="G562" s="88" t="e">
        <f t="shared" si="54"/>
        <v>#DIV/0!</v>
      </c>
    </row>
    <row r="563" spans="3:7" x14ac:dyDescent="0.3">
      <c r="C563" s="12">
        <f t="shared" si="50"/>
        <v>0</v>
      </c>
      <c r="D563" s="63">
        <f t="shared" si="51"/>
        <v>0</v>
      </c>
      <c r="E563" s="63">
        <f t="shared" si="52"/>
        <v>0</v>
      </c>
      <c r="F563" s="63" t="e">
        <f t="shared" si="53"/>
        <v>#DIV/0!</v>
      </c>
      <c r="G563" s="88" t="e">
        <f t="shared" si="54"/>
        <v>#DIV/0!</v>
      </c>
    </row>
    <row r="564" spans="3:7" x14ac:dyDescent="0.3">
      <c r="C564" s="12">
        <f t="shared" si="50"/>
        <v>0</v>
      </c>
      <c r="D564" s="63">
        <f t="shared" si="51"/>
        <v>0</v>
      </c>
      <c r="E564" s="63">
        <f t="shared" si="52"/>
        <v>0</v>
      </c>
      <c r="F564" s="63" t="e">
        <f t="shared" si="53"/>
        <v>#DIV/0!</v>
      </c>
      <c r="G564" s="88" t="e">
        <f t="shared" si="54"/>
        <v>#DIV/0!</v>
      </c>
    </row>
    <row r="565" spans="3:7" x14ac:dyDescent="0.3">
      <c r="C565" s="12">
        <f t="shared" si="50"/>
        <v>0</v>
      </c>
      <c r="D565" s="63">
        <f t="shared" si="51"/>
        <v>0</v>
      </c>
      <c r="E565" s="63">
        <f t="shared" si="52"/>
        <v>0</v>
      </c>
      <c r="F565" s="63" t="e">
        <f t="shared" si="53"/>
        <v>#DIV/0!</v>
      </c>
      <c r="G565" s="88" t="e">
        <f t="shared" si="54"/>
        <v>#DIV/0!</v>
      </c>
    </row>
    <row r="566" spans="3:7" x14ac:dyDescent="0.3">
      <c r="C566" s="12">
        <f t="shared" si="50"/>
        <v>0</v>
      </c>
      <c r="D566" s="63">
        <f t="shared" si="51"/>
        <v>0</v>
      </c>
      <c r="E566" s="63">
        <f t="shared" si="52"/>
        <v>0</v>
      </c>
      <c r="F566" s="63" t="e">
        <f t="shared" si="53"/>
        <v>#DIV/0!</v>
      </c>
      <c r="G566" s="88" t="e">
        <f t="shared" si="54"/>
        <v>#DIV/0!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D47E-3817-4AF0-B50B-B9DDD33EF0C3}">
  <dimension ref="A1:PF293"/>
  <sheetViews>
    <sheetView zoomScaleNormal="100" workbookViewId="0">
      <pane ySplit="2" topLeftCell="A3" activePane="bottomLeft" state="frozen"/>
      <selection activeCell="B1" sqref="B1"/>
      <selection pane="bottomLeft" activeCell="B20" sqref="B20"/>
    </sheetView>
  </sheetViews>
  <sheetFormatPr defaultRowHeight="14.4" x14ac:dyDescent="0.3"/>
  <cols>
    <col min="1" max="1" width="18.109375" bestFit="1" customWidth="1"/>
    <col min="2" max="2" width="29" bestFit="1" customWidth="1"/>
    <col min="3" max="3" width="8.109375" bestFit="1" customWidth="1"/>
    <col min="4" max="4" width="10.6640625" bestFit="1" customWidth="1"/>
    <col min="5" max="5" width="6.33203125" customWidth="1"/>
    <col min="6" max="6" width="6.33203125" style="6" customWidth="1"/>
    <col min="7" max="7" width="6.21875" bestFit="1" customWidth="1"/>
    <col min="8" max="8" width="7.5546875" bestFit="1" customWidth="1"/>
    <col min="9" max="9" width="6.109375" bestFit="1" customWidth="1"/>
    <col min="10" max="10" width="8.33203125" style="6" bestFit="1" customWidth="1"/>
    <col min="11" max="11" width="5" style="12" bestFit="1" customWidth="1"/>
    <col min="12" max="12" width="5" bestFit="1" customWidth="1"/>
    <col min="13" max="13" width="5.6640625" bestFit="1" customWidth="1"/>
    <col min="14" max="14" width="8.21875" style="6" bestFit="1" customWidth="1"/>
    <col min="15" max="15" width="13.33203125" style="12" bestFit="1" customWidth="1"/>
    <col min="16" max="16" width="13.33203125" style="6" customWidth="1"/>
    <col min="17" max="17" width="12.6640625" bestFit="1" customWidth="1"/>
    <col min="18" max="18" width="13.6640625" style="6" bestFit="1" customWidth="1"/>
    <col min="19" max="27" width="3" style="7" customWidth="1"/>
    <col min="28" max="28" width="3" style="7" bestFit="1" customWidth="1"/>
    <col min="29" max="30" width="3" style="7" customWidth="1"/>
    <col min="31" max="31" width="3" style="8" bestFit="1" customWidth="1"/>
    <col min="32" max="32" width="17.44140625" style="172" bestFit="1" customWidth="1"/>
    <col min="33" max="33" width="10.6640625" style="15" bestFit="1" customWidth="1"/>
    <col min="34" max="34" width="16.5546875" bestFit="1" customWidth="1"/>
    <col min="35" max="35" width="16.109375" bestFit="1" customWidth="1"/>
    <col min="36" max="36" width="18.44140625" bestFit="1" customWidth="1"/>
    <col min="37" max="37" width="18" bestFit="1" customWidth="1"/>
    <col min="38" max="38" width="18" customWidth="1"/>
    <col min="39" max="39" width="16.33203125" bestFit="1" customWidth="1"/>
    <col min="40" max="40" width="12.88671875" bestFit="1" customWidth="1"/>
    <col min="41" max="41" width="13.44140625" bestFit="1" customWidth="1"/>
    <col min="42" max="42" width="20" bestFit="1" customWidth="1"/>
    <col min="43" max="43" width="19.5546875" bestFit="1" customWidth="1"/>
    <col min="44" max="44" width="19" bestFit="1" customWidth="1"/>
    <col min="45" max="45" width="18.5546875" bestFit="1" customWidth="1"/>
    <col min="46" max="46" width="26" style="12" bestFit="1" customWidth="1"/>
    <col min="47" max="47" width="25.5546875" bestFit="1" customWidth="1"/>
    <col min="48" max="48" width="23.88671875" bestFit="1" customWidth="1"/>
    <col min="49" max="49" width="23.44140625" bestFit="1" customWidth="1"/>
    <col min="50" max="50" width="24.6640625" bestFit="1" customWidth="1"/>
    <col min="51" max="51" width="24.33203125" bestFit="1" customWidth="1"/>
    <col min="52" max="52" width="22.6640625" bestFit="1" customWidth="1"/>
    <col min="53" max="53" width="22.33203125" style="6" bestFit="1" customWidth="1"/>
    <col min="54" max="61" width="4" bestFit="1" customWidth="1"/>
    <col min="62" max="62" width="4" style="6" bestFit="1" customWidth="1"/>
    <col min="63" max="63" width="5.77734375" customWidth="1"/>
    <col min="64" max="64" width="5.77734375" style="6" customWidth="1"/>
    <col min="65" max="71" width="4" bestFit="1" customWidth="1"/>
    <col min="72" max="72" width="4" style="6" bestFit="1" customWidth="1"/>
    <col min="73" max="78" width="4" bestFit="1" customWidth="1"/>
    <col min="79" max="79" width="4" style="6" bestFit="1" customWidth="1"/>
    <col min="80" max="88" width="4" bestFit="1" customWidth="1"/>
    <col min="89" max="89" width="5.109375" bestFit="1" customWidth="1"/>
    <col min="90" max="96" width="5" bestFit="1" customWidth="1"/>
    <col min="97" max="97" width="5" style="6" bestFit="1" customWidth="1"/>
    <col min="98" max="98" width="5.77734375" customWidth="1"/>
    <col min="99" max="99" width="5.77734375" style="6" customWidth="1"/>
    <col min="100" max="101" width="4" bestFit="1" customWidth="1"/>
    <col min="102" max="102" width="4" style="6" bestFit="1" customWidth="1"/>
    <col min="103" max="110" width="4" bestFit="1" customWidth="1"/>
    <col min="111" max="116" width="5.109375" bestFit="1" customWidth="1"/>
    <col min="117" max="117" width="4" bestFit="1" customWidth="1"/>
    <col min="118" max="118" width="5.109375" style="6" bestFit="1" customWidth="1"/>
    <col min="119" max="122" width="5" bestFit="1" customWidth="1"/>
    <col min="123" max="123" width="5" style="6" bestFit="1" customWidth="1"/>
    <col min="124" max="128" width="5" bestFit="1" customWidth="1"/>
    <col min="129" max="129" width="5" style="6" bestFit="1" customWidth="1"/>
    <col min="130" max="138" width="5" bestFit="1" customWidth="1"/>
    <col min="139" max="139" width="6.109375" bestFit="1" customWidth="1"/>
    <col min="140" max="141" width="6" bestFit="1" customWidth="1"/>
    <col min="142" max="142" width="6" style="6" bestFit="1" customWidth="1"/>
    <col min="143" max="143" width="13.6640625" bestFit="1" customWidth="1"/>
    <col min="144" max="144" width="11.33203125" bestFit="1" customWidth="1"/>
    <col min="145" max="145" width="58.88671875" bestFit="1" customWidth="1"/>
  </cols>
  <sheetData>
    <row r="1" spans="1:145" x14ac:dyDescent="0.3">
      <c r="A1" s="247" t="s">
        <v>113</v>
      </c>
      <c r="B1" s="248"/>
      <c r="C1" s="246" t="s">
        <v>11</v>
      </c>
      <c r="D1" s="247"/>
      <c r="E1" s="246" t="s">
        <v>550</v>
      </c>
      <c r="F1" s="248"/>
      <c r="G1" s="246" t="s">
        <v>546</v>
      </c>
      <c r="H1" s="247"/>
      <c r="I1" s="247"/>
      <c r="J1" s="248"/>
      <c r="K1" s="246" t="s">
        <v>551</v>
      </c>
      <c r="L1" s="247"/>
      <c r="M1" s="247"/>
      <c r="N1" s="248"/>
      <c r="O1" s="246" t="s">
        <v>544</v>
      </c>
      <c r="P1" s="248"/>
      <c r="Q1" s="246" t="s">
        <v>542</v>
      </c>
      <c r="R1" s="248"/>
      <c r="S1" s="247" t="s">
        <v>545</v>
      </c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6" t="s">
        <v>557</v>
      </c>
      <c r="AG1" s="248"/>
      <c r="AH1" s="246" t="s">
        <v>12</v>
      </c>
      <c r="AI1" s="247"/>
      <c r="AJ1" s="247"/>
      <c r="AK1" s="247"/>
      <c r="AL1" s="247"/>
      <c r="AM1" s="248"/>
      <c r="AN1" s="246" t="s">
        <v>13</v>
      </c>
      <c r="AO1" s="247"/>
      <c r="AP1" s="247"/>
      <c r="AQ1" s="247"/>
      <c r="AR1" s="247"/>
      <c r="AS1" s="248"/>
      <c r="AT1" s="246" t="s">
        <v>122</v>
      </c>
      <c r="AU1" s="247"/>
      <c r="AV1" s="247"/>
      <c r="AW1" s="247"/>
      <c r="AX1" s="247"/>
      <c r="AY1" s="248"/>
      <c r="AZ1" s="246" t="s">
        <v>587</v>
      </c>
      <c r="BA1" s="248"/>
      <c r="BB1" s="246" t="s">
        <v>4605</v>
      </c>
      <c r="BC1" s="247"/>
      <c r="BD1" s="247"/>
      <c r="BE1" s="247"/>
      <c r="BF1" s="247"/>
      <c r="BG1" s="247"/>
      <c r="BH1" s="247"/>
      <c r="BI1" s="247"/>
      <c r="BJ1" s="248"/>
      <c r="BK1" s="246" t="s">
        <v>4604</v>
      </c>
      <c r="BL1" s="248"/>
      <c r="BM1" s="246" t="s">
        <v>4606</v>
      </c>
      <c r="BN1" s="247"/>
      <c r="BO1" s="247"/>
      <c r="BP1" s="247"/>
      <c r="BQ1" s="247"/>
      <c r="BR1" s="247"/>
      <c r="BS1" s="247"/>
      <c r="BT1" s="248"/>
      <c r="BU1" s="246" t="s">
        <v>4607</v>
      </c>
      <c r="BV1" s="247"/>
      <c r="BW1" s="247"/>
      <c r="BX1" s="247"/>
      <c r="BY1" s="247"/>
      <c r="BZ1" s="247"/>
      <c r="CA1" s="248"/>
      <c r="CB1" s="246" t="s">
        <v>4609</v>
      </c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248"/>
      <c r="CT1" s="246" t="s">
        <v>4610</v>
      </c>
      <c r="CU1" s="248"/>
      <c r="CV1" s="246" t="s">
        <v>4611</v>
      </c>
      <c r="CW1" s="247"/>
      <c r="CX1" s="248"/>
      <c r="CY1" s="246" t="s">
        <v>4620</v>
      </c>
      <c r="CZ1" s="247"/>
      <c r="DA1" s="247"/>
      <c r="DB1" s="247"/>
      <c r="DC1" s="247"/>
      <c r="DD1" s="247"/>
      <c r="DE1" s="247"/>
      <c r="DF1" s="247"/>
      <c r="DG1" s="247"/>
      <c r="DH1" s="247"/>
      <c r="DI1" s="247"/>
      <c r="DJ1" s="247"/>
      <c r="DK1" s="247"/>
      <c r="DL1" s="247"/>
      <c r="DM1" s="247"/>
      <c r="DN1" s="248"/>
      <c r="DO1" s="246" t="s">
        <v>4619</v>
      </c>
      <c r="DP1" s="247"/>
      <c r="DQ1" s="247"/>
      <c r="DR1" s="247"/>
      <c r="DS1" s="248"/>
      <c r="DT1" s="246" t="s">
        <v>4621</v>
      </c>
      <c r="DU1" s="247"/>
      <c r="DV1" s="247"/>
      <c r="DW1" s="247"/>
      <c r="DX1" s="247"/>
      <c r="DY1" s="248"/>
      <c r="DZ1" s="246" t="s">
        <v>4623</v>
      </c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8"/>
      <c r="EM1" s="7"/>
      <c r="EN1" s="16"/>
    </row>
    <row r="2" spans="1:145" s="17" customFormat="1" ht="15" thickBot="1" x14ac:dyDescent="0.35">
      <c r="A2" s="17" t="s">
        <v>19</v>
      </c>
      <c r="B2" s="54" t="s">
        <v>8</v>
      </c>
      <c r="C2" s="55" t="s">
        <v>1</v>
      </c>
      <c r="D2" s="55" t="s">
        <v>5</v>
      </c>
      <c r="E2" s="55" t="s">
        <v>547</v>
      </c>
      <c r="F2" s="55" t="s">
        <v>548</v>
      </c>
      <c r="G2" s="55" t="s">
        <v>547</v>
      </c>
      <c r="H2" s="55" t="s">
        <v>548</v>
      </c>
      <c r="I2" s="55" t="s">
        <v>549</v>
      </c>
      <c r="J2" s="55" t="s">
        <v>358</v>
      </c>
      <c r="K2" s="54" t="s">
        <v>547</v>
      </c>
      <c r="L2" s="55" t="s">
        <v>548</v>
      </c>
      <c r="M2" s="55" t="s">
        <v>549</v>
      </c>
      <c r="N2" s="55" t="s">
        <v>358</v>
      </c>
      <c r="O2" s="54" t="s">
        <v>199</v>
      </c>
      <c r="P2" s="55" t="s">
        <v>200</v>
      </c>
      <c r="Q2" s="55" t="s">
        <v>640</v>
      </c>
      <c r="R2" s="55" t="s">
        <v>641</v>
      </c>
      <c r="S2" s="55">
        <v>1</v>
      </c>
      <c r="T2" s="55">
        <v>2</v>
      </c>
      <c r="U2" s="55">
        <v>3</v>
      </c>
      <c r="V2" s="55">
        <v>4</v>
      </c>
      <c r="W2" s="55">
        <v>5</v>
      </c>
      <c r="X2" s="55">
        <v>6</v>
      </c>
      <c r="Y2" s="55">
        <v>7</v>
      </c>
      <c r="Z2" s="55">
        <v>8</v>
      </c>
      <c r="AA2" s="55">
        <v>9</v>
      </c>
      <c r="AB2" s="55">
        <v>13</v>
      </c>
      <c r="AC2" s="55">
        <v>14</v>
      </c>
      <c r="AD2" s="55">
        <v>15</v>
      </c>
      <c r="AE2" s="55">
        <v>16</v>
      </c>
      <c r="AF2" s="55" t="s">
        <v>558</v>
      </c>
      <c r="AG2" s="54" t="s">
        <v>142</v>
      </c>
      <c r="AH2" s="55" t="s">
        <v>203</v>
      </c>
      <c r="AI2" s="56" t="s">
        <v>108</v>
      </c>
      <c r="AJ2" s="55" t="s">
        <v>204</v>
      </c>
      <c r="AK2" s="56" t="s">
        <v>109</v>
      </c>
      <c r="AL2" s="56" t="s">
        <v>205</v>
      </c>
      <c r="AM2" s="56" t="s">
        <v>206</v>
      </c>
      <c r="AN2" s="55" t="s">
        <v>129</v>
      </c>
      <c r="AO2" s="55" t="s">
        <v>130</v>
      </c>
      <c r="AP2" s="55" t="s">
        <v>568</v>
      </c>
      <c r="AQ2" s="56" t="s">
        <v>569</v>
      </c>
      <c r="AR2" s="104" t="s">
        <v>577</v>
      </c>
      <c r="AS2" s="104" t="s">
        <v>578</v>
      </c>
      <c r="AT2" s="54" t="s">
        <v>580</v>
      </c>
      <c r="AU2" s="56" t="s">
        <v>579</v>
      </c>
      <c r="AV2" s="55" t="s">
        <v>581</v>
      </c>
      <c r="AW2" s="56" t="s">
        <v>582</v>
      </c>
      <c r="AX2" s="56" t="s">
        <v>583</v>
      </c>
      <c r="AY2" s="56" t="s">
        <v>584</v>
      </c>
      <c r="AZ2" s="56" t="s">
        <v>585</v>
      </c>
      <c r="BA2" s="108" t="s">
        <v>586</v>
      </c>
      <c r="BB2" s="104">
        <v>1.1000000000000001</v>
      </c>
      <c r="BC2" s="104">
        <v>1.2</v>
      </c>
      <c r="BD2" s="104">
        <v>1.3</v>
      </c>
      <c r="BE2" s="104">
        <v>1.4</v>
      </c>
      <c r="BF2" s="104">
        <v>1.5</v>
      </c>
      <c r="BG2" s="104">
        <v>1.6</v>
      </c>
      <c r="BH2" s="104">
        <v>1.7</v>
      </c>
      <c r="BI2" s="104">
        <v>1.8</v>
      </c>
      <c r="BJ2" s="56">
        <v>1.9</v>
      </c>
      <c r="BK2" s="104">
        <v>2.1</v>
      </c>
      <c r="BL2" s="56">
        <v>2.2000000000000002</v>
      </c>
      <c r="BM2" s="104">
        <v>3.1</v>
      </c>
      <c r="BN2" s="104">
        <v>3.2</v>
      </c>
      <c r="BO2" s="104">
        <v>3.3</v>
      </c>
      <c r="BP2" s="104">
        <v>3.4</v>
      </c>
      <c r="BQ2" s="104">
        <v>3.5</v>
      </c>
      <c r="BR2" s="104">
        <v>3.6</v>
      </c>
      <c r="BS2" s="104">
        <v>3.7</v>
      </c>
      <c r="BT2" s="56">
        <v>3.8</v>
      </c>
      <c r="BU2" s="104">
        <v>4.0999999999999996</v>
      </c>
      <c r="BV2" s="104">
        <v>4.2</v>
      </c>
      <c r="BW2" s="104">
        <v>4.3</v>
      </c>
      <c r="BX2" s="104">
        <v>4.4000000000000004</v>
      </c>
      <c r="BY2" s="104">
        <v>4.5</v>
      </c>
      <c r="BZ2" s="104">
        <v>4.5999999999999996</v>
      </c>
      <c r="CA2" s="56">
        <v>4.7</v>
      </c>
      <c r="CB2" s="104">
        <v>5.0999999999999996</v>
      </c>
      <c r="CC2" s="104">
        <v>5.2</v>
      </c>
      <c r="CD2" s="104">
        <v>5.3</v>
      </c>
      <c r="CE2" s="104">
        <v>5.4</v>
      </c>
      <c r="CF2" s="104">
        <v>5.5</v>
      </c>
      <c r="CG2" s="104">
        <v>5.6</v>
      </c>
      <c r="CH2" s="104">
        <v>5.7</v>
      </c>
      <c r="CI2" s="104">
        <v>5.8</v>
      </c>
      <c r="CJ2" s="104">
        <v>5.9</v>
      </c>
      <c r="CK2" s="104" t="s">
        <v>4608</v>
      </c>
      <c r="CL2" s="104">
        <v>5.1100000000000003</v>
      </c>
      <c r="CM2" s="104">
        <v>5.12</v>
      </c>
      <c r="CN2" s="104">
        <v>5.13</v>
      </c>
      <c r="CO2" s="104">
        <v>5.14</v>
      </c>
      <c r="CP2" s="104">
        <v>5.15</v>
      </c>
      <c r="CQ2" s="104">
        <v>5.16</v>
      </c>
      <c r="CR2" s="104">
        <v>5.17</v>
      </c>
      <c r="CS2" s="56">
        <v>5.18</v>
      </c>
      <c r="CT2" s="104">
        <v>7.1</v>
      </c>
      <c r="CU2" s="56">
        <v>7.2</v>
      </c>
      <c r="CV2" s="104">
        <v>8.1</v>
      </c>
      <c r="CW2" s="104">
        <v>8.1999999999999993</v>
      </c>
      <c r="CX2" s="56">
        <v>8.3000000000000007</v>
      </c>
      <c r="CY2" s="104">
        <v>9.1</v>
      </c>
      <c r="CZ2" s="104">
        <v>9.1999999999999993</v>
      </c>
      <c r="DA2" s="104">
        <v>9.3000000000000007</v>
      </c>
      <c r="DB2" s="104">
        <v>9.4</v>
      </c>
      <c r="DC2" s="104">
        <v>9.5</v>
      </c>
      <c r="DD2" s="104">
        <v>9.6</v>
      </c>
      <c r="DE2" s="104">
        <v>9.6999999999999993</v>
      </c>
      <c r="DF2" s="104">
        <v>9.8000000000000007</v>
      </c>
      <c r="DG2" s="104" t="s">
        <v>4612</v>
      </c>
      <c r="DH2" s="104" t="s">
        <v>4613</v>
      </c>
      <c r="DI2" s="104" t="s">
        <v>4614</v>
      </c>
      <c r="DJ2" s="104" t="s">
        <v>4615</v>
      </c>
      <c r="DK2" s="104" t="s">
        <v>4616</v>
      </c>
      <c r="DL2" s="104" t="s">
        <v>4617</v>
      </c>
      <c r="DM2" s="104">
        <v>9.9</v>
      </c>
      <c r="DN2" s="56" t="s">
        <v>4618</v>
      </c>
      <c r="DO2" s="104">
        <v>13.1</v>
      </c>
      <c r="DP2" s="104">
        <v>13.2</v>
      </c>
      <c r="DQ2" s="104">
        <v>13.3</v>
      </c>
      <c r="DR2" s="104">
        <v>13.4</v>
      </c>
      <c r="DS2" s="56">
        <v>13.5</v>
      </c>
      <c r="DT2" s="104">
        <v>14.1</v>
      </c>
      <c r="DU2" s="104">
        <v>14.2</v>
      </c>
      <c r="DV2" s="104">
        <v>14.3</v>
      </c>
      <c r="DW2" s="104">
        <v>14.4</v>
      </c>
      <c r="DX2" s="104">
        <v>14.5</v>
      </c>
      <c r="DY2" s="56">
        <v>14.6</v>
      </c>
      <c r="DZ2" s="104">
        <v>15.1</v>
      </c>
      <c r="EA2" s="104">
        <v>15.2</v>
      </c>
      <c r="EB2" s="104">
        <v>15.3</v>
      </c>
      <c r="EC2" s="104">
        <v>15.4</v>
      </c>
      <c r="ED2" s="104">
        <v>15.5</v>
      </c>
      <c r="EE2" s="104">
        <v>15.6</v>
      </c>
      <c r="EF2" s="104">
        <v>15.7</v>
      </c>
      <c r="EG2" s="104">
        <v>15.8</v>
      </c>
      <c r="EH2" s="104">
        <v>15.9</v>
      </c>
      <c r="EI2" s="104" t="s">
        <v>4622</v>
      </c>
      <c r="EJ2" s="104">
        <v>15.11</v>
      </c>
      <c r="EK2" s="104">
        <v>15.12</v>
      </c>
      <c r="EL2" s="56">
        <v>15.13</v>
      </c>
      <c r="EM2" s="17" t="s">
        <v>405</v>
      </c>
      <c r="EN2" s="17" t="s">
        <v>23</v>
      </c>
      <c r="EO2" s="17" t="s">
        <v>0</v>
      </c>
    </row>
    <row r="3" spans="1:145" x14ac:dyDescent="0.3">
      <c r="A3" s="12" t="s">
        <v>90</v>
      </c>
      <c r="B3" s="6" t="s">
        <v>169</v>
      </c>
      <c r="C3">
        <v>1</v>
      </c>
      <c r="D3" s="6">
        <v>1</v>
      </c>
      <c r="E3" s="12">
        <v>533</v>
      </c>
      <c r="F3" s="6">
        <v>1100</v>
      </c>
      <c r="G3" s="18">
        <v>8.86</v>
      </c>
      <c r="H3" s="18">
        <v>8.86</v>
      </c>
      <c r="I3" s="18">
        <v>8.86</v>
      </c>
      <c r="J3" s="87">
        <v>0</v>
      </c>
      <c r="K3" s="94">
        <v>1713</v>
      </c>
      <c r="L3" s="63">
        <v>1713</v>
      </c>
      <c r="M3" s="63">
        <v>1713</v>
      </c>
      <c r="N3" s="88">
        <v>0</v>
      </c>
      <c r="O3" s="12">
        <v>-40.186279999999996</v>
      </c>
      <c r="P3" s="6">
        <v>-39.800379999999997</v>
      </c>
      <c r="Q3" s="99">
        <v>-40.161349999999999</v>
      </c>
      <c r="R3" s="96">
        <v>-39.80462</v>
      </c>
      <c r="S3" s="7">
        <v>1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8">
        <v>0</v>
      </c>
      <c r="AF3" s="171">
        <v>4</v>
      </c>
      <c r="AG3" s="6"/>
      <c r="AH3">
        <v>49.65</v>
      </c>
      <c r="AI3">
        <v>10.15</v>
      </c>
      <c r="AJ3">
        <v>51.55</v>
      </c>
      <c r="AK3">
        <v>11.85</v>
      </c>
      <c r="AM3" s="6"/>
      <c r="AY3" s="6"/>
      <c r="AZ3" s="107"/>
      <c r="BE3">
        <v>1</v>
      </c>
      <c r="CB3">
        <v>1</v>
      </c>
      <c r="CE3">
        <v>1</v>
      </c>
      <c r="EM3" t="s">
        <v>537</v>
      </c>
      <c r="EN3" s="16" t="s">
        <v>210</v>
      </c>
    </row>
    <row r="4" spans="1:145" x14ac:dyDescent="0.3">
      <c r="A4" s="12" t="s">
        <v>90</v>
      </c>
      <c r="B4" s="6" t="s">
        <v>171</v>
      </c>
      <c r="C4">
        <v>2</v>
      </c>
      <c r="D4" s="6">
        <v>2</v>
      </c>
      <c r="E4">
        <v>50</v>
      </c>
      <c r="F4" s="6">
        <v>80</v>
      </c>
      <c r="G4" s="18">
        <v>9.7899999999999991</v>
      </c>
      <c r="H4" s="18">
        <v>9.7899999999999991</v>
      </c>
      <c r="I4" s="18">
        <v>9.7899999999999991</v>
      </c>
      <c r="J4" s="87">
        <v>0</v>
      </c>
      <c r="K4" s="94">
        <v>1872</v>
      </c>
      <c r="L4" s="63">
        <v>1872</v>
      </c>
      <c r="M4" s="63">
        <v>1872</v>
      </c>
      <c r="N4" s="88">
        <v>0</v>
      </c>
      <c r="O4" s="12">
        <v>-39.757539999999999</v>
      </c>
      <c r="P4" s="6">
        <v>-39.324480000000001</v>
      </c>
      <c r="Q4" s="99">
        <v>-73.392110000000002</v>
      </c>
      <c r="R4" s="96">
        <v>-73.043530000000004</v>
      </c>
      <c r="S4" s="7">
        <v>1</v>
      </c>
      <c r="T4" s="7">
        <v>0</v>
      </c>
      <c r="U4" s="7">
        <v>0</v>
      </c>
      <c r="V4" s="7">
        <v>0</v>
      </c>
      <c r="W4" s="7">
        <v>1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8">
        <v>0</v>
      </c>
      <c r="AF4" s="44">
        <v>4</v>
      </c>
      <c r="AG4" s="6">
        <v>1</v>
      </c>
      <c r="AL4">
        <v>37.75</v>
      </c>
      <c r="AM4" s="6">
        <v>4.25</v>
      </c>
      <c r="AN4">
        <v>17</v>
      </c>
      <c r="AO4">
        <v>30</v>
      </c>
      <c r="AP4">
        <v>5.6</v>
      </c>
      <c r="AQ4">
        <v>0.1</v>
      </c>
      <c r="AY4" s="6"/>
      <c r="AZ4" s="12"/>
      <c r="BE4">
        <v>1</v>
      </c>
      <c r="CI4">
        <v>1</v>
      </c>
      <c r="DV4">
        <v>1</v>
      </c>
      <c r="EM4" t="s">
        <v>537</v>
      </c>
      <c r="EN4" s="16" t="s">
        <v>210</v>
      </c>
    </row>
    <row r="5" spans="1:145" x14ac:dyDescent="0.3">
      <c r="A5" s="12" t="s">
        <v>90</v>
      </c>
      <c r="B5" s="6" t="s">
        <v>172</v>
      </c>
      <c r="C5">
        <v>1</v>
      </c>
      <c r="D5" s="6">
        <v>1</v>
      </c>
      <c r="E5">
        <v>0</v>
      </c>
      <c r="F5" s="6">
        <v>1200</v>
      </c>
      <c r="G5" s="18">
        <v>16.8</v>
      </c>
      <c r="H5" s="18">
        <v>21</v>
      </c>
      <c r="I5" s="18">
        <v>18.700000000000003</v>
      </c>
      <c r="J5" s="87">
        <v>1.8641351882307251</v>
      </c>
      <c r="K5" s="94">
        <v>1090</v>
      </c>
      <c r="L5" s="63">
        <v>1832</v>
      </c>
      <c r="M5" s="63">
        <v>1468.75</v>
      </c>
      <c r="N5" s="88">
        <v>359.34512194639109</v>
      </c>
      <c r="O5" s="12">
        <v>-34.672040000000003</v>
      </c>
      <c r="P5" s="6">
        <v>-25.81428</v>
      </c>
      <c r="Q5" s="99">
        <v>-57.570309999999999</v>
      </c>
      <c r="R5" s="96">
        <v>-51.184100000000001</v>
      </c>
      <c r="S5" s="7">
        <v>1</v>
      </c>
      <c r="T5" s="7">
        <v>0</v>
      </c>
      <c r="U5" s="7">
        <v>0</v>
      </c>
      <c r="V5" s="7">
        <v>1</v>
      </c>
      <c r="W5" s="7">
        <v>1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1</v>
      </c>
      <c r="AD5" s="7">
        <v>0</v>
      </c>
      <c r="AE5" s="8">
        <v>0</v>
      </c>
      <c r="AF5" s="44">
        <v>1</v>
      </c>
      <c r="AG5" s="6"/>
      <c r="AL5">
        <v>46.3</v>
      </c>
      <c r="AM5" s="6">
        <v>8.6999999999999993</v>
      </c>
      <c r="AY5" s="6"/>
      <c r="AZ5" s="12"/>
      <c r="BG5">
        <v>1</v>
      </c>
      <c r="BZ5">
        <v>1</v>
      </c>
      <c r="CB5">
        <v>1</v>
      </c>
      <c r="CI5">
        <v>1</v>
      </c>
      <c r="DU5">
        <v>1</v>
      </c>
      <c r="DY5" s="6">
        <v>1</v>
      </c>
      <c r="EM5" t="s">
        <v>537</v>
      </c>
      <c r="EN5" s="16" t="s">
        <v>210</v>
      </c>
    </row>
    <row r="6" spans="1:145" x14ac:dyDescent="0.3">
      <c r="A6" s="12" t="s">
        <v>33</v>
      </c>
      <c r="B6" s="40" t="s">
        <v>114</v>
      </c>
      <c r="C6">
        <v>2</v>
      </c>
      <c r="D6" s="6">
        <v>1</v>
      </c>
      <c r="E6">
        <v>100</v>
      </c>
      <c r="F6" s="6">
        <v>1300</v>
      </c>
      <c r="G6" s="18">
        <v>11.88</v>
      </c>
      <c r="H6" s="18">
        <v>17.37</v>
      </c>
      <c r="I6" s="18">
        <v>15.059999999999999</v>
      </c>
      <c r="J6" s="87">
        <v>2.1131887437393537</v>
      </c>
      <c r="K6" s="94">
        <v>488</v>
      </c>
      <c r="L6" s="63">
        <v>1171</v>
      </c>
      <c r="M6" s="63">
        <v>680.14285714285711</v>
      </c>
      <c r="N6" s="88">
        <v>233.78795846623399</v>
      </c>
      <c r="O6" s="12">
        <v>37.083939999999998</v>
      </c>
      <c r="P6" s="6">
        <v>41.910629999999998</v>
      </c>
      <c r="Q6" s="99">
        <v>-9.3042999999999996</v>
      </c>
      <c r="R6" s="96">
        <v>-2.94</v>
      </c>
      <c r="S6" s="7">
        <v>1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1</v>
      </c>
      <c r="AD6" s="7">
        <v>1</v>
      </c>
      <c r="AE6" s="8">
        <v>0</v>
      </c>
      <c r="AF6" s="44">
        <v>1</v>
      </c>
      <c r="AG6" s="6">
        <v>1</v>
      </c>
      <c r="AH6">
        <v>36.75</v>
      </c>
      <c r="AJ6">
        <v>38.380000000000003</v>
      </c>
      <c r="AM6" s="6"/>
      <c r="AP6">
        <v>3.05</v>
      </c>
      <c r="AQ6">
        <v>0.45</v>
      </c>
      <c r="AT6" s="12">
        <v>13</v>
      </c>
      <c r="AU6">
        <v>0</v>
      </c>
      <c r="AV6">
        <v>70</v>
      </c>
      <c r="AW6">
        <v>0</v>
      </c>
      <c r="AX6">
        <v>18</v>
      </c>
      <c r="AY6" s="6">
        <v>2</v>
      </c>
      <c r="AZ6" s="12"/>
      <c r="BE6">
        <v>1</v>
      </c>
      <c r="BP6">
        <v>1</v>
      </c>
      <c r="BT6" s="6">
        <v>1</v>
      </c>
      <c r="CC6">
        <v>1</v>
      </c>
      <c r="CI6">
        <v>1</v>
      </c>
      <c r="DU6">
        <v>1</v>
      </c>
      <c r="EB6">
        <v>1</v>
      </c>
      <c r="EM6" t="s">
        <v>536</v>
      </c>
      <c r="EN6" s="16" t="s">
        <v>224</v>
      </c>
    </row>
    <row r="7" spans="1:145" x14ac:dyDescent="0.3">
      <c r="A7" s="12" t="s">
        <v>33</v>
      </c>
      <c r="B7" s="40" t="s">
        <v>181</v>
      </c>
      <c r="C7">
        <v>2</v>
      </c>
      <c r="D7" s="6">
        <v>1</v>
      </c>
      <c r="E7">
        <v>200</v>
      </c>
      <c r="F7" s="6">
        <v>2050</v>
      </c>
      <c r="G7" s="18">
        <v>17</v>
      </c>
      <c r="H7" s="18">
        <v>20.46</v>
      </c>
      <c r="I7" s="18">
        <v>18.73</v>
      </c>
      <c r="J7" s="87">
        <v>2.4465894629054552</v>
      </c>
      <c r="K7" s="94">
        <v>550</v>
      </c>
      <c r="L7" s="63">
        <v>729.87</v>
      </c>
      <c r="M7" s="63">
        <v>639.93499999999995</v>
      </c>
      <c r="N7" s="88">
        <v>127.18729673202499</v>
      </c>
      <c r="O7" s="95">
        <v>34.07</v>
      </c>
      <c r="P7" s="6">
        <v>35.42483</v>
      </c>
      <c r="Q7" s="99">
        <v>-5.3582400000000003</v>
      </c>
      <c r="R7" s="96">
        <v>-4.1330999999999998</v>
      </c>
      <c r="S7" s="7">
        <v>1</v>
      </c>
      <c r="T7" s="7">
        <v>0</v>
      </c>
      <c r="U7" s="7">
        <v>1</v>
      </c>
      <c r="V7" s="7">
        <v>0</v>
      </c>
      <c r="W7" s="7">
        <v>1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8">
        <v>0</v>
      </c>
      <c r="AF7" s="44">
        <v>2</v>
      </c>
      <c r="AG7" s="6">
        <v>1</v>
      </c>
      <c r="AH7">
        <v>40.5</v>
      </c>
      <c r="AI7">
        <v>2.5</v>
      </c>
      <c r="AM7" s="6"/>
      <c r="AN7">
        <v>35</v>
      </c>
      <c r="AO7">
        <v>70</v>
      </c>
      <c r="AR7">
        <v>3</v>
      </c>
      <c r="AS7">
        <v>0</v>
      </c>
      <c r="AY7" s="6"/>
      <c r="AZ7" s="12"/>
      <c r="BE7">
        <v>1</v>
      </c>
      <c r="BT7" s="6">
        <v>1</v>
      </c>
      <c r="CB7">
        <v>1</v>
      </c>
      <c r="CH7">
        <v>1</v>
      </c>
      <c r="CJ7">
        <v>1</v>
      </c>
      <c r="DW7">
        <v>1</v>
      </c>
      <c r="EM7" t="s">
        <v>539</v>
      </c>
      <c r="EN7" s="16" t="s">
        <v>3711</v>
      </c>
    </row>
    <row r="8" spans="1:145" x14ac:dyDescent="0.3">
      <c r="A8" s="12" t="s">
        <v>33</v>
      </c>
      <c r="B8" s="40" t="s">
        <v>183</v>
      </c>
      <c r="C8">
        <v>2</v>
      </c>
      <c r="D8" s="6">
        <v>1</v>
      </c>
      <c r="E8">
        <v>0</v>
      </c>
      <c r="F8" s="6">
        <v>2400</v>
      </c>
      <c r="G8" s="18">
        <v>9.65</v>
      </c>
      <c r="H8" s="18">
        <v>13.72</v>
      </c>
      <c r="I8" s="18">
        <v>11.655454545454546</v>
      </c>
      <c r="J8" s="87">
        <v>1.4475038075000972</v>
      </c>
      <c r="K8" s="94">
        <v>706</v>
      </c>
      <c r="L8" s="63">
        <v>1422</v>
      </c>
      <c r="M8" s="63">
        <v>869.18181818181813</v>
      </c>
      <c r="N8" s="88">
        <v>207.41784792144497</v>
      </c>
      <c r="O8" s="12">
        <v>41.62527</v>
      </c>
      <c r="P8" s="6">
        <v>53.582619999999999</v>
      </c>
      <c r="Q8" s="99">
        <v>-8.0311000000000003</v>
      </c>
      <c r="R8" s="96">
        <v>10.39729</v>
      </c>
      <c r="S8" s="7">
        <v>1</v>
      </c>
      <c r="T8" s="7">
        <v>0</v>
      </c>
      <c r="U8" s="7">
        <v>1</v>
      </c>
      <c r="V8" s="7">
        <v>0</v>
      </c>
      <c r="W8" s="7">
        <v>1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1</v>
      </c>
      <c r="AD8" s="7">
        <v>0</v>
      </c>
      <c r="AE8" s="8">
        <v>0</v>
      </c>
      <c r="AF8" s="44">
        <v>1</v>
      </c>
      <c r="AG8" s="6">
        <v>1</v>
      </c>
      <c r="AH8">
        <v>45.05</v>
      </c>
      <c r="AJ8">
        <v>49.57</v>
      </c>
      <c r="AL8">
        <v>47</v>
      </c>
      <c r="AM8" s="6">
        <v>8</v>
      </c>
      <c r="AR8">
        <v>4.5</v>
      </c>
      <c r="AS8">
        <v>1.5</v>
      </c>
      <c r="AT8" s="12">
        <v>15</v>
      </c>
      <c r="AU8">
        <v>0</v>
      </c>
      <c r="AV8">
        <v>65</v>
      </c>
      <c r="AW8">
        <v>15</v>
      </c>
      <c r="AY8" s="6"/>
      <c r="AZ8" s="12"/>
      <c r="BE8">
        <v>1</v>
      </c>
      <c r="BF8">
        <v>1</v>
      </c>
      <c r="BP8">
        <v>1</v>
      </c>
      <c r="CB8">
        <v>1</v>
      </c>
      <c r="CF8">
        <v>1</v>
      </c>
      <c r="CH8">
        <v>1</v>
      </c>
      <c r="CI8">
        <v>1</v>
      </c>
      <c r="DT8">
        <v>1</v>
      </c>
      <c r="DU8">
        <v>1</v>
      </c>
      <c r="DX8">
        <v>1</v>
      </c>
      <c r="EM8" t="s">
        <v>536</v>
      </c>
      <c r="EN8" s="16" t="s">
        <v>224</v>
      </c>
    </row>
    <row r="9" spans="1:145" x14ac:dyDescent="0.3">
      <c r="A9" s="12" t="s">
        <v>33</v>
      </c>
      <c r="B9" s="40" t="s">
        <v>188</v>
      </c>
      <c r="C9">
        <v>1</v>
      </c>
      <c r="D9" s="6">
        <v>1</v>
      </c>
      <c r="E9">
        <v>0</v>
      </c>
      <c r="F9" s="6">
        <v>1700</v>
      </c>
      <c r="G9" s="18">
        <v>11.86</v>
      </c>
      <c r="H9" s="18">
        <v>24.78</v>
      </c>
      <c r="I9" s="18">
        <v>17.814000000000004</v>
      </c>
      <c r="J9" s="87">
        <v>3.6349450772034464</v>
      </c>
      <c r="K9" s="63">
        <v>181.11</v>
      </c>
      <c r="L9" s="63">
        <v>915.8</v>
      </c>
      <c r="M9" s="63">
        <v>566.8126666666667</v>
      </c>
      <c r="N9" s="88">
        <v>241.42551698096</v>
      </c>
      <c r="O9" s="12">
        <v>-7.60928</v>
      </c>
      <c r="P9" s="96">
        <v>2.3603000000000001</v>
      </c>
      <c r="Q9">
        <v>30.746970000000001</v>
      </c>
      <c r="R9" s="96">
        <v>15.2875</v>
      </c>
      <c r="S9" s="7">
        <v>1</v>
      </c>
      <c r="T9" s="7">
        <v>0</v>
      </c>
      <c r="U9" s="7">
        <v>1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1</v>
      </c>
      <c r="AD9" s="7">
        <v>1</v>
      </c>
      <c r="AE9" s="8">
        <v>0</v>
      </c>
      <c r="AF9" s="44">
        <v>1</v>
      </c>
      <c r="AG9" s="6"/>
      <c r="AH9">
        <v>56.49</v>
      </c>
      <c r="AJ9">
        <v>47.86</v>
      </c>
      <c r="AM9" s="6"/>
      <c r="AN9">
        <v>20</v>
      </c>
      <c r="AO9">
        <v>50</v>
      </c>
      <c r="AP9">
        <v>1.25</v>
      </c>
      <c r="AQ9">
        <v>0.25</v>
      </c>
      <c r="AR9">
        <v>0.5</v>
      </c>
      <c r="AS9" s="105">
        <v>0.25</v>
      </c>
      <c r="AT9">
        <v>3</v>
      </c>
      <c r="AU9">
        <v>0</v>
      </c>
      <c r="AX9">
        <v>8</v>
      </c>
      <c r="AY9" s="6">
        <v>4</v>
      </c>
      <c r="AZ9" s="12"/>
      <c r="BE9">
        <v>1</v>
      </c>
      <c r="BF9">
        <v>1</v>
      </c>
      <c r="BP9">
        <v>1</v>
      </c>
      <c r="BT9" s="6">
        <v>1</v>
      </c>
      <c r="CB9">
        <v>1</v>
      </c>
      <c r="CC9">
        <v>1</v>
      </c>
      <c r="CH9">
        <v>1</v>
      </c>
      <c r="CI9">
        <v>1</v>
      </c>
      <c r="DT9">
        <v>1</v>
      </c>
      <c r="DU9">
        <v>1</v>
      </c>
      <c r="DW9">
        <v>1</v>
      </c>
      <c r="EF9">
        <v>1</v>
      </c>
      <c r="EH9">
        <v>1</v>
      </c>
      <c r="EM9" t="s">
        <v>588</v>
      </c>
      <c r="EN9" s="16" t="s">
        <v>4635</v>
      </c>
    </row>
    <row r="10" spans="1:145" x14ac:dyDescent="0.3">
      <c r="A10" s="12" t="s">
        <v>76</v>
      </c>
      <c r="B10" s="6" t="s">
        <v>1406</v>
      </c>
      <c r="C10">
        <v>2</v>
      </c>
      <c r="D10" s="6">
        <v>1</v>
      </c>
      <c r="E10">
        <v>140</v>
      </c>
      <c r="F10" s="6">
        <v>380</v>
      </c>
      <c r="G10">
        <v>19.98</v>
      </c>
      <c r="H10" s="18">
        <v>28.05</v>
      </c>
      <c r="I10" s="18">
        <v>24.84</v>
      </c>
      <c r="J10" s="87">
        <v>2.3681427321848658</v>
      </c>
      <c r="K10">
        <v>897</v>
      </c>
      <c r="L10">
        <v>3127</v>
      </c>
      <c r="M10" s="63">
        <v>2259.818181818182</v>
      </c>
      <c r="N10" s="88">
        <v>808.25365055554391</v>
      </c>
      <c r="O10" s="99">
        <v>-25.416699999999999</v>
      </c>
      <c r="P10" s="96">
        <v>10.5</v>
      </c>
      <c r="Q10" s="99">
        <v>-16.647849999999998</v>
      </c>
      <c r="R10" s="6">
        <v>-42.816670000000002</v>
      </c>
      <c r="S10" s="7">
        <v>1</v>
      </c>
      <c r="T10" s="7">
        <v>0</v>
      </c>
      <c r="U10" s="7">
        <v>0</v>
      </c>
      <c r="V10" s="7">
        <v>0</v>
      </c>
      <c r="W10" s="7">
        <v>1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8">
        <v>0</v>
      </c>
      <c r="AF10" s="44">
        <v>4</v>
      </c>
      <c r="AG10" s="6">
        <v>0</v>
      </c>
      <c r="AH10">
        <v>16.55</v>
      </c>
      <c r="AI10">
        <v>1.75</v>
      </c>
      <c r="AJ10">
        <v>17.8</v>
      </c>
      <c r="AK10">
        <v>2</v>
      </c>
      <c r="AM10" s="6"/>
      <c r="AN10">
        <v>15</v>
      </c>
      <c r="AO10">
        <v>19</v>
      </c>
      <c r="AS10" s="6"/>
      <c r="AT10"/>
      <c r="AY10" s="6"/>
      <c r="AZ10" s="12"/>
      <c r="BG10">
        <v>1</v>
      </c>
      <c r="BI10">
        <v>1</v>
      </c>
      <c r="CF10">
        <v>1</v>
      </c>
      <c r="CH10">
        <v>1</v>
      </c>
      <c r="EM10" t="s">
        <v>537</v>
      </c>
      <c r="EN10" s="16" t="s">
        <v>210</v>
      </c>
    </row>
    <row r="11" spans="1:145" x14ac:dyDescent="0.3">
      <c r="A11" s="12" t="s">
        <v>76</v>
      </c>
      <c r="B11" s="6" t="s">
        <v>1408</v>
      </c>
      <c r="C11">
        <v>2</v>
      </c>
      <c r="D11" s="6">
        <v>1</v>
      </c>
      <c r="E11">
        <v>0</v>
      </c>
      <c r="F11" s="6">
        <v>1000</v>
      </c>
      <c r="G11" s="18">
        <v>9.49</v>
      </c>
      <c r="H11" s="18">
        <v>26.92</v>
      </c>
      <c r="I11" s="18">
        <v>23.712000000000003</v>
      </c>
      <c r="J11" s="87">
        <v>4.7930696993531088</v>
      </c>
      <c r="K11" s="63">
        <v>1074.6600000000001</v>
      </c>
      <c r="L11" s="63">
        <v>3724.69</v>
      </c>
      <c r="M11" s="63">
        <v>2308.951333333333</v>
      </c>
      <c r="N11" s="88">
        <v>738.83497006983634</v>
      </c>
      <c r="O11" s="12">
        <v>-14.14264</v>
      </c>
      <c r="P11" s="6">
        <v>5.5593700000000004</v>
      </c>
      <c r="Q11">
        <v>-77.967830000000006</v>
      </c>
      <c r="R11" s="6">
        <v>-50.317030000000003</v>
      </c>
      <c r="S11" s="7">
        <v>1</v>
      </c>
      <c r="T11" s="7">
        <v>0</v>
      </c>
      <c r="U11" s="7">
        <v>0</v>
      </c>
      <c r="V11" s="7">
        <v>0</v>
      </c>
      <c r="W11" s="7">
        <v>1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1</v>
      </c>
      <c r="AD11" s="7">
        <v>0</v>
      </c>
      <c r="AE11" s="8">
        <v>0</v>
      </c>
      <c r="AF11" s="44">
        <v>1</v>
      </c>
      <c r="AG11" s="6">
        <v>0</v>
      </c>
      <c r="AH11">
        <v>30.5</v>
      </c>
      <c r="AI11">
        <v>2.5</v>
      </c>
      <c r="AJ11">
        <v>34</v>
      </c>
      <c r="AK11">
        <v>1</v>
      </c>
      <c r="AM11" s="6"/>
      <c r="AN11">
        <v>8</v>
      </c>
      <c r="AO11">
        <v>17</v>
      </c>
      <c r="AS11" s="6"/>
      <c r="AT11"/>
      <c r="AY11" s="6"/>
      <c r="AZ11" s="12"/>
      <c r="BF11">
        <v>1</v>
      </c>
      <c r="CI11">
        <v>1</v>
      </c>
      <c r="DY11" s="6">
        <v>1</v>
      </c>
      <c r="EM11" t="s">
        <v>537</v>
      </c>
      <c r="EN11" s="16" t="s">
        <v>210</v>
      </c>
    </row>
    <row r="12" spans="1:145" x14ac:dyDescent="0.3">
      <c r="A12" s="12" t="s">
        <v>76</v>
      </c>
      <c r="B12" s="6" t="s">
        <v>1419</v>
      </c>
      <c r="C12">
        <v>2</v>
      </c>
      <c r="D12" s="6">
        <v>1</v>
      </c>
      <c r="E12" s="12">
        <v>210</v>
      </c>
      <c r="F12" s="6">
        <v>260</v>
      </c>
      <c r="G12">
        <v>24.46</v>
      </c>
      <c r="H12" s="18">
        <v>24.46</v>
      </c>
      <c r="I12" s="18">
        <v>24.46</v>
      </c>
      <c r="J12" s="87">
        <v>0</v>
      </c>
      <c r="K12">
        <v>3051</v>
      </c>
      <c r="L12">
        <v>3051</v>
      </c>
      <c r="M12">
        <v>3051</v>
      </c>
      <c r="N12" s="88">
        <v>0</v>
      </c>
      <c r="O12" s="99">
        <v>-4.1147320000000001</v>
      </c>
      <c r="P12" s="6">
        <v>0.62892999999999999</v>
      </c>
      <c r="Q12" s="99">
        <v>-72.173249999999996</v>
      </c>
      <c r="R12" s="6">
        <v>-69.431539999999998</v>
      </c>
      <c r="S12" s="7">
        <v>1</v>
      </c>
      <c r="T12" s="7">
        <v>0</v>
      </c>
      <c r="U12" s="7">
        <v>0</v>
      </c>
      <c r="V12" s="7">
        <v>0</v>
      </c>
      <c r="W12" s="7">
        <v>1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1</v>
      </c>
      <c r="AD12" s="7">
        <v>0</v>
      </c>
      <c r="AE12" s="8">
        <v>0</v>
      </c>
      <c r="AF12" s="44">
        <v>1</v>
      </c>
      <c r="AG12" s="6">
        <v>0</v>
      </c>
      <c r="AH12">
        <v>28</v>
      </c>
      <c r="AJ12">
        <v>33</v>
      </c>
      <c r="AM12" s="6"/>
      <c r="AS12" s="6"/>
      <c r="AT12"/>
      <c r="AY12" s="6"/>
      <c r="AZ12" s="12"/>
      <c r="BG12">
        <v>1</v>
      </c>
      <c r="CB12">
        <v>1</v>
      </c>
      <c r="DT12">
        <v>1</v>
      </c>
      <c r="DW12">
        <v>1</v>
      </c>
      <c r="EM12" t="s">
        <v>537</v>
      </c>
      <c r="EN12" s="16" t="s">
        <v>210</v>
      </c>
    </row>
    <row r="13" spans="1:145" x14ac:dyDescent="0.3">
      <c r="A13" s="12" t="s">
        <v>76</v>
      </c>
      <c r="B13" s="6" t="s">
        <v>1422</v>
      </c>
      <c r="C13">
        <v>2</v>
      </c>
      <c r="D13" s="6">
        <v>1</v>
      </c>
      <c r="E13" s="12">
        <v>40</v>
      </c>
      <c r="F13" s="6">
        <v>80</v>
      </c>
      <c r="G13">
        <v>26.79</v>
      </c>
      <c r="H13" s="18">
        <v>26.79</v>
      </c>
      <c r="I13" s="18">
        <v>26.79</v>
      </c>
      <c r="J13" s="87">
        <v>0</v>
      </c>
      <c r="K13">
        <v>2466</v>
      </c>
      <c r="L13">
        <v>2466</v>
      </c>
      <c r="M13">
        <v>2466</v>
      </c>
      <c r="N13" s="88">
        <v>0</v>
      </c>
      <c r="O13">
        <v>-3.3739699999999999</v>
      </c>
      <c r="P13" s="6">
        <v>-3.3739699999999999</v>
      </c>
      <c r="Q13" s="99">
        <v>-59.86844</v>
      </c>
      <c r="R13" s="6">
        <v>-59.86844</v>
      </c>
      <c r="S13" s="7">
        <v>1</v>
      </c>
      <c r="T13" s="7">
        <v>0</v>
      </c>
      <c r="U13" s="7">
        <v>0</v>
      </c>
      <c r="V13" s="7">
        <v>0</v>
      </c>
      <c r="W13" s="7">
        <v>1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8">
        <v>0</v>
      </c>
      <c r="AF13" s="44">
        <v>1</v>
      </c>
      <c r="AG13" s="6">
        <v>0</v>
      </c>
      <c r="AH13">
        <v>20.344999999999999</v>
      </c>
      <c r="AI13">
        <v>2.0750000000000002</v>
      </c>
      <c r="AJ13">
        <v>20.12</v>
      </c>
      <c r="AK13">
        <v>1.45</v>
      </c>
      <c r="AM13" s="6"/>
      <c r="AN13">
        <v>27</v>
      </c>
      <c r="AO13">
        <v>31</v>
      </c>
      <c r="AR13">
        <v>3</v>
      </c>
      <c r="AS13" s="6">
        <v>0.1</v>
      </c>
      <c r="AT13"/>
      <c r="AX13">
        <v>12.5</v>
      </c>
      <c r="AY13" s="6">
        <v>0.2</v>
      </c>
      <c r="AZ13" s="12"/>
      <c r="BG13">
        <v>1</v>
      </c>
      <c r="CB13">
        <v>1</v>
      </c>
      <c r="CC13">
        <v>1</v>
      </c>
      <c r="EM13" t="s">
        <v>537</v>
      </c>
      <c r="EN13" s="16" t="s">
        <v>210</v>
      </c>
    </row>
    <row r="14" spans="1:145" x14ac:dyDescent="0.3">
      <c r="A14" s="12" t="s">
        <v>76</v>
      </c>
      <c r="B14" s="6" t="s">
        <v>1425</v>
      </c>
      <c r="C14">
        <v>2</v>
      </c>
      <c r="D14" s="6">
        <v>1</v>
      </c>
      <c r="E14">
        <v>210</v>
      </c>
      <c r="F14" s="6">
        <v>780</v>
      </c>
      <c r="G14">
        <v>27.24</v>
      </c>
      <c r="H14" s="18">
        <v>27.24</v>
      </c>
      <c r="I14" s="18">
        <v>27.24</v>
      </c>
      <c r="J14" s="6">
        <v>0</v>
      </c>
      <c r="K14">
        <v>1057.21</v>
      </c>
      <c r="L14">
        <v>1057.21</v>
      </c>
      <c r="M14">
        <v>1057.21</v>
      </c>
      <c r="N14" s="6">
        <v>0</v>
      </c>
      <c r="O14" s="12">
        <v>12.196339999999999</v>
      </c>
      <c r="P14" s="6">
        <v>12.196339999999999</v>
      </c>
      <c r="Q14">
        <v>-71.33493</v>
      </c>
      <c r="R14" s="6">
        <v>-71.33493</v>
      </c>
      <c r="S14" s="7">
        <v>1</v>
      </c>
      <c r="T14" s="7">
        <v>0</v>
      </c>
      <c r="U14" s="7">
        <v>0</v>
      </c>
      <c r="V14" s="7">
        <v>0</v>
      </c>
      <c r="W14" s="7">
        <v>1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8">
        <v>0</v>
      </c>
      <c r="AF14" s="44">
        <v>1</v>
      </c>
      <c r="AG14" s="6"/>
      <c r="AH14">
        <v>15.5</v>
      </c>
      <c r="AI14">
        <v>1.9</v>
      </c>
      <c r="AJ14">
        <v>17.75</v>
      </c>
      <c r="AK14">
        <v>1.95</v>
      </c>
      <c r="AM14" s="6"/>
      <c r="AS14" s="6"/>
      <c r="AT14"/>
      <c r="AY14" s="6"/>
      <c r="AZ14" s="12"/>
      <c r="BF14">
        <v>1</v>
      </c>
      <c r="CB14">
        <v>1</v>
      </c>
      <c r="CH14">
        <v>1</v>
      </c>
      <c r="EM14" t="s">
        <v>537</v>
      </c>
      <c r="EN14" s="16" t="s">
        <v>210</v>
      </c>
    </row>
    <row r="15" spans="1:145" x14ac:dyDescent="0.3">
      <c r="A15" s="12" t="s">
        <v>76</v>
      </c>
      <c r="B15" s="6" t="s">
        <v>1426</v>
      </c>
      <c r="C15">
        <v>2</v>
      </c>
      <c r="D15" s="6">
        <v>1</v>
      </c>
      <c r="E15">
        <v>230</v>
      </c>
      <c r="F15" s="6">
        <v>1000</v>
      </c>
      <c r="G15">
        <v>17.010000000000002</v>
      </c>
      <c r="H15" s="18">
        <v>24.98</v>
      </c>
      <c r="I15" s="18">
        <v>20.903333333333336</v>
      </c>
      <c r="J15" s="87">
        <v>3.9881616483454172</v>
      </c>
      <c r="K15">
        <v>2213</v>
      </c>
      <c r="L15">
        <v>3725</v>
      </c>
      <c r="M15" s="63">
        <v>2789.6666666666665</v>
      </c>
      <c r="N15" s="88">
        <v>817.32327345630745</v>
      </c>
      <c r="O15">
        <v>-2.4656500000000001</v>
      </c>
      <c r="P15" s="6">
        <v>-1.0183899999999999</v>
      </c>
      <c r="Q15" s="99">
        <v>-77.999799999999993</v>
      </c>
      <c r="R15" s="6">
        <v>-76.707139999999995</v>
      </c>
      <c r="S15" s="7">
        <v>1</v>
      </c>
      <c r="T15" s="7">
        <v>0</v>
      </c>
      <c r="U15" s="7">
        <v>0</v>
      </c>
      <c r="V15" s="7">
        <v>0</v>
      </c>
      <c r="W15" s="7">
        <v>1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8">
        <v>0</v>
      </c>
      <c r="AF15" s="44">
        <v>1</v>
      </c>
      <c r="AG15" s="6">
        <v>0</v>
      </c>
      <c r="AH15">
        <v>28.75</v>
      </c>
      <c r="AI15">
        <v>1.75</v>
      </c>
      <c r="AJ15">
        <v>28.5</v>
      </c>
      <c r="AK15">
        <v>2</v>
      </c>
      <c r="AM15" s="6"/>
      <c r="AS15" s="6"/>
      <c r="AT15"/>
      <c r="AY15" s="6"/>
      <c r="AZ15" s="12"/>
      <c r="BG15">
        <v>1</v>
      </c>
      <c r="CB15">
        <v>1</v>
      </c>
      <c r="EM15" t="s">
        <v>537</v>
      </c>
      <c r="EN15" s="16" t="s">
        <v>210</v>
      </c>
    </row>
    <row r="16" spans="1:145" x14ac:dyDescent="0.3">
      <c r="A16" s="12" t="s">
        <v>49</v>
      </c>
      <c r="B16" s="6" t="s">
        <v>238</v>
      </c>
      <c r="C16">
        <v>2</v>
      </c>
      <c r="D16" s="6">
        <v>0</v>
      </c>
      <c r="E16" s="30"/>
      <c r="F16" s="6">
        <v>1200</v>
      </c>
      <c r="G16" s="18">
        <v>23.65</v>
      </c>
      <c r="H16" s="18">
        <v>27.06</v>
      </c>
      <c r="I16" s="18">
        <v>25.816923076923072</v>
      </c>
      <c r="J16" s="87">
        <v>1.1695396859119735</v>
      </c>
      <c r="K16" s="94">
        <v>1127</v>
      </c>
      <c r="L16" s="63">
        <v>2588</v>
      </c>
      <c r="M16" s="63">
        <v>1702.7692307692307</v>
      </c>
      <c r="N16" s="88">
        <v>459.53131083858187</v>
      </c>
      <c r="O16" s="12">
        <v>-4.3605600000000004</v>
      </c>
      <c r="P16" s="6">
        <v>7.7130900000000002</v>
      </c>
      <c r="Q16" s="99">
        <v>-11.350099999999999</v>
      </c>
      <c r="R16" s="96">
        <v>31.553349999999998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8">
        <v>0</v>
      </c>
      <c r="AF16" s="44">
        <v>1</v>
      </c>
      <c r="AG16" s="6"/>
      <c r="AH16">
        <v>23</v>
      </c>
      <c r="AI16">
        <v>4</v>
      </c>
      <c r="AM16" s="6"/>
      <c r="AN16">
        <v>10</v>
      </c>
      <c r="AO16">
        <v>30</v>
      </c>
      <c r="AP16">
        <v>4</v>
      </c>
      <c r="AQ16">
        <v>2</v>
      </c>
      <c r="AR16">
        <v>2.5</v>
      </c>
      <c r="AS16" s="6">
        <v>0.5</v>
      </c>
      <c r="AT16"/>
      <c r="AY16" s="6"/>
      <c r="AZ16" s="12"/>
      <c r="BG16">
        <v>1</v>
      </c>
      <c r="DW16">
        <v>1</v>
      </c>
      <c r="DX16">
        <v>1</v>
      </c>
      <c r="DY16" s="6">
        <v>1</v>
      </c>
      <c r="EM16" t="s">
        <v>539</v>
      </c>
      <c r="EN16" s="16" t="s">
        <v>210</v>
      </c>
    </row>
    <row r="17" spans="1:422" x14ac:dyDescent="0.3">
      <c r="A17" s="12" t="s">
        <v>49</v>
      </c>
      <c r="B17" s="6" t="s">
        <v>240</v>
      </c>
      <c r="C17">
        <v>2</v>
      </c>
      <c r="D17" s="6">
        <v>0</v>
      </c>
      <c r="E17">
        <v>40</v>
      </c>
      <c r="F17" s="6">
        <v>2000</v>
      </c>
      <c r="G17" s="18">
        <v>18.59</v>
      </c>
      <c r="H17" s="18">
        <v>26.56</v>
      </c>
      <c r="I17" s="18">
        <v>23.317916666666662</v>
      </c>
      <c r="J17" s="87">
        <v>2.2571682512592526</v>
      </c>
      <c r="K17" s="94">
        <v>516</v>
      </c>
      <c r="L17" s="63">
        <v>1454</v>
      </c>
      <c r="M17" s="63">
        <v>988.41666666666663</v>
      </c>
      <c r="N17" s="88">
        <v>214.00892233871852</v>
      </c>
      <c r="O17" s="12">
        <v>-28.125060000000001</v>
      </c>
      <c r="P17" s="6">
        <v>3.7525900000000001</v>
      </c>
      <c r="Q17" s="99">
        <v>26.301390000000001</v>
      </c>
      <c r="R17" s="96">
        <v>40.351770000000002</v>
      </c>
      <c r="S17" s="7">
        <v>1</v>
      </c>
      <c r="T17" s="7">
        <v>1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1</v>
      </c>
      <c r="AD17" s="7">
        <v>0</v>
      </c>
      <c r="AE17" s="8">
        <v>0</v>
      </c>
      <c r="AF17" s="44">
        <v>1</v>
      </c>
      <c r="AG17" s="6"/>
      <c r="AM17" s="6"/>
      <c r="AN17">
        <v>33</v>
      </c>
      <c r="AO17">
        <v>80</v>
      </c>
      <c r="AP17">
        <v>2</v>
      </c>
      <c r="AQ17">
        <v>0</v>
      </c>
      <c r="AS17" s="6"/>
      <c r="AT17"/>
      <c r="AY17" s="6"/>
      <c r="AZ17" s="12">
        <v>24</v>
      </c>
      <c r="BA17" s="6">
        <v>4</v>
      </c>
      <c r="BG17">
        <v>1</v>
      </c>
      <c r="BJ17" s="6">
        <v>1</v>
      </c>
      <c r="BK17">
        <v>1</v>
      </c>
      <c r="BL17" s="6">
        <v>1</v>
      </c>
      <c r="BQ17">
        <v>1</v>
      </c>
      <c r="BR17">
        <v>1</v>
      </c>
      <c r="DV17">
        <v>1</v>
      </c>
      <c r="DW17">
        <v>1</v>
      </c>
      <c r="DX17">
        <v>1</v>
      </c>
      <c r="DY17" s="6">
        <v>1</v>
      </c>
      <c r="EM17" t="s">
        <v>539</v>
      </c>
      <c r="EN17" s="16" t="s">
        <v>533</v>
      </c>
    </row>
    <row r="18" spans="1:422" x14ac:dyDescent="0.3">
      <c r="A18" s="12" t="s">
        <v>49</v>
      </c>
      <c r="B18" s="6" t="s">
        <v>266</v>
      </c>
      <c r="C18">
        <v>2</v>
      </c>
      <c r="D18" s="6">
        <v>0</v>
      </c>
      <c r="E18" s="30"/>
      <c r="F18" s="6">
        <v>1500</v>
      </c>
      <c r="G18">
        <v>24.23</v>
      </c>
      <c r="H18">
        <v>26.22</v>
      </c>
      <c r="I18" s="18">
        <v>25.173333333333336</v>
      </c>
      <c r="J18" s="87">
        <v>0.99901618271844406</v>
      </c>
      <c r="K18">
        <v>1574.98</v>
      </c>
      <c r="L18">
        <v>2584.84</v>
      </c>
      <c r="M18">
        <v>2032.2399999999998</v>
      </c>
      <c r="N18" s="88">
        <v>511.63619066676841</v>
      </c>
      <c r="O18" s="12">
        <v>-2.1081799999999999</v>
      </c>
      <c r="P18" s="6">
        <v>4.2803399999999998</v>
      </c>
      <c r="Q18">
        <v>10.316509999999999</v>
      </c>
      <c r="R18" s="6">
        <v>12.812060000000001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8">
        <v>0</v>
      </c>
      <c r="AF18" s="44">
        <v>1</v>
      </c>
      <c r="AG18" s="6"/>
      <c r="AH18">
        <v>36.700000000000003</v>
      </c>
      <c r="AI18">
        <v>2.9</v>
      </c>
      <c r="AJ18">
        <v>47.1</v>
      </c>
      <c r="AK18">
        <v>8.6</v>
      </c>
      <c r="AM18" s="6"/>
      <c r="AS18" s="6"/>
      <c r="AT18"/>
      <c r="AY18" s="6"/>
      <c r="AZ18" s="12"/>
      <c r="BG18">
        <v>1</v>
      </c>
      <c r="EM18" t="s">
        <v>539</v>
      </c>
      <c r="EN18" s="16" t="s">
        <v>210</v>
      </c>
    </row>
    <row r="19" spans="1:422" x14ac:dyDescent="0.3">
      <c r="A19" s="12" t="s">
        <v>49</v>
      </c>
      <c r="B19" s="6" t="s">
        <v>283</v>
      </c>
      <c r="C19">
        <v>2</v>
      </c>
      <c r="D19" s="6">
        <v>1</v>
      </c>
      <c r="E19" s="30"/>
      <c r="F19" s="93"/>
      <c r="G19">
        <v>18.04</v>
      </c>
      <c r="H19">
        <v>25.5</v>
      </c>
      <c r="I19" s="18">
        <v>21.894444444444446</v>
      </c>
      <c r="J19" s="87">
        <v>2.6143933861945334</v>
      </c>
      <c r="K19">
        <v>516</v>
      </c>
      <c r="L19">
        <v>1023</v>
      </c>
      <c r="M19" s="63">
        <v>784.66666666666663</v>
      </c>
      <c r="N19" s="88">
        <v>186.98529353935834</v>
      </c>
      <c r="O19" s="12">
        <v>-28.453250000000001</v>
      </c>
      <c r="P19" s="6">
        <v>-13.134869999999999</v>
      </c>
      <c r="Q19" s="99">
        <v>30.59432</v>
      </c>
      <c r="R19" s="6">
        <v>40.54486</v>
      </c>
      <c r="S19" s="7">
        <v>0</v>
      </c>
      <c r="T19" s="7">
        <v>1</v>
      </c>
      <c r="U19" s="7">
        <v>1</v>
      </c>
      <c r="V19" s="7">
        <v>1</v>
      </c>
      <c r="W19" s="7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8">
        <v>0</v>
      </c>
      <c r="AF19" s="44">
        <v>1</v>
      </c>
      <c r="AG19" s="6"/>
      <c r="AM19" s="6"/>
      <c r="AS19" s="6"/>
      <c r="AT19"/>
      <c r="AY19" s="6"/>
      <c r="AZ19" s="12"/>
      <c r="BL19" s="6">
        <v>1</v>
      </c>
      <c r="BR19">
        <v>1</v>
      </c>
      <c r="BY19">
        <v>1</v>
      </c>
      <c r="BZ19">
        <v>1</v>
      </c>
      <c r="CE19">
        <v>1</v>
      </c>
      <c r="CH19">
        <v>1</v>
      </c>
      <c r="CI19">
        <v>1</v>
      </c>
      <c r="EM19" t="s">
        <v>539</v>
      </c>
      <c r="EN19" s="16" t="s">
        <v>533</v>
      </c>
      <c r="EO19" t="s">
        <v>593</v>
      </c>
    </row>
    <row r="20" spans="1:422" x14ac:dyDescent="0.3">
      <c r="A20" s="12" t="s">
        <v>49</v>
      </c>
      <c r="B20" s="6" t="s">
        <v>285</v>
      </c>
      <c r="C20">
        <v>2</v>
      </c>
      <c r="D20" s="6">
        <v>1</v>
      </c>
      <c r="E20" s="30"/>
      <c r="F20" s="93"/>
      <c r="G20" s="18">
        <v>16.579999999999998</v>
      </c>
      <c r="H20" s="18">
        <v>23.62</v>
      </c>
      <c r="I20" s="18">
        <v>19.596666666666668</v>
      </c>
      <c r="J20" s="87">
        <v>3.6263526212067583</v>
      </c>
      <c r="K20" s="94">
        <v>568</v>
      </c>
      <c r="L20" s="63">
        <v>867</v>
      </c>
      <c r="M20" s="63">
        <v>723.33333333333337</v>
      </c>
      <c r="N20" s="88">
        <v>149.84102686959059</v>
      </c>
      <c r="O20" s="12">
        <v>-32.452269999999999</v>
      </c>
      <c r="P20" s="6">
        <v>-26.871829999999999</v>
      </c>
      <c r="Q20" s="99">
        <v>28.597930000000002</v>
      </c>
      <c r="R20" s="96">
        <v>32.771859999999997</v>
      </c>
      <c r="S20" s="7">
        <v>1</v>
      </c>
      <c r="T20" s="7">
        <v>0</v>
      </c>
      <c r="U20" s="7">
        <v>1</v>
      </c>
      <c r="V20" s="7">
        <v>0</v>
      </c>
      <c r="W20" s="7">
        <v>1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</v>
      </c>
      <c r="AD20" s="7">
        <v>0</v>
      </c>
      <c r="AE20" s="8">
        <v>0</v>
      </c>
      <c r="AF20" s="44">
        <v>1</v>
      </c>
      <c r="AG20" s="6"/>
      <c r="AM20" s="6"/>
      <c r="AP20">
        <v>0.3</v>
      </c>
      <c r="AQ20">
        <v>0</v>
      </c>
      <c r="AS20" s="6"/>
      <c r="AT20"/>
      <c r="AY20" s="6"/>
      <c r="AZ20" s="12"/>
      <c r="BE20">
        <v>1</v>
      </c>
      <c r="BP20">
        <v>1</v>
      </c>
      <c r="CE20">
        <v>1</v>
      </c>
      <c r="CI20">
        <v>1</v>
      </c>
      <c r="DW20">
        <v>1</v>
      </c>
      <c r="EM20" t="s">
        <v>539</v>
      </c>
      <c r="EN20" s="16" t="s">
        <v>210</v>
      </c>
    </row>
    <row r="21" spans="1:422" s="51" customFormat="1" x14ac:dyDescent="0.3">
      <c r="A21" s="12" t="s">
        <v>49</v>
      </c>
      <c r="B21" s="6" t="s">
        <v>306</v>
      </c>
      <c r="C21">
        <v>1</v>
      </c>
      <c r="D21" s="6">
        <v>1</v>
      </c>
      <c r="E21">
        <v>26</v>
      </c>
      <c r="F21" s="6">
        <v>1458</v>
      </c>
      <c r="G21" s="18">
        <v>23.65</v>
      </c>
      <c r="H21" s="18">
        <v>26.22</v>
      </c>
      <c r="I21" s="18">
        <v>24.981999999999999</v>
      </c>
      <c r="J21" s="87">
        <v>0.91349329499455001</v>
      </c>
      <c r="K21" s="94">
        <v>1711</v>
      </c>
      <c r="L21" s="63">
        <v>2588</v>
      </c>
      <c r="M21" s="63">
        <v>2119.8000000000002</v>
      </c>
      <c r="N21" s="88">
        <v>432.40802490240651</v>
      </c>
      <c r="O21" s="95">
        <v>-2.8845999999999998</v>
      </c>
      <c r="P21" s="96">
        <v>7.3167</v>
      </c>
      <c r="Q21" s="99">
        <v>8.9139999999999997</v>
      </c>
      <c r="R21" s="96">
        <v>13.283300000000001</v>
      </c>
      <c r="S21" s="97">
        <v>1</v>
      </c>
      <c r="T21" s="7">
        <v>0</v>
      </c>
      <c r="U21" s="7">
        <v>0</v>
      </c>
      <c r="V21" s="7">
        <v>0</v>
      </c>
      <c r="W21" s="7">
        <v>1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1</v>
      </c>
      <c r="AD21" s="7">
        <v>0</v>
      </c>
      <c r="AE21" s="8">
        <v>0</v>
      </c>
      <c r="AF21" s="44">
        <v>1</v>
      </c>
      <c r="AG21" s="6"/>
      <c r="AH21">
        <v>130</v>
      </c>
      <c r="AI21"/>
      <c r="AJ21">
        <v>90</v>
      </c>
      <c r="AK21"/>
      <c r="AL21"/>
      <c r="AM21" s="6"/>
      <c r="AN21"/>
      <c r="AO21"/>
      <c r="AP21"/>
      <c r="AQ21"/>
      <c r="AR21"/>
      <c r="AS21" s="6"/>
      <c r="AT21"/>
      <c r="AU21"/>
      <c r="AV21"/>
      <c r="AW21"/>
      <c r="AX21"/>
      <c r="AY21" s="6"/>
      <c r="AZ21" s="12"/>
      <c r="BA21" s="6"/>
      <c r="BB21"/>
      <c r="BC21"/>
      <c r="BD21"/>
      <c r="BE21"/>
      <c r="BF21"/>
      <c r="BG21">
        <v>1</v>
      </c>
      <c r="BH21"/>
      <c r="BI21"/>
      <c r="BJ21" s="6"/>
      <c r="BK21"/>
      <c r="BL21" s="6"/>
      <c r="BM21"/>
      <c r="BN21"/>
      <c r="BO21"/>
      <c r="BP21"/>
      <c r="BQ21"/>
      <c r="BR21"/>
      <c r="BS21"/>
      <c r="BT21" s="6"/>
      <c r="BU21"/>
      <c r="BV21"/>
      <c r="BW21"/>
      <c r="BX21"/>
      <c r="BY21"/>
      <c r="BZ21"/>
      <c r="CA21" s="6"/>
      <c r="CB21">
        <v>1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 s="6"/>
      <c r="CT21"/>
      <c r="CU21" s="6"/>
      <c r="CV21"/>
      <c r="CW21"/>
      <c r="CX21" s="6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 s="6"/>
      <c r="DO21"/>
      <c r="DP21"/>
      <c r="DQ21"/>
      <c r="DR21"/>
      <c r="DS21" s="6"/>
      <c r="DT21">
        <v>1</v>
      </c>
      <c r="DU21"/>
      <c r="DV21">
        <v>1</v>
      </c>
      <c r="DW21"/>
      <c r="DX21"/>
      <c r="DY21" s="6">
        <v>1</v>
      </c>
      <c r="DZ21"/>
      <c r="EA21"/>
      <c r="EB21"/>
      <c r="EC21"/>
      <c r="ED21"/>
      <c r="EE21"/>
      <c r="EF21"/>
      <c r="EG21"/>
      <c r="EH21"/>
      <c r="EI21"/>
      <c r="EJ21"/>
      <c r="EK21"/>
      <c r="EL21" s="6"/>
      <c r="EM21" t="s">
        <v>539</v>
      </c>
      <c r="EN21" s="16" t="s">
        <v>553</v>
      </c>
      <c r="EO21" t="s">
        <v>570</v>
      </c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</row>
    <row r="22" spans="1:422" x14ac:dyDescent="0.3">
      <c r="A22" s="12" t="s">
        <v>27</v>
      </c>
      <c r="B22" s="6" t="s">
        <v>308</v>
      </c>
      <c r="C22">
        <v>1</v>
      </c>
      <c r="D22" s="6">
        <v>1</v>
      </c>
      <c r="E22" s="30"/>
      <c r="F22" s="93"/>
      <c r="G22" s="18">
        <v>7.8</v>
      </c>
      <c r="H22" s="18">
        <v>13.1</v>
      </c>
      <c r="I22" s="18">
        <v>10.555000000000001</v>
      </c>
      <c r="J22" s="87">
        <v>1.4449597999700037</v>
      </c>
      <c r="K22" s="94">
        <v>528</v>
      </c>
      <c r="L22" s="63">
        <v>3046</v>
      </c>
      <c r="M22" s="63">
        <v>1471.5555555555557</v>
      </c>
      <c r="N22" s="88">
        <v>605.62570679589419</v>
      </c>
      <c r="O22" s="12">
        <v>39.22871</v>
      </c>
      <c r="P22" s="6">
        <v>54.743879999999997</v>
      </c>
      <c r="Q22" s="99">
        <v>-128.55393000000001</v>
      </c>
      <c r="R22" s="96">
        <v>-120.58324</v>
      </c>
      <c r="S22" s="7">
        <v>1</v>
      </c>
      <c r="T22" s="7">
        <v>0</v>
      </c>
      <c r="U22" s="7">
        <v>0</v>
      </c>
      <c r="V22" s="7">
        <v>0</v>
      </c>
      <c r="W22" s="7">
        <v>1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8">
        <v>0</v>
      </c>
      <c r="AF22" s="44">
        <v>1</v>
      </c>
      <c r="AG22" s="6"/>
      <c r="AH22">
        <v>34</v>
      </c>
      <c r="AJ22">
        <v>44</v>
      </c>
      <c r="AM22" s="6"/>
      <c r="AN22">
        <v>28</v>
      </c>
      <c r="AO22">
        <v>96</v>
      </c>
      <c r="AP22">
        <v>4.0999999999999996</v>
      </c>
      <c r="AQ22">
        <v>0.4</v>
      </c>
      <c r="AR22">
        <v>4.5</v>
      </c>
      <c r="AS22" s="6">
        <v>1.5</v>
      </c>
      <c r="AT22">
        <v>14</v>
      </c>
      <c r="AU22">
        <v>1</v>
      </c>
      <c r="AX22">
        <v>130</v>
      </c>
      <c r="AY22" s="6">
        <v>78</v>
      </c>
      <c r="AZ22" s="12"/>
      <c r="BE22">
        <v>1</v>
      </c>
      <c r="CB22">
        <v>1</v>
      </c>
      <c r="EM22" t="s">
        <v>538</v>
      </c>
      <c r="EN22" s="16" t="s">
        <v>312</v>
      </c>
      <c r="EO22" s="59"/>
    </row>
    <row r="23" spans="1:422" x14ac:dyDescent="0.3">
      <c r="A23" s="12" t="s">
        <v>88</v>
      </c>
      <c r="B23" s="6" t="s">
        <v>317</v>
      </c>
      <c r="C23">
        <v>1</v>
      </c>
      <c r="D23" s="6">
        <v>1</v>
      </c>
      <c r="E23">
        <v>1245</v>
      </c>
      <c r="F23" s="6">
        <v>1434</v>
      </c>
      <c r="G23" s="18">
        <v>10.83</v>
      </c>
      <c r="H23" s="18">
        <v>10.83</v>
      </c>
      <c r="I23" s="18">
        <v>10.83</v>
      </c>
      <c r="J23" s="87">
        <v>0</v>
      </c>
      <c r="K23" s="94">
        <v>581</v>
      </c>
      <c r="L23" s="63">
        <v>581</v>
      </c>
      <c r="M23" s="63">
        <v>581</v>
      </c>
      <c r="N23" s="88">
        <v>0</v>
      </c>
      <c r="O23" s="12">
        <v>-39.149250000000002</v>
      </c>
      <c r="P23" s="6">
        <v>-38.999229999999997</v>
      </c>
      <c r="Q23" s="99">
        <v>-71.066289999999995</v>
      </c>
      <c r="R23" s="96">
        <v>-70.263980000000004</v>
      </c>
      <c r="S23" s="7">
        <v>0</v>
      </c>
      <c r="T23" s="7">
        <v>0</v>
      </c>
      <c r="U23" s="7">
        <v>1</v>
      </c>
      <c r="V23" s="7">
        <v>1</v>
      </c>
      <c r="W23" s="7">
        <v>1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8">
        <v>0</v>
      </c>
      <c r="AF23" s="44">
        <v>5</v>
      </c>
      <c r="AG23" s="6"/>
      <c r="AL23">
        <v>50</v>
      </c>
      <c r="AM23" s="6"/>
      <c r="AS23" s="6"/>
      <c r="AT23"/>
      <c r="AY23" s="6"/>
      <c r="AZ23" s="12"/>
      <c r="BP23">
        <v>1</v>
      </c>
      <c r="BX23">
        <v>1</v>
      </c>
      <c r="CH23">
        <v>1</v>
      </c>
      <c r="CI23">
        <v>1</v>
      </c>
      <c r="EM23" t="s">
        <v>537</v>
      </c>
      <c r="EN23" s="16" t="s">
        <v>210</v>
      </c>
    </row>
    <row r="24" spans="1:422" x14ac:dyDescent="0.3">
      <c r="A24" s="12" t="s">
        <v>88</v>
      </c>
      <c r="B24" s="6" t="s">
        <v>319</v>
      </c>
      <c r="C24">
        <v>1</v>
      </c>
      <c r="D24" s="6">
        <v>1</v>
      </c>
      <c r="E24">
        <v>0</v>
      </c>
      <c r="F24" s="6">
        <v>100</v>
      </c>
      <c r="G24" s="18">
        <v>6.42</v>
      </c>
      <c r="H24" s="18">
        <v>12.23</v>
      </c>
      <c r="I24" s="18">
        <v>9.3249999999999993</v>
      </c>
      <c r="J24" s="87">
        <v>2.4021171217629425</v>
      </c>
      <c r="K24" s="94">
        <v>1338</v>
      </c>
      <c r="L24" s="63">
        <v>1877</v>
      </c>
      <c r="M24" s="63">
        <v>1673.25</v>
      </c>
      <c r="N24" s="88">
        <v>233.74113173908151</v>
      </c>
      <c r="O24" s="12">
        <v>-48.453830000000004</v>
      </c>
      <c r="P24" s="6">
        <v>-37.685830000000003</v>
      </c>
      <c r="Q24" s="99">
        <v>-74.159390000000002</v>
      </c>
      <c r="R24" s="96">
        <v>-71.563519999999997</v>
      </c>
      <c r="S24" s="7">
        <v>1</v>
      </c>
      <c r="T24" s="7">
        <v>0</v>
      </c>
      <c r="U24" s="7">
        <v>0</v>
      </c>
      <c r="V24" s="7">
        <v>0</v>
      </c>
      <c r="W24" s="7">
        <v>1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8">
        <v>0</v>
      </c>
      <c r="AF24" s="44">
        <v>1</v>
      </c>
      <c r="AG24" s="6"/>
      <c r="AH24">
        <v>53.32</v>
      </c>
      <c r="AI24">
        <v>3</v>
      </c>
      <c r="AJ24">
        <v>60.6</v>
      </c>
      <c r="AK24">
        <v>0.9</v>
      </c>
      <c r="AM24" s="6"/>
      <c r="AN24">
        <v>70</v>
      </c>
      <c r="AO24">
        <v>90</v>
      </c>
      <c r="AP24">
        <v>2.35</v>
      </c>
      <c r="AQ24">
        <v>0.45</v>
      </c>
      <c r="AR24">
        <v>1.5</v>
      </c>
      <c r="AS24" s="6">
        <v>0</v>
      </c>
      <c r="AT24"/>
      <c r="AX24">
        <v>54</v>
      </c>
      <c r="AY24" s="6">
        <v>2</v>
      </c>
      <c r="AZ24" s="12"/>
      <c r="BD24">
        <v>1</v>
      </c>
      <c r="BE24">
        <v>1</v>
      </c>
      <c r="CE24">
        <v>1</v>
      </c>
      <c r="CH24">
        <v>1</v>
      </c>
      <c r="CI24">
        <v>1</v>
      </c>
      <c r="EM24" t="s">
        <v>537</v>
      </c>
      <c r="EN24" s="16" t="s">
        <v>554</v>
      </c>
    </row>
    <row r="25" spans="1:422" x14ac:dyDescent="0.3">
      <c r="A25" s="12" t="s">
        <v>31</v>
      </c>
      <c r="B25" s="6" t="s">
        <v>325</v>
      </c>
      <c r="C25">
        <v>1</v>
      </c>
      <c r="D25" s="6">
        <v>1</v>
      </c>
      <c r="E25">
        <v>0</v>
      </c>
      <c r="F25" s="6">
        <v>730</v>
      </c>
      <c r="G25">
        <v>5.01</v>
      </c>
      <c r="H25" s="18">
        <v>13</v>
      </c>
      <c r="I25" s="18">
        <v>8.7727906976744183</v>
      </c>
      <c r="J25" s="87">
        <v>1.7373766836422713</v>
      </c>
      <c r="K25">
        <v>310.45999999999998</v>
      </c>
      <c r="L25">
        <v>955.06</v>
      </c>
      <c r="M25">
        <v>623.51348837209309</v>
      </c>
      <c r="N25" s="88">
        <v>121.71083963706897</v>
      </c>
      <c r="O25" s="12">
        <v>42.331829999999997</v>
      </c>
      <c r="P25" s="6">
        <v>59.877310000000001</v>
      </c>
      <c r="Q25">
        <v>-3.5964900000000002</v>
      </c>
      <c r="R25" s="6">
        <v>47.995289999999997</v>
      </c>
      <c r="S25" s="7">
        <v>1</v>
      </c>
      <c r="T25" s="7">
        <v>0</v>
      </c>
      <c r="U25" s="7">
        <v>0</v>
      </c>
      <c r="V25" s="7">
        <v>1</v>
      </c>
      <c r="W25" s="7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1</v>
      </c>
      <c r="AD25" s="7">
        <v>1</v>
      </c>
      <c r="AE25" s="8">
        <v>0</v>
      </c>
      <c r="AF25" s="44">
        <v>1</v>
      </c>
      <c r="AG25" s="6">
        <v>0</v>
      </c>
      <c r="AH25">
        <v>38.89</v>
      </c>
      <c r="AJ25">
        <v>40</v>
      </c>
      <c r="AM25" s="6"/>
      <c r="AN25">
        <v>80</v>
      </c>
      <c r="AO25">
        <v>300</v>
      </c>
      <c r="AP25">
        <v>1.2</v>
      </c>
      <c r="AS25" s="6"/>
      <c r="AT25"/>
      <c r="AY25" s="6"/>
      <c r="AZ25" s="12"/>
      <c r="BE25">
        <v>1</v>
      </c>
      <c r="BX25">
        <v>1</v>
      </c>
      <c r="CE25">
        <v>1</v>
      </c>
      <c r="CH25">
        <v>1</v>
      </c>
      <c r="CI25">
        <v>1</v>
      </c>
      <c r="DT25">
        <v>1</v>
      </c>
      <c r="DU25">
        <v>1</v>
      </c>
      <c r="DX25">
        <v>1</v>
      </c>
      <c r="EA25">
        <v>1</v>
      </c>
      <c r="EE25">
        <v>1</v>
      </c>
      <c r="EF25">
        <v>1</v>
      </c>
      <c r="EG25">
        <v>1</v>
      </c>
      <c r="EM25" t="s">
        <v>536</v>
      </c>
      <c r="EN25" s="16" t="s">
        <v>224</v>
      </c>
    </row>
    <row r="26" spans="1:422" x14ac:dyDescent="0.3">
      <c r="A26" s="12" t="s">
        <v>31</v>
      </c>
      <c r="B26" s="6" t="s">
        <v>133</v>
      </c>
      <c r="C26">
        <v>1</v>
      </c>
      <c r="D26" s="6">
        <v>1</v>
      </c>
      <c r="E26">
        <v>100</v>
      </c>
      <c r="F26" s="6">
        <v>2100</v>
      </c>
      <c r="G26" s="18">
        <v>7.9</v>
      </c>
      <c r="H26" s="18">
        <v>14.44</v>
      </c>
      <c r="I26" s="18">
        <v>10.715714285714286</v>
      </c>
      <c r="J26" s="87">
        <v>1.6908192810793841</v>
      </c>
      <c r="K26" s="94">
        <v>539</v>
      </c>
      <c r="L26" s="63">
        <v>1781</v>
      </c>
      <c r="M26" s="63">
        <v>928.57142857142856</v>
      </c>
      <c r="N26" s="88">
        <v>317.26007891311775</v>
      </c>
      <c r="O26" s="95">
        <v>39.917499999999997</v>
      </c>
      <c r="P26" s="96">
        <v>52.85</v>
      </c>
      <c r="Q26" s="99">
        <v>-0.12762000000000001</v>
      </c>
      <c r="R26" s="96">
        <v>25.865320000000001</v>
      </c>
      <c r="S26" s="97">
        <v>1</v>
      </c>
      <c r="T26" s="7">
        <v>0</v>
      </c>
      <c r="U26" s="7">
        <v>1</v>
      </c>
      <c r="V26" s="7">
        <v>1</v>
      </c>
      <c r="W26" s="7">
        <v>1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97">
        <v>1</v>
      </c>
      <c r="AD26" s="97">
        <v>1</v>
      </c>
      <c r="AE26" s="8">
        <v>0</v>
      </c>
      <c r="AF26" s="44">
        <v>1</v>
      </c>
      <c r="AG26" s="6"/>
      <c r="AH26">
        <v>45.08</v>
      </c>
      <c r="AJ26">
        <v>44.34</v>
      </c>
      <c r="AL26">
        <v>44.71</v>
      </c>
      <c r="AM26" s="6"/>
      <c r="AN26">
        <v>45</v>
      </c>
      <c r="AO26">
        <v>100</v>
      </c>
      <c r="AP26">
        <v>2</v>
      </c>
      <c r="AQ26">
        <v>0</v>
      </c>
      <c r="AS26" s="8"/>
      <c r="AT26"/>
      <c r="AY26" s="6"/>
      <c r="AZ26" s="12"/>
      <c r="BA26" s="8"/>
      <c r="BB26" s="7"/>
      <c r="BC26" s="7"/>
      <c r="BD26" s="7"/>
      <c r="BE26" s="7">
        <v>1</v>
      </c>
      <c r="BF26" s="7"/>
      <c r="BG26" s="7"/>
      <c r="BH26" s="7"/>
      <c r="BI26" s="7"/>
      <c r="BJ26" s="8"/>
      <c r="BK26" s="7"/>
      <c r="BL26" s="8"/>
      <c r="BM26" s="7"/>
      <c r="BN26" s="7"/>
      <c r="BO26" s="7"/>
      <c r="BP26" s="7">
        <v>1</v>
      </c>
      <c r="BQ26" s="7"/>
      <c r="BR26" s="7"/>
      <c r="BS26" s="7"/>
      <c r="BT26" s="8"/>
      <c r="BU26" s="7"/>
      <c r="BV26" s="7"/>
      <c r="BW26" s="7"/>
      <c r="BX26" s="7">
        <v>1</v>
      </c>
      <c r="BY26" s="7"/>
      <c r="BZ26" s="7"/>
      <c r="CA26" s="8"/>
      <c r="CB26" s="7">
        <v>1</v>
      </c>
      <c r="CC26" s="7">
        <v>1</v>
      </c>
      <c r="CD26" s="7"/>
      <c r="CE26" s="7">
        <v>1</v>
      </c>
      <c r="CF26" s="7"/>
      <c r="CG26" s="7"/>
      <c r="CH26" s="7">
        <v>1</v>
      </c>
      <c r="CI26" s="7">
        <v>1</v>
      </c>
      <c r="CJ26" s="7">
        <v>1</v>
      </c>
      <c r="CK26" s="7"/>
      <c r="CL26" s="7"/>
      <c r="CM26" s="7">
        <v>1</v>
      </c>
      <c r="CN26" s="7">
        <v>1</v>
      </c>
      <c r="CO26" s="7"/>
      <c r="CP26" s="7"/>
      <c r="CQ26" s="7"/>
      <c r="CR26" s="7"/>
      <c r="CS26" s="8"/>
      <c r="CT26" s="7"/>
      <c r="CU26" s="8"/>
      <c r="CV26" s="7"/>
      <c r="CW26" s="7"/>
      <c r="CX26" s="8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8"/>
      <c r="DO26" s="7"/>
      <c r="DP26" s="7"/>
      <c r="DQ26" s="7"/>
      <c r="DR26" s="7"/>
      <c r="DS26" s="8"/>
      <c r="DT26" s="7">
        <v>1</v>
      </c>
      <c r="DU26" s="7">
        <v>1</v>
      </c>
      <c r="DV26" s="7"/>
      <c r="DW26" s="7"/>
      <c r="DX26" s="7">
        <v>1</v>
      </c>
      <c r="DY26" s="8"/>
      <c r="DZ26" s="7"/>
      <c r="EA26" s="7">
        <v>1</v>
      </c>
      <c r="EB26" s="7"/>
      <c r="EC26" s="7"/>
      <c r="ED26" s="7">
        <v>1</v>
      </c>
      <c r="EE26" s="7"/>
      <c r="EF26" s="7"/>
      <c r="EG26" s="7">
        <v>1</v>
      </c>
      <c r="EH26" s="7">
        <v>1</v>
      </c>
      <c r="EI26" s="7"/>
      <c r="EJ26" s="7"/>
      <c r="EK26" s="7"/>
      <c r="EL26" s="8"/>
      <c r="EM26" t="s">
        <v>536</v>
      </c>
      <c r="EN26" s="16" t="s">
        <v>224</v>
      </c>
    </row>
    <row r="27" spans="1:422" x14ac:dyDescent="0.3">
      <c r="A27" s="12" t="s">
        <v>80</v>
      </c>
      <c r="B27" s="6" t="s">
        <v>605</v>
      </c>
      <c r="C27">
        <v>2</v>
      </c>
      <c r="D27" s="6">
        <v>0</v>
      </c>
      <c r="E27" s="12">
        <v>1000</v>
      </c>
      <c r="F27" s="6">
        <v>1400</v>
      </c>
      <c r="G27" s="18">
        <v>22.15</v>
      </c>
      <c r="H27" s="18">
        <v>22.15</v>
      </c>
      <c r="I27" s="18">
        <v>22.15</v>
      </c>
      <c r="J27" s="87">
        <v>0</v>
      </c>
      <c r="K27">
        <v>1362</v>
      </c>
      <c r="L27">
        <v>1362</v>
      </c>
      <c r="M27">
        <v>1362</v>
      </c>
      <c r="N27" s="6">
        <v>0</v>
      </c>
      <c r="O27" s="95">
        <v>-22.316700000000001</v>
      </c>
      <c r="P27" s="96">
        <v>-22.316700000000001</v>
      </c>
      <c r="Q27" s="99">
        <v>-42.333300000000001</v>
      </c>
      <c r="R27" s="96">
        <v>-42.333300000000001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8">
        <v>0</v>
      </c>
      <c r="AF27" s="44">
        <v>5</v>
      </c>
      <c r="AG27" s="6">
        <v>0</v>
      </c>
      <c r="AH27">
        <v>13.25</v>
      </c>
      <c r="AI27">
        <v>1.25</v>
      </c>
      <c r="AJ27">
        <v>15.5</v>
      </c>
      <c r="AK27">
        <v>0.8</v>
      </c>
      <c r="AM27" s="6"/>
      <c r="AN27" s="246">
        <v>5</v>
      </c>
      <c r="AO27" s="247"/>
      <c r="AP27">
        <v>5.2</v>
      </c>
      <c r="AQ27">
        <v>0.1</v>
      </c>
      <c r="AS27" s="6"/>
      <c r="AT27"/>
      <c r="AY27" s="6"/>
      <c r="AZ27" s="12"/>
      <c r="BJ27" s="6">
        <v>1</v>
      </c>
      <c r="EM27" t="s">
        <v>537</v>
      </c>
      <c r="EN27" s="16" t="s">
        <v>210</v>
      </c>
      <c r="EO27" s="118"/>
    </row>
    <row r="28" spans="1:422" x14ac:dyDescent="0.3">
      <c r="A28" s="12" t="s">
        <v>80</v>
      </c>
      <c r="B28" s="6" t="s">
        <v>611</v>
      </c>
      <c r="C28">
        <v>2</v>
      </c>
      <c r="D28" s="6">
        <v>0</v>
      </c>
      <c r="E28">
        <v>750</v>
      </c>
      <c r="F28" s="6">
        <v>1200</v>
      </c>
      <c r="G28" s="18">
        <v>22.15</v>
      </c>
      <c r="H28" s="18">
        <v>22.25</v>
      </c>
      <c r="I28" s="18">
        <v>22.2</v>
      </c>
      <c r="J28" s="87">
        <v>7.0710678118655765E-2</v>
      </c>
      <c r="K28">
        <v>1359</v>
      </c>
      <c r="L28">
        <v>1362</v>
      </c>
      <c r="M28" s="63">
        <v>1360.5</v>
      </c>
      <c r="N28" s="88">
        <v>2.1213203435596424</v>
      </c>
      <c r="O28" s="12">
        <v>-23.493289999999998</v>
      </c>
      <c r="P28" s="6">
        <v>-22.369820000000001</v>
      </c>
      <c r="Q28" s="99">
        <v>-46.956479999999999</v>
      </c>
      <c r="R28" s="6">
        <v>-42.983379999999997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8">
        <v>0</v>
      </c>
      <c r="AF28" s="44">
        <v>1</v>
      </c>
      <c r="AG28" s="6">
        <v>0</v>
      </c>
      <c r="AL28">
        <v>16.100000000000001</v>
      </c>
      <c r="AM28" s="6">
        <v>3.6</v>
      </c>
      <c r="AN28" s="12"/>
      <c r="AO28">
        <v>5</v>
      </c>
      <c r="AR28">
        <v>8</v>
      </c>
      <c r="AS28" s="6">
        <v>0</v>
      </c>
      <c r="AT28"/>
      <c r="AY28" s="6"/>
      <c r="AZ28" s="12"/>
      <c r="BG28">
        <v>1</v>
      </c>
      <c r="BJ28" s="6">
        <v>1</v>
      </c>
      <c r="EM28" t="s">
        <v>537</v>
      </c>
      <c r="EN28" s="16" t="s">
        <v>210</v>
      </c>
    </row>
    <row r="29" spans="1:422" x14ac:dyDescent="0.3">
      <c r="A29" s="12" t="s">
        <v>80</v>
      </c>
      <c r="B29" s="6" t="s">
        <v>625</v>
      </c>
      <c r="C29">
        <v>2</v>
      </c>
      <c r="D29" s="6">
        <v>0</v>
      </c>
      <c r="E29">
        <v>876</v>
      </c>
      <c r="F29" s="6">
        <v>932</v>
      </c>
      <c r="G29">
        <v>22.25</v>
      </c>
      <c r="H29" s="18">
        <v>22.25</v>
      </c>
      <c r="I29" s="18">
        <v>22.25</v>
      </c>
      <c r="J29" s="87">
        <v>0</v>
      </c>
      <c r="K29">
        <v>1359</v>
      </c>
      <c r="L29">
        <v>1359</v>
      </c>
      <c r="M29">
        <v>1359</v>
      </c>
      <c r="N29" s="6">
        <v>0</v>
      </c>
      <c r="O29" s="12">
        <v>-23.37717</v>
      </c>
      <c r="P29" s="6">
        <v>-23.319120000000002</v>
      </c>
      <c r="Q29" s="99">
        <v>-45.164709999999999</v>
      </c>
      <c r="R29" s="6">
        <v>-45.127330000000001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8">
        <v>0</v>
      </c>
      <c r="AF29" s="44">
        <v>1</v>
      </c>
      <c r="AG29" s="6"/>
      <c r="AH29">
        <v>11.45</v>
      </c>
      <c r="AI29">
        <v>0.65</v>
      </c>
      <c r="AJ29">
        <v>13.3</v>
      </c>
      <c r="AK29">
        <v>0.7</v>
      </c>
      <c r="AM29" s="6"/>
      <c r="AS29" s="6"/>
      <c r="AT29"/>
      <c r="AY29" s="6"/>
      <c r="AZ29" s="12"/>
      <c r="BG29">
        <v>1</v>
      </c>
      <c r="EM29" t="s">
        <v>537</v>
      </c>
      <c r="EN29" s="16" t="s">
        <v>210</v>
      </c>
    </row>
    <row r="30" spans="1:422" x14ac:dyDescent="0.3">
      <c r="A30" s="12" t="s">
        <v>47</v>
      </c>
      <c r="B30" s="6" t="s">
        <v>135</v>
      </c>
      <c r="C30">
        <v>2</v>
      </c>
      <c r="D30" s="6">
        <v>0</v>
      </c>
      <c r="E30" s="30"/>
      <c r="F30" s="6">
        <v>1000</v>
      </c>
      <c r="G30">
        <v>16.579999999999998</v>
      </c>
      <c r="H30" s="18">
        <v>17.059999999999999</v>
      </c>
      <c r="I30" s="18">
        <v>16.82</v>
      </c>
      <c r="J30" s="87">
        <v>0.33941125496954311</v>
      </c>
      <c r="K30">
        <v>360</v>
      </c>
      <c r="L30">
        <v>568</v>
      </c>
      <c r="M30">
        <v>464</v>
      </c>
      <c r="N30" s="88">
        <v>147.07821048680188</v>
      </c>
      <c r="O30" s="12">
        <v>-34.062939999999998</v>
      </c>
      <c r="P30" s="6">
        <v>-33.819139999999997</v>
      </c>
      <c r="Q30" s="99">
        <v>20.368169999999999</v>
      </c>
      <c r="R30" s="6">
        <v>24.20025</v>
      </c>
      <c r="S30" s="7">
        <v>1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8">
        <v>0</v>
      </c>
      <c r="AF30" s="44">
        <v>1</v>
      </c>
      <c r="AG30" s="6"/>
      <c r="AL30">
        <v>45.5</v>
      </c>
      <c r="AM30" s="6">
        <v>5.5</v>
      </c>
      <c r="AN30">
        <v>42</v>
      </c>
      <c r="AO30">
        <v>43</v>
      </c>
      <c r="AP30">
        <v>6.5</v>
      </c>
      <c r="AQ30">
        <v>1.5</v>
      </c>
      <c r="AS30" s="6"/>
      <c r="AT30"/>
      <c r="AY30" s="6"/>
      <c r="AZ30" s="12"/>
      <c r="BE30">
        <v>1</v>
      </c>
      <c r="BT30" s="6">
        <v>1</v>
      </c>
      <c r="EM30" t="s">
        <v>539</v>
      </c>
      <c r="EN30" s="16" t="s">
        <v>210</v>
      </c>
    </row>
    <row r="31" spans="1:422" x14ac:dyDescent="0.3">
      <c r="A31" s="12" t="s">
        <v>47</v>
      </c>
      <c r="B31" s="6" t="s">
        <v>136</v>
      </c>
      <c r="C31">
        <v>2</v>
      </c>
      <c r="D31" s="6">
        <v>0</v>
      </c>
      <c r="E31" s="30"/>
      <c r="F31" s="93"/>
      <c r="G31">
        <v>17.059999999999999</v>
      </c>
      <c r="H31" s="18">
        <v>17.059999999999999</v>
      </c>
      <c r="I31" s="18">
        <v>17.059999999999999</v>
      </c>
      <c r="J31" s="87">
        <v>0</v>
      </c>
      <c r="K31" s="63">
        <v>360</v>
      </c>
      <c r="L31" s="63">
        <v>360</v>
      </c>
      <c r="M31" s="63">
        <v>360</v>
      </c>
      <c r="N31" s="88">
        <v>0</v>
      </c>
      <c r="O31" s="12">
        <v>-34.35792</v>
      </c>
      <c r="P31" s="6">
        <v>-33.112870000000001</v>
      </c>
      <c r="Q31" s="99">
        <v>18.044229999999999</v>
      </c>
      <c r="R31" s="6">
        <v>22.014469999999999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8">
        <v>0</v>
      </c>
      <c r="AF31" s="44">
        <v>1</v>
      </c>
      <c r="AG31" s="6"/>
      <c r="AH31">
        <v>15</v>
      </c>
      <c r="AJ31">
        <v>36</v>
      </c>
      <c r="AM31" s="6"/>
      <c r="AS31" s="6"/>
      <c r="AT31"/>
      <c r="AY31" s="6"/>
      <c r="AZ31" s="12"/>
      <c r="BP31">
        <v>1</v>
      </c>
      <c r="BT31" s="6">
        <v>1</v>
      </c>
      <c r="EM31" t="s">
        <v>539</v>
      </c>
      <c r="EN31" s="16" t="s">
        <v>210</v>
      </c>
    </row>
    <row r="32" spans="1:422" x14ac:dyDescent="0.3">
      <c r="A32" s="12" t="s">
        <v>47</v>
      </c>
      <c r="B32" s="6" t="s">
        <v>656</v>
      </c>
      <c r="C32">
        <v>2</v>
      </c>
      <c r="D32" s="6">
        <v>0</v>
      </c>
      <c r="E32">
        <v>800</v>
      </c>
      <c r="F32" s="6">
        <v>1800</v>
      </c>
      <c r="G32" s="18">
        <v>21</v>
      </c>
      <c r="H32" s="18">
        <v>21</v>
      </c>
      <c r="I32" s="18">
        <v>21</v>
      </c>
      <c r="J32" s="87">
        <v>0</v>
      </c>
      <c r="K32" s="63">
        <v>516</v>
      </c>
      <c r="L32" s="63">
        <v>516</v>
      </c>
      <c r="M32" s="63">
        <v>516</v>
      </c>
      <c r="N32" s="88">
        <v>0</v>
      </c>
      <c r="O32" s="12">
        <v>-24.025870000000001</v>
      </c>
      <c r="P32" s="6">
        <v>-23.039239999999999</v>
      </c>
      <c r="Q32" s="99">
        <v>29.449539999999999</v>
      </c>
      <c r="R32" s="6">
        <v>30.084140000000001</v>
      </c>
      <c r="S32" s="7">
        <v>1</v>
      </c>
      <c r="T32" s="7">
        <v>0</v>
      </c>
      <c r="U32" s="7">
        <v>0</v>
      </c>
      <c r="V32" s="7">
        <v>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1</v>
      </c>
      <c r="AD32" s="7">
        <v>0</v>
      </c>
      <c r="AE32" s="8">
        <v>0</v>
      </c>
      <c r="AF32" s="44">
        <v>2</v>
      </c>
      <c r="AG32" s="6"/>
      <c r="AH32">
        <v>41.7</v>
      </c>
      <c r="AJ32">
        <v>44</v>
      </c>
      <c r="AM32" s="6"/>
      <c r="AN32">
        <v>56</v>
      </c>
      <c r="AO32">
        <v>56</v>
      </c>
      <c r="AR32">
        <v>8</v>
      </c>
      <c r="AS32" s="6">
        <v>0</v>
      </c>
      <c r="AT32"/>
      <c r="AY32" s="6"/>
      <c r="AZ32" s="12"/>
      <c r="BE32">
        <v>1</v>
      </c>
      <c r="BX32">
        <v>1</v>
      </c>
      <c r="DV32">
        <v>1</v>
      </c>
      <c r="DW32">
        <v>1</v>
      </c>
      <c r="EM32" t="s">
        <v>539</v>
      </c>
      <c r="EN32" s="16" t="s">
        <v>533</v>
      </c>
    </row>
    <row r="33" spans="1:144" x14ac:dyDescent="0.3">
      <c r="A33" s="12" t="s">
        <v>98</v>
      </c>
      <c r="B33" s="6" t="s">
        <v>722</v>
      </c>
      <c r="C33">
        <v>2</v>
      </c>
      <c r="D33" s="6">
        <v>2</v>
      </c>
      <c r="E33">
        <v>2500</v>
      </c>
      <c r="F33" s="6">
        <v>4000</v>
      </c>
      <c r="G33" s="18">
        <v>17.88</v>
      </c>
      <c r="H33" s="18">
        <v>17.88</v>
      </c>
      <c r="I33" s="18">
        <v>17.88</v>
      </c>
      <c r="J33" s="87">
        <v>0</v>
      </c>
      <c r="K33" s="63">
        <v>1351</v>
      </c>
      <c r="L33" s="63">
        <v>1351</v>
      </c>
      <c r="M33" s="63">
        <v>1351</v>
      </c>
      <c r="N33" s="88">
        <v>0</v>
      </c>
      <c r="O33" s="95">
        <v>6.7887000000000004</v>
      </c>
      <c r="P33" s="6">
        <v>7.1033799999999996</v>
      </c>
      <c r="Q33" s="99">
        <v>39.625970000000002</v>
      </c>
      <c r="R33" s="96">
        <v>39.942878</v>
      </c>
      <c r="S33" s="7">
        <v>1</v>
      </c>
      <c r="T33" s="7">
        <v>0</v>
      </c>
      <c r="U33" s="7">
        <v>1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</v>
      </c>
      <c r="AD33" s="7">
        <v>0</v>
      </c>
      <c r="AE33" s="8">
        <v>0</v>
      </c>
      <c r="AF33" s="44">
        <v>4</v>
      </c>
      <c r="AG33" s="6"/>
      <c r="AM33" s="6"/>
      <c r="AN33">
        <v>11</v>
      </c>
      <c r="AO33">
        <v>31</v>
      </c>
      <c r="AQ33">
        <v>2.6</v>
      </c>
      <c r="AR33">
        <v>1.7</v>
      </c>
      <c r="AS33" s="6">
        <v>0</v>
      </c>
      <c r="AT33"/>
      <c r="AY33" s="6"/>
      <c r="AZ33" s="12"/>
      <c r="BJ33" s="6">
        <v>1</v>
      </c>
      <c r="BS33">
        <v>1</v>
      </c>
      <c r="DU33">
        <v>1</v>
      </c>
      <c r="EM33" t="s">
        <v>539</v>
      </c>
      <c r="EN33" s="16" t="s">
        <v>210</v>
      </c>
    </row>
    <row r="34" spans="1:144" x14ac:dyDescent="0.3">
      <c r="A34" s="12" t="s">
        <v>98</v>
      </c>
      <c r="B34" s="6" t="s">
        <v>723</v>
      </c>
      <c r="C34">
        <v>1</v>
      </c>
      <c r="D34" s="6">
        <v>1</v>
      </c>
      <c r="E34">
        <v>1950</v>
      </c>
      <c r="F34" s="6">
        <v>3520</v>
      </c>
      <c r="G34" s="18">
        <v>22.1</v>
      </c>
      <c r="H34" s="18">
        <v>22.1</v>
      </c>
      <c r="I34" s="18">
        <v>22.1</v>
      </c>
      <c r="J34" s="87">
        <v>0</v>
      </c>
      <c r="K34" s="63">
        <v>1151</v>
      </c>
      <c r="L34" s="63">
        <v>1151</v>
      </c>
      <c r="M34" s="63">
        <v>1151</v>
      </c>
      <c r="N34" s="88">
        <v>0</v>
      </c>
      <c r="O34" s="12">
        <v>6.2236200000000004</v>
      </c>
      <c r="P34" s="6">
        <v>6.4311199999999999</v>
      </c>
      <c r="Q34" s="99">
        <v>38.559530000000002</v>
      </c>
      <c r="R34" s="6">
        <v>3870713</v>
      </c>
      <c r="S34" s="7">
        <v>1</v>
      </c>
      <c r="T34" s="7">
        <v>0</v>
      </c>
      <c r="U34" s="7">
        <v>1</v>
      </c>
      <c r="V34" s="7">
        <v>0</v>
      </c>
      <c r="W34" s="7">
        <v>1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8">
        <v>0</v>
      </c>
      <c r="AF34" s="44">
        <v>5</v>
      </c>
      <c r="AG34" s="6"/>
      <c r="AH34">
        <v>49.75</v>
      </c>
      <c r="AI34">
        <v>2.75</v>
      </c>
      <c r="AJ34">
        <v>53.85</v>
      </c>
      <c r="AK34">
        <v>8.25</v>
      </c>
      <c r="AM34" s="6"/>
      <c r="AS34" s="6"/>
      <c r="AT34"/>
      <c r="AY34" s="6"/>
      <c r="AZ34" s="12"/>
      <c r="BJ34" s="6">
        <v>1</v>
      </c>
      <c r="BS34">
        <v>1</v>
      </c>
      <c r="CI34">
        <v>1</v>
      </c>
      <c r="EM34" t="s">
        <v>539</v>
      </c>
      <c r="EN34" s="16" t="s">
        <v>210</v>
      </c>
    </row>
    <row r="35" spans="1:144" x14ac:dyDescent="0.3">
      <c r="A35" s="12" t="s">
        <v>98</v>
      </c>
      <c r="B35" s="6" t="s">
        <v>930</v>
      </c>
      <c r="C35">
        <v>2</v>
      </c>
      <c r="D35" s="6">
        <v>1</v>
      </c>
      <c r="E35">
        <v>0</v>
      </c>
      <c r="F35" s="6">
        <v>300</v>
      </c>
      <c r="G35" s="18">
        <v>26.55</v>
      </c>
      <c r="H35" s="18">
        <v>26.79</v>
      </c>
      <c r="I35" s="18">
        <v>26.67</v>
      </c>
      <c r="J35" s="87">
        <v>0.16970562748477031</v>
      </c>
      <c r="K35" s="63">
        <v>2466</v>
      </c>
      <c r="L35" s="63">
        <v>2537</v>
      </c>
      <c r="M35" s="63">
        <v>2501.5</v>
      </c>
      <c r="N35" s="88">
        <v>50.204581464244875</v>
      </c>
      <c r="O35" s="12">
        <v>-4.1611399999999996</v>
      </c>
      <c r="P35" s="6">
        <v>2.2340200000000001</v>
      </c>
      <c r="Q35" s="99">
        <v>-69.930310000000006</v>
      </c>
      <c r="R35" s="6">
        <v>-54.450049999999997</v>
      </c>
      <c r="S35" s="7">
        <v>1</v>
      </c>
      <c r="T35" s="7">
        <v>0</v>
      </c>
      <c r="U35" s="7">
        <v>0</v>
      </c>
      <c r="V35" s="7">
        <v>0</v>
      </c>
      <c r="W35" s="7">
        <v>1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8">
        <v>0</v>
      </c>
      <c r="AF35" s="44">
        <v>1</v>
      </c>
      <c r="AG35" s="6"/>
      <c r="AH35">
        <v>15.5</v>
      </c>
      <c r="AI35">
        <v>1.5</v>
      </c>
      <c r="AJ35">
        <v>20.5</v>
      </c>
      <c r="AK35">
        <v>2.5</v>
      </c>
      <c r="AM35" s="6"/>
      <c r="AN35">
        <v>70</v>
      </c>
      <c r="AO35">
        <v>250</v>
      </c>
      <c r="AS35" s="6"/>
      <c r="AT35"/>
      <c r="AY35" s="6"/>
      <c r="AZ35" s="12"/>
      <c r="BG35">
        <v>1</v>
      </c>
      <c r="CC35">
        <v>1</v>
      </c>
      <c r="CI35">
        <v>1</v>
      </c>
      <c r="EM35" t="s">
        <v>537</v>
      </c>
      <c r="EN35" s="16" t="s">
        <v>210</v>
      </c>
    </row>
    <row r="36" spans="1:144" x14ac:dyDescent="0.3">
      <c r="A36" s="12" t="s">
        <v>98</v>
      </c>
      <c r="B36" s="6" t="s">
        <v>728</v>
      </c>
      <c r="C36">
        <v>1</v>
      </c>
      <c r="D36" s="6">
        <v>1</v>
      </c>
      <c r="E36">
        <v>0</v>
      </c>
      <c r="F36" s="6">
        <v>3557</v>
      </c>
      <c r="G36" s="18">
        <v>0</v>
      </c>
      <c r="H36">
        <v>19.010000000000002</v>
      </c>
      <c r="I36" s="18">
        <v>12.170967741935483</v>
      </c>
      <c r="J36" s="87">
        <v>5.1236102862719193</v>
      </c>
      <c r="K36">
        <v>161.54</v>
      </c>
      <c r="L36">
        <v>3798.32</v>
      </c>
      <c r="M36">
        <v>786.4941935483871</v>
      </c>
      <c r="N36" s="88">
        <v>792.69572565507633</v>
      </c>
      <c r="O36" s="12">
        <v>30.51107</v>
      </c>
      <c r="P36" s="6">
        <v>59.784370000000003</v>
      </c>
      <c r="Q36">
        <v>-135.35462000000001</v>
      </c>
      <c r="R36" s="6">
        <v>-110.16813</v>
      </c>
      <c r="S36" s="7">
        <v>1</v>
      </c>
      <c r="T36" s="7">
        <v>0</v>
      </c>
      <c r="U36" s="7">
        <v>1</v>
      </c>
      <c r="V36" s="7">
        <v>1</v>
      </c>
      <c r="W36" s="7">
        <v>1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1</v>
      </c>
      <c r="AD36" s="7">
        <v>1</v>
      </c>
      <c r="AE36" s="8">
        <v>0</v>
      </c>
      <c r="AF36" s="44">
        <v>1</v>
      </c>
      <c r="AG36" s="6">
        <v>2</v>
      </c>
      <c r="AH36">
        <v>82</v>
      </c>
      <c r="AI36">
        <v>26</v>
      </c>
      <c r="AJ36">
        <v>92.5</v>
      </c>
      <c r="AK36">
        <v>32.5</v>
      </c>
      <c r="AM36" s="6"/>
      <c r="AN36">
        <v>5200</v>
      </c>
      <c r="AO36">
        <v>1200</v>
      </c>
      <c r="AP36">
        <v>1.625</v>
      </c>
      <c r="AQ36">
        <v>0.125</v>
      </c>
      <c r="AR36">
        <v>1</v>
      </c>
      <c r="AS36" s="6">
        <v>0.5</v>
      </c>
      <c r="AT36"/>
      <c r="AY36" s="6"/>
      <c r="AZ36" s="12"/>
      <c r="BB36">
        <v>1</v>
      </c>
      <c r="BE36">
        <v>1</v>
      </c>
      <c r="BP36">
        <v>1</v>
      </c>
      <c r="BX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H36">
        <v>1</v>
      </c>
      <c r="CI36">
        <v>1</v>
      </c>
      <c r="CJ36">
        <v>1</v>
      </c>
      <c r="DT36">
        <v>1</v>
      </c>
      <c r="DU36">
        <v>1</v>
      </c>
      <c r="DZ36">
        <v>1</v>
      </c>
      <c r="EA36">
        <v>1</v>
      </c>
      <c r="EM36" t="s">
        <v>538</v>
      </c>
      <c r="EN36" s="16" t="s">
        <v>1015</v>
      </c>
    </row>
    <row r="37" spans="1:144" x14ac:dyDescent="0.3">
      <c r="A37" s="12" t="s">
        <v>98</v>
      </c>
      <c r="B37" s="6" t="s">
        <v>731</v>
      </c>
      <c r="C37">
        <v>1</v>
      </c>
      <c r="D37" s="6">
        <v>1</v>
      </c>
      <c r="E37">
        <v>0</v>
      </c>
      <c r="F37" s="6">
        <v>2400</v>
      </c>
      <c r="G37" s="18">
        <v>5.9</v>
      </c>
      <c r="H37" s="18">
        <v>24.21</v>
      </c>
      <c r="I37" s="18">
        <v>15.986595744680848</v>
      </c>
      <c r="J37" s="87">
        <v>4.4421788996508731</v>
      </c>
      <c r="K37" s="63">
        <v>96</v>
      </c>
      <c r="L37" s="63">
        <v>871</v>
      </c>
      <c r="M37" s="63">
        <v>429.27659574468083</v>
      </c>
      <c r="N37" s="88">
        <v>215.04526339796058</v>
      </c>
      <c r="O37" s="12">
        <v>22.629339999999999</v>
      </c>
      <c r="P37" s="6">
        <v>50.948160000000001</v>
      </c>
      <c r="Q37" s="99">
        <v>-116.19607000000001</v>
      </c>
      <c r="R37" s="6">
        <v>-92.312010000000001</v>
      </c>
      <c r="S37" s="7">
        <v>0</v>
      </c>
      <c r="T37" s="7">
        <v>0</v>
      </c>
      <c r="U37" s="7">
        <v>1</v>
      </c>
      <c r="V37" s="7">
        <v>1</v>
      </c>
      <c r="W37" s="7">
        <v>1</v>
      </c>
      <c r="X37" s="7">
        <v>0</v>
      </c>
      <c r="Y37" s="7">
        <v>0</v>
      </c>
      <c r="Z37" s="7">
        <v>1</v>
      </c>
      <c r="AA37" s="7">
        <v>0</v>
      </c>
      <c r="AB37" s="7">
        <v>0</v>
      </c>
      <c r="AC37" s="7">
        <v>1</v>
      </c>
      <c r="AD37" s="7">
        <v>1</v>
      </c>
      <c r="AE37" s="8">
        <v>0</v>
      </c>
      <c r="AF37" s="44">
        <v>1</v>
      </c>
      <c r="AG37" s="6"/>
      <c r="AH37">
        <v>75</v>
      </c>
      <c r="AI37">
        <v>28</v>
      </c>
      <c r="AJ37">
        <v>82</v>
      </c>
      <c r="AK37">
        <v>33</v>
      </c>
      <c r="AM37" s="6"/>
      <c r="AN37">
        <v>1342</v>
      </c>
      <c r="AO37">
        <v>45054</v>
      </c>
      <c r="AP37">
        <v>1.18</v>
      </c>
      <c r="AQ37">
        <v>0</v>
      </c>
      <c r="AS37" s="6"/>
      <c r="AT37"/>
      <c r="AX37">
        <v>4.4000000000000004</v>
      </c>
      <c r="AY37" s="6">
        <v>2</v>
      </c>
      <c r="AZ37" s="12"/>
      <c r="BP37">
        <v>1</v>
      </c>
      <c r="BX37">
        <v>1</v>
      </c>
      <c r="CG37">
        <v>1</v>
      </c>
      <c r="CI37">
        <v>1</v>
      </c>
      <c r="CW37">
        <v>1</v>
      </c>
      <c r="DT37">
        <v>1</v>
      </c>
      <c r="DZ37">
        <v>1</v>
      </c>
      <c r="EA37">
        <v>1</v>
      </c>
      <c r="EF37">
        <v>1</v>
      </c>
      <c r="EG37">
        <v>1</v>
      </c>
      <c r="EM37" t="s">
        <v>538</v>
      </c>
      <c r="EN37" s="16" t="s">
        <v>1015</v>
      </c>
    </row>
    <row r="38" spans="1:144" x14ac:dyDescent="0.3">
      <c r="A38" s="12" t="s">
        <v>98</v>
      </c>
      <c r="B38" s="6" t="s">
        <v>732</v>
      </c>
      <c r="C38">
        <v>1</v>
      </c>
      <c r="D38" s="6">
        <v>1</v>
      </c>
      <c r="E38">
        <v>760</v>
      </c>
      <c r="F38" s="6">
        <v>1830</v>
      </c>
      <c r="G38" s="18">
        <v>11.59</v>
      </c>
      <c r="H38" s="18">
        <v>23.65</v>
      </c>
      <c r="I38" s="18">
        <v>17.684999999999999</v>
      </c>
      <c r="J38" s="87">
        <v>3.2479624912901519</v>
      </c>
      <c r="K38" s="63">
        <v>203</v>
      </c>
      <c r="L38" s="63">
        <v>708</v>
      </c>
      <c r="M38" s="63">
        <v>433.8</v>
      </c>
      <c r="N38" s="88">
        <v>141.20769735784037</v>
      </c>
      <c r="O38" s="12">
        <v>23.557659999999998</v>
      </c>
      <c r="P38" s="6">
        <v>38.942790000000002</v>
      </c>
      <c r="Q38" s="99">
        <v>-109.99535</v>
      </c>
      <c r="R38" s="6">
        <v>-95.548670000000001</v>
      </c>
      <c r="S38" s="7">
        <v>0</v>
      </c>
      <c r="T38" s="7">
        <v>0</v>
      </c>
      <c r="U38" s="7">
        <v>1</v>
      </c>
      <c r="V38" s="7">
        <v>0</v>
      </c>
      <c r="W38" s="7">
        <v>1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8">
        <v>0</v>
      </c>
      <c r="AF38" s="44">
        <v>1</v>
      </c>
      <c r="AG38" s="6"/>
      <c r="AH38">
        <v>35</v>
      </c>
      <c r="AJ38">
        <v>36.5</v>
      </c>
      <c r="AM38" s="6"/>
      <c r="AS38" s="6"/>
      <c r="AT38">
        <v>3.25</v>
      </c>
      <c r="AU38">
        <v>0.15</v>
      </c>
      <c r="AV38">
        <v>19.5</v>
      </c>
      <c r="AW38">
        <v>0.5</v>
      </c>
      <c r="AY38" s="6"/>
      <c r="AZ38" s="12"/>
      <c r="BP38">
        <v>1</v>
      </c>
      <c r="BQ38">
        <v>1</v>
      </c>
      <c r="CC38">
        <v>1</v>
      </c>
      <c r="CI38">
        <v>1</v>
      </c>
      <c r="EM38" t="s">
        <v>538</v>
      </c>
      <c r="EN38" s="16" t="s">
        <v>1016</v>
      </c>
    </row>
    <row r="39" spans="1:144" x14ac:dyDescent="0.3">
      <c r="A39" s="12" t="s">
        <v>98</v>
      </c>
      <c r="B39" s="6" t="s">
        <v>736</v>
      </c>
      <c r="C39">
        <v>1</v>
      </c>
      <c r="D39" s="6">
        <v>1</v>
      </c>
      <c r="E39" s="30"/>
      <c r="F39" s="93"/>
      <c r="G39" s="18">
        <v>20.02</v>
      </c>
      <c r="H39" s="18">
        <v>20.29</v>
      </c>
      <c r="I39" s="18">
        <v>20.155000000000001</v>
      </c>
      <c r="J39" s="87">
        <v>0.19091883092036754</v>
      </c>
      <c r="K39" s="63">
        <v>917</v>
      </c>
      <c r="L39" s="63">
        <v>943</v>
      </c>
      <c r="M39" s="63">
        <v>930</v>
      </c>
      <c r="N39" s="88">
        <v>18.384776310850235</v>
      </c>
      <c r="O39" s="12">
        <v>30.014610000000001</v>
      </c>
      <c r="P39" s="6">
        <v>30.398150000000001</v>
      </c>
      <c r="Q39" s="99">
        <v>-97.399010000000004</v>
      </c>
      <c r="R39" s="6">
        <v>-97.10284</v>
      </c>
      <c r="S39" s="7">
        <v>1</v>
      </c>
      <c r="T39" s="7">
        <v>0</v>
      </c>
      <c r="U39" s="7">
        <v>0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1</v>
      </c>
      <c r="AD39" s="7">
        <v>0</v>
      </c>
      <c r="AE39" s="8">
        <v>0</v>
      </c>
      <c r="AF39" s="44">
        <v>5</v>
      </c>
      <c r="AG39" s="6"/>
      <c r="AH39">
        <v>57.5</v>
      </c>
      <c r="AI39">
        <v>8.5</v>
      </c>
      <c r="AJ39">
        <v>68.5</v>
      </c>
      <c r="AK39">
        <v>11.5</v>
      </c>
      <c r="AM39" s="6"/>
      <c r="AN39">
        <v>513</v>
      </c>
      <c r="AO39">
        <v>6199</v>
      </c>
      <c r="AP39">
        <v>1.9</v>
      </c>
      <c r="AQ39">
        <v>0</v>
      </c>
      <c r="AR39">
        <v>1</v>
      </c>
      <c r="AS39" s="6">
        <v>0.5</v>
      </c>
      <c r="AT39">
        <v>6.4</v>
      </c>
      <c r="AU39">
        <v>0.3</v>
      </c>
      <c r="AV39">
        <v>21</v>
      </c>
      <c r="AW39">
        <v>1</v>
      </c>
      <c r="AX39">
        <v>8</v>
      </c>
      <c r="AY39" s="6">
        <v>0.5</v>
      </c>
      <c r="AZ39" s="12"/>
      <c r="BE39">
        <v>1</v>
      </c>
      <c r="CH39">
        <v>1</v>
      </c>
      <c r="DT39">
        <v>1</v>
      </c>
      <c r="DX39">
        <v>1</v>
      </c>
      <c r="EM39" t="s">
        <v>538</v>
      </c>
      <c r="EN39" s="16" t="s">
        <v>1033</v>
      </c>
    </row>
    <row r="40" spans="1:144" x14ac:dyDescent="0.3">
      <c r="A40" s="12" t="s">
        <v>98</v>
      </c>
      <c r="B40" s="6" t="s">
        <v>742</v>
      </c>
      <c r="C40">
        <v>1</v>
      </c>
      <c r="D40" s="6">
        <v>1</v>
      </c>
      <c r="E40">
        <v>150</v>
      </c>
      <c r="F40" s="6">
        <v>900</v>
      </c>
      <c r="G40" s="18">
        <v>22.51</v>
      </c>
      <c r="H40" s="18">
        <v>23.74</v>
      </c>
      <c r="I40" s="18">
        <v>23.106666666666666</v>
      </c>
      <c r="J40" s="87">
        <v>0.61581923754729473</v>
      </c>
      <c r="K40" s="63">
        <v>161</v>
      </c>
      <c r="L40" s="63">
        <v>351</v>
      </c>
      <c r="M40" s="63">
        <v>229.66666666666666</v>
      </c>
      <c r="N40" s="88">
        <v>105.38184536879837</v>
      </c>
      <c r="O40" s="12">
        <v>28.568359999999998</v>
      </c>
      <c r="P40" s="6">
        <v>32.813049999999997</v>
      </c>
      <c r="Q40" s="99">
        <v>-112.78075</v>
      </c>
      <c r="R40" s="6">
        <v>-111.04926</v>
      </c>
      <c r="S40" s="7">
        <v>0</v>
      </c>
      <c r="T40" s="7">
        <v>0</v>
      </c>
      <c r="U40" s="7">
        <v>1</v>
      </c>
      <c r="V40" s="7">
        <v>1</v>
      </c>
      <c r="W40" s="7">
        <v>1</v>
      </c>
      <c r="X40" s="7">
        <v>0</v>
      </c>
      <c r="Y40" s="7">
        <v>0</v>
      </c>
      <c r="Z40" s="7">
        <v>1</v>
      </c>
      <c r="AA40" s="7">
        <v>0</v>
      </c>
      <c r="AB40" s="7">
        <v>0</v>
      </c>
      <c r="AC40" s="7">
        <v>0</v>
      </c>
      <c r="AD40" s="7">
        <v>1</v>
      </c>
      <c r="AE40" s="8">
        <v>0</v>
      </c>
      <c r="AF40" s="44">
        <v>1</v>
      </c>
      <c r="AG40" s="6"/>
      <c r="AH40">
        <v>43.5</v>
      </c>
      <c r="AI40">
        <v>3.5</v>
      </c>
      <c r="AJ40">
        <v>47</v>
      </c>
      <c r="AK40">
        <v>2</v>
      </c>
      <c r="AM40" s="6"/>
      <c r="AN40">
        <v>50</v>
      </c>
      <c r="AO40">
        <v>200</v>
      </c>
      <c r="AP40">
        <v>1.1499999999999999</v>
      </c>
      <c r="AQ40">
        <v>0.05</v>
      </c>
      <c r="AR40">
        <v>0.3</v>
      </c>
      <c r="AS40" s="6">
        <v>0.1</v>
      </c>
      <c r="AT40">
        <v>3.25</v>
      </c>
      <c r="AU40">
        <v>0.15</v>
      </c>
      <c r="AY40" s="6"/>
      <c r="AZ40" s="12"/>
      <c r="BQ40">
        <v>1</v>
      </c>
      <c r="BX40">
        <v>1</v>
      </c>
      <c r="CI40">
        <v>1</v>
      </c>
      <c r="CW40">
        <v>1</v>
      </c>
      <c r="DZ40">
        <v>1</v>
      </c>
      <c r="EA40">
        <v>1</v>
      </c>
      <c r="EF40">
        <v>1</v>
      </c>
      <c r="EH40">
        <v>1</v>
      </c>
      <c r="EM40" t="s">
        <v>538</v>
      </c>
      <c r="EN40" s="16" t="s">
        <v>1016</v>
      </c>
    </row>
    <row r="41" spans="1:144" x14ac:dyDescent="0.3">
      <c r="A41" s="12" t="s">
        <v>98</v>
      </c>
      <c r="B41" s="6" t="s">
        <v>745</v>
      </c>
      <c r="C41">
        <v>1</v>
      </c>
      <c r="D41" s="6">
        <v>1</v>
      </c>
      <c r="E41">
        <v>0</v>
      </c>
      <c r="F41" s="6">
        <v>2590</v>
      </c>
      <c r="G41">
        <v>6.18</v>
      </c>
      <c r="H41">
        <v>23.38</v>
      </c>
      <c r="I41" s="18">
        <v>13.477857142857143</v>
      </c>
      <c r="J41" s="87">
        <v>4.3671071509323918</v>
      </c>
      <c r="K41">
        <v>101.35</v>
      </c>
      <c r="L41">
        <v>953.52</v>
      </c>
      <c r="M41">
        <v>491.87357142857132</v>
      </c>
      <c r="N41" s="88">
        <v>249.49254051365506</v>
      </c>
      <c r="O41" s="12">
        <v>27.870139999999999</v>
      </c>
      <c r="P41" s="6">
        <v>47.379510000000003</v>
      </c>
      <c r="Q41">
        <v>-117.38946</v>
      </c>
      <c r="R41" s="6">
        <v>-94.729190000000003</v>
      </c>
      <c r="S41" s="7">
        <v>0</v>
      </c>
      <c r="T41" s="7">
        <v>0</v>
      </c>
      <c r="U41" s="7">
        <v>1</v>
      </c>
      <c r="V41" s="7">
        <v>1</v>
      </c>
      <c r="W41" s="7">
        <v>1</v>
      </c>
      <c r="X41" s="7">
        <v>0</v>
      </c>
      <c r="Y41" s="7">
        <v>0</v>
      </c>
      <c r="Z41" s="7">
        <v>1</v>
      </c>
      <c r="AA41" s="7">
        <v>0</v>
      </c>
      <c r="AB41" s="7">
        <v>0</v>
      </c>
      <c r="AC41" s="7">
        <v>1</v>
      </c>
      <c r="AD41" s="7">
        <v>1</v>
      </c>
      <c r="AE41" s="8">
        <v>0</v>
      </c>
      <c r="AF41" s="44">
        <v>1</v>
      </c>
      <c r="AG41" s="6"/>
      <c r="AH41">
        <v>83.5</v>
      </c>
      <c r="AI41">
        <v>14.5</v>
      </c>
      <c r="AJ41">
        <v>96.5</v>
      </c>
      <c r="AK41">
        <v>12.5</v>
      </c>
      <c r="AM41" s="6"/>
      <c r="AP41">
        <v>3.5</v>
      </c>
      <c r="AQ41">
        <v>0.5</v>
      </c>
      <c r="AS41" s="6"/>
      <c r="AT41"/>
      <c r="AY41" s="6"/>
      <c r="AZ41" s="12"/>
      <c r="BP41">
        <v>1</v>
      </c>
      <c r="BQ41">
        <v>1</v>
      </c>
      <c r="BX41">
        <v>1</v>
      </c>
      <c r="CC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W41">
        <v>1</v>
      </c>
      <c r="DT41">
        <v>1</v>
      </c>
      <c r="EA41">
        <v>1</v>
      </c>
      <c r="ED41">
        <v>1</v>
      </c>
      <c r="EF41">
        <v>1</v>
      </c>
      <c r="EG41">
        <v>1</v>
      </c>
      <c r="EM41" t="s">
        <v>538</v>
      </c>
      <c r="EN41" s="16" t="s">
        <v>1016</v>
      </c>
    </row>
    <row r="42" spans="1:144" x14ac:dyDescent="0.3">
      <c r="A42" s="12" t="s">
        <v>98</v>
      </c>
      <c r="B42" s="6" t="s">
        <v>760</v>
      </c>
      <c r="C42">
        <v>1</v>
      </c>
      <c r="D42" s="6">
        <v>1</v>
      </c>
      <c r="E42">
        <v>600</v>
      </c>
      <c r="F42" s="6">
        <v>2064</v>
      </c>
      <c r="G42">
        <v>15.75</v>
      </c>
      <c r="H42">
        <v>15.75</v>
      </c>
      <c r="I42">
        <v>15.75</v>
      </c>
      <c r="J42" s="6">
        <v>0</v>
      </c>
      <c r="K42">
        <v>2039.95</v>
      </c>
      <c r="L42">
        <v>2039.95</v>
      </c>
      <c r="M42">
        <v>2039.95</v>
      </c>
      <c r="N42" s="6">
        <v>0</v>
      </c>
      <c r="O42" s="12">
        <v>0.87541000000000002</v>
      </c>
      <c r="P42" s="6">
        <v>0.89781</v>
      </c>
      <c r="Q42">
        <v>-78.38458</v>
      </c>
      <c r="R42" s="6">
        <v>-78.336560000000006</v>
      </c>
      <c r="S42" s="7">
        <v>1</v>
      </c>
      <c r="T42" s="7">
        <v>0</v>
      </c>
      <c r="U42" s="7">
        <v>0</v>
      </c>
      <c r="V42" s="7">
        <v>1</v>
      </c>
      <c r="W42" s="7">
        <v>1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8">
        <v>0</v>
      </c>
      <c r="AF42" s="44">
        <v>5</v>
      </c>
      <c r="AG42" s="6"/>
      <c r="AH42">
        <v>22.4</v>
      </c>
      <c r="AJ42">
        <v>34.299999999999997</v>
      </c>
      <c r="AK42">
        <v>2.1</v>
      </c>
      <c r="AM42" s="6"/>
      <c r="AS42" s="6"/>
      <c r="AT42"/>
      <c r="AY42" s="6"/>
      <c r="AZ42" s="12"/>
      <c r="BG42">
        <v>1</v>
      </c>
      <c r="BJ42" s="6">
        <v>1</v>
      </c>
      <c r="CA42" s="6">
        <v>1</v>
      </c>
      <c r="CB42">
        <v>1</v>
      </c>
      <c r="EM42" t="s">
        <v>537</v>
      </c>
      <c r="EN42" s="16" t="s">
        <v>210</v>
      </c>
    </row>
    <row r="43" spans="1:144" x14ac:dyDescent="0.3">
      <c r="A43" s="12" t="s">
        <v>98</v>
      </c>
      <c r="B43" s="6" t="s">
        <v>761</v>
      </c>
      <c r="C43">
        <v>1</v>
      </c>
      <c r="D43" s="6">
        <v>1</v>
      </c>
      <c r="E43">
        <v>110</v>
      </c>
      <c r="F43" s="6">
        <v>322</v>
      </c>
      <c r="G43" s="18">
        <v>23.54</v>
      </c>
      <c r="H43" s="18">
        <v>25.44</v>
      </c>
      <c r="I43" s="18">
        <v>24.602499999999999</v>
      </c>
      <c r="J43" s="87">
        <v>0.7865695561529622</v>
      </c>
      <c r="K43" s="63">
        <v>972</v>
      </c>
      <c r="L43" s="63">
        <v>1353</v>
      </c>
      <c r="M43" s="63">
        <v>1169.5</v>
      </c>
      <c r="N43" s="88">
        <v>157.24821143656928</v>
      </c>
      <c r="O43" s="95">
        <v>10.15</v>
      </c>
      <c r="P43" s="96">
        <v>10.603300000000001</v>
      </c>
      <c r="Q43" s="99">
        <v>-68.566670000000002</v>
      </c>
      <c r="R43" s="96">
        <v>-66.63</v>
      </c>
      <c r="S43" s="7">
        <v>1</v>
      </c>
      <c r="T43" s="7">
        <v>0</v>
      </c>
      <c r="U43" s="7">
        <v>0</v>
      </c>
      <c r="V43" s="7">
        <v>0</v>
      </c>
      <c r="W43" s="7">
        <v>1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8">
        <v>0</v>
      </c>
      <c r="AF43" s="44">
        <v>5</v>
      </c>
      <c r="AG43" s="6">
        <v>0</v>
      </c>
      <c r="AH43">
        <v>31.4</v>
      </c>
      <c r="AI43">
        <v>3.2</v>
      </c>
      <c r="AJ43">
        <v>44.7</v>
      </c>
      <c r="AK43">
        <v>5.2</v>
      </c>
      <c r="AM43" s="6"/>
      <c r="AN43">
        <v>150</v>
      </c>
      <c r="AO43">
        <v>270</v>
      </c>
      <c r="AP43">
        <v>1</v>
      </c>
      <c r="AQ43">
        <v>0</v>
      </c>
      <c r="AS43" s="6"/>
      <c r="AT43"/>
      <c r="AY43" s="6"/>
      <c r="AZ43" s="12"/>
      <c r="BG43">
        <v>1</v>
      </c>
      <c r="BJ43" s="6">
        <v>1</v>
      </c>
      <c r="CB43">
        <v>1</v>
      </c>
      <c r="EM43" t="s">
        <v>537</v>
      </c>
      <c r="EN43" s="16" t="s">
        <v>210</v>
      </c>
    </row>
    <row r="44" spans="1:144" x14ac:dyDescent="0.3">
      <c r="A44" s="12" t="s">
        <v>98</v>
      </c>
      <c r="B44" s="6" t="s">
        <v>768</v>
      </c>
      <c r="C44">
        <v>1</v>
      </c>
      <c r="D44" s="6">
        <v>1</v>
      </c>
      <c r="E44">
        <v>1900</v>
      </c>
      <c r="F44" s="6">
        <v>2880</v>
      </c>
      <c r="G44">
        <v>26.56</v>
      </c>
      <c r="H44">
        <v>27.24</v>
      </c>
      <c r="I44" s="18">
        <v>26.9</v>
      </c>
      <c r="J44" s="87">
        <v>0.48083261120685211</v>
      </c>
      <c r="K44">
        <v>1057.21</v>
      </c>
      <c r="L44">
        <v>1407.73</v>
      </c>
      <c r="M44">
        <v>1232.47</v>
      </c>
      <c r="N44" s="88">
        <v>247.85506894150751</v>
      </c>
      <c r="O44" s="12">
        <v>10.639699999999999</v>
      </c>
      <c r="P44" s="6">
        <v>11.19115</v>
      </c>
      <c r="Q44">
        <v>-74.196430000000007</v>
      </c>
      <c r="R44" s="6">
        <v>-73.543909999999997</v>
      </c>
      <c r="S44" s="7">
        <v>1</v>
      </c>
      <c r="T44" s="7">
        <v>0</v>
      </c>
      <c r="U44" s="7">
        <v>0</v>
      </c>
      <c r="V44" s="7">
        <v>0</v>
      </c>
      <c r="W44" s="7">
        <v>1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8">
        <v>0</v>
      </c>
      <c r="AF44" s="44">
        <v>4</v>
      </c>
      <c r="AG44" s="6"/>
      <c r="AH44">
        <v>39.869999999999997</v>
      </c>
      <c r="AI44">
        <v>1.46</v>
      </c>
      <c r="AJ44">
        <v>57.43</v>
      </c>
      <c r="AK44">
        <v>2.8</v>
      </c>
      <c r="AM44" s="6"/>
      <c r="AN44">
        <v>386</v>
      </c>
      <c r="AO44">
        <v>386</v>
      </c>
      <c r="AS44" s="6"/>
      <c r="AT44"/>
      <c r="AY44" s="6"/>
      <c r="AZ44" s="12"/>
      <c r="BJ44" s="6">
        <v>1</v>
      </c>
      <c r="CB44">
        <v>1</v>
      </c>
      <c r="EM44" t="s">
        <v>537</v>
      </c>
      <c r="EN44" s="16" t="s">
        <v>4686</v>
      </c>
    </row>
    <row r="45" spans="1:144" x14ac:dyDescent="0.3">
      <c r="A45" s="12" t="s">
        <v>98</v>
      </c>
      <c r="B45" s="6" t="s">
        <v>778</v>
      </c>
      <c r="C45">
        <v>1</v>
      </c>
      <c r="D45" s="6">
        <v>1</v>
      </c>
      <c r="E45">
        <v>2100</v>
      </c>
      <c r="F45" s="6">
        <v>3500</v>
      </c>
      <c r="G45" s="18">
        <v>19.54</v>
      </c>
      <c r="H45" s="18">
        <v>19.54</v>
      </c>
      <c r="I45" s="18">
        <v>19.54</v>
      </c>
      <c r="J45" s="87">
        <v>0</v>
      </c>
      <c r="K45" s="63">
        <v>993</v>
      </c>
      <c r="L45" s="63">
        <v>993</v>
      </c>
      <c r="M45" s="63">
        <v>993</v>
      </c>
      <c r="N45" s="88">
        <v>0</v>
      </c>
      <c r="O45" s="12">
        <v>8.5983300000000007</v>
      </c>
      <c r="P45" s="6">
        <v>8.6166699999999992</v>
      </c>
      <c r="Q45" s="99">
        <v>-71.144999999999996</v>
      </c>
      <c r="R45" s="96">
        <v>-71</v>
      </c>
      <c r="S45" s="7">
        <v>1</v>
      </c>
      <c r="T45" s="7">
        <v>0</v>
      </c>
      <c r="U45" s="7">
        <v>0</v>
      </c>
      <c r="V45" s="7">
        <v>0</v>
      </c>
      <c r="W45" s="7">
        <v>1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8">
        <v>0</v>
      </c>
      <c r="AF45" s="44">
        <v>5</v>
      </c>
      <c r="AG45" s="6">
        <v>0</v>
      </c>
      <c r="AH45">
        <v>44</v>
      </c>
      <c r="AI45">
        <v>5</v>
      </c>
      <c r="AJ45">
        <v>52</v>
      </c>
      <c r="AK45">
        <v>6</v>
      </c>
      <c r="AM45" s="6"/>
      <c r="AS45" s="6"/>
      <c r="AT45"/>
      <c r="AY45" s="6"/>
      <c r="AZ45" s="12"/>
      <c r="BJ45" s="6">
        <v>1</v>
      </c>
      <c r="CB45">
        <v>1</v>
      </c>
      <c r="CC45">
        <v>1</v>
      </c>
      <c r="EM45" t="s">
        <v>537</v>
      </c>
      <c r="EN45" s="16" t="s">
        <v>210</v>
      </c>
    </row>
    <row r="46" spans="1:144" x14ac:dyDescent="0.3">
      <c r="A46" s="12" t="s">
        <v>98</v>
      </c>
      <c r="B46" s="6" t="s">
        <v>785</v>
      </c>
      <c r="C46">
        <v>1</v>
      </c>
      <c r="D46" s="6">
        <v>1</v>
      </c>
      <c r="E46">
        <v>0</v>
      </c>
      <c r="F46" s="6">
        <v>1000</v>
      </c>
      <c r="G46" s="18">
        <v>20.72</v>
      </c>
      <c r="H46" s="18">
        <v>28.98</v>
      </c>
      <c r="I46" s="18">
        <v>24.897500000000001</v>
      </c>
      <c r="J46" s="87">
        <v>2.9981029716424592</v>
      </c>
      <c r="K46" s="63">
        <v>960</v>
      </c>
      <c r="L46" s="63">
        <v>3725</v>
      </c>
      <c r="M46" s="63">
        <v>2420.875</v>
      </c>
      <c r="N46" s="88">
        <v>827.3447092096153</v>
      </c>
      <c r="O46" s="12">
        <v>-4.5150499999999996</v>
      </c>
      <c r="P46" s="6">
        <v>5.6166799999999997</v>
      </c>
      <c r="Q46" s="99">
        <v>-78.53801</v>
      </c>
      <c r="R46" s="6">
        <v>-51.435519999999997</v>
      </c>
      <c r="S46" s="7">
        <v>1</v>
      </c>
      <c r="T46" s="7">
        <v>0</v>
      </c>
      <c r="U46" s="7">
        <v>0</v>
      </c>
      <c r="V46" s="7">
        <v>0</v>
      </c>
      <c r="W46" s="7">
        <v>1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8">
        <v>0</v>
      </c>
      <c r="AF46" s="44">
        <v>1</v>
      </c>
      <c r="AG46" s="6">
        <v>0</v>
      </c>
      <c r="AH46">
        <v>27.5</v>
      </c>
      <c r="AI46">
        <v>1.5</v>
      </c>
      <c r="AJ46">
        <v>35</v>
      </c>
      <c r="AK46">
        <v>4</v>
      </c>
      <c r="AM46" s="6"/>
      <c r="AS46" s="6"/>
      <c r="AT46"/>
      <c r="AY46" s="6"/>
      <c r="AZ46" s="12"/>
      <c r="BG46">
        <v>1</v>
      </c>
      <c r="CB46">
        <v>1</v>
      </c>
      <c r="EM46" t="s">
        <v>537</v>
      </c>
      <c r="EN46" s="16" t="s">
        <v>3712</v>
      </c>
    </row>
    <row r="47" spans="1:144" x14ac:dyDescent="0.3">
      <c r="A47" s="12" t="s">
        <v>98</v>
      </c>
      <c r="B47" s="6" t="s">
        <v>790</v>
      </c>
      <c r="C47">
        <v>1</v>
      </c>
      <c r="D47" s="6">
        <v>1</v>
      </c>
      <c r="E47">
        <v>335</v>
      </c>
      <c r="F47" s="6">
        <v>1315</v>
      </c>
      <c r="G47" s="18">
        <v>26.1</v>
      </c>
      <c r="H47" s="18">
        <v>26.1</v>
      </c>
      <c r="I47" s="18">
        <v>26.1</v>
      </c>
      <c r="J47" s="87">
        <v>0</v>
      </c>
      <c r="K47" s="63">
        <v>1851</v>
      </c>
      <c r="L47" s="63">
        <v>1851</v>
      </c>
      <c r="M47" s="63">
        <v>1851</v>
      </c>
      <c r="N47" s="88">
        <v>0</v>
      </c>
      <c r="O47" s="12">
        <v>8.6040799999999997</v>
      </c>
      <c r="P47" s="6">
        <v>8.6040799999999997</v>
      </c>
      <c r="Q47" s="99">
        <v>-80.126519999999999</v>
      </c>
      <c r="R47" s="96">
        <v>-80.126519999999999</v>
      </c>
      <c r="S47" s="7">
        <v>1</v>
      </c>
      <c r="T47" s="7">
        <v>0</v>
      </c>
      <c r="U47" s="7">
        <v>0</v>
      </c>
      <c r="V47" s="7">
        <v>0</v>
      </c>
      <c r="W47" s="7">
        <v>1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8">
        <v>0</v>
      </c>
      <c r="AF47" s="44">
        <v>5</v>
      </c>
      <c r="AG47" s="6">
        <v>0</v>
      </c>
      <c r="AH47">
        <v>40.5</v>
      </c>
      <c r="AI47">
        <v>5.45</v>
      </c>
      <c r="AJ47">
        <v>54.5</v>
      </c>
      <c r="AK47">
        <v>7.37</v>
      </c>
      <c r="AM47" s="6"/>
      <c r="AN47">
        <v>202</v>
      </c>
      <c r="AO47">
        <v>623</v>
      </c>
      <c r="AP47">
        <v>1.8</v>
      </c>
      <c r="AQ47">
        <v>0</v>
      </c>
      <c r="AR47">
        <v>1.25</v>
      </c>
      <c r="AS47" s="6">
        <v>0.25</v>
      </c>
      <c r="AT47"/>
      <c r="AY47" s="6"/>
      <c r="AZ47" s="12"/>
      <c r="BG47">
        <v>1</v>
      </c>
      <c r="BJ47" s="6">
        <v>1</v>
      </c>
      <c r="CB47">
        <v>1</v>
      </c>
      <c r="EM47" t="s">
        <v>538</v>
      </c>
      <c r="EN47" s="16" t="s">
        <v>210</v>
      </c>
    </row>
    <row r="48" spans="1:144" x14ac:dyDescent="0.3">
      <c r="A48" s="12" t="s">
        <v>98</v>
      </c>
      <c r="B48" s="6" t="s">
        <v>796</v>
      </c>
      <c r="C48">
        <v>1</v>
      </c>
      <c r="D48" s="6">
        <v>1</v>
      </c>
      <c r="E48">
        <v>0</v>
      </c>
      <c r="F48" s="6">
        <v>3000</v>
      </c>
      <c r="G48" s="18">
        <v>-0.75</v>
      </c>
      <c r="H48" s="18">
        <v>16.8</v>
      </c>
      <c r="I48" s="18">
        <v>8.1940000000000026</v>
      </c>
      <c r="J48" s="87">
        <v>3.5349740789898867</v>
      </c>
      <c r="K48">
        <v>438.78</v>
      </c>
      <c r="L48">
        <v>2103.67</v>
      </c>
      <c r="M48">
        <v>771.41871428571437</v>
      </c>
      <c r="N48" s="88">
        <v>258.646939360109</v>
      </c>
      <c r="O48" s="12">
        <v>36.970030000000001</v>
      </c>
      <c r="P48" s="6">
        <v>65.617419999999996</v>
      </c>
      <c r="Q48">
        <v>-5.5517300000000001</v>
      </c>
      <c r="R48" s="6">
        <v>85.870459999999994</v>
      </c>
      <c r="S48" s="7">
        <v>1</v>
      </c>
      <c r="T48" s="7">
        <v>0</v>
      </c>
      <c r="U48" s="7">
        <v>1</v>
      </c>
      <c r="V48" s="7">
        <v>1</v>
      </c>
      <c r="W48" s="7">
        <v>1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1</v>
      </c>
      <c r="AD48" s="7">
        <v>1</v>
      </c>
      <c r="AE48" s="8">
        <v>0</v>
      </c>
      <c r="AF48" s="44">
        <v>1</v>
      </c>
      <c r="AG48" s="6">
        <v>1</v>
      </c>
      <c r="AH48">
        <v>66.11</v>
      </c>
      <c r="AI48">
        <v>88.46</v>
      </c>
      <c r="AM48" s="6"/>
      <c r="AS48" s="6"/>
      <c r="AT48"/>
      <c r="AY48" s="6"/>
      <c r="AZ48" s="12"/>
      <c r="BB48">
        <v>1</v>
      </c>
      <c r="BC48">
        <v>1</v>
      </c>
      <c r="BE48">
        <v>1</v>
      </c>
      <c r="BM48">
        <v>1</v>
      </c>
      <c r="BP48">
        <v>1</v>
      </c>
      <c r="BQ48">
        <v>1</v>
      </c>
      <c r="BT48" s="6">
        <v>1</v>
      </c>
      <c r="BX48">
        <v>1</v>
      </c>
      <c r="BY48">
        <v>1</v>
      </c>
      <c r="CB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Z48">
        <v>1</v>
      </c>
      <c r="EA48">
        <v>1</v>
      </c>
      <c r="ED48">
        <v>1</v>
      </c>
      <c r="EF48">
        <v>1</v>
      </c>
      <c r="EH48">
        <v>1</v>
      </c>
      <c r="EM48" t="s">
        <v>536</v>
      </c>
      <c r="EN48" s="16" t="s">
        <v>4727</v>
      </c>
    </row>
    <row r="49" spans="1:145" x14ac:dyDescent="0.3">
      <c r="A49" s="12" t="s">
        <v>98</v>
      </c>
      <c r="B49" s="6" t="s">
        <v>798</v>
      </c>
      <c r="C49">
        <v>1</v>
      </c>
      <c r="D49" s="6">
        <v>1</v>
      </c>
      <c r="E49">
        <v>2</v>
      </c>
      <c r="F49" s="6">
        <v>4300</v>
      </c>
      <c r="G49" s="18">
        <v>-4.68</v>
      </c>
      <c r="H49" s="18">
        <v>23.39</v>
      </c>
      <c r="I49" s="18">
        <v>13.348421052631579</v>
      </c>
      <c r="J49" s="87">
        <v>6.9361783130657226</v>
      </c>
      <c r="K49">
        <v>301.08</v>
      </c>
      <c r="L49">
        <v>2174.8000000000002</v>
      </c>
      <c r="M49">
        <v>1090.93</v>
      </c>
      <c r="N49" s="88">
        <v>521.41294937676605</v>
      </c>
      <c r="O49" s="12">
        <v>22.896360000000001</v>
      </c>
      <c r="P49" s="6">
        <v>48.277279999999998</v>
      </c>
      <c r="Q49">
        <v>100.16342</v>
      </c>
      <c r="R49" s="96">
        <v>136.15</v>
      </c>
      <c r="S49" s="7">
        <v>1</v>
      </c>
      <c r="T49" s="7">
        <v>0</v>
      </c>
      <c r="U49" s="7">
        <v>1</v>
      </c>
      <c r="V49" s="7">
        <v>1</v>
      </c>
      <c r="W49" s="7">
        <v>1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1</v>
      </c>
      <c r="AD49" s="7">
        <v>1</v>
      </c>
      <c r="AE49" s="8">
        <v>0</v>
      </c>
      <c r="AF49" s="44">
        <v>1</v>
      </c>
      <c r="AG49" s="6"/>
      <c r="AL49">
        <v>79</v>
      </c>
      <c r="AM49" s="6">
        <v>23</v>
      </c>
      <c r="AN49">
        <v>1200</v>
      </c>
      <c r="AO49">
        <v>7400</v>
      </c>
      <c r="AS49" s="6"/>
      <c r="AT49"/>
      <c r="AY49" s="6"/>
      <c r="AZ49" s="12"/>
      <c r="BB49">
        <v>1</v>
      </c>
      <c r="BE49">
        <v>1</v>
      </c>
      <c r="BG49">
        <v>1</v>
      </c>
      <c r="BP49">
        <v>1</v>
      </c>
      <c r="BR49">
        <v>1</v>
      </c>
      <c r="BX49">
        <v>1</v>
      </c>
      <c r="BZ49">
        <v>1</v>
      </c>
      <c r="CB49">
        <v>1</v>
      </c>
      <c r="CE49">
        <v>1</v>
      </c>
      <c r="CF49">
        <v>1</v>
      </c>
      <c r="CH49">
        <v>1</v>
      </c>
      <c r="CI49">
        <v>1</v>
      </c>
      <c r="DR49">
        <v>1</v>
      </c>
      <c r="DT49">
        <v>1</v>
      </c>
      <c r="DV49">
        <v>1</v>
      </c>
      <c r="DW49">
        <v>1</v>
      </c>
      <c r="DX49">
        <v>1</v>
      </c>
      <c r="DZ49">
        <v>1</v>
      </c>
      <c r="EA49">
        <v>1</v>
      </c>
      <c r="EB49">
        <v>1</v>
      </c>
      <c r="ED49">
        <v>1</v>
      </c>
      <c r="EF49">
        <v>1</v>
      </c>
      <c r="EG49">
        <v>1</v>
      </c>
      <c r="EM49" t="s">
        <v>591</v>
      </c>
      <c r="EN49" s="16" t="s">
        <v>210</v>
      </c>
    </row>
    <row r="50" spans="1:145" x14ac:dyDescent="0.3">
      <c r="A50" s="12" t="s">
        <v>98</v>
      </c>
      <c r="B50" s="6" t="s">
        <v>804</v>
      </c>
      <c r="C50">
        <v>1</v>
      </c>
      <c r="D50" s="6">
        <v>1</v>
      </c>
      <c r="E50">
        <v>0</v>
      </c>
      <c r="F50" s="6">
        <v>2670</v>
      </c>
      <c r="G50" s="18">
        <v>15.73</v>
      </c>
      <c r="H50" s="18">
        <v>26.15</v>
      </c>
      <c r="I50" s="18">
        <v>20.189999999999994</v>
      </c>
      <c r="J50" s="87">
        <v>2.7079466390607116</v>
      </c>
      <c r="K50">
        <v>47.97</v>
      </c>
      <c r="L50">
        <v>670</v>
      </c>
      <c r="M50">
        <v>331.88411764705882</v>
      </c>
      <c r="N50" s="88">
        <v>214.42747191821132</v>
      </c>
      <c r="O50" s="12">
        <v>22.72964</v>
      </c>
      <c r="P50" s="6">
        <v>38.703519999999997</v>
      </c>
      <c r="Q50" s="99">
        <v>-15.7235</v>
      </c>
      <c r="R50" s="6">
        <v>29.40137</v>
      </c>
      <c r="S50" s="7">
        <v>1</v>
      </c>
      <c r="T50" s="7">
        <v>0</v>
      </c>
      <c r="U50" s="7">
        <v>1</v>
      </c>
      <c r="V50" s="7">
        <v>1</v>
      </c>
      <c r="W50" s="7">
        <v>1</v>
      </c>
      <c r="X50" s="7">
        <v>1</v>
      </c>
      <c r="Y50" s="7">
        <v>1</v>
      </c>
      <c r="Z50" s="7">
        <v>1</v>
      </c>
      <c r="AA50" s="7">
        <v>0</v>
      </c>
      <c r="AB50" s="7">
        <v>1</v>
      </c>
      <c r="AC50" s="7">
        <v>1</v>
      </c>
      <c r="AD50" s="7">
        <v>1</v>
      </c>
      <c r="AE50" s="8">
        <v>0</v>
      </c>
      <c r="AF50" s="44">
        <v>1</v>
      </c>
      <c r="AG50" s="6">
        <v>1</v>
      </c>
      <c r="AH50">
        <v>71.5</v>
      </c>
      <c r="AI50">
        <v>8.5</v>
      </c>
      <c r="AJ50">
        <v>75</v>
      </c>
      <c r="AK50">
        <v>5</v>
      </c>
      <c r="AM50" s="6"/>
      <c r="AR50">
        <v>0.5</v>
      </c>
      <c r="AS50" s="6">
        <v>0.1</v>
      </c>
      <c r="AT50"/>
      <c r="AX50">
        <v>6</v>
      </c>
      <c r="AY50" s="6">
        <v>2</v>
      </c>
      <c r="AZ50" s="12"/>
      <c r="BE50">
        <v>1</v>
      </c>
      <c r="BP50">
        <v>1</v>
      </c>
      <c r="BT50" s="6">
        <v>1</v>
      </c>
      <c r="BX50">
        <v>1</v>
      </c>
      <c r="CB50">
        <v>1</v>
      </c>
      <c r="CE50">
        <v>1</v>
      </c>
      <c r="CF50">
        <v>1</v>
      </c>
      <c r="CH50">
        <v>1</v>
      </c>
      <c r="CI50">
        <v>1</v>
      </c>
      <c r="CJ50">
        <v>1</v>
      </c>
      <c r="CV50">
        <v>1</v>
      </c>
      <c r="DQ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Z50">
        <v>1</v>
      </c>
      <c r="EA50">
        <v>1</v>
      </c>
      <c r="EF50">
        <v>1</v>
      </c>
      <c r="EH50">
        <v>1</v>
      </c>
      <c r="EM50" t="s">
        <v>588</v>
      </c>
      <c r="EN50" s="16" t="s">
        <v>3712</v>
      </c>
    </row>
    <row r="51" spans="1:145" x14ac:dyDescent="0.3">
      <c r="A51" s="12" t="s">
        <v>98</v>
      </c>
      <c r="B51" s="6" t="s">
        <v>807</v>
      </c>
      <c r="C51">
        <v>1</v>
      </c>
      <c r="D51" s="6">
        <v>1</v>
      </c>
      <c r="E51">
        <v>0</v>
      </c>
      <c r="F51" s="6">
        <v>2250</v>
      </c>
      <c r="G51">
        <v>25.2</v>
      </c>
      <c r="H51">
        <v>25.2</v>
      </c>
      <c r="I51">
        <v>25.2</v>
      </c>
      <c r="J51" s="6">
        <v>0</v>
      </c>
      <c r="K51">
        <v>150.46</v>
      </c>
      <c r="L51">
        <v>150.46</v>
      </c>
      <c r="M51">
        <v>150.46</v>
      </c>
      <c r="N51" s="6">
        <v>0</v>
      </c>
      <c r="O51">
        <v>27.455490000000001</v>
      </c>
      <c r="P51" s="6">
        <v>27.864460000000001</v>
      </c>
      <c r="Q51">
        <v>56.335729999999998</v>
      </c>
      <c r="R51" s="6">
        <v>56.475909999999999</v>
      </c>
      <c r="S51" s="7">
        <v>0</v>
      </c>
      <c r="T51" s="7">
        <v>0</v>
      </c>
      <c r="U51" s="7">
        <v>1</v>
      </c>
      <c r="V51" s="7">
        <v>1</v>
      </c>
      <c r="W51" s="7">
        <v>1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1</v>
      </c>
      <c r="AD51" s="7">
        <v>1</v>
      </c>
      <c r="AE51" s="8">
        <v>0</v>
      </c>
      <c r="AF51" s="44">
        <v>1</v>
      </c>
      <c r="AG51" s="6">
        <v>1</v>
      </c>
      <c r="AL51">
        <v>61.4</v>
      </c>
      <c r="AM51" s="6">
        <v>5</v>
      </c>
      <c r="AS51" s="6"/>
      <c r="AT51"/>
      <c r="AY51" s="6"/>
      <c r="AZ51" s="12"/>
      <c r="BQ51">
        <v>1</v>
      </c>
      <c r="BY51">
        <v>1</v>
      </c>
      <c r="CI51">
        <v>1</v>
      </c>
      <c r="CJ51">
        <v>1</v>
      </c>
      <c r="DT51">
        <v>1</v>
      </c>
      <c r="DU51">
        <v>1</v>
      </c>
      <c r="DW51">
        <v>1</v>
      </c>
      <c r="DX51">
        <v>1</v>
      </c>
      <c r="EF51">
        <v>1</v>
      </c>
      <c r="EM51" t="s">
        <v>591</v>
      </c>
      <c r="EN51" s="16" t="s">
        <v>5084</v>
      </c>
    </row>
    <row r="52" spans="1:145" x14ac:dyDescent="0.3">
      <c r="A52" s="12" t="s">
        <v>98</v>
      </c>
      <c r="B52" s="6" t="s">
        <v>808</v>
      </c>
      <c r="C52">
        <v>1</v>
      </c>
      <c r="D52" s="6">
        <v>1</v>
      </c>
      <c r="E52" s="30"/>
      <c r="F52" s="93"/>
      <c r="G52" s="18">
        <v>7.87</v>
      </c>
      <c r="H52" s="18">
        <v>14.21</v>
      </c>
      <c r="I52" s="18">
        <v>10.013571428571428</v>
      </c>
      <c r="J52" s="87">
        <v>1.8245067073800363</v>
      </c>
      <c r="K52">
        <v>585.1</v>
      </c>
      <c r="L52">
        <v>1170.3599999999999</v>
      </c>
      <c r="M52">
        <v>787.96357142857141</v>
      </c>
      <c r="N52" s="88">
        <v>190.65223602582887</v>
      </c>
      <c r="O52" s="12">
        <v>41.384889999999999</v>
      </c>
      <c r="P52" s="96">
        <v>56.706499999999998</v>
      </c>
      <c r="Q52">
        <v>3.0081899999999999</v>
      </c>
      <c r="R52" s="96">
        <v>23.844999999999999</v>
      </c>
      <c r="S52" s="7">
        <v>1</v>
      </c>
      <c r="T52" s="7">
        <v>0</v>
      </c>
      <c r="U52" s="7">
        <v>1</v>
      </c>
      <c r="V52" s="7">
        <v>1</v>
      </c>
      <c r="W52" s="7">
        <v>1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1</v>
      </c>
      <c r="AD52" s="7">
        <v>1</v>
      </c>
      <c r="AE52" s="8">
        <v>0</v>
      </c>
      <c r="AF52" s="44">
        <v>1</v>
      </c>
      <c r="AG52" s="6"/>
      <c r="AL52">
        <v>84</v>
      </c>
      <c r="AM52" s="6">
        <v>36</v>
      </c>
      <c r="AN52">
        <v>2000</v>
      </c>
      <c r="AO52">
        <v>30000</v>
      </c>
      <c r="AS52" s="6"/>
      <c r="AT52"/>
      <c r="AY52" s="6"/>
      <c r="AZ52" s="12"/>
      <c r="BE52">
        <v>1</v>
      </c>
      <c r="BP52">
        <v>1</v>
      </c>
      <c r="BT52" s="6">
        <v>1</v>
      </c>
      <c r="BX52">
        <v>1</v>
      </c>
      <c r="CB52">
        <v>1</v>
      </c>
      <c r="CE52">
        <v>1</v>
      </c>
      <c r="CH52">
        <v>1</v>
      </c>
      <c r="CI52">
        <v>1</v>
      </c>
      <c r="CJ52">
        <v>1</v>
      </c>
      <c r="DT52">
        <v>1</v>
      </c>
      <c r="DU52">
        <v>1</v>
      </c>
      <c r="DW52">
        <v>1</v>
      </c>
      <c r="DX52">
        <v>1</v>
      </c>
      <c r="EA52">
        <v>1</v>
      </c>
      <c r="ED52">
        <v>1</v>
      </c>
      <c r="EF52">
        <v>1</v>
      </c>
      <c r="EH52">
        <v>1</v>
      </c>
      <c r="EM52" t="s">
        <v>536</v>
      </c>
      <c r="EN52" s="16" t="s">
        <v>210</v>
      </c>
    </row>
    <row r="53" spans="1:145" x14ac:dyDescent="0.3">
      <c r="A53" s="12" t="s">
        <v>98</v>
      </c>
      <c r="B53" s="6" t="s">
        <v>809</v>
      </c>
      <c r="C53">
        <v>1</v>
      </c>
      <c r="D53" s="6">
        <v>1</v>
      </c>
      <c r="E53">
        <v>60</v>
      </c>
      <c r="F53" s="6">
        <v>1000</v>
      </c>
      <c r="G53" s="18">
        <v>17.059999999999999</v>
      </c>
      <c r="H53" s="18">
        <v>17.059999999999999</v>
      </c>
      <c r="I53" s="18">
        <v>17.059999999999999</v>
      </c>
      <c r="J53" s="87">
        <v>0</v>
      </c>
      <c r="K53" s="63">
        <v>360</v>
      </c>
      <c r="L53" s="63">
        <v>360</v>
      </c>
      <c r="M53" s="63">
        <v>360</v>
      </c>
      <c r="N53" s="88">
        <v>0</v>
      </c>
      <c r="O53" s="12">
        <v>-34.383409999999998</v>
      </c>
      <c r="P53" s="6">
        <v>-34.01361</v>
      </c>
      <c r="Q53" s="99">
        <v>18.409469999999999</v>
      </c>
      <c r="R53" s="6">
        <v>18.592929999999999</v>
      </c>
      <c r="S53" s="7">
        <v>0</v>
      </c>
      <c r="T53" s="7">
        <v>0</v>
      </c>
      <c r="U53" s="7">
        <v>1</v>
      </c>
      <c r="V53" s="7">
        <v>0</v>
      </c>
      <c r="W53" s="7">
        <v>1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8">
        <v>0</v>
      </c>
      <c r="AF53" s="44">
        <v>5</v>
      </c>
      <c r="AG53" s="6">
        <v>1</v>
      </c>
      <c r="AH53">
        <v>28</v>
      </c>
      <c r="AJ53">
        <v>39</v>
      </c>
      <c r="AM53" s="6"/>
      <c r="AN53">
        <v>25</v>
      </c>
      <c r="AO53">
        <v>100</v>
      </c>
      <c r="AP53">
        <v>1.6</v>
      </c>
      <c r="AQ53">
        <v>0.05</v>
      </c>
      <c r="AR53">
        <v>1.75</v>
      </c>
      <c r="AS53" s="6">
        <v>0.25</v>
      </c>
      <c r="AT53"/>
      <c r="AX53">
        <v>7.25</v>
      </c>
      <c r="AY53" s="6">
        <v>0.25</v>
      </c>
      <c r="AZ53" s="12"/>
      <c r="BT53" s="6">
        <v>1</v>
      </c>
      <c r="CI53">
        <v>1</v>
      </c>
      <c r="EM53" t="s">
        <v>539</v>
      </c>
      <c r="EN53" s="16" t="s">
        <v>533</v>
      </c>
    </row>
    <row r="54" spans="1:145" x14ac:dyDescent="0.3">
      <c r="A54" s="12" t="s">
        <v>98</v>
      </c>
      <c r="B54" s="6" t="s">
        <v>814</v>
      </c>
      <c r="C54">
        <v>1</v>
      </c>
      <c r="D54" s="6">
        <v>1</v>
      </c>
      <c r="E54">
        <v>1000</v>
      </c>
      <c r="F54" s="6">
        <v>3500</v>
      </c>
      <c r="G54" s="18">
        <v>4.55</v>
      </c>
      <c r="H54" s="18">
        <v>23.67</v>
      </c>
      <c r="I54" s="18">
        <v>11.974999999999998</v>
      </c>
      <c r="J54" s="87">
        <v>6.0157076798070017</v>
      </c>
      <c r="K54" s="63">
        <v>1200</v>
      </c>
      <c r="L54" s="63">
        <v>2909</v>
      </c>
      <c r="M54" s="63">
        <v>1651.1</v>
      </c>
      <c r="N54" s="88">
        <v>524.82874455493663</v>
      </c>
      <c r="O54" s="12">
        <v>26.991980000000002</v>
      </c>
      <c r="P54" s="6">
        <v>30.848929999999999</v>
      </c>
      <c r="Q54" s="99">
        <v>78.094899999999996</v>
      </c>
      <c r="R54" s="6">
        <v>92.406260000000003</v>
      </c>
      <c r="S54" s="7">
        <v>1</v>
      </c>
      <c r="T54" s="7">
        <v>0</v>
      </c>
      <c r="U54" s="7">
        <v>1</v>
      </c>
      <c r="V54" s="7">
        <v>0</v>
      </c>
      <c r="W54" s="7">
        <v>1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1</v>
      </c>
      <c r="AE54" s="8">
        <v>0</v>
      </c>
      <c r="AF54" s="44">
        <v>1</v>
      </c>
      <c r="AG54" s="6">
        <v>1</v>
      </c>
      <c r="AL54">
        <v>131</v>
      </c>
      <c r="AM54" s="6">
        <v>1</v>
      </c>
      <c r="AS54" s="6"/>
      <c r="AT54"/>
      <c r="AY54" s="6"/>
      <c r="AZ54" s="12"/>
      <c r="BF54">
        <v>1</v>
      </c>
      <c r="BJ54" s="6">
        <v>1</v>
      </c>
      <c r="BS54">
        <v>1</v>
      </c>
      <c r="CB54">
        <v>1</v>
      </c>
      <c r="CH54">
        <v>1</v>
      </c>
      <c r="CI54">
        <v>1</v>
      </c>
      <c r="CJ54">
        <v>1</v>
      </c>
      <c r="DT54">
        <v>1</v>
      </c>
      <c r="EA54">
        <v>1</v>
      </c>
      <c r="EF54">
        <v>1</v>
      </c>
      <c r="EM54" t="s">
        <v>591</v>
      </c>
      <c r="EN54" s="16" t="s">
        <v>3712</v>
      </c>
    </row>
    <row r="55" spans="1:145" x14ac:dyDescent="0.3">
      <c r="A55" s="12" t="s">
        <v>98</v>
      </c>
      <c r="B55" s="6" t="s">
        <v>817</v>
      </c>
      <c r="C55">
        <v>1</v>
      </c>
      <c r="D55" s="6">
        <v>1</v>
      </c>
      <c r="E55">
        <v>0</v>
      </c>
      <c r="F55" s="6">
        <v>2000</v>
      </c>
      <c r="G55">
        <v>14.06</v>
      </c>
      <c r="H55">
        <v>28.11</v>
      </c>
      <c r="I55">
        <v>25.094523809523814</v>
      </c>
      <c r="J55" s="87">
        <v>3.4045630802955822</v>
      </c>
      <c r="K55">
        <v>923.93</v>
      </c>
      <c r="L55">
        <v>2884.13</v>
      </c>
      <c r="M55">
        <v>1975.5464285714281</v>
      </c>
      <c r="N55" s="88">
        <v>559.65441971056509</v>
      </c>
      <c r="O55">
        <v>-10.88449</v>
      </c>
      <c r="P55" s="6">
        <v>29.838450000000002</v>
      </c>
      <c r="Q55">
        <v>71.322919999999996</v>
      </c>
      <c r="R55" s="6">
        <v>136.86528000000001</v>
      </c>
      <c r="S55" s="7">
        <v>1</v>
      </c>
      <c r="T55" s="7">
        <v>0</v>
      </c>
      <c r="U55" s="7">
        <v>1</v>
      </c>
      <c r="V55" s="7">
        <v>1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1</v>
      </c>
      <c r="AD55" s="7">
        <v>1</v>
      </c>
      <c r="AE55" s="8">
        <v>0</v>
      </c>
      <c r="AF55" s="44">
        <v>1</v>
      </c>
      <c r="AG55" s="6"/>
      <c r="AH55">
        <v>79.89</v>
      </c>
      <c r="AI55">
        <v>6.96</v>
      </c>
      <c r="AJ55">
        <v>89.73</v>
      </c>
      <c r="AK55">
        <v>6.3</v>
      </c>
      <c r="AM55" s="6"/>
      <c r="AS55" s="6"/>
      <c r="AT55"/>
      <c r="AY55" s="6"/>
      <c r="AZ55" s="12"/>
      <c r="BE55">
        <v>1</v>
      </c>
      <c r="BF55">
        <v>1</v>
      </c>
      <c r="BG55">
        <v>1</v>
      </c>
      <c r="BH55">
        <v>1</v>
      </c>
      <c r="BJ55" s="6">
        <v>1</v>
      </c>
      <c r="BP55">
        <v>1</v>
      </c>
      <c r="BQ55">
        <v>1</v>
      </c>
      <c r="BR55">
        <v>1</v>
      </c>
      <c r="BY55">
        <v>1</v>
      </c>
      <c r="BZ55">
        <v>1</v>
      </c>
      <c r="CB55">
        <v>1</v>
      </c>
      <c r="CF55">
        <v>1</v>
      </c>
      <c r="CH55">
        <v>1</v>
      </c>
      <c r="CI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 s="6">
        <v>1</v>
      </c>
      <c r="DZ55">
        <v>1</v>
      </c>
      <c r="EA55">
        <v>1</v>
      </c>
      <c r="EB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M55" t="s">
        <v>591</v>
      </c>
      <c r="EN55" s="16" t="s">
        <v>5098</v>
      </c>
    </row>
    <row r="56" spans="1:145" x14ac:dyDescent="0.3">
      <c r="A56" s="12" t="s">
        <v>98</v>
      </c>
      <c r="B56" s="6" t="s">
        <v>831</v>
      </c>
      <c r="C56">
        <v>1</v>
      </c>
      <c r="D56" s="6">
        <v>1</v>
      </c>
      <c r="E56">
        <v>760</v>
      </c>
      <c r="F56" s="6">
        <v>2100</v>
      </c>
      <c r="G56" s="18">
        <v>22.69</v>
      </c>
      <c r="H56" s="18">
        <v>24.62</v>
      </c>
      <c r="I56" s="18">
        <v>23.810000000000002</v>
      </c>
      <c r="J56" s="87">
        <v>1.0016486409914405</v>
      </c>
      <c r="K56" s="63">
        <v>3088</v>
      </c>
      <c r="L56" s="63">
        <v>3673</v>
      </c>
      <c r="M56" s="63">
        <v>3291.3333333333335</v>
      </c>
      <c r="N56" s="88">
        <v>330.76930530708762</v>
      </c>
      <c r="O56" s="12">
        <v>8.9334799999999994</v>
      </c>
      <c r="P56" s="96">
        <v>9.2833000000000006</v>
      </c>
      <c r="Q56" s="99">
        <v>-83.033299999999997</v>
      </c>
      <c r="R56" s="96">
        <v>-82.65</v>
      </c>
      <c r="S56" s="7">
        <v>1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8">
        <v>0</v>
      </c>
      <c r="AF56" s="44">
        <v>5</v>
      </c>
      <c r="AG56" s="6">
        <v>0</v>
      </c>
      <c r="AH56">
        <v>47.5</v>
      </c>
      <c r="AI56">
        <v>4.5</v>
      </c>
      <c r="AJ56">
        <v>50</v>
      </c>
      <c r="AK56">
        <v>10</v>
      </c>
      <c r="AM56" s="6"/>
      <c r="AN56">
        <v>80</v>
      </c>
      <c r="AO56">
        <v>90</v>
      </c>
      <c r="AR56">
        <v>0.5</v>
      </c>
      <c r="AS56" s="6">
        <v>0.1</v>
      </c>
      <c r="AT56"/>
      <c r="AX56">
        <v>9.25</v>
      </c>
      <c r="AY56" s="6">
        <v>0.75</v>
      </c>
      <c r="AZ56" s="12"/>
      <c r="BG56">
        <v>1</v>
      </c>
      <c r="BJ56" s="6">
        <v>1</v>
      </c>
      <c r="CB56">
        <v>1</v>
      </c>
      <c r="CI56">
        <v>1</v>
      </c>
      <c r="EM56" t="s">
        <v>538</v>
      </c>
      <c r="EN56" s="16" t="s">
        <v>210</v>
      </c>
    </row>
    <row r="57" spans="1:145" x14ac:dyDescent="0.3">
      <c r="A57" s="12" t="s">
        <v>98</v>
      </c>
      <c r="B57" s="6" t="s">
        <v>843</v>
      </c>
      <c r="C57">
        <v>1</v>
      </c>
      <c r="D57" s="6">
        <v>1</v>
      </c>
      <c r="E57">
        <v>0</v>
      </c>
      <c r="F57" s="6">
        <v>1000</v>
      </c>
      <c r="G57" s="18">
        <v>25.8</v>
      </c>
      <c r="H57" s="18">
        <v>27.65</v>
      </c>
      <c r="I57" s="18">
        <v>26.528571428571432</v>
      </c>
      <c r="J57" s="87">
        <v>0.59800860003371614</v>
      </c>
      <c r="K57" s="63">
        <v>2642</v>
      </c>
      <c r="L57" s="63">
        <v>3542</v>
      </c>
      <c r="M57" s="63">
        <v>2931.5714285714284</v>
      </c>
      <c r="N57" s="88">
        <v>366.52096672307766</v>
      </c>
      <c r="O57" s="12">
        <v>-0.63978000000000002</v>
      </c>
      <c r="P57" s="6">
        <v>5.8760500000000002</v>
      </c>
      <c r="Q57" s="99">
        <v>100.46552</v>
      </c>
      <c r="R57" s="6">
        <v>118.27212</v>
      </c>
      <c r="S57" s="7">
        <v>1</v>
      </c>
      <c r="T57" s="7">
        <v>0</v>
      </c>
      <c r="U57" s="7">
        <v>0</v>
      </c>
      <c r="V57" s="7">
        <v>0</v>
      </c>
      <c r="W57" s="7">
        <v>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8">
        <v>0</v>
      </c>
      <c r="AF57" s="44">
        <v>1</v>
      </c>
      <c r="AG57" s="6">
        <v>1</v>
      </c>
      <c r="AH57">
        <v>35.5</v>
      </c>
      <c r="AI57">
        <v>7.5</v>
      </c>
      <c r="AJ57">
        <v>45.5</v>
      </c>
      <c r="AK57">
        <v>9.5</v>
      </c>
      <c r="AM57" s="6"/>
      <c r="AS57" s="6"/>
      <c r="AT57"/>
      <c r="AY57" s="6"/>
      <c r="AZ57" s="12"/>
      <c r="BG57">
        <v>1</v>
      </c>
      <c r="CC57">
        <v>1</v>
      </c>
      <c r="CI57">
        <v>1</v>
      </c>
      <c r="EM57" t="s">
        <v>591</v>
      </c>
      <c r="EN57" s="16" t="s">
        <v>210</v>
      </c>
    </row>
    <row r="58" spans="1:145" x14ac:dyDescent="0.3">
      <c r="A58" s="12" t="s">
        <v>98</v>
      </c>
      <c r="B58" s="6" t="s">
        <v>860</v>
      </c>
      <c r="C58">
        <v>0</v>
      </c>
      <c r="D58" s="6">
        <v>0</v>
      </c>
      <c r="E58">
        <v>600</v>
      </c>
      <c r="F58" s="6">
        <v>940</v>
      </c>
      <c r="G58" s="18">
        <v>24.74</v>
      </c>
      <c r="H58" s="18">
        <v>24.74</v>
      </c>
      <c r="I58" s="18">
        <v>24.74</v>
      </c>
      <c r="J58" s="87">
        <v>0</v>
      </c>
      <c r="K58" s="63">
        <v>1155</v>
      </c>
      <c r="L58" s="63">
        <v>1155</v>
      </c>
      <c r="M58" s="63">
        <v>1155</v>
      </c>
      <c r="N58" s="88">
        <v>0</v>
      </c>
      <c r="O58" s="12">
        <v>-8.4027200000000004</v>
      </c>
      <c r="P58" s="6">
        <v>-8.4027200000000004</v>
      </c>
      <c r="Q58" s="99">
        <v>36.35</v>
      </c>
      <c r="R58" s="96">
        <v>36.35</v>
      </c>
      <c r="S58" s="7">
        <v>0</v>
      </c>
      <c r="T58" s="7">
        <v>0</v>
      </c>
      <c r="U58" s="7">
        <v>0</v>
      </c>
      <c r="V58" s="7">
        <v>0</v>
      </c>
      <c r="W58" s="7">
        <v>1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8">
        <v>0</v>
      </c>
      <c r="AF58" s="44">
        <v>6</v>
      </c>
      <c r="AG58" s="6"/>
      <c r="AL58">
        <v>14</v>
      </c>
      <c r="AM58" s="6">
        <v>4</v>
      </c>
      <c r="AN58">
        <v>10</v>
      </c>
      <c r="AO58">
        <v>16</v>
      </c>
      <c r="AP58">
        <v>2.4</v>
      </c>
      <c r="AQ58">
        <v>0.05</v>
      </c>
      <c r="AS58" s="6"/>
      <c r="AT58"/>
      <c r="AY58" s="6"/>
      <c r="AZ58" s="12"/>
      <c r="CB58">
        <v>1</v>
      </c>
      <c r="EM58" t="s">
        <v>539</v>
      </c>
      <c r="EN58" s="16" t="s">
        <v>924</v>
      </c>
      <c r="EO58" t="s">
        <v>862</v>
      </c>
    </row>
    <row r="59" spans="1:145" x14ac:dyDescent="0.3">
      <c r="A59" s="12" t="s">
        <v>98</v>
      </c>
      <c r="B59" s="6" t="s">
        <v>861</v>
      </c>
      <c r="C59">
        <v>0</v>
      </c>
      <c r="D59" s="6">
        <v>0</v>
      </c>
      <c r="E59">
        <v>1850</v>
      </c>
      <c r="F59" s="6">
        <v>2200</v>
      </c>
      <c r="G59" s="18">
        <v>24.74</v>
      </c>
      <c r="H59" s="18">
        <v>24.74</v>
      </c>
      <c r="I59" s="18">
        <v>24.74</v>
      </c>
      <c r="J59" s="87">
        <v>0</v>
      </c>
      <c r="K59" s="63">
        <v>1155</v>
      </c>
      <c r="L59" s="63">
        <v>1155</v>
      </c>
      <c r="M59" s="63">
        <v>1155</v>
      </c>
      <c r="N59" s="88">
        <v>0</v>
      </c>
      <c r="O59" s="12">
        <v>-8.4027200000000004</v>
      </c>
      <c r="P59" s="6">
        <v>-8.4027200000000004</v>
      </c>
      <c r="Q59" s="99">
        <v>36.35</v>
      </c>
      <c r="R59" s="96">
        <v>36.35</v>
      </c>
      <c r="S59" s="7">
        <v>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8">
        <v>0</v>
      </c>
      <c r="AF59" s="44">
        <v>5</v>
      </c>
      <c r="AG59" s="6">
        <v>2</v>
      </c>
      <c r="AL59">
        <v>18.850000000000001</v>
      </c>
      <c r="AM59" s="6">
        <v>5.05</v>
      </c>
      <c r="AP59">
        <v>1.8</v>
      </c>
      <c r="AQ59">
        <v>0.05</v>
      </c>
      <c r="AS59" s="6"/>
      <c r="AT59"/>
      <c r="AY59" s="6"/>
      <c r="AZ59" s="12"/>
      <c r="BJ59" s="6">
        <v>1</v>
      </c>
      <c r="EM59" t="s">
        <v>539</v>
      </c>
      <c r="EN59" s="16" t="s">
        <v>210</v>
      </c>
    </row>
    <row r="60" spans="1:145" x14ac:dyDescent="0.3">
      <c r="A60" s="12" t="s">
        <v>98</v>
      </c>
      <c r="B60" s="6" t="s">
        <v>871</v>
      </c>
      <c r="C60">
        <v>1</v>
      </c>
      <c r="D60" s="6">
        <v>1</v>
      </c>
      <c r="E60">
        <v>60</v>
      </c>
      <c r="F60" s="6">
        <v>1800</v>
      </c>
      <c r="G60" s="18">
        <v>28.03</v>
      </c>
      <c r="H60" s="18">
        <v>28.95</v>
      </c>
      <c r="I60" s="18">
        <v>28.490000000000002</v>
      </c>
      <c r="J60" s="87">
        <v>0.65053823869162242</v>
      </c>
      <c r="K60" s="63">
        <v>547</v>
      </c>
      <c r="L60" s="63">
        <v>770</v>
      </c>
      <c r="M60" s="63">
        <v>658.5</v>
      </c>
      <c r="N60" s="88">
        <v>157.68481220460009</v>
      </c>
      <c r="O60" s="12">
        <v>11.65352</v>
      </c>
      <c r="P60" s="6">
        <v>15.47179</v>
      </c>
      <c r="Q60" s="99">
        <v>74.215289999999996</v>
      </c>
      <c r="R60" s="6">
        <v>76.198759999999993</v>
      </c>
      <c r="S60" s="7">
        <v>1</v>
      </c>
      <c r="T60" s="7">
        <v>0</v>
      </c>
      <c r="U60" s="7">
        <v>0</v>
      </c>
      <c r="V60" s="7">
        <v>0</v>
      </c>
      <c r="W60" s="7">
        <v>1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8">
        <v>0</v>
      </c>
      <c r="AF60" s="44">
        <v>1</v>
      </c>
      <c r="AG60" s="6"/>
      <c r="AL60">
        <v>41.1</v>
      </c>
      <c r="AM60" s="6">
        <v>6.1</v>
      </c>
      <c r="AP60">
        <v>1.1000000000000001</v>
      </c>
      <c r="AQ60">
        <v>0.05</v>
      </c>
      <c r="AS60" s="6"/>
      <c r="AT60"/>
      <c r="AY60" s="6"/>
      <c r="AZ60" s="12"/>
      <c r="BG60">
        <v>1</v>
      </c>
      <c r="BJ60" s="6">
        <v>1</v>
      </c>
      <c r="CB60">
        <v>1</v>
      </c>
      <c r="CE60">
        <v>1</v>
      </c>
      <c r="EM60" t="s">
        <v>591</v>
      </c>
      <c r="EN60" s="16" t="s">
        <v>3713</v>
      </c>
    </row>
    <row r="61" spans="1:145" x14ac:dyDescent="0.3">
      <c r="A61" s="12" t="s">
        <v>98</v>
      </c>
      <c r="B61" s="6" t="s">
        <v>876</v>
      </c>
      <c r="C61">
        <v>1</v>
      </c>
      <c r="D61" s="6">
        <v>1</v>
      </c>
      <c r="E61">
        <v>0</v>
      </c>
      <c r="F61" s="6">
        <v>820</v>
      </c>
      <c r="G61">
        <v>25.28</v>
      </c>
      <c r="H61" s="18">
        <v>25.7</v>
      </c>
      <c r="I61">
        <v>25.427500000000002</v>
      </c>
      <c r="J61" s="87">
        <v>0.19137659209004598</v>
      </c>
      <c r="K61">
        <v>1184.27</v>
      </c>
      <c r="L61">
        <v>1601.38</v>
      </c>
      <c r="M61">
        <v>1420.9499999999998</v>
      </c>
      <c r="N61" s="88">
        <v>173.42088782304791</v>
      </c>
      <c r="O61">
        <v>20.283300000000001</v>
      </c>
      <c r="P61" s="6">
        <v>22.9</v>
      </c>
      <c r="Q61">
        <v>-83.7333</v>
      </c>
      <c r="R61" s="6">
        <v>-75.150000000000006</v>
      </c>
      <c r="S61" s="7">
        <v>1</v>
      </c>
      <c r="T61" s="7">
        <v>0</v>
      </c>
      <c r="U61" s="7">
        <v>0</v>
      </c>
      <c r="V61" s="7">
        <v>0</v>
      </c>
      <c r="W61" s="7">
        <v>1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8">
        <v>0</v>
      </c>
      <c r="AF61" s="44">
        <v>5</v>
      </c>
      <c r="AG61" s="6">
        <v>2</v>
      </c>
      <c r="AL61">
        <v>25.5</v>
      </c>
      <c r="AM61" s="6"/>
      <c r="AS61" s="6"/>
      <c r="AT61"/>
      <c r="AY61" s="6"/>
      <c r="AZ61" s="12"/>
      <c r="BG61">
        <v>1</v>
      </c>
      <c r="CB61">
        <v>1</v>
      </c>
      <c r="CC61">
        <v>1</v>
      </c>
      <c r="EM61" t="s">
        <v>538</v>
      </c>
      <c r="EN61" s="16" t="s">
        <v>210</v>
      </c>
    </row>
    <row r="62" spans="1:145" x14ac:dyDescent="0.3">
      <c r="A62" s="12" t="s">
        <v>98</v>
      </c>
      <c r="B62" s="6" t="s">
        <v>879</v>
      </c>
      <c r="C62">
        <v>1</v>
      </c>
      <c r="D62" s="6">
        <v>1</v>
      </c>
      <c r="E62">
        <v>0</v>
      </c>
      <c r="F62" s="6">
        <v>1500</v>
      </c>
      <c r="G62" s="18">
        <v>24.05</v>
      </c>
      <c r="H62" s="18">
        <v>28.18</v>
      </c>
      <c r="I62" s="18">
        <v>26.926538461538463</v>
      </c>
      <c r="J62" s="87">
        <v>0.93281913491391188</v>
      </c>
      <c r="K62" s="63">
        <v>1419</v>
      </c>
      <c r="L62" s="63">
        <v>3542</v>
      </c>
      <c r="M62" s="63">
        <v>2499.5384615384614</v>
      </c>
      <c r="N62" s="88">
        <v>500.49121716723317</v>
      </c>
      <c r="O62" s="12">
        <v>-8.3103599999999993</v>
      </c>
      <c r="P62" s="6">
        <v>19.54562</v>
      </c>
      <c r="Q62" s="99">
        <v>97.243709999999993</v>
      </c>
      <c r="R62" s="6">
        <v>117.88442000000001</v>
      </c>
      <c r="S62" s="7">
        <v>1</v>
      </c>
      <c r="T62" s="7">
        <v>0</v>
      </c>
      <c r="U62" s="7">
        <v>0</v>
      </c>
      <c r="V62" s="7">
        <v>0</v>
      </c>
      <c r="W62" s="7">
        <v>1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8">
        <v>0</v>
      </c>
      <c r="AF62" s="44">
        <v>1</v>
      </c>
      <c r="AG62" s="6">
        <v>1</v>
      </c>
      <c r="AH62">
        <v>85</v>
      </c>
      <c r="AI62">
        <v>15</v>
      </c>
      <c r="AJ62">
        <v>117.5</v>
      </c>
      <c r="AK62">
        <v>22.5</v>
      </c>
      <c r="AM62" s="6"/>
      <c r="AP62">
        <v>1.26</v>
      </c>
      <c r="AQ62">
        <v>0.05</v>
      </c>
      <c r="AS62" s="6"/>
      <c r="AT62"/>
      <c r="AV62">
        <v>13</v>
      </c>
      <c r="AW62">
        <v>1.5</v>
      </c>
      <c r="AY62" s="6"/>
      <c r="AZ62" s="12"/>
      <c r="BG62">
        <v>1</v>
      </c>
      <c r="BJ62" s="6">
        <v>1</v>
      </c>
      <c r="CB62">
        <v>1</v>
      </c>
      <c r="EM62" t="s">
        <v>591</v>
      </c>
      <c r="EN62" s="16" t="s">
        <v>210</v>
      </c>
    </row>
    <row r="63" spans="1:145" x14ac:dyDescent="0.3">
      <c r="A63" s="12" t="s">
        <v>98</v>
      </c>
      <c r="B63" s="6" t="s">
        <v>889</v>
      </c>
      <c r="C63">
        <v>1</v>
      </c>
      <c r="D63" s="6">
        <v>1</v>
      </c>
      <c r="G63" s="18">
        <v>22.67</v>
      </c>
      <c r="H63" s="18">
        <v>28.98</v>
      </c>
      <c r="I63" s="18">
        <v>25.678181818181823</v>
      </c>
      <c r="J63" s="87">
        <v>1.7303052804740446</v>
      </c>
      <c r="K63" s="63">
        <v>614</v>
      </c>
      <c r="L63" s="63">
        <v>2444</v>
      </c>
      <c r="M63" s="63">
        <v>1145.7272727272727</v>
      </c>
      <c r="N63" s="88">
        <v>649.42067889913869</v>
      </c>
      <c r="O63" s="12">
        <v>-20.962869999999999</v>
      </c>
      <c r="P63" s="6">
        <v>5.5332800000000004</v>
      </c>
      <c r="Q63" s="99">
        <v>-72.306489999999997</v>
      </c>
      <c r="R63" s="6">
        <v>-34.825850000000003</v>
      </c>
      <c r="S63" s="7">
        <v>1</v>
      </c>
      <c r="T63" s="7">
        <v>1</v>
      </c>
      <c r="U63" s="7">
        <v>1</v>
      </c>
      <c r="V63" s="7">
        <v>1</v>
      </c>
      <c r="W63" s="7">
        <v>1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1</v>
      </c>
      <c r="AD63" s="7">
        <v>0</v>
      </c>
      <c r="AE63" s="8">
        <v>0</v>
      </c>
      <c r="AF63" s="44">
        <v>1</v>
      </c>
      <c r="AG63" s="6">
        <v>1</v>
      </c>
      <c r="AH63">
        <v>65</v>
      </c>
      <c r="AI63">
        <v>5</v>
      </c>
      <c r="AJ63">
        <v>85</v>
      </c>
      <c r="AK63">
        <v>5</v>
      </c>
      <c r="AM63" s="6"/>
      <c r="AN63" s="12">
        <v>850</v>
      </c>
      <c r="AO63">
        <v>950</v>
      </c>
      <c r="AS63" s="6"/>
      <c r="AT63"/>
      <c r="AY63" s="6"/>
      <c r="AZ63" s="12"/>
      <c r="BF63">
        <v>1</v>
      </c>
      <c r="BK63">
        <v>1</v>
      </c>
      <c r="BQ63">
        <v>1</v>
      </c>
      <c r="BY63">
        <v>1</v>
      </c>
      <c r="CB63">
        <v>1</v>
      </c>
      <c r="CI63">
        <v>1</v>
      </c>
      <c r="DT63">
        <v>1</v>
      </c>
      <c r="DU63">
        <v>1</v>
      </c>
      <c r="DV63">
        <v>1</v>
      </c>
      <c r="DW63">
        <v>1</v>
      </c>
      <c r="EM63" t="s">
        <v>537</v>
      </c>
      <c r="EN63" s="16" t="s">
        <v>1127</v>
      </c>
    </row>
    <row r="64" spans="1:145" x14ac:dyDescent="0.3">
      <c r="A64" s="12" t="s">
        <v>98</v>
      </c>
      <c r="B64" s="6" t="s">
        <v>882</v>
      </c>
      <c r="C64">
        <v>1</v>
      </c>
      <c r="D64" s="6">
        <v>1</v>
      </c>
      <c r="E64">
        <v>0</v>
      </c>
      <c r="F64" s="6">
        <v>700</v>
      </c>
      <c r="G64" s="18">
        <v>25.8</v>
      </c>
      <c r="H64">
        <v>26.75</v>
      </c>
      <c r="I64">
        <v>26.314</v>
      </c>
      <c r="J64" s="87">
        <v>0.41070670800462927</v>
      </c>
      <c r="K64">
        <v>2642.23</v>
      </c>
      <c r="L64">
        <v>3542.12</v>
      </c>
      <c r="M64">
        <v>3127.7619999999997</v>
      </c>
      <c r="N64" s="88">
        <v>423.39541054432948</v>
      </c>
      <c r="O64">
        <v>-0.55613999999999997</v>
      </c>
      <c r="P64" s="6">
        <v>4.5536000000000003</v>
      </c>
      <c r="Q64">
        <v>110.15975</v>
      </c>
      <c r="R64" s="6">
        <v>117.88818000000001</v>
      </c>
      <c r="S64" s="7">
        <v>1</v>
      </c>
      <c r="T64" s="7">
        <v>0</v>
      </c>
      <c r="U64" s="7">
        <v>0</v>
      </c>
      <c r="V64" s="7">
        <v>0</v>
      </c>
      <c r="W64" s="7">
        <v>1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8">
        <v>0</v>
      </c>
      <c r="AF64" s="44">
        <v>1</v>
      </c>
      <c r="AG64" s="6"/>
      <c r="AH64">
        <v>65</v>
      </c>
      <c r="AI64">
        <v>15</v>
      </c>
      <c r="AJ64">
        <v>96.8</v>
      </c>
      <c r="AK64">
        <v>8.1999999999999993</v>
      </c>
      <c r="AM64" s="6"/>
      <c r="AN64" s="246">
        <v>4000</v>
      </c>
      <c r="AO64" s="247"/>
      <c r="AP64">
        <v>1.2</v>
      </c>
      <c r="AQ64">
        <v>0.05</v>
      </c>
      <c r="AS64" s="6"/>
      <c r="AT64"/>
      <c r="AY64" s="6"/>
      <c r="AZ64" s="12"/>
      <c r="BG64">
        <v>1</v>
      </c>
      <c r="CB64">
        <v>1</v>
      </c>
      <c r="EM64" t="s">
        <v>591</v>
      </c>
      <c r="EN64" s="16" t="s">
        <v>210</v>
      </c>
    </row>
    <row r="65" spans="1:144" x14ac:dyDescent="0.3">
      <c r="A65" s="12" t="s">
        <v>98</v>
      </c>
      <c r="B65" s="6" t="s">
        <v>893</v>
      </c>
      <c r="C65">
        <v>1</v>
      </c>
      <c r="D65" s="6">
        <v>1</v>
      </c>
      <c r="E65" s="30"/>
      <c r="F65" s="93"/>
      <c r="G65">
        <v>26.92</v>
      </c>
      <c r="H65">
        <v>26.92</v>
      </c>
      <c r="I65">
        <v>26.92</v>
      </c>
      <c r="J65" s="6">
        <v>0</v>
      </c>
      <c r="K65">
        <v>2217</v>
      </c>
      <c r="L65">
        <v>2217</v>
      </c>
      <c r="M65">
        <v>2217</v>
      </c>
      <c r="N65" s="6">
        <v>0</v>
      </c>
      <c r="O65">
        <v>-6.0640200000000002</v>
      </c>
      <c r="P65" s="6">
        <v>-6.0640200000000002</v>
      </c>
      <c r="Q65">
        <v>-50.058750000000003</v>
      </c>
      <c r="R65" s="6">
        <v>-50.058750000000003</v>
      </c>
      <c r="S65" s="7">
        <v>1</v>
      </c>
      <c r="T65" s="7">
        <v>0</v>
      </c>
      <c r="U65" s="7">
        <v>0</v>
      </c>
      <c r="V65" s="7">
        <v>0</v>
      </c>
      <c r="W65" s="7">
        <v>1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8">
        <v>0</v>
      </c>
      <c r="AF65" s="44">
        <v>1</v>
      </c>
      <c r="AG65" s="6">
        <v>0</v>
      </c>
      <c r="AH65">
        <v>40.65</v>
      </c>
      <c r="AI65">
        <v>4.6500000000000004</v>
      </c>
      <c r="AJ65">
        <v>48.2</v>
      </c>
      <c r="AK65">
        <v>5.0999999999999996</v>
      </c>
      <c r="AM65" s="6"/>
      <c r="AS65" s="6"/>
      <c r="AT65"/>
      <c r="AY65" s="6"/>
      <c r="AZ65" s="12"/>
      <c r="BG65">
        <v>1</v>
      </c>
      <c r="CI65">
        <v>1</v>
      </c>
      <c r="EM65" t="s">
        <v>537</v>
      </c>
      <c r="EN65" s="16" t="s">
        <v>210</v>
      </c>
    </row>
    <row r="66" spans="1:144" x14ac:dyDescent="0.3">
      <c r="A66" s="12" t="s">
        <v>98</v>
      </c>
      <c r="B66" s="6" t="s">
        <v>895</v>
      </c>
      <c r="C66">
        <v>1</v>
      </c>
      <c r="D66" s="6">
        <v>1</v>
      </c>
      <c r="E66">
        <v>0</v>
      </c>
      <c r="F66" s="6">
        <v>3000</v>
      </c>
      <c r="G66" s="18">
        <v>10.02</v>
      </c>
      <c r="H66" s="18">
        <v>28.55</v>
      </c>
      <c r="I66" s="18">
        <v>24.871020408163258</v>
      </c>
      <c r="J66" s="87">
        <v>3.0201988378927158</v>
      </c>
      <c r="K66">
        <v>416.81</v>
      </c>
      <c r="L66">
        <v>3404.43</v>
      </c>
      <c r="M66">
        <v>1738.6191836734699</v>
      </c>
      <c r="N66" s="88">
        <v>694.60507591195324</v>
      </c>
      <c r="O66" s="12">
        <v>-34.032220000000002</v>
      </c>
      <c r="P66" s="6">
        <v>50.75282</v>
      </c>
      <c r="Q66">
        <v>-159.44167999999999</v>
      </c>
      <c r="R66" s="6">
        <v>123.29415</v>
      </c>
      <c r="S66" s="7">
        <v>1</v>
      </c>
      <c r="T66" s="7">
        <v>1</v>
      </c>
      <c r="U66" s="7">
        <v>0</v>
      </c>
      <c r="V66" s="7">
        <v>1</v>
      </c>
      <c r="W66" s="7">
        <v>1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1</v>
      </c>
      <c r="AD66" s="7">
        <v>1</v>
      </c>
      <c r="AE66" s="8">
        <v>0</v>
      </c>
      <c r="AF66" s="44">
        <v>1</v>
      </c>
      <c r="AG66" s="6">
        <v>0</v>
      </c>
      <c r="AL66">
        <v>117.5</v>
      </c>
      <c r="AM66" s="6">
        <v>32.5</v>
      </c>
      <c r="AN66">
        <v>4240</v>
      </c>
      <c r="AO66">
        <v>20000</v>
      </c>
      <c r="AR66">
        <v>0.5</v>
      </c>
      <c r="AS66" s="6">
        <v>0.25</v>
      </c>
      <c r="AT66"/>
      <c r="AX66">
        <v>6.25</v>
      </c>
      <c r="AY66" s="6">
        <v>0.25</v>
      </c>
      <c r="AZ66" s="12"/>
      <c r="BF66">
        <v>1</v>
      </c>
      <c r="BG66">
        <v>1</v>
      </c>
      <c r="BJ66" s="6">
        <v>1</v>
      </c>
      <c r="BK66">
        <v>1</v>
      </c>
      <c r="BL66" s="6">
        <v>1</v>
      </c>
      <c r="BY66">
        <v>1</v>
      </c>
      <c r="BZ66">
        <v>1</v>
      </c>
      <c r="CB66">
        <v>1</v>
      </c>
      <c r="CC66">
        <v>1</v>
      </c>
      <c r="CF66">
        <v>1</v>
      </c>
      <c r="CG66">
        <v>1</v>
      </c>
      <c r="CH66">
        <v>1</v>
      </c>
      <c r="CI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 s="6">
        <v>1</v>
      </c>
      <c r="DZ66">
        <v>1</v>
      </c>
      <c r="EA66">
        <v>1</v>
      </c>
      <c r="EB66">
        <v>1</v>
      </c>
      <c r="EF66">
        <v>1</v>
      </c>
      <c r="EG66">
        <v>1</v>
      </c>
      <c r="EH66">
        <v>1</v>
      </c>
      <c r="EM66" t="s">
        <v>4757</v>
      </c>
      <c r="EN66" s="16" t="s">
        <v>4780</v>
      </c>
    </row>
    <row r="67" spans="1:144" x14ac:dyDescent="0.3">
      <c r="A67" s="12" t="s">
        <v>98</v>
      </c>
      <c r="B67" s="6" t="s">
        <v>915</v>
      </c>
      <c r="C67">
        <v>1</v>
      </c>
      <c r="D67" s="6">
        <v>1</v>
      </c>
      <c r="E67" s="30"/>
      <c r="F67" s="93"/>
      <c r="G67" s="18">
        <v>27.2</v>
      </c>
      <c r="H67" s="18">
        <v>30.3</v>
      </c>
      <c r="I67">
        <v>28.389999999999997</v>
      </c>
      <c r="J67" s="87">
        <v>1.1688883607941354</v>
      </c>
      <c r="K67" s="63">
        <v>56.67</v>
      </c>
      <c r="L67">
        <v>1033.6300000000001</v>
      </c>
      <c r="M67">
        <v>519.89200000000005</v>
      </c>
      <c r="N67" s="88">
        <v>375.11955976728285</v>
      </c>
      <c r="O67">
        <v>1.2633799999999999</v>
      </c>
      <c r="P67" s="6">
        <v>16.902360000000002</v>
      </c>
      <c r="Q67">
        <v>-16.411999999999999</v>
      </c>
      <c r="R67" s="6">
        <v>22.166239999999998</v>
      </c>
      <c r="S67" s="7">
        <v>0</v>
      </c>
      <c r="T67" s="7">
        <v>1</v>
      </c>
      <c r="U67" s="7">
        <v>1</v>
      </c>
      <c r="V67" s="7">
        <v>1</v>
      </c>
      <c r="W67" s="7">
        <v>1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0</v>
      </c>
      <c r="AD67" s="7">
        <v>0</v>
      </c>
      <c r="AE67" s="8">
        <v>0</v>
      </c>
      <c r="AF67" s="44">
        <v>1</v>
      </c>
      <c r="AG67" s="6"/>
      <c r="AH67">
        <v>64</v>
      </c>
      <c r="AI67">
        <v>10</v>
      </c>
      <c r="AJ67">
        <v>76.5</v>
      </c>
      <c r="AK67">
        <v>18.5</v>
      </c>
      <c r="AM67" s="6"/>
      <c r="AS67" s="6"/>
      <c r="AT67"/>
      <c r="AY67" s="6"/>
      <c r="AZ67" s="12"/>
      <c r="BK67">
        <v>1</v>
      </c>
      <c r="BQ67">
        <v>1</v>
      </c>
      <c r="BY67">
        <v>1</v>
      </c>
      <c r="CB67">
        <v>1</v>
      </c>
      <c r="CI67">
        <v>1</v>
      </c>
      <c r="CV67">
        <v>1</v>
      </c>
      <c r="EM67" t="s">
        <v>539</v>
      </c>
      <c r="EN67" s="16" t="s">
        <v>210</v>
      </c>
    </row>
    <row r="68" spans="1:144" x14ac:dyDescent="0.3">
      <c r="A68" s="12" t="s">
        <v>72</v>
      </c>
      <c r="B68" s="6" t="s">
        <v>138</v>
      </c>
      <c r="C68">
        <v>1</v>
      </c>
      <c r="D68" s="6">
        <v>1</v>
      </c>
      <c r="E68">
        <v>0</v>
      </c>
      <c r="F68" s="6">
        <v>500</v>
      </c>
      <c r="G68">
        <v>8.86</v>
      </c>
      <c r="H68" s="18">
        <v>12.33</v>
      </c>
      <c r="I68" s="18">
        <v>10.94888888888889</v>
      </c>
      <c r="J68" s="87">
        <v>1.1479050967354019</v>
      </c>
      <c r="K68">
        <v>190</v>
      </c>
      <c r="L68">
        <v>1872</v>
      </c>
      <c r="M68" s="63">
        <v>1016.2222222222222</v>
      </c>
      <c r="N68" s="88">
        <v>652.31544857104564</v>
      </c>
      <c r="O68" s="12">
        <v>-41.527670000000001</v>
      </c>
      <c r="P68" s="6">
        <v>-31.480139999999999</v>
      </c>
      <c r="Q68" s="99">
        <v>-73.392949999999999</v>
      </c>
      <c r="R68" s="6">
        <v>-70.880920000000003</v>
      </c>
      <c r="S68" s="7">
        <v>0</v>
      </c>
      <c r="T68" s="7">
        <v>0</v>
      </c>
      <c r="U68" s="7">
        <v>0</v>
      </c>
      <c r="V68" s="7">
        <v>0</v>
      </c>
      <c r="W68" s="7">
        <v>1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8">
        <v>0</v>
      </c>
      <c r="AF68" s="44">
        <v>3</v>
      </c>
      <c r="AG68" s="6"/>
      <c r="AH68">
        <v>120</v>
      </c>
      <c r="AJ68">
        <v>420</v>
      </c>
      <c r="AM68" s="6"/>
      <c r="AN68">
        <v>1000</v>
      </c>
      <c r="AO68">
        <v>10000</v>
      </c>
      <c r="AR68">
        <v>3</v>
      </c>
      <c r="AS68" s="6">
        <v>0</v>
      </c>
      <c r="AT68"/>
      <c r="AX68">
        <v>34</v>
      </c>
      <c r="AY68" s="6">
        <v>14</v>
      </c>
      <c r="AZ68" s="12"/>
      <c r="CB68">
        <v>1</v>
      </c>
      <c r="CH68">
        <v>1</v>
      </c>
      <c r="EM68" t="s">
        <v>537</v>
      </c>
      <c r="EN68" s="16" t="s">
        <v>210</v>
      </c>
    </row>
    <row r="69" spans="1:144" x14ac:dyDescent="0.3">
      <c r="A69" s="12" t="s">
        <v>96</v>
      </c>
      <c r="B69" s="6" t="s">
        <v>1165</v>
      </c>
      <c r="C69">
        <v>2</v>
      </c>
      <c r="D69" s="6">
        <v>1</v>
      </c>
      <c r="E69">
        <v>1960</v>
      </c>
      <c r="F69" s="6">
        <v>2400</v>
      </c>
      <c r="G69">
        <v>15.89</v>
      </c>
      <c r="H69" s="18">
        <v>20.62</v>
      </c>
      <c r="I69" s="18">
        <v>18.255000000000003</v>
      </c>
      <c r="J69" s="87">
        <v>3.3446150750123413</v>
      </c>
      <c r="K69">
        <v>1849</v>
      </c>
      <c r="L69">
        <v>2663</v>
      </c>
      <c r="M69" s="63">
        <v>2256</v>
      </c>
      <c r="N69" s="88">
        <v>575.58491988584967</v>
      </c>
      <c r="O69" s="12">
        <v>-0.38646999999999998</v>
      </c>
      <c r="P69" s="6">
        <v>5.1375599999999997</v>
      </c>
      <c r="Q69" s="99">
        <v>-78.743099999999998</v>
      </c>
      <c r="R69" s="96">
        <v>-76.023300000000006</v>
      </c>
      <c r="S69" s="7">
        <v>1</v>
      </c>
      <c r="T69" s="7">
        <v>0</v>
      </c>
      <c r="U69" s="7">
        <v>0</v>
      </c>
      <c r="V69" s="7">
        <v>0</v>
      </c>
      <c r="W69" s="7">
        <v>1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8">
        <v>0</v>
      </c>
      <c r="AF69" s="44">
        <v>3</v>
      </c>
      <c r="AG69" s="6">
        <v>1</v>
      </c>
      <c r="AH69">
        <v>29.15</v>
      </c>
      <c r="AI69">
        <v>2.35</v>
      </c>
      <c r="AJ69">
        <v>32.299999999999997</v>
      </c>
      <c r="AM69" s="6"/>
      <c r="AO69">
        <v>29</v>
      </c>
      <c r="AS69" s="6"/>
      <c r="AT69"/>
      <c r="AY69" s="6"/>
      <c r="AZ69" s="12"/>
      <c r="BJ69" s="6">
        <v>1</v>
      </c>
      <c r="CB69">
        <v>1</v>
      </c>
      <c r="EM69" t="s">
        <v>537</v>
      </c>
      <c r="EN69" s="16" t="s">
        <v>210</v>
      </c>
    </row>
    <row r="70" spans="1:144" x14ac:dyDescent="0.3">
      <c r="A70" s="12" t="s">
        <v>96</v>
      </c>
      <c r="B70" s="6" t="s">
        <v>1183</v>
      </c>
      <c r="C70">
        <v>2</v>
      </c>
      <c r="D70" s="6">
        <v>1</v>
      </c>
      <c r="E70" s="12">
        <v>40</v>
      </c>
      <c r="F70" s="6">
        <v>1030</v>
      </c>
      <c r="G70">
        <v>24.41</v>
      </c>
      <c r="H70" s="18">
        <v>24.71</v>
      </c>
      <c r="I70" s="18">
        <v>24.560000000000002</v>
      </c>
      <c r="J70" s="87">
        <v>0.21213203435596475</v>
      </c>
      <c r="K70">
        <v>1422</v>
      </c>
      <c r="L70">
        <v>2561</v>
      </c>
      <c r="M70" s="63">
        <v>1991.5</v>
      </c>
      <c r="N70" s="88">
        <v>805.39462377147765</v>
      </c>
      <c r="O70" s="95">
        <v>-4.07E-2</v>
      </c>
      <c r="P70" s="96">
        <v>0.54290000000000005</v>
      </c>
      <c r="Q70" s="99">
        <v>-80.148020000000002</v>
      </c>
      <c r="R70" s="6">
        <v>-79.008489999999995</v>
      </c>
      <c r="S70" s="7">
        <v>1</v>
      </c>
      <c r="T70" s="7">
        <v>0</v>
      </c>
      <c r="U70" s="7">
        <v>0</v>
      </c>
      <c r="V70" s="7">
        <v>0</v>
      </c>
      <c r="W70" s="7">
        <v>1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8">
        <v>0</v>
      </c>
      <c r="AF70" s="44">
        <v>2</v>
      </c>
      <c r="AG70" s="6">
        <v>1</v>
      </c>
      <c r="AH70">
        <v>23</v>
      </c>
      <c r="AI70">
        <v>1</v>
      </c>
      <c r="AJ70">
        <v>28</v>
      </c>
      <c r="AM70" s="6"/>
      <c r="AS70" s="6"/>
      <c r="AT70"/>
      <c r="AY70" s="6"/>
      <c r="AZ70" s="12"/>
      <c r="BG70">
        <v>1</v>
      </c>
      <c r="BJ70" s="6">
        <v>1</v>
      </c>
      <c r="CB70">
        <v>1</v>
      </c>
      <c r="EM70" t="s">
        <v>537</v>
      </c>
      <c r="EN70" s="16" t="s">
        <v>210</v>
      </c>
    </row>
    <row r="71" spans="1:144" x14ac:dyDescent="0.3">
      <c r="A71" s="12" t="s">
        <v>96</v>
      </c>
      <c r="B71" s="6" t="s">
        <v>1189</v>
      </c>
      <c r="C71">
        <v>2</v>
      </c>
      <c r="D71" s="6">
        <v>1</v>
      </c>
      <c r="E71">
        <v>0</v>
      </c>
      <c r="F71" s="6">
        <v>1935</v>
      </c>
      <c r="G71">
        <v>15.75</v>
      </c>
      <c r="H71" s="18">
        <v>26.46</v>
      </c>
      <c r="I71" s="18">
        <v>22.474583333333332</v>
      </c>
      <c r="J71" s="87">
        <v>3.4269951081106784</v>
      </c>
      <c r="K71">
        <v>795</v>
      </c>
      <c r="L71">
        <v>4892</v>
      </c>
      <c r="M71" s="63">
        <v>2615.5833333333335</v>
      </c>
      <c r="N71" s="88">
        <v>868.99977068424812</v>
      </c>
      <c r="O71" s="12">
        <v>-3.6876699999999998</v>
      </c>
      <c r="P71" s="6">
        <v>10.548629999999999</v>
      </c>
      <c r="Q71" s="99">
        <v>-84.82647</v>
      </c>
      <c r="R71" s="6">
        <v>-74.791229999999999</v>
      </c>
      <c r="S71" s="7">
        <v>1</v>
      </c>
      <c r="T71" s="7">
        <v>0</v>
      </c>
      <c r="U71" s="7">
        <v>0</v>
      </c>
      <c r="V71" s="7">
        <v>0</v>
      </c>
      <c r="W71" s="7">
        <v>1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8">
        <v>0</v>
      </c>
      <c r="AF71" s="44">
        <v>1</v>
      </c>
      <c r="AG71" s="6"/>
      <c r="AH71">
        <v>24.5</v>
      </c>
      <c r="AI71">
        <v>3.5</v>
      </c>
      <c r="AJ71">
        <v>28</v>
      </c>
      <c r="AK71">
        <v>3</v>
      </c>
      <c r="AM71" s="6"/>
      <c r="AN71" s="12">
        <v>18</v>
      </c>
      <c r="AO71">
        <v>22</v>
      </c>
      <c r="AR71">
        <v>1.5</v>
      </c>
      <c r="AS71" s="6">
        <v>0.1</v>
      </c>
      <c r="AT71"/>
      <c r="AY71" s="6"/>
      <c r="AZ71" s="12"/>
      <c r="BG71">
        <v>1</v>
      </c>
      <c r="BJ71" s="6">
        <v>1</v>
      </c>
      <c r="CB71">
        <v>1</v>
      </c>
      <c r="EM71" t="s">
        <v>1180</v>
      </c>
      <c r="EN71" s="16" t="s">
        <v>210</v>
      </c>
    </row>
    <row r="72" spans="1:144" x14ac:dyDescent="0.3">
      <c r="A72" s="12" t="s">
        <v>96</v>
      </c>
      <c r="B72" s="6" t="s">
        <v>1214</v>
      </c>
      <c r="C72">
        <v>2</v>
      </c>
      <c r="D72" s="6">
        <v>1</v>
      </c>
      <c r="E72">
        <v>0</v>
      </c>
      <c r="F72" s="6">
        <v>600</v>
      </c>
      <c r="G72">
        <v>17.010000000000002</v>
      </c>
      <c r="H72" s="18">
        <v>28.98</v>
      </c>
      <c r="I72" s="18">
        <v>24.37875</v>
      </c>
      <c r="J72" s="87">
        <v>3.4052792522367756</v>
      </c>
      <c r="K72">
        <v>960</v>
      </c>
      <c r="L72">
        <v>3725</v>
      </c>
      <c r="M72" s="63">
        <v>2654.375</v>
      </c>
      <c r="N72" s="88">
        <v>882.77127558615086</v>
      </c>
      <c r="O72" s="12">
        <v>-7.8367800000000001</v>
      </c>
      <c r="P72" s="6">
        <v>4.9706400000000004</v>
      </c>
      <c r="Q72" s="99">
        <v>-78.112549999999999</v>
      </c>
      <c r="R72" s="6">
        <v>-52.071919999999999</v>
      </c>
      <c r="S72" s="7">
        <v>1</v>
      </c>
      <c r="T72" s="7">
        <v>0</v>
      </c>
      <c r="U72" s="7">
        <v>0</v>
      </c>
      <c r="V72" s="7">
        <v>0</v>
      </c>
      <c r="W72" s="7">
        <v>1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8">
        <v>0</v>
      </c>
      <c r="AF72" s="44">
        <v>1</v>
      </c>
      <c r="AG72" s="6"/>
      <c r="AH72">
        <v>18.3</v>
      </c>
      <c r="AI72">
        <v>0.9</v>
      </c>
      <c r="AJ72">
        <v>23.1</v>
      </c>
      <c r="AK72">
        <v>2.5</v>
      </c>
      <c r="AM72" s="6"/>
      <c r="AS72" s="6"/>
      <c r="AT72"/>
      <c r="AY72" s="6"/>
      <c r="AZ72" s="12"/>
      <c r="BG72">
        <v>1</v>
      </c>
      <c r="CB72">
        <v>1</v>
      </c>
      <c r="EM72" t="s">
        <v>537</v>
      </c>
      <c r="EN72" s="16" t="s">
        <v>210</v>
      </c>
    </row>
    <row r="73" spans="1:144" x14ac:dyDescent="0.3">
      <c r="A73" s="12" t="s">
        <v>96</v>
      </c>
      <c r="B73" s="6" t="s">
        <v>1217</v>
      </c>
      <c r="C73">
        <v>2</v>
      </c>
      <c r="D73" s="6">
        <v>1</v>
      </c>
      <c r="E73">
        <v>89</v>
      </c>
      <c r="F73" s="6">
        <v>620</v>
      </c>
      <c r="G73">
        <v>24.82</v>
      </c>
      <c r="H73" s="18">
        <v>24.82</v>
      </c>
      <c r="I73" s="18">
        <v>24.82</v>
      </c>
      <c r="J73" s="87">
        <v>0</v>
      </c>
      <c r="K73">
        <v>791</v>
      </c>
      <c r="L73">
        <v>791</v>
      </c>
      <c r="M73" s="63">
        <v>791</v>
      </c>
      <c r="N73" s="6">
        <v>0</v>
      </c>
      <c r="O73" s="12">
        <v>-15.18253</v>
      </c>
      <c r="P73" s="6">
        <v>-15.18253</v>
      </c>
      <c r="Q73" s="99">
        <v>-39.345390000000002</v>
      </c>
      <c r="R73" s="6">
        <v>-39.345390000000002</v>
      </c>
      <c r="S73" s="7">
        <v>1</v>
      </c>
      <c r="T73" s="7">
        <v>0</v>
      </c>
      <c r="U73" s="7">
        <v>0</v>
      </c>
      <c r="V73" s="7">
        <v>0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1</v>
      </c>
      <c r="AD73" s="7">
        <v>0</v>
      </c>
      <c r="AE73" s="8">
        <v>0</v>
      </c>
      <c r="AF73" s="44">
        <v>1</v>
      </c>
      <c r="AG73" s="6">
        <v>1</v>
      </c>
      <c r="AH73">
        <v>18.18</v>
      </c>
      <c r="AI73">
        <v>0.6</v>
      </c>
      <c r="AJ73">
        <v>20.55</v>
      </c>
      <c r="AK73">
        <v>0.8</v>
      </c>
      <c r="AM73" s="6"/>
      <c r="AN73">
        <v>7</v>
      </c>
      <c r="AO73">
        <v>22</v>
      </c>
      <c r="AP73">
        <v>2.1800000000000002</v>
      </c>
      <c r="AQ73">
        <v>0.23</v>
      </c>
      <c r="AS73" s="6"/>
      <c r="AT73"/>
      <c r="AY73" s="6"/>
      <c r="AZ73" s="12"/>
      <c r="BG73">
        <v>1</v>
      </c>
      <c r="CB73">
        <v>1</v>
      </c>
      <c r="DV73">
        <v>1</v>
      </c>
      <c r="DW73">
        <v>1</v>
      </c>
      <c r="DX73">
        <v>1</v>
      </c>
      <c r="EM73" t="s">
        <v>537</v>
      </c>
      <c r="EN73" s="16" t="s">
        <v>210</v>
      </c>
    </row>
    <row r="74" spans="1:144" x14ac:dyDescent="0.3">
      <c r="A74" s="12" t="s">
        <v>96</v>
      </c>
      <c r="B74" s="6" t="s">
        <v>1218</v>
      </c>
      <c r="C74">
        <v>2</v>
      </c>
      <c r="D74" s="6">
        <v>1</v>
      </c>
      <c r="E74">
        <v>0</v>
      </c>
      <c r="F74" s="6">
        <v>1700</v>
      </c>
      <c r="G74">
        <v>22.15</v>
      </c>
      <c r="H74" s="18">
        <v>23.62</v>
      </c>
      <c r="I74" s="18">
        <v>22.813333333333333</v>
      </c>
      <c r="J74" s="87">
        <v>0.7454081655934115</v>
      </c>
      <c r="K74">
        <v>1238</v>
      </c>
      <c r="L74">
        <v>1362</v>
      </c>
      <c r="M74" s="63">
        <v>1286.6666666666667</v>
      </c>
      <c r="N74" s="88">
        <v>66.161418767536517</v>
      </c>
      <c r="O74" s="95">
        <v>-22.566700000000001</v>
      </c>
      <c r="P74" s="6">
        <v>-19.276240000000001</v>
      </c>
      <c r="Q74" s="99">
        <v>-44.75</v>
      </c>
      <c r="R74" s="6">
        <v>-40.546860000000002</v>
      </c>
      <c r="S74" s="7">
        <v>1</v>
      </c>
      <c r="T74" s="7">
        <v>0</v>
      </c>
      <c r="U74" s="7">
        <v>0</v>
      </c>
      <c r="V74" s="7">
        <v>0</v>
      </c>
      <c r="W74" s="7">
        <v>1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8">
        <v>0</v>
      </c>
      <c r="AF74" s="44">
        <v>1</v>
      </c>
      <c r="AG74" s="6"/>
      <c r="AL74">
        <v>20</v>
      </c>
      <c r="AM74" s="6">
        <v>3</v>
      </c>
      <c r="AS74" s="6"/>
      <c r="AT74"/>
      <c r="AY74" s="6"/>
      <c r="AZ74" s="12"/>
      <c r="BG74">
        <v>1</v>
      </c>
      <c r="BJ74" s="6">
        <v>1</v>
      </c>
      <c r="CB74">
        <v>1</v>
      </c>
      <c r="EM74" t="s">
        <v>537</v>
      </c>
      <c r="EN74" s="16" t="s">
        <v>210</v>
      </c>
    </row>
    <row r="75" spans="1:144" x14ac:dyDescent="0.3">
      <c r="A75" s="12" t="s">
        <v>96</v>
      </c>
      <c r="B75" s="6" t="s">
        <v>1224</v>
      </c>
      <c r="C75">
        <v>2</v>
      </c>
      <c r="D75" s="6">
        <v>1</v>
      </c>
      <c r="E75">
        <v>45</v>
      </c>
      <c r="F75" s="6">
        <v>1800</v>
      </c>
      <c r="G75">
        <v>25.86</v>
      </c>
      <c r="H75" s="18">
        <v>28.98</v>
      </c>
      <c r="I75" s="18">
        <v>27.083333333333332</v>
      </c>
      <c r="J75" s="87">
        <v>1.6654228692237101</v>
      </c>
      <c r="K75">
        <v>960</v>
      </c>
      <c r="L75">
        <v>2315</v>
      </c>
      <c r="M75" s="63">
        <v>1731</v>
      </c>
      <c r="N75" s="88">
        <v>696.58667802363266</v>
      </c>
      <c r="O75" s="12">
        <v>-9.6013800000000007</v>
      </c>
      <c r="P75" s="6">
        <v>5.5037799999999999</v>
      </c>
      <c r="Q75" s="99">
        <v>-55.938220000000001</v>
      </c>
      <c r="R75" s="6">
        <v>-51.91384</v>
      </c>
      <c r="S75" s="7">
        <v>1</v>
      </c>
      <c r="T75" s="7">
        <v>1</v>
      </c>
      <c r="U75" s="7">
        <v>0</v>
      </c>
      <c r="V75" s="7">
        <v>0</v>
      </c>
      <c r="W75" s="7">
        <v>1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8">
        <v>0</v>
      </c>
      <c r="AF75" s="44">
        <v>1</v>
      </c>
      <c r="AG75" s="6">
        <v>1</v>
      </c>
      <c r="AH75">
        <v>21.75</v>
      </c>
      <c r="AI75">
        <v>3.15</v>
      </c>
      <c r="AJ75">
        <v>21.3</v>
      </c>
      <c r="AM75" s="6"/>
      <c r="AN75">
        <v>4</v>
      </c>
      <c r="AO75">
        <v>32</v>
      </c>
      <c r="AS75" s="6"/>
      <c r="AT75"/>
      <c r="AY75" s="6"/>
      <c r="AZ75" s="12"/>
      <c r="BG75">
        <v>1</v>
      </c>
      <c r="BJ75" s="6">
        <v>1</v>
      </c>
      <c r="BK75">
        <v>1</v>
      </c>
      <c r="CB75">
        <v>1</v>
      </c>
      <c r="EM75" t="s">
        <v>537</v>
      </c>
      <c r="EN75" s="16" t="s">
        <v>210</v>
      </c>
    </row>
    <row r="76" spans="1:144" x14ac:dyDescent="0.3">
      <c r="A76" s="12" t="s">
        <v>96</v>
      </c>
      <c r="B76" s="6" t="s">
        <v>1231</v>
      </c>
      <c r="C76">
        <v>2</v>
      </c>
      <c r="D76" s="6">
        <v>1</v>
      </c>
      <c r="E76">
        <v>475</v>
      </c>
      <c r="F76" s="6">
        <v>1116</v>
      </c>
      <c r="G76">
        <v>24.12</v>
      </c>
      <c r="H76" s="18">
        <v>27.76</v>
      </c>
      <c r="I76" s="18">
        <v>25.94</v>
      </c>
      <c r="J76" s="87">
        <v>2.5738686835190334</v>
      </c>
      <c r="K76">
        <v>1955</v>
      </c>
      <c r="L76">
        <v>3673</v>
      </c>
      <c r="M76" s="63">
        <v>2814</v>
      </c>
      <c r="N76" s="88">
        <v>1214.8094500784887</v>
      </c>
      <c r="O76" s="12">
        <v>10.05822</v>
      </c>
      <c r="P76" s="6">
        <v>10.36361</v>
      </c>
      <c r="Q76" s="99">
        <v>-84.789820000000006</v>
      </c>
      <c r="R76" s="6">
        <v>-83.532529999999994</v>
      </c>
      <c r="S76" s="7">
        <v>1</v>
      </c>
      <c r="T76" s="7">
        <v>0</v>
      </c>
      <c r="U76" s="7">
        <v>0</v>
      </c>
      <c r="V76" s="7">
        <v>0</v>
      </c>
      <c r="W76" s="7">
        <v>1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8">
        <v>0</v>
      </c>
      <c r="AF76" s="44">
        <v>1</v>
      </c>
      <c r="AG76" s="6"/>
      <c r="AH76">
        <v>25</v>
      </c>
      <c r="AI76">
        <v>1</v>
      </c>
      <c r="AJ76">
        <v>26</v>
      </c>
      <c r="AK76">
        <v>1</v>
      </c>
      <c r="AM76" s="6"/>
      <c r="AN76">
        <v>20</v>
      </c>
      <c r="AO76">
        <v>30</v>
      </c>
      <c r="AR76">
        <v>2</v>
      </c>
      <c r="AS76" s="6">
        <v>0.1</v>
      </c>
      <c r="AT76"/>
      <c r="AY76" s="6"/>
      <c r="AZ76" s="12"/>
      <c r="BG76">
        <v>1</v>
      </c>
      <c r="BJ76" s="6">
        <v>1</v>
      </c>
      <c r="CB76">
        <v>1</v>
      </c>
      <c r="EM76" t="s">
        <v>538</v>
      </c>
      <c r="EN76" s="16" t="s">
        <v>210</v>
      </c>
    </row>
    <row r="77" spans="1:144" x14ac:dyDescent="0.3">
      <c r="A77" s="12" t="s">
        <v>63</v>
      </c>
      <c r="B77" s="6" t="s">
        <v>1279</v>
      </c>
      <c r="C77">
        <v>2</v>
      </c>
      <c r="D77" s="6">
        <v>0</v>
      </c>
      <c r="E77">
        <v>0</v>
      </c>
      <c r="F77" s="6">
        <v>1200</v>
      </c>
      <c r="G77">
        <v>22.21</v>
      </c>
      <c r="H77">
        <v>26.48</v>
      </c>
      <c r="I77">
        <v>24.766666666666666</v>
      </c>
      <c r="J77" s="87">
        <v>1.5442495480545453</v>
      </c>
      <c r="K77">
        <v>2427.37</v>
      </c>
      <c r="L77">
        <v>3310.48</v>
      </c>
      <c r="M77">
        <v>2932.9566666666665</v>
      </c>
      <c r="N77" s="88">
        <v>348.60098397260651</v>
      </c>
      <c r="O77">
        <v>-8.4993400000000001</v>
      </c>
      <c r="P77" s="6">
        <v>-9.8229999999999998E-2</v>
      </c>
      <c r="Q77">
        <v>129.86368999999999</v>
      </c>
      <c r="R77" s="6">
        <v>151.14702</v>
      </c>
      <c r="S77" s="7">
        <v>1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1</v>
      </c>
      <c r="AC77" s="7">
        <v>1</v>
      </c>
      <c r="AD77" s="7">
        <v>0</v>
      </c>
      <c r="AE77" s="8">
        <v>0</v>
      </c>
      <c r="AF77" s="44">
        <v>1</v>
      </c>
      <c r="AG77" s="6"/>
      <c r="AH77">
        <v>46</v>
      </c>
      <c r="AJ77">
        <v>64</v>
      </c>
      <c r="AM77" s="6"/>
      <c r="AS77" s="6"/>
      <c r="AT77"/>
      <c r="AY77" s="6"/>
      <c r="AZ77" s="12"/>
      <c r="BG77">
        <v>1</v>
      </c>
      <c r="BI77">
        <v>1</v>
      </c>
      <c r="BJ77" s="6">
        <v>1</v>
      </c>
      <c r="DS77" s="6">
        <v>1</v>
      </c>
      <c r="DV77">
        <v>1</v>
      </c>
      <c r="DW77">
        <v>1</v>
      </c>
      <c r="DY77" s="6">
        <v>1</v>
      </c>
      <c r="EM77" t="s">
        <v>1280</v>
      </c>
      <c r="EN77" s="16" t="s">
        <v>210</v>
      </c>
    </row>
    <row r="78" spans="1:144" x14ac:dyDescent="0.3">
      <c r="A78" s="12" t="s">
        <v>63</v>
      </c>
      <c r="B78" s="6" t="s">
        <v>1281</v>
      </c>
      <c r="C78">
        <v>2</v>
      </c>
      <c r="D78" s="6">
        <v>0</v>
      </c>
      <c r="E78" s="30"/>
      <c r="F78" s="93"/>
      <c r="G78" s="18">
        <v>27.9</v>
      </c>
      <c r="H78" s="18">
        <v>27.9</v>
      </c>
      <c r="I78" s="18">
        <v>27.9</v>
      </c>
      <c r="J78" s="87">
        <v>0</v>
      </c>
      <c r="K78">
        <v>3411</v>
      </c>
      <c r="L78">
        <v>3411</v>
      </c>
      <c r="M78" s="63">
        <v>3411</v>
      </c>
      <c r="N78" s="6">
        <v>0</v>
      </c>
      <c r="O78" s="12">
        <v>7.0116100000000001</v>
      </c>
      <c r="P78" s="6">
        <v>7.4752900000000002</v>
      </c>
      <c r="Q78" s="99">
        <v>134.23496</v>
      </c>
      <c r="R78" s="96">
        <v>134.58099999999999</v>
      </c>
      <c r="S78" s="7">
        <v>1</v>
      </c>
      <c r="T78" s="7">
        <v>1</v>
      </c>
      <c r="U78" s="7">
        <v>1</v>
      </c>
      <c r="V78" s="7">
        <v>0</v>
      </c>
      <c r="W78" s="7">
        <v>0</v>
      </c>
      <c r="X78" s="7">
        <v>1</v>
      </c>
      <c r="Y78" s="7">
        <v>1</v>
      </c>
      <c r="Z78" s="7">
        <v>0</v>
      </c>
      <c r="AA78" s="7">
        <v>0</v>
      </c>
      <c r="AB78" s="7">
        <v>0</v>
      </c>
      <c r="AC78" s="7">
        <v>1</v>
      </c>
      <c r="AD78" s="7">
        <v>1</v>
      </c>
      <c r="AE78" s="8">
        <v>0</v>
      </c>
      <c r="AF78" s="44">
        <v>1</v>
      </c>
      <c r="AG78" s="6"/>
      <c r="AH78">
        <v>32.5</v>
      </c>
      <c r="AI78">
        <v>2.5</v>
      </c>
      <c r="AJ78">
        <v>60</v>
      </c>
      <c r="AK78">
        <v>1</v>
      </c>
      <c r="AM78" s="6"/>
      <c r="AS78" s="6"/>
      <c r="AT78"/>
      <c r="AY78" s="6"/>
      <c r="AZ78" s="12"/>
      <c r="BF78">
        <v>1</v>
      </c>
      <c r="BG78">
        <v>1</v>
      </c>
      <c r="BH78">
        <v>1</v>
      </c>
      <c r="BK78">
        <v>1</v>
      </c>
      <c r="BL78" s="6">
        <v>1</v>
      </c>
      <c r="BQ78">
        <v>1</v>
      </c>
      <c r="BR78">
        <v>1</v>
      </c>
      <c r="CT78">
        <v>1</v>
      </c>
      <c r="DV78">
        <v>1</v>
      </c>
      <c r="DW78">
        <v>1</v>
      </c>
      <c r="DX78">
        <v>1</v>
      </c>
      <c r="DY78" s="6">
        <v>1</v>
      </c>
      <c r="EI78">
        <v>1</v>
      </c>
      <c r="EM78" t="s">
        <v>1276</v>
      </c>
      <c r="EN78" s="16" t="s">
        <v>210</v>
      </c>
    </row>
    <row r="79" spans="1:144" x14ac:dyDescent="0.3">
      <c r="A79" s="12" t="s">
        <v>63</v>
      </c>
      <c r="B79" s="6" t="s">
        <v>1282</v>
      </c>
      <c r="C79">
        <v>2</v>
      </c>
      <c r="D79" s="6">
        <v>0</v>
      </c>
      <c r="E79">
        <v>0</v>
      </c>
      <c r="F79" s="6">
        <v>830</v>
      </c>
      <c r="G79">
        <v>24.33</v>
      </c>
      <c r="H79">
        <v>25.64</v>
      </c>
      <c r="I79">
        <v>24.984999999999999</v>
      </c>
      <c r="J79" s="87">
        <v>0.92630988335437892</v>
      </c>
      <c r="K79">
        <v>2588.4</v>
      </c>
      <c r="L79">
        <v>2593.92</v>
      </c>
      <c r="M79">
        <v>2591.16</v>
      </c>
      <c r="N79" s="87">
        <v>3.9032294321497294</v>
      </c>
      <c r="O79">
        <v>17.7134</v>
      </c>
      <c r="P79" s="6">
        <v>17.7134</v>
      </c>
      <c r="Q79">
        <v>178.065</v>
      </c>
      <c r="R79" s="6">
        <v>178.065</v>
      </c>
      <c r="S79" s="7">
        <v>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1</v>
      </c>
      <c r="AD79" s="7">
        <v>0</v>
      </c>
      <c r="AE79" s="8">
        <v>0</v>
      </c>
      <c r="AF79" s="44">
        <v>2</v>
      </c>
      <c r="AG79" s="6"/>
      <c r="AH79">
        <v>42.35</v>
      </c>
      <c r="AI79">
        <v>17.350000000000001</v>
      </c>
      <c r="AJ79">
        <v>79.400000000000006</v>
      </c>
      <c r="AK79">
        <v>30.6</v>
      </c>
      <c r="AM79" s="6"/>
      <c r="AP79">
        <v>5.5</v>
      </c>
      <c r="AQ79">
        <v>1.5</v>
      </c>
      <c r="AR79">
        <v>4.5</v>
      </c>
      <c r="AS79" s="6">
        <v>0.5</v>
      </c>
      <c r="AT79"/>
      <c r="AY79" s="6"/>
      <c r="AZ79" s="12"/>
      <c r="BG79">
        <v>1</v>
      </c>
      <c r="DV79">
        <v>1</v>
      </c>
      <c r="DW79">
        <v>1</v>
      </c>
      <c r="DY79" s="6">
        <v>1</v>
      </c>
      <c r="EM79" t="s">
        <v>1276</v>
      </c>
      <c r="EN79" s="16" t="s">
        <v>210</v>
      </c>
    </row>
    <row r="80" spans="1:144" x14ac:dyDescent="0.3">
      <c r="A80" s="12" t="s">
        <v>63</v>
      </c>
      <c r="B80" s="6" t="s">
        <v>1294</v>
      </c>
      <c r="C80">
        <v>2</v>
      </c>
      <c r="D80" s="6">
        <v>0</v>
      </c>
      <c r="E80">
        <v>50</v>
      </c>
      <c r="F80" s="6">
        <v>800</v>
      </c>
      <c r="G80" s="18">
        <v>24.33</v>
      </c>
      <c r="H80" s="18">
        <v>25.64</v>
      </c>
      <c r="I80" s="18">
        <v>24.984999999999999</v>
      </c>
      <c r="J80" s="87">
        <v>0.92630988335437892</v>
      </c>
      <c r="K80">
        <v>2588</v>
      </c>
      <c r="L80">
        <v>2594</v>
      </c>
      <c r="M80" s="63">
        <v>2591</v>
      </c>
      <c r="N80" s="88">
        <v>4.2426406871192848</v>
      </c>
      <c r="O80" s="12">
        <v>-18.185780000000001</v>
      </c>
      <c r="P80" s="6">
        <v>-16.64115</v>
      </c>
      <c r="Q80" s="99">
        <v>178.12318999999999</v>
      </c>
      <c r="R80" s="6">
        <v>179.35261</v>
      </c>
      <c r="S80" s="7">
        <v>1</v>
      </c>
      <c r="T80" s="7">
        <v>0</v>
      </c>
      <c r="U80" s="7">
        <v>0</v>
      </c>
      <c r="V80" s="7">
        <v>0</v>
      </c>
      <c r="W80" s="7">
        <v>1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1</v>
      </c>
      <c r="AD80" s="7">
        <v>0</v>
      </c>
      <c r="AE80" s="8">
        <v>0</v>
      </c>
      <c r="AF80" s="44">
        <v>2</v>
      </c>
      <c r="AG80" s="6"/>
      <c r="AH80">
        <v>38.5</v>
      </c>
      <c r="AI80">
        <v>6.5</v>
      </c>
      <c r="AJ80">
        <v>53.5</v>
      </c>
      <c r="AK80">
        <v>6.5</v>
      </c>
      <c r="AM80" s="6"/>
      <c r="AN80">
        <v>20</v>
      </c>
      <c r="AO80">
        <v>40</v>
      </c>
      <c r="AR80">
        <v>4.5</v>
      </c>
      <c r="AS80" s="6">
        <v>0.5</v>
      </c>
      <c r="AT80"/>
      <c r="AY80" s="6"/>
      <c r="AZ80" s="12"/>
      <c r="BG80">
        <v>1</v>
      </c>
      <c r="CB80">
        <v>1</v>
      </c>
      <c r="DW80">
        <v>1</v>
      </c>
      <c r="DY80" s="6">
        <v>1</v>
      </c>
      <c r="EM80" t="s">
        <v>1276</v>
      </c>
      <c r="EN80" s="16" t="s">
        <v>210</v>
      </c>
    </row>
    <row r="81" spans="1:145" x14ac:dyDescent="0.3">
      <c r="A81" s="12" t="s">
        <v>63</v>
      </c>
      <c r="B81" s="6" t="s">
        <v>1289</v>
      </c>
      <c r="C81">
        <v>2</v>
      </c>
      <c r="D81" s="6">
        <v>0</v>
      </c>
      <c r="E81">
        <v>200</v>
      </c>
      <c r="F81" s="6">
        <v>1600</v>
      </c>
      <c r="G81" s="18">
        <v>27.05</v>
      </c>
      <c r="H81" s="18">
        <v>27.18</v>
      </c>
      <c r="I81" s="18">
        <v>27.115000000000002</v>
      </c>
      <c r="J81" s="87">
        <v>9.1923881554250478E-2</v>
      </c>
      <c r="K81">
        <v>2072</v>
      </c>
      <c r="L81">
        <v>2867</v>
      </c>
      <c r="M81" s="63">
        <v>2469.5</v>
      </c>
      <c r="N81" s="88">
        <v>562.14989104330527</v>
      </c>
      <c r="O81" s="12">
        <v>9.1472300000000004</v>
      </c>
      <c r="P81" s="96">
        <v>10.4657</v>
      </c>
      <c r="Q81" s="99">
        <v>122.489</v>
      </c>
      <c r="R81" s="96">
        <v>123.251</v>
      </c>
      <c r="S81" s="7">
        <v>1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8">
        <v>0</v>
      </c>
      <c r="AF81" s="44">
        <v>2</v>
      </c>
      <c r="AG81" s="6">
        <v>1</v>
      </c>
      <c r="AL81">
        <v>40</v>
      </c>
      <c r="AM81" s="6">
        <v>10</v>
      </c>
      <c r="AN81">
        <v>38</v>
      </c>
      <c r="AO81">
        <v>42</v>
      </c>
      <c r="AR81">
        <v>5.5</v>
      </c>
      <c r="AS81" s="6">
        <v>0.2</v>
      </c>
      <c r="AT81"/>
      <c r="AY81" s="6"/>
      <c r="AZ81" s="12"/>
      <c r="BG81">
        <v>1</v>
      </c>
      <c r="BJ81" s="6">
        <v>1</v>
      </c>
      <c r="EM81" t="s">
        <v>591</v>
      </c>
      <c r="EN81" s="16" t="s">
        <v>210</v>
      </c>
    </row>
    <row r="82" spans="1:145" x14ac:dyDescent="0.3">
      <c r="A82" s="12" t="s">
        <v>83</v>
      </c>
      <c r="B82" s="6" t="s">
        <v>1305</v>
      </c>
      <c r="C82">
        <v>1</v>
      </c>
      <c r="D82" s="6">
        <v>1</v>
      </c>
      <c r="E82">
        <v>0</v>
      </c>
      <c r="F82" s="6">
        <v>700</v>
      </c>
      <c r="G82" s="18">
        <v>13.08</v>
      </c>
      <c r="H82" s="18">
        <v>24.93</v>
      </c>
      <c r="I82" s="18">
        <v>19.462</v>
      </c>
      <c r="J82" s="87">
        <v>3.8546214686615627</v>
      </c>
      <c r="K82">
        <v>343</v>
      </c>
      <c r="L82">
        <v>1437</v>
      </c>
      <c r="M82" s="63">
        <v>787.5</v>
      </c>
      <c r="N82" s="88">
        <v>345.36880448458442</v>
      </c>
      <c r="O82" s="12">
        <v>-34.046289999999999</v>
      </c>
      <c r="P82" s="6">
        <v>-19.74512</v>
      </c>
      <c r="Q82" s="99">
        <v>-67.973849999999999</v>
      </c>
      <c r="R82" s="6">
        <v>-55.642650000000003</v>
      </c>
      <c r="S82" s="7">
        <v>0</v>
      </c>
      <c r="T82" s="7">
        <v>1</v>
      </c>
      <c r="U82" s="7">
        <v>1</v>
      </c>
      <c r="V82" s="7">
        <v>1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8">
        <v>0</v>
      </c>
      <c r="AF82" s="44">
        <v>1</v>
      </c>
      <c r="AG82" s="6"/>
      <c r="AL82">
        <v>86</v>
      </c>
      <c r="AM82" s="6">
        <v>44</v>
      </c>
      <c r="AN82">
        <v>1100</v>
      </c>
      <c r="AO82">
        <v>1200</v>
      </c>
      <c r="AS82" s="6"/>
      <c r="AT82"/>
      <c r="AY82" s="6"/>
      <c r="AZ82" s="12"/>
      <c r="BK82">
        <v>1</v>
      </c>
      <c r="BQ82">
        <v>1</v>
      </c>
      <c r="BY82">
        <v>1</v>
      </c>
      <c r="CH82">
        <v>1</v>
      </c>
      <c r="CI82">
        <v>1</v>
      </c>
      <c r="EM82" t="s">
        <v>537</v>
      </c>
      <c r="EN82" s="16" t="s">
        <v>210</v>
      </c>
    </row>
    <row r="83" spans="1:145" x14ac:dyDescent="0.3">
      <c r="A83" s="12" t="s">
        <v>83</v>
      </c>
      <c r="B83" s="6" t="s">
        <v>139</v>
      </c>
      <c r="C83">
        <v>1</v>
      </c>
      <c r="D83" s="6">
        <v>1</v>
      </c>
      <c r="E83">
        <v>0</v>
      </c>
      <c r="F83" s="6">
        <v>500</v>
      </c>
      <c r="G83" s="18">
        <v>15.57</v>
      </c>
      <c r="H83" s="18">
        <v>15.99</v>
      </c>
      <c r="I83" s="18">
        <v>15.780000000000001</v>
      </c>
      <c r="J83" s="87">
        <v>0.29698484809834991</v>
      </c>
      <c r="K83">
        <v>457</v>
      </c>
      <c r="L83">
        <v>894</v>
      </c>
      <c r="M83" s="63">
        <v>675.5</v>
      </c>
      <c r="N83" s="88">
        <v>309.00566337852126</v>
      </c>
      <c r="O83" s="12">
        <v>-36.95373</v>
      </c>
      <c r="P83" s="6">
        <v>-35.01399</v>
      </c>
      <c r="Q83" s="99">
        <v>-65.599860000000007</v>
      </c>
      <c r="R83" s="6">
        <v>-56.61242</v>
      </c>
      <c r="S83" s="7">
        <v>0</v>
      </c>
      <c r="T83" s="7">
        <v>0</v>
      </c>
      <c r="U83" s="7">
        <v>1</v>
      </c>
      <c r="V83" s="7">
        <v>1</v>
      </c>
      <c r="W83" s="7">
        <v>1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1</v>
      </c>
      <c r="AD83" s="7">
        <v>1</v>
      </c>
      <c r="AE83" s="8">
        <v>0</v>
      </c>
      <c r="AF83" s="44">
        <v>2</v>
      </c>
      <c r="AG83" s="6"/>
      <c r="AH83">
        <v>112.4</v>
      </c>
      <c r="AI83">
        <v>13.4</v>
      </c>
      <c r="AJ83">
        <v>112.4</v>
      </c>
      <c r="AK83">
        <v>13.4</v>
      </c>
      <c r="AM83" s="6"/>
      <c r="AS83" s="6"/>
      <c r="AT83"/>
      <c r="AY83" s="6"/>
      <c r="AZ83" s="12"/>
      <c r="BP83">
        <v>1</v>
      </c>
      <c r="BX83">
        <v>1</v>
      </c>
      <c r="CI83">
        <v>1</v>
      </c>
      <c r="DV83">
        <v>1</v>
      </c>
      <c r="DW83">
        <v>1</v>
      </c>
      <c r="EF83">
        <v>1</v>
      </c>
      <c r="EG83">
        <v>1</v>
      </c>
      <c r="EH83">
        <v>1</v>
      </c>
      <c r="EM83" t="s">
        <v>537</v>
      </c>
      <c r="EN83" s="16" t="s">
        <v>210</v>
      </c>
    </row>
    <row r="84" spans="1:145" x14ac:dyDescent="0.3">
      <c r="A84" s="12" t="s">
        <v>58</v>
      </c>
      <c r="B84" s="6" t="s">
        <v>140</v>
      </c>
      <c r="C84">
        <v>1</v>
      </c>
      <c r="D84" s="6">
        <v>1</v>
      </c>
      <c r="E84">
        <v>0</v>
      </c>
      <c r="F84" s="6">
        <v>700</v>
      </c>
      <c r="G84">
        <v>24.85</v>
      </c>
      <c r="H84" s="18">
        <v>26.22</v>
      </c>
      <c r="I84" s="18">
        <v>25.535</v>
      </c>
      <c r="J84" s="87">
        <v>0.96873629022556829</v>
      </c>
      <c r="K84">
        <v>1637</v>
      </c>
      <c r="L84">
        <v>2585</v>
      </c>
      <c r="M84" s="63">
        <v>2111</v>
      </c>
      <c r="N84" s="88">
        <v>670.33722856484701</v>
      </c>
      <c r="O84">
        <v>4.0184800000000003</v>
      </c>
      <c r="P84" s="6">
        <v>4.8552400000000002</v>
      </c>
      <c r="Q84">
        <v>9.7223799999999994</v>
      </c>
      <c r="R84" s="6">
        <v>11.13687</v>
      </c>
      <c r="S84" s="7">
        <v>1</v>
      </c>
      <c r="T84" s="7">
        <v>0</v>
      </c>
      <c r="U84" s="7">
        <v>0</v>
      </c>
      <c r="V84" s="7">
        <v>0</v>
      </c>
      <c r="W84" s="7">
        <v>1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1</v>
      </c>
      <c r="AD84" s="7">
        <v>0</v>
      </c>
      <c r="AE84" s="8">
        <v>0</v>
      </c>
      <c r="AF84" s="44">
        <v>4</v>
      </c>
      <c r="AG84" s="6"/>
      <c r="AH84">
        <v>270</v>
      </c>
      <c r="AI84">
        <v>50</v>
      </c>
      <c r="AJ84">
        <v>235</v>
      </c>
      <c r="AK84">
        <v>85</v>
      </c>
      <c r="AM84" s="6"/>
      <c r="AN84">
        <v>150</v>
      </c>
      <c r="AO84">
        <v>350</v>
      </c>
      <c r="AS84" s="6"/>
      <c r="AT84"/>
      <c r="AX84">
        <v>12</v>
      </c>
      <c r="AY84" s="6">
        <v>0</v>
      </c>
      <c r="AZ84" s="12"/>
      <c r="BG84">
        <v>1</v>
      </c>
      <c r="CB84">
        <v>1</v>
      </c>
      <c r="DY84" s="6">
        <v>1</v>
      </c>
      <c r="EM84" t="s">
        <v>539</v>
      </c>
      <c r="EN84" s="16" t="s">
        <v>210</v>
      </c>
    </row>
    <row r="85" spans="1:145" x14ac:dyDescent="0.3">
      <c r="A85" s="12" t="s">
        <v>82</v>
      </c>
      <c r="B85" s="6" t="s">
        <v>1347</v>
      </c>
      <c r="C85">
        <v>2</v>
      </c>
      <c r="D85" s="6">
        <v>0</v>
      </c>
      <c r="E85">
        <v>404</v>
      </c>
      <c r="F85" s="6">
        <v>2945</v>
      </c>
      <c r="G85">
        <v>15.22</v>
      </c>
      <c r="H85" s="18">
        <v>24.58</v>
      </c>
      <c r="I85" s="18">
        <v>19.753200000000003</v>
      </c>
      <c r="J85" s="87">
        <v>2.7379352317637653</v>
      </c>
      <c r="K85">
        <v>249</v>
      </c>
      <c r="L85">
        <v>1350</v>
      </c>
      <c r="M85" s="63">
        <v>682.32</v>
      </c>
      <c r="N85" s="88">
        <v>310.46158109069358</v>
      </c>
      <c r="O85">
        <v>16.883120000000002</v>
      </c>
      <c r="P85" s="6">
        <v>33.486879999999999</v>
      </c>
      <c r="Q85" s="99">
        <v>-109.02507</v>
      </c>
      <c r="R85" s="6">
        <v>-97.02028</v>
      </c>
      <c r="S85" s="7">
        <v>1</v>
      </c>
      <c r="T85" s="7">
        <v>0</v>
      </c>
      <c r="U85" s="7">
        <v>1</v>
      </c>
      <c r="V85" s="7">
        <v>1</v>
      </c>
      <c r="W85" s="7">
        <v>0</v>
      </c>
      <c r="X85" s="7">
        <v>0</v>
      </c>
      <c r="Y85" s="7">
        <v>1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8">
        <v>0</v>
      </c>
      <c r="AF85" s="44">
        <v>1</v>
      </c>
      <c r="AG85" s="6"/>
      <c r="AL85">
        <v>70.5</v>
      </c>
      <c r="AM85" s="6">
        <v>23.5</v>
      </c>
      <c r="AN85">
        <v>50</v>
      </c>
      <c r="AO85">
        <v>76</v>
      </c>
      <c r="AP85">
        <v>8.25</v>
      </c>
      <c r="AQ85">
        <v>0.25</v>
      </c>
      <c r="AR85">
        <v>4.3</v>
      </c>
      <c r="AS85" s="6">
        <v>0.7</v>
      </c>
      <c r="AT85"/>
      <c r="AY85" s="6"/>
      <c r="AZ85" s="12"/>
      <c r="BE85">
        <v>1</v>
      </c>
      <c r="BF85">
        <v>1</v>
      </c>
      <c r="BQ85">
        <v>1</v>
      </c>
      <c r="BX85">
        <v>1</v>
      </c>
      <c r="CT85">
        <v>1</v>
      </c>
      <c r="EM85" t="s">
        <v>538</v>
      </c>
      <c r="EN85" s="16" t="s">
        <v>1016</v>
      </c>
    </row>
    <row r="86" spans="1:145" x14ac:dyDescent="0.3">
      <c r="A86" s="12" t="s">
        <v>82</v>
      </c>
      <c r="B86" s="6" t="s">
        <v>141</v>
      </c>
      <c r="C86">
        <v>2</v>
      </c>
      <c r="D86" s="6">
        <v>0</v>
      </c>
      <c r="E86">
        <v>0</v>
      </c>
      <c r="F86" s="6">
        <v>1520</v>
      </c>
      <c r="G86">
        <v>19.63</v>
      </c>
      <c r="H86" s="18">
        <v>27.26</v>
      </c>
      <c r="I86" s="18">
        <v>25.349583333333332</v>
      </c>
      <c r="J86" s="87">
        <v>1.6631360611720902</v>
      </c>
      <c r="K86">
        <v>1383</v>
      </c>
      <c r="L86">
        <v>4892</v>
      </c>
      <c r="M86">
        <v>2612</v>
      </c>
      <c r="N86" s="88">
        <v>816.11353643217194</v>
      </c>
      <c r="O86">
        <v>6.1817299999999999</v>
      </c>
      <c r="P86" s="6">
        <v>15.679919999999999</v>
      </c>
      <c r="Q86" s="99">
        <v>-85.950890000000001</v>
      </c>
      <c r="R86" s="6">
        <v>-77.395960000000002</v>
      </c>
      <c r="S86" s="7">
        <v>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1</v>
      </c>
      <c r="AD86" s="7">
        <v>0</v>
      </c>
      <c r="AE86" s="8">
        <v>0</v>
      </c>
      <c r="AF86" s="44">
        <v>1</v>
      </c>
      <c r="AG86" s="6">
        <v>1</v>
      </c>
      <c r="AH86">
        <v>29.25</v>
      </c>
      <c r="AI86">
        <v>5.75</v>
      </c>
      <c r="AM86" s="6"/>
      <c r="AN86">
        <v>24</v>
      </c>
      <c r="AO86">
        <v>81</v>
      </c>
      <c r="AS86" s="6"/>
      <c r="AT86"/>
      <c r="AY86" s="6"/>
      <c r="AZ86" s="12"/>
      <c r="BF86">
        <v>1</v>
      </c>
      <c r="BG86">
        <v>1</v>
      </c>
      <c r="BJ86" s="6">
        <v>1</v>
      </c>
      <c r="DY86" s="6">
        <v>1</v>
      </c>
      <c r="EM86" t="s">
        <v>788</v>
      </c>
      <c r="EN86" s="16" t="s">
        <v>210</v>
      </c>
    </row>
    <row r="87" spans="1:145" x14ac:dyDescent="0.3">
      <c r="A87" s="12" t="s">
        <v>77</v>
      </c>
      <c r="B87" s="6" t="s">
        <v>1433</v>
      </c>
      <c r="C87">
        <v>2</v>
      </c>
      <c r="D87" s="6">
        <v>1</v>
      </c>
      <c r="E87">
        <v>180</v>
      </c>
      <c r="F87" s="6">
        <v>865</v>
      </c>
      <c r="G87">
        <v>23.28</v>
      </c>
      <c r="H87" s="18">
        <v>23.28</v>
      </c>
      <c r="I87" s="18">
        <v>23.28</v>
      </c>
      <c r="J87" s="87">
        <v>0</v>
      </c>
      <c r="K87">
        <v>1525</v>
      </c>
      <c r="L87">
        <v>1525</v>
      </c>
      <c r="M87">
        <v>1525</v>
      </c>
      <c r="N87" s="88">
        <v>0</v>
      </c>
      <c r="O87">
        <v>-6.4622200000000003</v>
      </c>
      <c r="P87" s="6">
        <v>-6.4622200000000003</v>
      </c>
      <c r="Q87" s="99">
        <v>-76.351669999999999</v>
      </c>
      <c r="R87" s="6">
        <v>-76.351669999999999</v>
      </c>
      <c r="S87" s="7">
        <v>1</v>
      </c>
      <c r="T87" s="7">
        <v>0</v>
      </c>
      <c r="U87" s="7">
        <v>0</v>
      </c>
      <c r="V87" s="7">
        <v>0</v>
      </c>
      <c r="W87" s="7">
        <v>1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1</v>
      </c>
      <c r="AD87" s="7">
        <v>1</v>
      </c>
      <c r="AE87" s="8">
        <v>0</v>
      </c>
      <c r="AF87" s="44">
        <v>1</v>
      </c>
      <c r="AG87" s="6"/>
      <c r="AL87">
        <v>21.5</v>
      </c>
      <c r="AM87" s="6">
        <v>3.5</v>
      </c>
      <c r="AN87">
        <v>14</v>
      </c>
      <c r="AO87">
        <v>22</v>
      </c>
      <c r="AS87" s="6"/>
      <c r="AT87"/>
      <c r="AY87" s="6"/>
      <c r="AZ87" s="12"/>
      <c r="BG87">
        <v>1</v>
      </c>
      <c r="CB87">
        <v>1</v>
      </c>
      <c r="DV87">
        <v>1</v>
      </c>
      <c r="DW87">
        <v>1</v>
      </c>
      <c r="DY87" s="6">
        <v>1</v>
      </c>
      <c r="EH87">
        <v>1</v>
      </c>
      <c r="EM87" t="s">
        <v>537</v>
      </c>
      <c r="EN87" s="16" t="s">
        <v>210</v>
      </c>
    </row>
    <row r="88" spans="1:145" x14ac:dyDescent="0.3">
      <c r="A88" s="12" t="s">
        <v>77</v>
      </c>
      <c r="B88" s="6" t="s">
        <v>1435</v>
      </c>
      <c r="C88">
        <v>2</v>
      </c>
      <c r="D88" s="6">
        <v>1</v>
      </c>
      <c r="E88">
        <v>160</v>
      </c>
      <c r="F88" s="6">
        <v>280</v>
      </c>
      <c r="G88">
        <v>25.86</v>
      </c>
      <c r="H88" s="18">
        <v>25.86</v>
      </c>
      <c r="I88" s="18">
        <v>25.86</v>
      </c>
      <c r="J88" s="87">
        <v>0</v>
      </c>
      <c r="K88">
        <v>1918</v>
      </c>
      <c r="L88">
        <v>1918</v>
      </c>
      <c r="M88">
        <v>1918</v>
      </c>
      <c r="N88" s="88">
        <v>0</v>
      </c>
      <c r="O88">
        <v>-15.60141</v>
      </c>
      <c r="P88" s="6">
        <v>-15.60141</v>
      </c>
      <c r="Q88" s="99">
        <v>-56.09789</v>
      </c>
      <c r="R88" s="6">
        <v>-56.09789</v>
      </c>
      <c r="S88" s="7">
        <v>1</v>
      </c>
      <c r="T88" s="7">
        <v>0</v>
      </c>
      <c r="U88" s="7">
        <v>1</v>
      </c>
      <c r="V88" s="7">
        <v>1</v>
      </c>
      <c r="W88" s="7">
        <v>1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8">
        <v>0</v>
      </c>
      <c r="AF88" s="44">
        <v>1</v>
      </c>
      <c r="AG88" s="6">
        <v>0</v>
      </c>
      <c r="AH88">
        <v>22.75</v>
      </c>
      <c r="AI88">
        <v>2.4500000000000002</v>
      </c>
      <c r="AJ88">
        <v>26.3</v>
      </c>
      <c r="AK88">
        <v>2.8</v>
      </c>
      <c r="AM88" s="6"/>
      <c r="AS88" s="6"/>
      <c r="AT88"/>
      <c r="AY88" s="6"/>
      <c r="AZ88" s="12"/>
      <c r="BF88">
        <v>1</v>
      </c>
      <c r="BG88">
        <v>1</v>
      </c>
      <c r="BR88">
        <v>1</v>
      </c>
      <c r="BZ88">
        <v>1</v>
      </c>
      <c r="CB88">
        <v>1</v>
      </c>
      <c r="CI88">
        <v>1</v>
      </c>
      <c r="EM88" t="s">
        <v>537</v>
      </c>
      <c r="EN88" s="16" t="s">
        <v>210</v>
      </c>
    </row>
    <row r="89" spans="1:145" x14ac:dyDescent="0.3">
      <c r="A89" s="12" t="s">
        <v>77</v>
      </c>
      <c r="B89" s="6" t="s">
        <v>1439</v>
      </c>
      <c r="C89">
        <v>2</v>
      </c>
      <c r="D89" s="6">
        <v>1</v>
      </c>
      <c r="E89">
        <v>380</v>
      </c>
      <c r="F89" s="6">
        <v>1000</v>
      </c>
      <c r="G89">
        <v>23.28</v>
      </c>
      <c r="H89" s="18">
        <v>23.28</v>
      </c>
      <c r="I89" s="18">
        <v>23.28</v>
      </c>
      <c r="J89" s="87">
        <v>0</v>
      </c>
      <c r="K89">
        <v>1525</v>
      </c>
      <c r="L89">
        <v>1525</v>
      </c>
      <c r="M89">
        <v>1525</v>
      </c>
      <c r="N89" s="88">
        <v>0</v>
      </c>
      <c r="O89">
        <v>-8.3084199999999999</v>
      </c>
      <c r="P89" s="6">
        <v>-7.41723</v>
      </c>
      <c r="Q89" s="99">
        <v>-76.677109999999999</v>
      </c>
      <c r="R89" s="6">
        <v>-76.492140000000006</v>
      </c>
      <c r="S89" s="7">
        <v>1</v>
      </c>
      <c r="T89" s="7">
        <v>0</v>
      </c>
      <c r="U89" s="7">
        <v>0</v>
      </c>
      <c r="V89" s="7">
        <v>0</v>
      </c>
      <c r="W89" s="7">
        <v>1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8">
        <v>0</v>
      </c>
      <c r="AF89" s="44">
        <v>3</v>
      </c>
      <c r="AG89" s="6"/>
      <c r="AH89">
        <v>28.6</v>
      </c>
      <c r="AJ89">
        <v>32.6</v>
      </c>
      <c r="AK89">
        <v>1.8</v>
      </c>
      <c r="AM89" s="6"/>
      <c r="AN89">
        <v>22</v>
      </c>
      <c r="AO89">
        <v>44</v>
      </c>
      <c r="AR89">
        <v>2.5</v>
      </c>
      <c r="AS89" s="6">
        <v>0.1</v>
      </c>
      <c r="AT89"/>
      <c r="AX89">
        <v>5.5</v>
      </c>
      <c r="AY89" s="6">
        <v>0.5</v>
      </c>
      <c r="AZ89" s="12"/>
      <c r="BG89">
        <v>1</v>
      </c>
      <c r="BJ89" s="6">
        <v>1</v>
      </c>
      <c r="CB89">
        <v>1</v>
      </c>
      <c r="CC89">
        <v>1</v>
      </c>
      <c r="EM89" t="s">
        <v>537</v>
      </c>
      <c r="EN89" s="16" t="s">
        <v>210</v>
      </c>
    </row>
    <row r="90" spans="1:145" x14ac:dyDescent="0.3">
      <c r="A90" s="12" t="s">
        <v>77</v>
      </c>
      <c r="B90" s="6" t="s">
        <v>1442</v>
      </c>
      <c r="C90">
        <v>2</v>
      </c>
      <c r="D90" s="6">
        <v>1</v>
      </c>
      <c r="E90">
        <v>340</v>
      </c>
      <c r="F90" s="6">
        <v>850</v>
      </c>
      <c r="G90">
        <v>14.08</v>
      </c>
      <c r="H90" s="18">
        <v>24.25</v>
      </c>
      <c r="I90" s="18">
        <v>19.164999999999999</v>
      </c>
      <c r="J90" s="87">
        <v>7.1912759646671924</v>
      </c>
      <c r="K90">
        <v>1136</v>
      </c>
      <c r="L90">
        <v>2587</v>
      </c>
      <c r="M90" s="63">
        <v>1861.5</v>
      </c>
      <c r="N90" s="88">
        <v>1026.0119395016804</v>
      </c>
      <c r="O90">
        <v>-12.97974</v>
      </c>
      <c r="P90" s="96">
        <v>-12.745699999999999</v>
      </c>
      <c r="Q90" s="99">
        <v>-71.529920000000004</v>
      </c>
      <c r="R90" s="6">
        <v>-71.242469999999997</v>
      </c>
      <c r="S90" s="7">
        <v>1</v>
      </c>
      <c r="T90" s="7">
        <v>0</v>
      </c>
      <c r="U90" s="7">
        <v>0</v>
      </c>
      <c r="V90" s="7">
        <v>0</v>
      </c>
      <c r="W90" s="7">
        <v>1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8">
        <v>0</v>
      </c>
      <c r="AF90" s="44">
        <v>4</v>
      </c>
      <c r="AG90" s="6">
        <v>1</v>
      </c>
      <c r="AH90">
        <v>20.5</v>
      </c>
      <c r="AI90">
        <v>1.3</v>
      </c>
      <c r="AJ90">
        <v>23.6</v>
      </c>
      <c r="AK90">
        <v>2.1</v>
      </c>
      <c r="AM90" s="6"/>
      <c r="AN90">
        <v>22</v>
      </c>
      <c r="AO90">
        <v>25</v>
      </c>
      <c r="AS90" s="6"/>
      <c r="AT90"/>
      <c r="AY90" s="6"/>
      <c r="AZ90" s="12"/>
      <c r="BG90">
        <v>1</v>
      </c>
      <c r="CB90">
        <v>1</v>
      </c>
      <c r="CC90">
        <v>1</v>
      </c>
      <c r="EM90" t="s">
        <v>537</v>
      </c>
      <c r="EN90" s="16" t="s">
        <v>210</v>
      </c>
    </row>
    <row r="91" spans="1:145" x14ac:dyDescent="0.3">
      <c r="A91" s="12" t="s">
        <v>77</v>
      </c>
      <c r="B91" s="6" t="s">
        <v>1444</v>
      </c>
      <c r="C91">
        <v>2</v>
      </c>
      <c r="D91" s="6">
        <v>1</v>
      </c>
      <c r="E91">
        <v>500</v>
      </c>
      <c r="F91" s="6">
        <v>1300</v>
      </c>
      <c r="G91">
        <v>18.239999999999998</v>
      </c>
      <c r="H91" s="18">
        <v>27.2</v>
      </c>
      <c r="I91" s="18">
        <v>25.252499999999998</v>
      </c>
      <c r="J91" s="87">
        <v>2.8035418075475094</v>
      </c>
      <c r="K91">
        <v>1525</v>
      </c>
      <c r="L91">
        <v>2953</v>
      </c>
      <c r="M91" s="63">
        <v>2204.125</v>
      </c>
      <c r="N91" s="88">
        <v>365.21899822800384</v>
      </c>
      <c r="O91">
        <v>-12.967269999999999</v>
      </c>
      <c r="P91" s="6">
        <v>5.5090300000000001</v>
      </c>
      <c r="Q91" s="99">
        <v>-76.885149999999996</v>
      </c>
      <c r="R91" s="6">
        <v>-54.282530000000001</v>
      </c>
      <c r="S91" s="7">
        <v>1</v>
      </c>
      <c r="T91" s="7">
        <v>0</v>
      </c>
      <c r="U91" s="7">
        <v>0</v>
      </c>
      <c r="V91" s="7">
        <v>0</v>
      </c>
      <c r="W91" s="7">
        <v>1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8">
        <v>0</v>
      </c>
      <c r="AF91" s="44">
        <v>1</v>
      </c>
      <c r="AG91" s="6">
        <v>0</v>
      </c>
      <c r="AH91">
        <v>42</v>
      </c>
      <c r="AJ91">
        <v>50</v>
      </c>
      <c r="AM91" s="6"/>
      <c r="AR91">
        <v>2.2000000000000002</v>
      </c>
      <c r="AS91" s="6">
        <v>0.2</v>
      </c>
      <c r="AT91"/>
      <c r="AX91">
        <v>6.75</v>
      </c>
      <c r="AY91" s="6">
        <v>1</v>
      </c>
      <c r="AZ91" s="12"/>
      <c r="BG91">
        <v>1</v>
      </c>
      <c r="CI91">
        <v>1</v>
      </c>
      <c r="EM91" t="s">
        <v>537</v>
      </c>
      <c r="EN91" s="16" t="s">
        <v>210</v>
      </c>
    </row>
    <row r="92" spans="1:145" x14ac:dyDescent="0.3">
      <c r="A92" s="12" t="s">
        <v>77</v>
      </c>
      <c r="B92" s="6" t="s">
        <v>1448</v>
      </c>
      <c r="C92">
        <v>2</v>
      </c>
      <c r="D92" s="6">
        <v>1</v>
      </c>
      <c r="E92">
        <v>600</v>
      </c>
      <c r="F92" s="6">
        <v>800</v>
      </c>
      <c r="G92">
        <v>26.18</v>
      </c>
      <c r="H92" s="18">
        <v>26.46</v>
      </c>
      <c r="I92" s="18">
        <v>26.322499999999998</v>
      </c>
      <c r="J92" s="87">
        <v>0.11500000000000049</v>
      </c>
      <c r="K92">
        <v>2006</v>
      </c>
      <c r="L92">
        <v>2576</v>
      </c>
      <c r="M92" s="63">
        <v>2382.75</v>
      </c>
      <c r="N92" s="88">
        <v>257.91907645616288</v>
      </c>
      <c r="O92">
        <v>8.0456299999999992</v>
      </c>
      <c r="P92" s="6">
        <v>9.3588500000000003</v>
      </c>
      <c r="Q92" s="99">
        <v>-79.938050000000004</v>
      </c>
      <c r="R92" s="6">
        <v>-77.685699999999997</v>
      </c>
      <c r="S92" s="7">
        <v>1</v>
      </c>
      <c r="T92" s="7">
        <v>0</v>
      </c>
      <c r="U92" s="7">
        <v>0</v>
      </c>
      <c r="V92" s="7">
        <v>0</v>
      </c>
      <c r="W92" s="7">
        <v>1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8">
        <v>0</v>
      </c>
      <c r="AF92" s="44">
        <v>1</v>
      </c>
      <c r="AG92" s="6">
        <v>0</v>
      </c>
      <c r="AH92">
        <v>22.95</v>
      </c>
      <c r="AI92">
        <v>4.1500000000000004</v>
      </c>
      <c r="AJ92">
        <v>27.1</v>
      </c>
      <c r="AK92">
        <v>2.2000000000000002</v>
      </c>
      <c r="AM92" s="6"/>
      <c r="AP92">
        <v>1.6</v>
      </c>
      <c r="AQ92">
        <v>0.05</v>
      </c>
      <c r="AS92" s="6"/>
      <c r="AT92"/>
      <c r="AY92" s="6"/>
      <c r="AZ92" s="12"/>
      <c r="BG92">
        <v>1</v>
      </c>
      <c r="CB92">
        <v>1</v>
      </c>
      <c r="EM92" t="s">
        <v>537</v>
      </c>
      <c r="EN92" s="16" t="s">
        <v>210</v>
      </c>
    </row>
    <row r="93" spans="1:145" x14ac:dyDescent="0.3">
      <c r="A93" s="12" t="s">
        <v>77</v>
      </c>
      <c r="B93" s="6" t="s">
        <v>1449</v>
      </c>
      <c r="C93">
        <v>2</v>
      </c>
      <c r="D93" s="6">
        <v>1</v>
      </c>
      <c r="E93">
        <v>150</v>
      </c>
      <c r="F93" s="6">
        <v>1770</v>
      </c>
      <c r="G93">
        <v>15.37</v>
      </c>
      <c r="H93" s="18">
        <v>24.11</v>
      </c>
      <c r="I93" s="18">
        <v>20.795999999999999</v>
      </c>
      <c r="J93" s="87">
        <v>3.4545737797881801</v>
      </c>
      <c r="K93">
        <v>327</v>
      </c>
      <c r="L93">
        <v>945</v>
      </c>
      <c r="M93" s="63">
        <v>667.4</v>
      </c>
      <c r="N93" s="88">
        <v>287.82164616303623</v>
      </c>
      <c r="O93">
        <v>-4.3667600000000002</v>
      </c>
      <c r="P93" s="6">
        <v>-2.8680699999999999</v>
      </c>
      <c r="Q93" s="99">
        <v>-80.396770000000004</v>
      </c>
      <c r="R93" s="6">
        <v>-78.963849999999994</v>
      </c>
      <c r="S93" s="7">
        <v>1</v>
      </c>
      <c r="T93" s="7">
        <v>0</v>
      </c>
      <c r="U93" s="7">
        <v>0</v>
      </c>
      <c r="V93" s="7">
        <v>0</v>
      </c>
      <c r="W93" s="7">
        <v>1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1</v>
      </c>
      <c r="AD93" s="7">
        <v>0</v>
      </c>
      <c r="AE93" s="8">
        <v>0</v>
      </c>
      <c r="AF93" s="44">
        <v>2</v>
      </c>
      <c r="AG93" s="6">
        <v>0</v>
      </c>
      <c r="AH93">
        <v>21.75</v>
      </c>
      <c r="AI93">
        <v>2.75</v>
      </c>
      <c r="AJ93">
        <v>24</v>
      </c>
      <c r="AK93">
        <v>2.5</v>
      </c>
      <c r="AM93" s="6"/>
      <c r="AN93">
        <v>15</v>
      </c>
      <c r="AO93">
        <v>40</v>
      </c>
      <c r="AP93">
        <v>2</v>
      </c>
      <c r="AQ93">
        <v>0.05</v>
      </c>
      <c r="AR93">
        <v>2</v>
      </c>
      <c r="AS93" s="6"/>
      <c r="AT93"/>
      <c r="AY93" s="6"/>
      <c r="AZ93" s="12"/>
      <c r="BF93">
        <v>1</v>
      </c>
      <c r="BG93">
        <v>1</v>
      </c>
      <c r="BJ93" s="6">
        <v>1</v>
      </c>
      <c r="CB93">
        <v>1</v>
      </c>
      <c r="CI93">
        <v>1</v>
      </c>
      <c r="DW93">
        <v>1</v>
      </c>
      <c r="EM93" t="s">
        <v>537</v>
      </c>
      <c r="EN93" s="16" t="s">
        <v>210</v>
      </c>
    </row>
    <row r="94" spans="1:145" x14ac:dyDescent="0.3">
      <c r="A94" s="12" t="s">
        <v>77</v>
      </c>
      <c r="B94" s="6" t="s">
        <v>1450</v>
      </c>
      <c r="C94">
        <v>2</v>
      </c>
      <c r="D94" s="6">
        <v>1</v>
      </c>
      <c r="E94">
        <v>10</v>
      </c>
      <c r="F94" s="6">
        <v>515</v>
      </c>
      <c r="G94">
        <v>24.27</v>
      </c>
      <c r="H94" s="18">
        <v>24.99</v>
      </c>
      <c r="I94" s="18">
        <v>24.656666666666666</v>
      </c>
      <c r="J94" s="87">
        <v>0.36295086903509827</v>
      </c>
      <c r="K94">
        <v>586</v>
      </c>
      <c r="L94">
        <v>1422</v>
      </c>
      <c r="M94" s="63">
        <v>1068.6666666666667</v>
      </c>
      <c r="N94" s="88">
        <v>432.74626899989937</v>
      </c>
      <c r="O94">
        <v>-2.4137300000000002</v>
      </c>
      <c r="P94" s="6">
        <v>-0.11752</v>
      </c>
      <c r="Q94" s="99">
        <v>-80.891289999999998</v>
      </c>
      <c r="R94" s="6">
        <v>-79.649060000000006</v>
      </c>
      <c r="S94" s="7">
        <v>1</v>
      </c>
      <c r="T94" s="7">
        <v>0</v>
      </c>
      <c r="U94" s="7">
        <v>1</v>
      </c>
      <c r="V94" s="7">
        <v>0</v>
      </c>
      <c r="W94" s="7">
        <v>1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8">
        <v>0</v>
      </c>
      <c r="AF94" s="44">
        <v>1</v>
      </c>
      <c r="AG94" s="6"/>
      <c r="AH94">
        <v>15.2</v>
      </c>
      <c r="AI94">
        <v>0.8</v>
      </c>
      <c r="AJ94">
        <v>16.3</v>
      </c>
      <c r="AK94">
        <v>1.3</v>
      </c>
      <c r="AM94" s="6"/>
      <c r="AN94">
        <v>13</v>
      </c>
      <c r="AO94">
        <v>17</v>
      </c>
      <c r="AP94">
        <v>1.6</v>
      </c>
      <c r="AQ94">
        <v>0.05</v>
      </c>
      <c r="AR94">
        <v>2.8</v>
      </c>
      <c r="AS94" s="6">
        <v>0.1</v>
      </c>
      <c r="AT94"/>
      <c r="AY94" s="6"/>
      <c r="AZ94" s="12"/>
      <c r="BF94">
        <v>1</v>
      </c>
      <c r="BQ94">
        <v>1</v>
      </c>
      <c r="CB94">
        <v>1</v>
      </c>
      <c r="EM94" t="s">
        <v>537</v>
      </c>
      <c r="EN94" s="16" t="s">
        <v>210</v>
      </c>
    </row>
    <row r="95" spans="1:145" x14ac:dyDescent="0.3">
      <c r="A95" s="12" t="s">
        <v>77</v>
      </c>
      <c r="B95" s="6" t="s">
        <v>1463</v>
      </c>
      <c r="C95">
        <v>2</v>
      </c>
      <c r="D95" s="6">
        <v>1</v>
      </c>
      <c r="E95">
        <v>160</v>
      </c>
      <c r="F95" s="6">
        <v>800</v>
      </c>
      <c r="G95">
        <v>20.62</v>
      </c>
      <c r="H95" s="18">
        <v>26.45</v>
      </c>
      <c r="I95" s="18">
        <v>24.43</v>
      </c>
      <c r="J95" s="87">
        <v>2.4623058299082179</v>
      </c>
      <c r="K95">
        <v>2313</v>
      </c>
      <c r="L95">
        <v>4892</v>
      </c>
      <c r="M95" s="63">
        <v>2997.8</v>
      </c>
      <c r="N95" s="88">
        <v>1070.5151563616459</v>
      </c>
      <c r="O95">
        <v>3.6001799999999999</v>
      </c>
      <c r="P95" s="96">
        <v>9.3404000000000007</v>
      </c>
      <c r="Q95" s="99">
        <v>-79.202699999999993</v>
      </c>
      <c r="R95" s="6">
        <v>-76.188270000000003</v>
      </c>
      <c r="S95" s="7">
        <v>1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8">
        <v>0</v>
      </c>
      <c r="AF95" s="44">
        <v>1</v>
      </c>
      <c r="AG95" s="6"/>
      <c r="AL95">
        <v>15</v>
      </c>
      <c r="AM95" s="6">
        <v>1.5</v>
      </c>
      <c r="AN95">
        <v>1</v>
      </c>
      <c r="AO95">
        <v>5</v>
      </c>
      <c r="AS95" s="6"/>
      <c r="AT95"/>
      <c r="AY95" s="6"/>
      <c r="AZ95" s="12"/>
      <c r="BG95">
        <v>1</v>
      </c>
      <c r="EM95" t="s">
        <v>1180</v>
      </c>
      <c r="EN95" s="16" t="s">
        <v>210</v>
      </c>
    </row>
    <row r="96" spans="1:145" x14ac:dyDescent="0.3">
      <c r="A96" s="12" t="s">
        <v>77</v>
      </c>
      <c r="B96" s="6" t="s">
        <v>1467</v>
      </c>
      <c r="C96">
        <v>2</v>
      </c>
      <c r="D96" s="6">
        <v>1</v>
      </c>
      <c r="E96">
        <v>0</v>
      </c>
      <c r="F96" s="6">
        <v>1000</v>
      </c>
      <c r="G96">
        <v>19.63</v>
      </c>
      <c r="H96" s="18">
        <v>27.26</v>
      </c>
      <c r="I96" s="18">
        <v>25.263043478260862</v>
      </c>
      <c r="J96" s="87">
        <v>1.7188564771186703</v>
      </c>
      <c r="K96">
        <v>1851</v>
      </c>
      <c r="L96">
        <v>4892</v>
      </c>
      <c r="M96" s="63">
        <v>2769.2608695652175</v>
      </c>
      <c r="N96" s="88">
        <v>722.96901841021304</v>
      </c>
      <c r="O96" s="99">
        <v>5.6894999999999998</v>
      </c>
      <c r="P96" s="6">
        <v>11.450760000000001</v>
      </c>
      <c r="Q96" s="99">
        <v>-84.955719999999999</v>
      </c>
      <c r="R96" s="6">
        <v>-76.641660000000002</v>
      </c>
      <c r="S96" s="7">
        <v>1</v>
      </c>
      <c r="T96" s="7">
        <v>0</v>
      </c>
      <c r="U96" s="7">
        <v>0</v>
      </c>
      <c r="V96" s="7">
        <v>0</v>
      </c>
      <c r="W96" s="7">
        <v>1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1</v>
      </c>
      <c r="AD96" s="7">
        <v>0</v>
      </c>
      <c r="AE96" s="8">
        <v>0</v>
      </c>
      <c r="AF96" s="44">
        <v>1</v>
      </c>
      <c r="AG96" s="6">
        <v>0</v>
      </c>
      <c r="AH96">
        <v>32.25</v>
      </c>
      <c r="AI96">
        <v>7.25</v>
      </c>
      <c r="AJ96">
        <v>34.5</v>
      </c>
      <c r="AK96">
        <v>7.5</v>
      </c>
      <c r="AM96" s="6"/>
      <c r="AN96">
        <v>4</v>
      </c>
      <c r="AO96">
        <v>6</v>
      </c>
      <c r="AS96" s="6"/>
      <c r="AT96"/>
      <c r="AV96">
        <v>30</v>
      </c>
      <c r="AY96" s="6"/>
      <c r="AZ96" s="12"/>
      <c r="BG96">
        <v>1</v>
      </c>
      <c r="BJ96" s="6">
        <v>1</v>
      </c>
      <c r="CH96">
        <v>1</v>
      </c>
      <c r="CI96">
        <v>1</v>
      </c>
      <c r="DV96">
        <v>1</v>
      </c>
      <c r="DY96" s="6">
        <v>1</v>
      </c>
      <c r="EM96" t="s">
        <v>1180</v>
      </c>
      <c r="EN96" s="16" t="s">
        <v>210</v>
      </c>
      <c r="EO96" t="s">
        <v>1566</v>
      </c>
    </row>
    <row r="97" spans="1:144" x14ac:dyDescent="0.3">
      <c r="A97" s="12" t="s">
        <v>77</v>
      </c>
      <c r="B97" s="6" t="s">
        <v>1470</v>
      </c>
      <c r="C97">
        <v>2</v>
      </c>
      <c r="D97" s="6">
        <v>1</v>
      </c>
      <c r="E97">
        <v>0</v>
      </c>
      <c r="F97" s="6">
        <v>600</v>
      </c>
      <c r="G97">
        <v>26.41</v>
      </c>
      <c r="H97">
        <v>28.38</v>
      </c>
      <c r="I97" s="18">
        <v>27.221428571428568</v>
      </c>
      <c r="J97" s="87">
        <v>0.70655097885027751</v>
      </c>
      <c r="K97">
        <v>939.76</v>
      </c>
      <c r="L97">
        <v>2537.2199999999998</v>
      </c>
      <c r="M97">
        <v>1966.5914285714287</v>
      </c>
      <c r="N97" s="88">
        <v>546.20230053917282</v>
      </c>
      <c r="O97" s="12">
        <v>-1.73909</v>
      </c>
      <c r="P97" s="6">
        <v>5.3966900000000004</v>
      </c>
      <c r="Q97">
        <v>-57.39911</v>
      </c>
      <c r="R97" s="6">
        <v>-51.39593</v>
      </c>
      <c r="S97" s="7">
        <v>1</v>
      </c>
      <c r="T97" s="7">
        <v>0</v>
      </c>
      <c r="U97" s="7">
        <v>0</v>
      </c>
      <c r="V97" s="7">
        <v>0</v>
      </c>
      <c r="W97" s="7">
        <v>1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8">
        <v>0</v>
      </c>
      <c r="AF97" s="44">
        <v>1</v>
      </c>
      <c r="AG97" s="6">
        <v>0</v>
      </c>
      <c r="AL97">
        <v>45</v>
      </c>
      <c r="AM97" s="6">
        <v>8</v>
      </c>
      <c r="AN97">
        <v>2</v>
      </c>
      <c r="AO97">
        <v>6</v>
      </c>
      <c r="AP97">
        <v>4.2</v>
      </c>
      <c r="AR97">
        <v>2.25</v>
      </c>
      <c r="AS97" s="6">
        <v>0.25</v>
      </c>
      <c r="AT97"/>
      <c r="AY97" s="6"/>
      <c r="AZ97" s="12"/>
      <c r="BG97">
        <v>1</v>
      </c>
      <c r="CI97">
        <v>1</v>
      </c>
      <c r="EM97" t="s">
        <v>537</v>
      </c>
      <c r="EN97" s="16" t="s">
        <v>4784</v>
      </c>
    </row>
    <row r="98" spans="1:144" x14ac:dyDescent="0.3">
      <c r="A98" s="12" t="s">
        <v>77</v>
      </c>
      <c r="B98" s="6" t="s">
        <v>1476</v>
      </c>
      <c r="C98">
        <v>2</v>
      </c>
      <c r="D98" s="6">
        <v>1</v>
      </c>
      <c r="E98">
        <v>20</v>
      </c>
      <c r="F98" s="6">
        <v>600</v>
      </c>
      <c r="G98">
        <v>22.69</v>
      </c>
      <c r="H98" s="18">
        <v>24.62</v>
      </c>
      <c r="I98" s="18">
        <v>23.436666666666667</v>
      </c>
      <c r="J98" s="87">
        <v>1.0364522822268922</v>
      </c>
      <c r="K98">
        <v>2790</v>
      </c>
      <c r="L98">
        <v>3113</v>
      </c>
      <c r="M98">
        <v>2997</v>
      </c>
      <c r="N98" s="88">
        <v>179.70253197993623</v>
      </c>
      <c r="O98">
        <v>8.4045699999999997</v>
      </c>
      <c r="P98" s="6">
        <v>9.6943599999999996</v>
      </c>
      <c r="Q98" s="99">
        <v>-84.409970000000001</v>
      </c>
      <c r="R98" s="6">
        <v>-82.885260000000002</v>
      </c>
      <c r="S98" s="7">
        <v>1</v>
      </c>
      <c r="T98" s="7">
        <v>0</v>
      </c>
      <c r="U98" s="7">
        <v>0</v>
      </c>
      <c r="V98" s="7">
        <v>0</v>
      </c>
      <c r="W98" s="7">
        <v>1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1</v>
      </c>
      <c r="AD98" s="7">
        <v>0</v>
      </c>
      <c r="AE98" s="8">
        <v>0</v>
      </c>
      <c r="AF98" s="44">
        <v>3</v>
      </c>
      <c r="AG98" s="6">
        <v>0</v>
      </c>
      <c r="AL98">
        <v>20</v>
      </c>
      <c r="AM98" s="6">
        <v>2</v>
      </c>
      <c r="AN98">
        <v>3</v>
      </c>
      <c r="AO98">
        <v>4</v>
      </c>
      <c r="AR98">
        <v>11.4</v>
      </c>
      <c r="AS98" s="6">
        <v>0.1</v>
      </c>
      <c r="AT98"/>
      <c r="AY98" s="6"/>
      <c r="AZ98" s="12"/>
      <c r="BG98">
        <v>1</v>
      </c>
      <c r="CB98">
        <v>1</v>
      </c>
      <c r="DV98">
        <v>1</v>
      </c>
      <c r="EM98" t="s">
        <v>538</v>
      </c>
      <c r="EN98" s="16" t="s">
        <v>210</v>
      </c>
    </row>
    <row r="99" spans="1:144" x14ac:dyDescent="0.3">
      <c r="A99" s="12" t="s">
        <v>77</v>
      </c>
      <c r="B99" s="6" t="s">
        <v>1478</v>
      </c>
      <c r="C99">
        <v>2</v>
      </c>
      <c r="D99" s="6">
        <v>1</v>
      </c>
      <c r="E99">
        <v>850</v>
      </c>
      <c r="F99" s="6">
        <v>1200</v>
      </c>
      <c r="G99">
        <v>21.78</v>
      </c>
      <c r="H99" s="18">
        <v>21.78</v>
      </c>
      <c r="I99" s="18">
        <v>21.78</v>
      </c>
      <c r="J99" s="87">
        <v>0</v>
      </c>
      <c r="K99">
        <v>2871</v>
      </c>
      <c r="L99">
        <v>2871</v>
      </c>
      <c r="M99">
        <v>2871</v>
      </c>
      <c r="N99" s="88">
        <v>0</v>
      </c>
      <c r="O99" s="99">
        <v>3.5055999999999998</v>
      </c>
      <c r="P99" s="6">
        <v>3.6219899999999998</v>
      </c>
      <c r="Q99" s="99">
        <v>-76.999229999999997</v>
      </c>
      <c r="R99" s="96">
        <v>-76.855199999999996</v>
      </c>
      <c r="S99" s="7">
        <v>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8">
        <v>0</v>
      </c>
      <c r="AF99" s="44">
        <v>5</v>
      </c>
      <c r="AG99" s="6">
        <v>0</v>
      </c>
      <c r="AL99">
        <v>33.5</v>
      </c>
      <c r="AM99" s="6">
        <v>2.5</v>
      </c>
      <c r="AR99">
        <v>3</v>
      </c>
      <c r="AS99" s="6">
        <v>1</v>
      </c>
      <c r="AT99"/>
      <c r="AX99">
        <v>10</v>
      </c>
      <c r="AY99" s="6">
        <v>2</v>
      </c>
      <c r="AZ99" s="12"/>
      <c r="BG99">
        <v>1</v>
      </c>
      <c r="BJ99" s="6">
        <v>1</v>
      </c>
      <c r="EM99" t="s">
        <v>537</v>
      </c>
      <c r="EN99" s="16" t="s">
        <v>210</v>
      </c>
    </row>
    <row r="100" spans="1:144" x14ac:dyDescent="0.3">
      <c r="A100" s="12" t="s">
        <v>77</v>
      </c>
      <c r="B100" s="6" t="s">
        <v>1479</v>
      </c>
      <c r="C100">
        <v>2</v>
      </c>
      <c r="D100" s="6">
        <v>1</v>
      </c>
      <c r="E100">
        <v>0</v>
      </c>
      <c r="F100" s="6">
        <v>960</v>
      </c>
      <c r="G100">
        <v>19.63</v>
      </c>
      <c r="H100">
        <v>26.34</v>
      </c>
      <c r="I100">
        <v>24.402727272727272</v>
      </c>
      <c r="J100" s="87">
        <v>1.9244484451867807</v>
      </c>
      <c r="K100">
        <v>1832.94</v>
      </c>
      <c r="L100">
        <v>3712.31</v>
      </c>
      <c r="M100">
        <v>2984.5127272727273</v>
      </c>
      <c r="N100" s="88">
        <v>556.45141151929772</v>
      </c>
      <c r="O100">
        <v>8.3411500000000007</v>
      </c>
      <c r="P100" s="6">
        <v>12.254350000000001</v>
      </c>
      <c r="Q100">
        <v>-85.181030000000007</v>
      </c>
      <c r="R100" s="6">
        <v>-79.527559999999994</v>
      </c>
      <c r="S100" s="7">
        <v>1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1</v>
      </c>
      <c r="AD100" s="7">
        <v>0</v>
      </c>
      <c r="AE100" s="8">
        <v>0</v>
      </c>
      <c r="AF100" s="44">
        <v>1</v>
      </c>
      <c r="AG100" s="6"/>
      <c r="AL100">
        <v>20.5</v>
      </c>
      <c r="AM100" s="6">
        <v>3.5</v>
      </c>
      <c r="AN100">
        <v>3</v>
      </c>
      <c r="AO100">
        <v>17</v>
      </c>
      <c r="AR100">
        <v>1.4</v>
      </c>
      <c r="AS100" s="6">
        <v>0.7</v>
      </c>
      <c r="AT100"/>
      <c r="AX100">
        <v>7</v>
      </c>
      <c r="AY100" s="6">
        <v>1</v>
      </c>
      <c r="AZ100" s="12"/>
      <c r="BG100">
        <v>1</v>
      </c>
      <c r="DV100">
        <v>1</v>
      </c>
      <c r="EM100" t="s">
        <v>538</v>
      </c>
      <c r="EN100" s="16" t="s">
        <v>210</v>
      </c>
    </row>
    <row r="101" spans="1:144" x14ac:dyDescent="0.3">
      <c r="A101" s="12" t="s">
        <v>77</v>
      </c>
      <c r="B101" s="6" t="s">
        <v>1481</v>
      </c>
      <c r="C101">
        <v>2</v>
      </c>
      <c r="D101" s="6">
        <v>1</v>
      </c>
      <c r="E101">
        <v>0</v>
      </c>
      <c r="F101" s="6">
        <v>1000</v>
      </c>
      <c r="G101">
        <v>15.75</v>
      </c>
      <c r="H101">
        <v>24.71</v>
      </c>
      <c r="I101" s="18">
        <v>20.268333333333334</v>
      </c>
      <c r="J101" s="6">
        <v>3.9499995780590398</v>
      </c>
      <c r="K101">
        <v>1422.3</v>
      </c>
      <c r="L101">
        <v>2719.05</v>
      </c>
      <c r="M101">
        <v>2198.3916666666669</v>
      </c>
      <c r="N101" s="88">
        <v>513.31854739203254</v>
      </c>
      <c r="O101" s="12">
        <v>-0.98248000000000002</v>
      </c>
      <c r="P101" s="6">
        <v>2.9712100000000001</v>
      </c>
      <c r="Q101">
        <v>-80.121809999999996</v>
      </c>
      <c r="R101" s="6">
        <v>-76.979560000000006</v>
      </c>
      <c r="S101" s="7">
        <v>1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8">
        <v>0</v>
      </c>
      <c r="AF101" s="44">
        <v>2</v>
      </c>
      <c r="AG101" s="6">
        <v>0</v>
      </c>
      <c r="AL101">
        <v>32</v>
      </c>
      <c r="AM101" s="6">
        <v>6</v>
      </c>
      <c r="AS101" s="6"/>
      <c r="AT101"/>
      <c r="AY101" s="6"/>
      <c r="AZ101" s="12"/>
      <c r="BG101">
        <v>1</v>
      </c>
      <c r="EM101" t="s">
        <v>537</v>
      </c>
      <c r="EN101" s="16" t="s">
        <v>210</v>
      </c>
    </row>
    <row r="102" spans="1:144" x14ac:dyDescent="0.3">
      <c r="A102" s="12" t="s">
        <v>77</v>
      </c>
      <c r="B102" s="6" t="s">
        <v>1482</v>
      </c>
      <c r="C102">
        <v>2</v>
      </c>
      <c r="D102" s="6">
        <v>1</v>
      </c>
      <c r="E102">
        <v>4</v>
      </c>
      <c r="F102" s="6">
        <v>912</v>
      </c>
      <c r="G102" s="18">
        <v>24</v>
      </c>
      <c r="H102" s="18">
        <v>26.31</v>
      </c>
      <c r="I102" s="18">
        <v>25.373333333333335</v>
      </c>
      <c r="J102" s="87">
        <v>1.2153326019379764</v>
      </c>
      <c r="K102">
        <v>2145</v>
      </c>
      <c r="L102">
        <v>2672</v>
      </c>
      <c r="M102" s="63">
        <v>2444.3333333333335</v>
      </c>
      <c r="N102" s="88">
        <v>270.71079279063355</v>
      </c>
      <c r="O102" s="99">
        <v>8.4515999999999991</v>
      </c>
      <c r="P102" s="6">
        <v>9.1169700000000002</v>
      </c>
      <c r="Q102" s="99">
        <v>-81.295169999999999</v>
      </c>
      <c r="R102" s="6">
        <v>-80.354150000000004</v>
      </c>
      <c r="S102" s="7">
        <v>1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8">
        <v>0</v>
      </c>
      <c r="AF102" s="44">
        <v>4</v>
      </c>
      <c r="AG102" s="6">
        <v>0</v>
      </c>
      <c r="AL102">
        <v>18</v>
      </c>
      <c r="AM102" s="6">
        <v>6</v>
      </c>
      <c r="AN102">
        <v>1</v>
      </c>
      <c r="AO102">
        <v>12</v>
      </c>
      <c r="AP102">
        <v>3</v>
      </c>
      <c r="AQ102">
        <v>0.05</v>
      </c>
      <c r="AR102">
        <v>2</v>
      </c>
      <c r="AS102" s="6">
        <v>0.2</v>
      </c>
      <c r="AT102"/>
      <c r="AY102" s="6"/>
      <c r="AZ102" s="12"/>
      <c r="BG102">
        <v>1</v>
      </c>
      <c r="EM102" t="s">
        <v>538</v>
      </c>
      <c r="EN102" s="16" t="s">
        <v>210</v>
      </c>
    </row>
    <row r="103" spans="1:144" x14ac:dyDescent="0.3">
      <c r="A103" s="12" t="s">
        <v>77</v>
      </c>
      <c r="B103" s="6" t="s">
        <v>1485</v>
      </c>
      <c r="C103">
        <v>2</v>
      </c>
      <c r="D103" s="6">
        <v>1</v>
      </c>
      <c r="E103">
        <v>0</v>
      </c>
      <c r="F103" s="6">
        <v>650</v>
      </c>
      <c r="G103">
        <v>19.63</v>
      </c>
      <c r="H103">
        <v>26.05</v>
      </c>
      <c r="I103">
        <v>23.501999999999999</v>
      </c>
      <c r="J103" s="87">
        <v>2.49149954846474</v>
      </c>
      <c r="K103">
        <v>2942.07</v>
      </c>
      <c r="L103">
        <v>3712.31</v>
      </c>
      <c r="M103">
        <v>3398.6680000000001</v>
      </c>
      <c r="N103" s="88">
        <v>348.98182147498738</v>
      </c>
      <c r="O103">
        <v>8.4801800000000007</v>
      </c>
      <c r="P103" s="6">
        <v>10.93069</v>
      </c>
      <c r="Q103">
        <v>-84.305449999999993</v>
      </c>
      <c r="R103" s="6">
        <v>-81.556899999999999</v>
      </c>
      <c r="S103" s="7">
        <v>1</v>
      </c>
      <c r="T103" s="7">
        <v>0</v>
      </c>
      <c r="U103" s="7">
        <v>0</v>
      </c>
      <c r="V103" s="7">
        <v>0</v>
      </c>
      <c r="W103" s="7">
        <v>1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1</v>
      </c>
      <c r="AD103" s="7">
        <v>0</v>
      </c>
      <c r="AE103" s="8">
        <v>0</v>
      </c>
      <c r="AF103" s="44">
        <v>1</v>
      </c>
      <c r="AG103" s="6">
        <v>0</v>
      </c>
      <c r="AL103">
        <v>18.984000000000002</v>
      </c>
      <c r="AM103" s="6">
        <v>1.1779999999999999</v>
      </c>
      <c r="AS103" s="6"/>
      <c r="AT103"/>
      <c r="AY103" s="6"/>
      <c r="AZ103" s="12"/>
      <c r="BG103">
        <v>1</v>
      </c>
      <c r="CB103">
        <v>1</v>
      </c>
      <c r="DV103">
        <v>1</v>
      </c>
      <c r="DY103" s="6">
        <v>1</v>
      </c>
      <c r="EM103" t="s">
        <v>538</v>
      </c>
      <c r="EN103" s="16" t="s">
        <v>5107</v>
      </c>
    </row>
    <row r="104" spans="1:144" x14ac:dyDescent="0.3">
      <c r="A104" s="12" t="s">
        <v>77</v>
      </c>
      <c r="B104" s="6" t="s">
        <v>1486</v>
      </c>
      <c r="C104">
        <v>2</v>
      </c>
      <c r="D104" s="6">
        <v>1</v>
      </c>
      <c r="E104">
        <v>50</v>
      </c>
      <c r="F104" s="6">
        <v>400</v>
      </c>
      <c r="G104">
        <v>19.559999999999999</v>
      </c>
      <c r="H104">
        <v>21.78</v>
      </c>
      <c r="I104">
        <v>20.876666666666669</v>
      </c>
      <c r="J104" s="87">
        <v>1.1662904155197948</v>
      </c>
      <c r="K104">
        <v>2602.69</v>
      </c>
      <c r="L104">
        <v>2870.66</v>
      </c>
      <c r="M104">
        <v>2730.8000000000006</v>
      </c>
      <c r="N104" s="88">
        <v>134.37085658728222</v>
      </c>
      <c r="O104">
        <v>2.57789</v>
      </c>
      <c r="P104" s="6">
        <v>3.43973</v>
      </c>
      <c r="Q104">
        <v>-77.890100000000004</v>
      </c>
      <c r="R104" s="6">
        <v>-77.104550000000003</v>
      </c>
      <c r="S104" s="7">
        <v>1</v>
      </c>
      <c r="T104" s="7">
        <v>0</v>
      </c>
      <c r="U104" s="7">
        <v>0</v>
      </c>
      <c r="V104" s="7">
        <v>0</v>
      </c>
      <c r="W104" s="7">
        <v>1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8">
        <v>0</v>
      </c>
      <c r="AF104" s="44">
        <v>4</v>
      </c>
      <c r="AG104" s="6">
        <v>0</v>
      </c>
      <c r="AH104">
        <v>41</v>
      </c>
      <c r="AI104">
        <v>4</v>
      </c>
      <c r="AJ104">
        <v>44</v>
      </c>
      <c r="AK104">
        <v>3</v>
      </c>
      <c r="AM104" s="6"/>
      <c r="AO104">
        <v>20</v>
      </c>
      <c r="AS104" s="6"/>
      <c r="AT104">
        <v>11.1</v>
      </c>
      <c r="AY104" s="6"/>
      <c r="AZ104" s="12"/>
      <c r="BG104">
        <v>1</v>
      </c>
      <c r="CH104">
        <v>1</v>
      </c>
      <c r="EM104" t="s">
        <v>537</v>
      </c>
      <c r="EN104" s="16" t="s">
        <v>210</v>
      </c>
    </row>
    <row r="105" spans="1:144" x14ac:dyDescent="0.3">
      <c r="A105" s="12" t="s">
        <v>77</v>
      </c>
      <c r="B105" s="6" t="s">
        <v>1487</v>
      </c>
      <c r="C105">
        <v>2</v>
      </c>
      <c r="D105" s="6">
        <v>1</v>
      </c>
      <c r="E105">
        <v>20</v>
      </c>
      <c r="F105" s="6">
        <v>550</v>
      </c>
      <c r="G105">
        <v>24.12</v>
      </c>
      <c r="H105">
        <v>24.62</v>
      </c>
      <c r="I105">
        <v>24.37</v>
      </c>
      <c r="J105" s="87">
        <v>0.35355339059327379</v>
      </c>
      <c r="K105">
        <v>3087.58</v>
      </c>
      <c r="L105">
        <v>3672.52</v>
      </c>
      <c r="M105">
        <v>3380.05</v>
      </c>
      <c r="N105" s="88">
        <v>413.61504058725916</v>
      </c>
      <c r="O105">
        <v>8.2029599999999991</v>
      </c>
      <c r="P105" s="6">
        <v>10.02811</v>
      </c>
      <c r="Q105">
        <v>-83.904619999999994</v>
      </c>
      <c r="R105" s="6">
        <v>-83.114130000000003</v>
      </c>
      <c r="S105" s="7">
        <v>1</v>
      </c>
      <c r="T105" s="7">
        <v>0</v>
      </c>
      <c r="U105" s="7">
        <v>0</v>
      </c>
      <c r="V105" s="7">
        <v>0</v>
      </c>
      <c r="W105" s="7">
        <v>1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8">
        <v>0</v>
      </c>
      <c r="AF105" s="44">
        <v>3</v>
      </c>
      <c r="AG105" s="6">
        <v>0</v>
      </c>
      <c r="AL105">
        <v>24.4</v>
      </c>
      <c r="AM105" s="6">
        <v>0.9</v>
      </c>
      <c r="AN105">
        <v>7</v>
      </c>
      <c r="AO105">
        <v>21</v>
      </c>
      <c r="AS105" s="6"/>
      <c r="AT105"/>
      <c r="AY105" s="6"/>
      <c r="AZ105" s="12"/>
      <c r="BG105">
        <v>1</v>
      </c>
      <c r="CB105">
        <v>1</v>
      </c>
      <c r="CI105">
        <v>1</v>
      </c>
      <c r="EM105" t="s">
        <v>538</v>
      </c>
      <c r="EN105" s="16" t="s">
        <v>5108</v>
      </c>
    </row>
    <row r="106" spans="1:144" x14ac:dyDescent="0.3">
      <c r="A106" s="12" t="s">
        <v>77</v>
      </c>
      <c r="B106" s="6" t="s">
        <v>1491</v>
      </c>
      <c r="C106">
        <v>2</v>
      </c>
      <c r="D106" s="6">
        <v>1</v>
      </c>
      <c r="E106">
        <v>180</v>
      </c>
      <c r="F106" s="6">
        <v>1200</v>
      </c>
      <c r="G106">
        <v>23.28</v>
      </c>
      <c r="H106">
        <v>26.69</v>
      </c>
      <c r="I106">
        <v>24.984999999999999</v>
      </c>
      <c r="J106" s="87">
        <v>2.411234123846127</v>
      </c>
      <c r="K106">
        <v>1524.89</v>
      </c>
      <c r="L106">
        <v>2645.87</v>
      </c>
      <c r="M106">
        <v>2085.38</v>
      </c>
      <c r="N106" s="88">
        <v>792.65255957449585</v>
      </c>
      <c r="O106">
        <v>-6.5745100000000001</v>
      </c>
      <c r="P106" s="6">
        <v>-5.2665199999999999</v>
      </c>
      <c r="Q106">
        <v>-76.371660000000006</v>
      </c>
      <c r="R106" s="6">
        <v>-76.07302</v>
      </c>
      <c r="S106" s="7">
        <v>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8">
        <v>0</v>
      </c>
      <c r="AF106" s="44">
        <v>3</v>
      </c>
      <c r="AG106" s="6"/>
      <c r="AL106">
        <v>20</v>
      </c>
      <c r="AM106" s="6"/>
      <c r="AS106" s="6"/>
      <c r="AT106"/>
      <c r="AY106" s="6"/>
      <c r="AZ106" s="12"/>
      <c r="BG106">
        <v>1</v>
      </c>
      <c r="BJ106" s="6">
        <v>1</v>
      </c>
      <c r="EM106" t="s">
        <v>537</v>
      </c>
      <c r="EN106" s="16" t="s">
        <v>210</v>
      </c>
    </row>
    <row r="107" spans="1:144" x14ac:dyDescent="0.3">
      <c r="A107" s="12" t="s">
        <v>77</v>
      </c>
      <c r="B107" s="6" t="s">
        <v>1492</v>
      </c>
      <c r="C107">
        <v>2</v>
      </c>
      <c r="D107" s="6">
        <v>1</v>
      </c>
      <c r="E107">
        <v>200</v>
      </c>
      <c r="F107" s="6">
        <v>1200</v>
      </c>
      <c r="G107">
        <v>23.28</v>
      </c>
      <c r="H107">
        <v>26.69</v>
      </c>
      <c r="I107" s="18">
        <v>24.984999999999999</v>
      </c>
      <c r="J107" s="87">
        <v>2.411234123846127</v>
      </c>
      <c r="K107">
        <v>1524.89</v>
      </c>
      <c r="L107">
        <v>2645.87</v>
      </c>
      <c r="M107">
        <v>2085.38</v>
      </c>
      <c r="N107" s="88">
        <v>792.65255957449585</v>
      </c>
      <c r="O107" s="12">
        <v>-6.7289500000000002</v>
      </c>
      <c r="P107" s="6">
        <v>-5.9386299999999999</v>
      </c>
      <c r="Q107">
        <v>-76.401889999999995</v>
      </c>
      <c r="R107" s="6">
        <v>-76.020330000000001</v>
      </c>
      <c r="S107" s="7">
        <v>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8">
        <v>0</v>
      </c>
      <c r="AF107" s="44">
        <v>1</v>
      </c>
      <c r="AG107" s="6">
        <v>0</v>
      </c>
      <c r="AL107">
        <v>19.5</v>
      </c>
      <c r="AM107" s="6">
        <v>2.5</v>
      </c>
      <c r="AS107" s="6"/>
      <c r="AT107"/>
      <c r="AY107" s="6"/>
      <c r="AZ107" s="12"/>
      <c r="BG107">
        <v>1</v>
      </c>
      <c r="EM107" t="s">
        <v>537</v>
      </c>
      <c r="EN107" s="16" t="s">
        <v>210</v>
      </c>
    </row>
    <row r="108" spans="1:144" x14ac:dyDescent="0.3">
      <c r="A108" s="12" t="s">
        <v>77</v>
      </c>
      <c r="B108" s="6" t="s">
        <v>1498</v>
      </c>
      <c r="C108">
        <v>2</v>
      </c>
      <c r="D108" s="6">
        <v>1</v>
      </c>
      <c r="E108">
        <v>75</v>
      </c>
      <c r="F108" s="6">
        <v>1650</v>
      </c>
      <c r="G108">
        <v>17.010000000000002</v>
      </c>
      <c r="H108" s="18">
        <v>26.69</v>
      </c>
      <c r="I108" s="18">
        <v>23.7</v>
      </c>
      <c r="J108" s="87">
        <v>3.1358411949587284</v>
      </c>
      <c r="K108">
        <v>1525</v>
      </c>
      <c r="L108">
        <v>3725</v>
      </c>
      <c r="M108" s="63">
        <v>2733.4444444444443</v>
      </c>
      <c r="N108" s="88">
        <v>653.25724471893761</v>
      </c>
      <c r="O108" s="99">
        <v>-6.9352799999999997</v>
      </c>
      <c r="P108" s="6">
        <v>1.4452400000000001</v>
      </c>
      <c r="Q108" s="99">
        <v>-78.241919999999993</v>
      </c>
      <c r="R108" s="6">
        <v>-69.935910000000007</v>
      </c>
      <c r="S108" s="7">
        <v>1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8">
        <v>0</v>
      </c>
      <c r="AF108" s="44">
        <v>1</v>
      </c>
      <c r="AG108" s="6">
        <v>0</v>
      </c>
      <c r="AH108">
        <v>17.399999999999999</v>
      </c>
      <c r="AJ108">
        <v>18</v>
      </c>
      <c r="AM108" s="6"/>
      <c r="AN108">
        <v>2</v>
      </c>
      <c r="AO108">
        <v>6</v>
      </c>
      <c r="AS108" s="6"/>
      <c r="AT108"/>
      <c r="AY108" s="6"/>
      <c r="AZ108" s="12"/>
      <c r="BG108">
        <v>1</v>
      </c>
      <c r="BJ108" s="6">
        <v>1</v>
      </c>
      <c r="EM108" t="s">
        <v>537</v>
      </c>
      <c r="EN108" s="16" t="s">
        <v>210</v>
      </c>
    </row>
    <row r="109" spans="1:144" x14ac:dyDescent="0.3">
      <c r="A109" s="12" t="s">
        <v>67</v>
      </c>
      <c r="B109" s="6" t="s">
        <v>1586</v>
      </c>
      <c r="C109">
        <v>1</v>
      </c>
      <c r="D109" s="6">
        <v>1</v>
      </c>
      <c r="E109">
        <v>1200</v>
      </c>
      <c r="F109" s="6">
        <v>1500</v>
      </c>
      <c r="G109">
        <v>14.04</v>
      </c>
      <c r="H109">
        <v>14.04</v>
      </c>
      <c r="I109">
        <v>14.04</v>
      </c>
      <c r="J109" s="6">
        <v>0</v>
      </c>
      <c r="K109">
        <v>844.85</v>
      </c>
      <c r="L109">
        <v>844.85</v>
      </c>
      <c r="M109">
        <v>844.85</v>
      </c>
      <c r="N109" s="6">
        <v>0</v>
      </c>
      <c r="O109">
        <v>33.277799999999999</v>
      </c>
      <c r="P109" s="6">
        <v>33.277799999999999</v>
      </c>
      <c r="Q109">
        <v>75.341200000000001</v>
      </c>
      <c r="R109" s="6">
        <v>75.341200000000001</v>
      </c>
      <c r="S109" s="7">
        <v>1</v>
      </c>
      <c r="T109" s="7">
        <v>0</v>
      </c>
      <c r="U109" s="7">
        <v>1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8">
        <v>0</v>
      </c>
      <c r="AF109" s="44">
        <v>1</v>
      </c>
      <c r="AG109" s="6"/>
      <c r="AL109">
        <v>59.5</v>
      </c>
      <c r="AM109" s="6">
        <v>0.5</v>
      </c>
      <c r="AS109" s="6"/>
      <c r="AT109"/>
      <c r="AY109" s="6"/>
      <c r="AZ109" s="12"/>
      <c r="BJ109" s="6">
        <v>1</v>
      </c>
      <c r="BS109">
        <v>1</v>
      </c>
      <c r="CB109">
        <v>1</v>
      </c>
      <c r="CH109">
        <v>1</v>
      </c>
      <c r="EM109" t="s">
        <v>591</v>
      </c>
      <c r="EN109" s="16" t="s">
        <v>5110</v>
      </c>
    </row>
    <row r="110" spans="1:144" x14ac:dyDescent="0.3">
      <c r="A110" s="12" t="s">
        <v>67</v>
      </c>
      <c r="B110" s="6" t="s">
        <v>1587</v>
      </c>
      <c r="C110">
        <v>1</v>
      </c>
      <c r="D110" s="6">
        <v>1</v>
      </c>
      <c r="E110" s="30"/>
      <c r="F110" s="93"/>
      <c r="G110">
        <v>9.66</v>
      </c>
      <c r="H110">
        <v>9.66</v>
      </c>
      <c r="I110">
        <v>9.66</v>
      </c>
      <c r="J110" s="6">
        <v>0</v>
      </c>
      <c r="K110">
        <v>602.29</v>
      </c>
      <c r="L110">
        <v>602.29</v>
      </c>
      <c r="M110">
        <v>602.29</v>
      </c>
      <c r="N110" s="6">
        <v>0</v>
      </c>
      <c r="O110" s="44">
        <v>34.942140000000002</v>
      </c>
      <c r="P110" s="6">
        <v>32.942140000000002</v>
      </c>
      <c r="Q110">
        <v>69.254760000000005</v>
      </c>
      <c r="R110" s="6">
        <v>69.254760000000005</v>
      </c>
      <c r="S110" s="7">
        <v>0</v>
      </c>
      <c r="T110" s="7">
        <v>0</v>
      </c>
      <c r="U110" s="7">
        <v>0</v>
      </c>
      <c r="V110" s="7">
        <v>0</v>
      </c>
      <c r="W110" s="7">
        <v>1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8">
        <v>0</v>
      </c>
      <c r="AF110" s="44">
        <v>1</v>
      </c>
      <c r="AG110" s="6"/>
      <c r="AL110">
        <v>79</v>
      </c>
      <c r="AM110" s="6">
        <v>1</v>
      </c>
      <c r="AS110" s="6"/>
      <c r="AT110"/>
      <c r="AY110" s="6"/>
      <c r="AZ110" s="12"/>
      <c r="CB110">
        <v>1</v>
      </c>
      <c r="CE110">
        <v>1</v>
      </c>
      <c r="CH110">
        <v>1</v>
      </c>
      <c r="EM110" t="s">
        <v>591</v>
      </c>
      <c r="EN110" s="16" t="s">
        <v>5113</v>
      </c>
    </row>
    <row r="111" spans="1:144" x14ac:dyDescent="0.3">
      <c r="A111" s="12" t="s">
        <v>67</v>
      </c>
      <c r="B111" s="6" t="s">
        <v>1595</v>
      </c>
      <c r="C111">
        <v>1</v>
      </c>
      <c r="D111" s="6">
        <v>1</v>
      </c>
      <c r="E111" s="30"/>
      <c r="F111" s="93"/>
      <c r="G111">
        <v>17.96</v>
      </c>
      <c r="H111" s="18">
        <v>30.66</v>
      </c>
      <c r="I111" s="18">
        <v>26.437466666666666</v>
      </c>
      <c r="J111" s="87">
        <v>2.7318714965887696</v>
      </c>
      <c r="K111">
        <v>49</v>
      </c>
      <c r="L111">
        <v>3005</v>
      </c>
      <c r="M111" s="63">
        <v>1270.0933333333332</v>
      </c>
      <c r="N111" s="88">
        <v>689.89946728125176</v>
      </c>
      <c r="O111" s="99">
        <v>-8.5775100000000002</v>
      </c>
      <c r="P111" s="6">
        <v>20.534120000000001</v>
      </c>
      <c r="Q111" s="99">
        <v>-17.433330000000002</v>
      </c>
      <c r="R111" s="6">
        <v>36.027279999999998</v>
      </c>
      <c r="S111" s="7">
        <v>1</v>
      </c>
      <c r="T111" s="7">
        <v>1</v>
      </c>
      <c r="U111" s="7">
        <v>1</v>
      </c>
      <c r="V111" s="7">
        <v>1</v>
      </c>
      <c r="W111" s="7">
        <v>1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1</v>
      </c>
      <c r="AD111" s="7">
        <v>1</v>
      </c>
      <c r="AE111" s="8">
        <v>0</v>
      </c>
      <c r="AF111" s="44">
        <v>1</v>
      </c>
      <c r="AG111" s="6"/>
      <c r="AH111">
        <v>89</v>
      </c>
      <c r="AI111">
        <v>21</v>
      </c>
      <c r="AJ111">
        <v>122.5</v>
      </c>
      <c r="AK111">
        <v>12.25</v>
      </c>
      <c r="AM111" s="6"/>
      <c r="AN111">
        <v>469</v>
      </c>
      <c r="AO111">
        <v>3752</v>
      </c>
      <c r="AP111">
        <v>3.3</v>
      </c>
      <c r="AQ111">
        <v>0.4</v>
      </c>
      <c r="AS111" s="6"/>
      <c r="AT111"/>
      <c r="AY111" s="6"/>
      <c r="AZ111" s="12"/>
      <c r="BG111">
        <v>1</v>
      </c>
      <c r="BK111">
        <v>1</v>
      </c>
      <c r="BL111" s="6">
        <v>1</v>
      </c>
      <c r="BQ111">
        <v>1</v>
      </c>
      <c r="BR111">
        <v>1</v>
      </c>
      <c r="BY111">
        <v>1</v>
      </c>
      <c r="BZ111">
        <v>1</v>
      </c>
      <c r="CC111">
        <v>1</v>
      </c>
      <c r="CG111">
        <v>1</v>
      </c>
      <c r="CI111">
        <v>1</v>
      </c>
      <c r="CJ111">
        <v>1</v>
      </c>
      <c r="DT111">
        <v>1</v>
      </c>
      <c r="DU111">
        <v>1</v>
      </c>
      <c r="DW111">
        <v>1</v>
      </c>
      <c r="DY111" s="6">
        <v>1</v>
      </c>
      <c r="EA111">
        <v>1</v>
      </c>
      <c r="EM111" t="s">
        <v>539</v>
      </c>
      <c r="EN111" s="16" t="s">
        <v>924</v>
      </c>
    </row>
    <row r="112" spans="1:144" x14ac:dyDescent="0.3">
      <c r="A112" s="12" t="s">
        <v>67</v>
      </c>
      <c r="B112" s="6" t="s">
        <v>1596</v>
      </c>
      <c r="C112">
        <v>1</v>
      </c>
      <c r="D112" s="6">
        <v>1</v>
      </c>
      <c r="E112">
        <v>0</v>
      </c>
      <c r="F112" s="6">
        <v>800</v>
      </c>
      <c r="G112">
        <v>8.7799999999999994</v>
      </c>
      <c r="H112" s="18">
        <v>28.1</v>
      </c>
      <c r="I112">
        <v>24.238888888888891</v>
      </c>
      <c r="J112" s="87">
        <v>4.8170620900593724</v>
      </c>
      <c r="K112">
        <v>158.22</v>
      </c>
      <c r="L112">
        <v>2737.05</v>
      </c>
      <c r="M112">
        <v>1280.3655555555554</v>
      </c>
      <c r="N112" s="88">
        <v>642.06488976123171</v>
      </c>
      <c r="O112">
        <v>-16.68647</v>
      </c>
      <c r="P112" s="6">
        <v>34.849440000000001</v>
      </c>
      <c r="Q112">
        <v>45.764620000000001</v>
      </c>
      <c r="R112" s="6">
        <v>99.94811</v>
      </c>
      <c r="S112" s="7">
        <v>1</v>
      </c>
      <c r="T112" s="7">
        <v>1</v>
      </c>
      <c r="U112" s="7">
        <v>0</v>
      </c>
      <c r="V112" s="7">
        <v>1</v>
      </c>
      <c r="W112" s="7">
        <v>1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1</v>
      </c>
      <c r="AD112" s="7">
        <v>1</v>
      </c>
      <c r="AE112" s="8">
        <v>0</v>
      </c>
      <c r="AF112" s="44">
        <v>1</v>
      </c>
      <c r="AG112" s="6"/>
      <c r="AL112">
        <v>170</v>
      </c>
      <c r="AM112" s="6"/>
      <c r="AP112">
        <v>2.65</v>
      </c>
      <c r="AQ112">
        <v>0.15</v>
      </c>
      <c r="AS112" s="6"/>
      <c r="AT112"/>
      <c r="AY112" s="6"/>
      <c r="AZ112" s="12"/>
      <c r="BG112">
        <v>1</v>
      </c>
      <c r="BL112" s="6">
        <v>1</v>
      </c>
      <c r="BZ112">
        <v>1</v>
      </c>
      <c r="CB112">
        <v>1</v>
      </c>
      <c r="CC112">
        <v>1</v>
      </c>
      <c r="CE112">
        <v>1</v>
      </c>
      <c r="CF112">
        <v>1</v>
      </c>
      <c r="CH112">
        <v>1</v>
      </c>
      <c r="CI112">
        <v>1</v>
      </c>
      <c r="DW112">
        <v>1</v>
      </c>
      <c r="DX112">
        <v>1</v>
      </c>
      <c r="EA112">
        <v>1</v>
      </c>
      <c r="EF112">
        <v>1</v>
      </c>
      <c r="EG112">
        <v>1</v>
      </c>
      <c r="EH112">
        <v>1</v>
      </c>
      <c r="EM112" t="s">
        <v>591</v>
      </c>
      <c r="EN112" s="16" t="s">
        <v>210</v>
      </c>
    </row>
    <row r="113" spans="1:145" x14ac:dyDescent="0.3">
      <c r="A113" s="12" t="s">
        <v>67</v>
      </c>
      <c r="B113" s="6" t="s">
        <v>1597</v>
      </c>
      <c r="C113">
        <v>2</v>
      </c>
      <c r="D113" s="6">
        <v>1</v>
      </c>
      <c r="E113">
        <v>0</v>
      </c>
      <c r="F113" s="6">
        <v>1200</v>
      </c>
      <c r="G113">
        <v>25.52</v>
      </c>
      <c r="H113" s="18">
        <v>28</v>
      </c>
      <c r="I113">
        <v>27.051052631578944</v>
      </c>
      <c r="J113" s="87">
        <v>0.65071665396137701</v>
      </c>
      <c r="K113">
        <v>1191.01</v>
      </c>
      <c r="L113">
        <v>3365.24</v>
      </c>
      <c r="M113">
        <v>2487.302105263158</v>
      </c>
      <c r="N113" s="88">
        <v>487.5674336446977</v>
      </c>
      <c r="O113">
        <v>-6.7203799999999996</v>
      </c>
      <c r="P113" s="6">
        <v>16.16686</v>
      </c>
      <c r="Q113">
        <v>95.658479999999997</v>
      </c>
      <c r="R113" s="6">
        <v>105.83144</v>
      </c>
      <c r="S113" s="7">
        <v>1</v>
      </c>
      <c r="T113" s="7">
        <v>0</v>
      </c>
      <c r="U113" s="7">
        <v>0</v>
      </c>
      <c r="V113" s="7">
        <v>0</v>
      </c>
      <c r="W113" s="7">
        <v>1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8">
        <v>0</v>
      </c>
      <c r="AF113" s="44">
        <v>1</v>
      </c>
      <c r="AG113" s="6"/>
      <c r="AL113">
        <v>245</v>
      </c>
      <c r="AM113" s="6">
        <v>15</v>
      </c>
      <c r="AS113" s="6"/>
      <c r="AT113"/>
      <c r="AY113" s="6"/>
      <c r="AZ113" s="12"/>
      <c r="BG113">
        <v>1</v>
      </c>
      <c r="BJ113" s="6">
        <v>1</v>
      </c>
      <c r="CB113">
        <v>1</v>
      </c>
      <c r="EM113" t="s">
        <v>591</v>
      </c>
      <c r="EN113" s="16" t="s">
        <v>210</v>
      </c>
    </row>
    <row r="114" spans="1:145" x14ac:dyDescent="0.3">
      <c r="A114" s="12" t="s">
        <v>67</v>
      </c>
      <c r="B114" s="6" t="s">
        <v>1603</v>
      </c>
      <c r="C114">
        <v>0</v>
      </c>
      <c r="D114" s="6">
        <v>1</v>
      </c>
      <c r="E114">
        <v>75</v>
      </c>
      <c r="F114" s="6">
        <v>370</v>
      </c>
      <c r="G114">
        <v>24.45</v>
      </c>
      <c r="H114" s="18">
        <v>24.45</v>
      </c>
      <c r="I114" s="18">
        <v>24.45</v>
      </c>
      <c r="J114" s="87">
        <v>0</v>
      </c>
      <c r="K114">
        <v>2154</v>
      </c>
      <c r="L114">
        <v>2543</v>
      </c>
      <c r="M114" s="63">
        <v>2348.5</v>
      </c>
      <c r="N114" s="88">
        <v>275.06453788156699</v>
      </c>
      <c r="O114" s="99">
        <v>0.84277999999999997</v>
      </c>
      <c r="P114" s="6">
        <v>1.5593600000000001</v>
      </c>
      <c r="Q114" s="99">
        <v>122.45773</v>
      </c>
      <c r="R114" s="6">
        <v>125.16343000000001</v>
      </c>
      <c r="S114" s="7">
        <v>1</v>
      </c>
      <c r="T114" s="7">
        <v>0</v>
      </c>
      <c r="U114" s="7">
        <v>0</v>
      </c>
      <c r="V114" s="7">
        <v>0</v>
      </c>
      <c r="W114" s="7">
        <v>1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1</v>
      </c>
      <c r="AD114" s="7">
        <v>0</v>
      </c>
      <c r="AE114" s="8">
        <v>0</v>
      </c>
      <c r="AF114" s="44">
        <v>1</v>
      </c>
      <c r="AG114" s="6"/>
      <c r="AL114">
        <v>39.799999999999997</v>
      </c>
      <c r="AM114" s="6">
        <v>8.5</v>
      </c>
      <c r="AS114" s="6"/>
      <c r="AT114"/>
      <c r="AY114" s="6"/>
      <c r="AZ114" s="12"/>
      <c r="BG114">
        <v>1</v>
      </c>
      <c r="BJ114" s="6">
        <v>1</v>
      </c>
      <c r="CH114">
        <v>1</v>
      </c>
      <c r="CI114">
        <v>1</v>
      </c>
      <c r="DY114" s="6">
        <v>1</v>
      </c>
      <c r="EM114" t="s">
        <v>591</v>
      </c>
      <c r="EN114" s="16" t="s">
        <v>210</v>
      </c>
    </row>
    <row r="115" spans="1:145" x14ac:dyDescent="0.3">
      <c r="A115" s="12" t="s">
        <v>67</v>
      </c>
      <c r="B115" s="6" t="s">
        <v>1618</v>
      </c>
      <c r="C115">
        <v>1</v>
      </c>
      <c r="D115" s="6">
        <v>1</v>
      </c>
      <c r="E115">
        <v>2790</v>
      </c>
      <c r="F115" s="6">
        <v>5000</v>
      </c>
      <c r="G115">
        <v>-1.81</v>
      </c>
      <c r="H115">
        <v>9.81</v>
      </c>
      <c r="I115" s="18">
        <v>6.0049999999999999</v>
      </c>
      <c r="J115" s="87">
        <v>5.3159539752208786</v>
      </c>
      <c r="K115">
        <v>292.58999999999997</v>
      </c>
      <c r="L115">
        <v>1244.1400000000001</v>
      </c>
      <c r="M115">
        <v>799.70749999999998</v>
      </c>
      <c r="N115" s="88">
        <v>412.14183451614497</v>
      </c>
      <c r="O115" s="12">
        <v>27.088619999999999</v>
      </c>
      <c r="P115" s="6">
        <v>35.802379999999999</v>
      </c>
      <c r="Q115">
        <v>78.993009999999998</v>
      </c>
      <c r="R115" s="6">
        <v>98.554270000000002</v>
      </c>
      <c r="S115" s="7">
        <v>1</v>
      </c>
      <c r="T115" s="7">
        <v>0</v>
      </c>
      <c r="U115" s="7">
        <v>1</v>
      </c>
      <c r="V115" s="7">
        <v>1</v>
      </c>
      <c r="W115" s="7">
        <v>1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8">
        <v>0</v>
      </c>
      <c r="AF115" s="44">
        <v>1</v>
      </c>
      <c r="AG115" s="6"/>
      <c r="AH115">
        <v>45.5</v>
      </c>
      <c r="AI115">
        <v>5.5</v>
      </c>
      <c r="AJ115">
        <v>48.5</v>
      </c>
      <c r="AK115">
        <v>9.5</v>
      </c>
      <c r="AM115" s="6"/>
      <c r="AN115">
        <v>125</v>
      </c>
      <c r="AO115">
        <v>253</v>
      </c>
      <c r="AP115">
        <v>2.1800000000000002</v>
      </c>
      <c r="AQ115">
        <v>0.1</v>
      </c>
      <c r="AR115">
        <v>2.34</v>
      </c>
      <c r="AS115" s="6">
        <v>0.83</v>
      </c>
      <c r="AT115"/>
      <c r="AY115" s="6"/>
      <c r="AZ115" s="12"/>
      <c r="BJ115" s="6">
        <v>1</v>
      </c>
      <c r="BS115">
        <v>1</v>
      </c>
      <c r="BX115">
        <v>1</v>
      </c>
      <c r="CA115" s="6">
        <v>1</v>
      </c>
      <c r="CB115">
        <v>1</v>
      </c>
      <c r="CE115">
        <v>1</v>
      </c>
      <c r="CF115">
        <v>1</v>
      </c>
      <c r="CH115">
        <v>1</v>
      </c>
      <c r="EM115" t="s">
        <v>591</v>
      </c>
      <c r="EN115" s="16" t="s">
        <v>4791</v>
      </c>
    </row>
    <row r="116" spans="1:145" x14ac:dyDescent="0.3">
      <c r="A116" s="12" t="s">
        <v>67</v>
      </c>
      <c r="B116" s="6" t="s">
        <v>1620</v>
      </c>
      <c r="C116">
        <v>1</v>
      </c>
      <c r="D116" s="6">
        <v>1</v>
      </c>
      <c r="E116">
        <v>800</v>
      </c>
      <c r="F116" s="6">
        <v>2950</v>
      </c>
      <c r="G116">
        <v>23.87</v>
      </c>
      <c r="H116" s="18">
        <v>23.87</v>
      </c>
      <c r="I116" s="18">
        <v>23.87</v>
      </c>
      <c r="J116" s="87">
        <v>0</v>
      </c>
      <c r="K116">
        <v>1355</v>
      </c>
      <c r="L116">
        <v>1355</v>
      </c>
      <c r="M116">
        <v>1355</v>
      </c>
      <c r="N116" s="6">
        <v>0</v>
      </c>
      <c r="O116" s="99">
        <v>19.837710000000001</v>
      </c>
      <c r="P116" s="96">
        <v>19.927299999999999</v>
      </c>
      <c r="Q116" s="99">
        <v>99.173450000000003</v>
      </c>
      <c r="R116" s="6">
        <v>99.193269999999998</v>
      </c>
      <c r="S116" s="7">
        <v>1</v>
      </c>
      <c r="T116" s="7">
        <v>0</v>
      </c>
      <c r="U116" s="7">
        <v>0</v>
      </c>
      <c r="V116" s="7">
        <v>1</v>
      </c>
      <c r="W116" s="7">
        <v>1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1</v>
      </c>
      <c r="AE116" s="8">
        <v>0</v>
      </c>
      <c r="AF116" s="44">
        <v>3</v>
      </c>
      <c r="AG116" s="6"/>
      <c r="AH116">
        <v>98</v>
      </c>
      <c r="AJ116">
        <v>99</v>
      </c>
      <c r="AM116" s="6"/>
      <c r="AP116">
        <v>4</v>
      </c>
      <c r="AQ116">
        <v>0.05</v>
      </c>
      <c r="AS116" s="6"/>
      <c r="AT116"/>
      <c r="AY116" s="6"/>
      <c r="AZ116" s="12"/>
      <c r="BG116">
        <v>1</v>
      </c>
      <c r="BJ116" s="6">
        <v>1</v>
      </c>
      <c r="CA116" s="6">
        <v>1</v>
      </c>
      <c r="CB116">
        <v>1</v>
      </c>
      <c r="CE116">
        <v>1</v>
      </c>
      <c r="CH116">
        <v>1</v>
      </c>
      <c r="CI116">
        <v>1</v>
      </c>
      <c r="EH116">
        <v>1</v>
      </c>
      <c r="EM116" t="s">
        <v>591</v>
      </c>
      <c r="EN116" s="16" t="s">
        <v>210</v>
      </c>
    </row>
    <row r="117" spans="1:145" x14ac:dyDescent="0.3">
      <c r="A117" s="12" t="s">
        <v>67</v>
      </c>
      <c r="B117" s="6" t="s">
        <v>1625</v>
      </c>
      <c r="C117">
        <v>1</v>
      </c>
      <c r="D117" s="6">
        <v>1</v>
      </c>
      <c r="E117">
        <v>10</v>
      </c>
      <c r="F117" s="6">
        <v>15</v>
      </c>
      <c r="G117">
        <v>25.93</v>
      </c>
      <c r="H117">
        <v>28.53</v>
      </c>
      <c r="I117">
        <v>27.241666666666664</v>
      </c>
      <c r="J117" s="87">
        <v>1.0543892386906588</v>
      </c>
      <c r="K117">
        <v>1058.99</v>
      </c>
      <c r="L117">
        <v>2048.9499999999998</v>
      </c>
      <c r="M117">
        <v>1518.2933333333333</v>
      </c>
      <c r="N117" s="88">
        <v>368.55272863820517</v>
      </c>
      <c r="O117">
        <v>6.1140100000000004</v>
      </c>
      <c r="P117" s="6">
        <v>22.983730000000001</v>
      </c>
      <c r="Q117">
        <v>78.207790000000003</v>
      </c>
      <c r="R117" s="6">
        <v>87.006150000000005</v>
      </c>
      <c r="S117" s="7">
        <v>1</v>
      </c>
      <c r="T117" s="7">
        <v>0</v>
      </c>
      <c r="U117" s="7">
        <v>1</v>
      </c>
      <c r="V117" s="7">
        <v>1</v>
      </c>
      <c r="W117" s="7">
        <v>1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1</v>
      </c>
      <c r="AD117" s="7">
        <v>0</v>
      </c>
      <c r="AE117" s="8">
        <v>0</v>
      </c>
      <c r="AF117" s="44">
        <v>1</v>
      </c>
      <c r="AG117" s="6"/>
      <c r="AL117">
        <v>29.108750000000001</v>
      </c>
      <c r="AM117" s="6">
        <v>7.3186799999999996</v>
      </c>
      <c r="AS117" s="6"/>
      <c r="AT117"/>
      <c r="AY117" s="6"/>
      <c r="AZ117" s="12"/>
      <c r="BG117">
        <v>1</v>
      </c>
      <c r="BR117">
        <v>1</v>
      </c>
      <c r="BZ117">
        <v>1</v>
      </c>
      <c r="CI117">
        <v>1</v>
      </c>
      <c r="DT117">
        <v>1</v>
      </c>
      <c r="DW117">
        <v>1</v>
      </c>
      <c r="DY117" s="6">
        <v>1</v>
      </c>
      <c r="EM117" t="s">
        <v>591</v>
      </c>
      <c r="EN117" s="16" t="s">
        <v>5125</v>
      </c>
    </row>
    <row r="118" spans="1:145" x14ac:dyDescent="0.3">
      <c r="A118" s="12" t="s">
        <v>81</v>
      </c>
      <c r="B118" s="6" t="s">
        <v>1752</v>
      </c>
      <c r="C118">
        <v>2</v>
      </c>
      <c r="D118" s="6">
        <v>0</v>
      </c>
      <c r="E118" s="12">
        <v>130</v>
      </c>
      <c r="F118" s="6">
        <v>220</v>
      </c>
      <c r="G118">
        <v>25.7</v>
      </c>
      <c r="H118">
        <v>25.7</v>
      </c>
      <c r="I118">
        <v>25.7</v>
      </c>
      <c r="J118" s="6">
        <v>0</v>
      </c>
      <c r="K118" s="63">
        <v>1601.38</v>
      </c>
      <c r="L118" s="63">
        <v>1601.38</v>
      </c>
      <c r="M118" s="63">
        <v>1601.38</v>
      </c>
      <c r="N118" s="88">
        <v>0</v>
      </c>
      <c r="O118">
        <v>22.449200000000001</v>
      </c>
      <c r="P118" s="6">
        <v>22.449200000000001</v>
      </c>
      <c r="Q118">
        <v>-83.903899999999993</v>
      </c>
      <c r="R118" s="6">
        <v>-83.903899999999993</v>
      </c>
      <c r="S118" s="7">
        <v>1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8">
        <v>0</v>
      </c>
      <c r="AF118" s="44">
        <v>4</v>
      </c>
      <c r="AG118" s="6"/>
      <c r="AH118">
        <v>12</v>
      </c>
      <c r="AJ118">
        <v>15</v>
      </c>
      <c r="AM118" s="6"/>
      <c r="AN118">
        <v>3</v>
      </c>
      <c r="AO118">
        <v>4</v>
      </c>
      <c r="AP118">
        <v>5</v>
      </c>
      <c r="AQ118">
        <v>0.3</v>
      </c>
      <c r="AS118" s="6"/>
      <c r="AT118"/>
      <c r="AY118" s="6"/>
      <c r="AZ118" s="12">
        <v>3.75</v>
      </c>
      <c r="BA118" s="6">
        <v>0.05</v>
      </c>
      <c r="BG118">
        <v>1</v>
      </c>
      <c r="EM118" t="s">
        <v>538</v>
      </c>
      <c r="EN118" s="16" t="s">
        <v>210</v>
      </c>
    </row>
    <row r="119" spans="1:145" x14ac:dyDescent="0.3">
      <c r="A119" s="12" t="s">
        <v>81</v>
      </c>
      <c r="B119" s="6" t="s">
        <v>1756</v>
      </c>
      <c r="C119">
        <v>2</v>
      </c>
      <c r="D119" s="6">
        <v>0</v>
      </c>
      <c r="E119" s="12">
        <v>0</v>
      </c>
      <c r="F119" s="6">
        <v>100</v>
      </c>
      <c r="G119">
        <v>25.29</v>
      </c>
      <c r="H119">
        <v>25.29</v>
      </c>
      <c r="I119">
        <v>25.29</v>
      </c>
      <c r="J119" s="6">
        <v>0</v>
      </c>
      <c r="K119">
        <v>1551.19</v>
      </c>
      <c r="L119">
        <v>1551.19</v>
      </c>
      <c r="M119">
        <v>1551.19</v>
      </c>
      <c r="N119" s="6">
        <v>0</v>
      </c>
      <c r="O119">
        <v>23.1539</v>
      </c>
      <c r="P119" s="6">
        <v>23.1539</v>
      </c>
      <c r="Q119">
        <v>-81.923599999999993</v>
      </c>
      <c r="R119" s="6">
        <v>-81.923599999999993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 s="7">
        <v>0</v>
      </c>
      <c r="AB119" s="7">
        <v>1</v>
      </c>
      <c r="AC119" s="7">
        <v>0</v>
      </c>
      <c r="AD119" s="7">
        <v>0</v>
      </c>
      <c r="AE119" s="8">
        <v>0</v>
      </c>
      <c r="AF119" s="44">
        <v>5</v>
      </c>
      <c r="AG119" s="6"/>
      <c r="AH119">
        <v>21.9</v>
      </c>
      <c r="AI119">
        <v>3.7</v>
      </c>
      <c r="AJ119">
        <v>29.95</v>
      </c>
      <c r="AK119">
        <v>1.45</v>
      </c>
      <c r="AM119" s="6"/>
      <c r="AS119" s="6"/>
      <c r="AT119"/>
      <c r="AY119" s="6"/>
      <c r="AZ119" s="12"/>
      <c r="DP119">
        <v>1</v>
      </c>
      <c r="EM119" t="s">
        <v>538</v>
      </c>
      <c r="EN119" s="16" t="s">
        <v>210</v>
      </c>
    </row>
    <row r="120" spans="1:145" x14ac:dyDescent="0.3">
      <c r="A120" s="12" t="s">
        <v>81</v>
      </c>
      <c r="B120" s="6" t="s">
        <v>1732</v>
      </c>
      <c r="C120">
        <v>2</v>
      </c>
      <c r="D120" s="6">
        <v>0</v>
      </c>
      <c r="E120">
        <v>0</v>
      </c>
      <c r="F120" s="6">
        <v>1338</v>
      </c>
      <c r="G120" s="18">
        <v>17.21</v>
      </c>
      <c r="H120" s="18">
        <v>25.76</v>
      </c>
      <c r="I120" s="18">
        <v>23.916666666666664</v>
      </c>
      <c r="J120" s="87">
        <v>2.3130982532983255</v>
      </c>
      <c r="K120" s="63">
        <v>251</v>
      </c>
      <c r="L120" s="63">
        <v>3553</v>
      </c>
      <c r="M120" s="63">
        <v>1700</v>
      </c>
      <c r="N120" s="88">
        <v>900.08555148941264</v>
      </c>
      <c r="O120" s="99">
        <v>9.8988800000000001</v>
      </c>
      <c r="P120" s="6">
        <v>33.904510000000002</v>
      </c>
      <c r="Q120" s="99">
        <v>-159.66499999999999</v>
      </c>
      <c r="R120" s="6">
        <v>-64.742519999999999</v>
      </c>
      <c r="S120" s="7">
        <v>1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1</v>
      </c>
      <c r="AD120" s="7">
        <v>0</v>
      </c>
      <c r="AE120" s="8">
        <v>0</v>
      </c>
      <c r="AF120" s="44">
        <v>1</v>
      </c>
      <c r="AG120" s="6">
        <v>1</v>
      </c>
      <c r="AH120">
        <v>34</v>
      </c>
      <c r="AJ120">
        <v>41</v>
      </c>
      <c r="AM120" s="6"/>
      <c r="AS120" s="6"/>
      <c r="AT120"/>
      <c r="AY120" s="6"/>
      <c r="AZ120" s="12"/>
      <c r="BG120">
        <v>1</v>
      </c>
      <c r="BJ120" s="6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 s="6">
        <v>1</v>
      </c>
      <c r="EM120" t="s">
        <v>538</v>
      </c>
      <c r="EN120" s="16" t="s">
        <v>1016</v>
      </c>
    </row>
    <row r="121" spans="1:145" x14ac:dyDescent="0.3">
      <c r="A121" s="12" t="s">
        <v>81</v>
      </c>
      <c r="B121" s="6" t="s">
        <v>1777</v>
      </c>
      <c r="C121">
        <v>2</v>
      </c>
      <c r="D121" s="6">
        <v>0</v>
      </c>
      <c r="E121" s="12">
        <v>100</v>
      </c>
      <c r="F121" s="6">
        <v>1800</v>
      </c>
      <c r="G121">
        <v>19.41</v>
      </c>
      <c r="H121">
        <v>24.45</v>
      </c>
      <c r="I121">
        <v>21.925000000000001</v>
      </c>
      <c r="J121" s="87">
        <v>2.4957764322951679</v>
      </c>
      <c r="K121">
        <v>644.84</v>
      </c>
      <c r="L121">
        <v>1742.16</v>
      </c>
      <c r="M121">
        <v>1023.465</v>
      </c>
      <c r="N121" s="88">
        <v>512.88981204543313</v>
      </c>
      <c r="O121">
        <v>18.854389999999999</v>
      </c>
      <c r="P121" s="6">
        <v>23.046939999999999</v>
      </c>
      <c r="Q121">
        <v>-99.15446</v>
      </c>
      <c r="R121" s="6">
        <v>-96.718279999999993</v>
      </c>
      <c r="S121" s="7">
        <v>1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1</v>
      </c>
      <c r="AD121" s="7">
        <v>0</v>
      </c>
      <c r="AE121" s="8">
        <v>0</v>
      </c>
      <c r="AF121" s="44">
        <v>1</v>
      </c>
      <c r="AG121" s="6"/>
      <c r="AH121">
        <v>19.75</v>
      </c>
      <c r="AI121">
        <v>3.75</v>
      </c>
      <c r="AJ121">
        <v>20.9</v>
      </c>
      <c r="AK121">
        <v>4.9000000000000004</v>
      </c>
      <c r="AL121">
        <v>20.25</v>
      </c>
      <c r="AM121" s="6">
        <v>5.25</v>
      </c>
      <c r="AS121" s="6"/>
      <c r="AT121"/>
      <c r="AY121" s="6"/>
      <c r="AZ121" s="12"/>
      <c r="BE121">
        <v>1</v>
      </c>
      <c r="BG121">
        <v>1</v>
      </c>
      <c r="BJ121" s="6">
        <v>1</v>
      </c>
      <c r="BZ121">
        <v>1</v>
      </c>
      <c r="DV121">
        <v>1</v>
      </c>
      <c r="DW121">
        <v>1</v>
      </c>
      <c r="DX121">
        <v>1</v>
      </c>
      <c r="EM121" t="s">
        <v>538</v>
      </c>
      <c r="EN121" s="16" t="s">
        <v>210</v>
      </c>
    </row>
    <row r="122" spans="1:145" x14ac:dyDescent="0.3">
      <c r="A122" s="12" t="s">
        <v>81</v>
      </c>
      <c r="B122" s="6" t="s">
        <v>1738</v>
      </c>
      <c r="C122">
        <v>0</v>
      </c>
      <c r="D122" s="6">
        <v>0</v>
      </c>
      <c r="E122">
        <v>650</v>
      </c>
      <c r="F122" s="6">
        <v>800</v>
      </c>
      <c r="G122" s="18">
        <v>25.1</v>
      </c>
      <c r="H122" s="18">
        <v>25.1</v>
      </c>
      <c r="I122" s="18">
        <v>25.1</v>
      </c>
      <c r="J122" s="87">
        <v>0</v>
      </c>
      <c r="K122" s="63">
        <v>1887</v>
      </c>
      <c r="L122" s="63">
        <v>1887</v>
      </c>
      <c r="M122" s="63">
        <v>1887</v>
      </c>
      <c r="N122" s="88">
        <v>0</v>
      </c>
      <c r="O122" s="99">
        <v>18.063700000000001</v>
      </c>
      <c r="P122" s="6">
        <v>18.084129999999998</v>
      </c>
      <c r="Q122" s="99">
        <v>-66.180170000000004</v>
      </c>
      <c r="R122" s="6">
        <v>-66.135750000000002</v>
      </c>
      <c r="S122" s="7">
        <v>1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8">
        <v>0</v>
      </c>
      <c r="AF122" s="44">
        <v>5</v>
      </c>
      <c r="AG122" s="6">
        <v>1</v>
      </c>
      <c r="AL122">
        <v>22.4</v>
      </c>
      <c r="AM122" s="6"/>
      <c r="AN122">
        <v>3</v>
      </c>
      <c r="AO122">
        <v>6</v>
      </c>
      <c r="AP122">
        <v>4.1500000000000004</v>
      </c>
      <c r="AQ122">
        <v>0.85</v>
      </c>
      <c r="AR122">
        <v>4.7</v>
      </c>
      <c r="AS122" s="6">
        <v>0.1</v>
      </c>
      <c r="AT122"/>
      <c r="AY122" s="6"/>
      <c r="AZ122" s="12"/>
      <c r="BG122">
        <v>1</v>
      </c>
      <c r="EM122" t="s">
        <v>538</v>
      </c>
      <c r="EN122" s="16" t="s">
        <v>210</v>
      </c>
    </row>
    <row r="123" spans="1:145" x14ac:dyDescent="0.3">
      <c r="A123" s="12" t="s">
        <v>81</v>
      </c>
      <c r="B123" s="6" t="s">
        <v>1781</v>
      </c>
      <c r="C123">
        <v>2</v>
      </c>
      <c r="D123" s="6">
        <v>0</v>
      </c>
      <c r="E123">
        <v>500</v>
      </c>
      <c r="F123" s="6">
        <v>2000</v>
      </c>
      <c r="G123" s="18">
        <v>17.11</v>
      </c>
      <c r="H123" s="18">
        <v>21.33</v>
      </c>
      <c r="I123" s="18">
        <v>19.546315789473685</v>
      </c>
      <c r="J123" s="87">
        <v>1.0393705922673466</v>
      </c>
      <c r="K123" s="63">
        <v>236</v>
      </c>
      <c r="L123" s="63">
        <v>953</v>
      </c>
      <c r="M123" s="63">
        <v>678.26315789473688</v>
      </c>
      <c r="N123" s="88">
        <v>230.00455118812636</v>
      </c>
      <c r="O123" s="99">
        <v>20.552109999999999</v>
      </c>
      <c r="P123" s="6">
        <v>31.04888</v>
      </c>
      <c r="Q123" s="99">
        <v>-103.93131</v>
      </c>
      <c r="R123" s="6">
        <v>-97.526719999999997</v>
      </c>
      <c r="S123" s="7">
        <v>1</v>
      </c>
      <c r="T123" s="7">
        <v>0</v>
      </c>
      <c r="U123" s="7">
        <v>1</v>
      </c>
      <c r="V123" s="7">
        <v>1</v>
      </c>
      <c r="W123" s="7">
        <v>0</v>
      </c>
      <c r="X123" s="7">
        <v>1</v>
      </c>
      <c r="Y123" s="7">
        <v>1</v>
      </c>
      <c r="Z123" s="7">
        <v>0</v>
      </c>
      <c r="AA123" s="7">
        <v>0</v>
      </c>
      <c r="AB123" s="7">
        <v>0</v>
      </c>
      <c r="AC123" s="7">
        <v>1</v>
      </c>
      <c r="AD123" s="7">
        <v>0</v>
      </c>
      <c r="AE123" s="8">
        <v>0</v>
      </c>
      <c r="AF123" s="44">
        <v>1</v>
      </c>
      <c r="AG123" s="6"/>
      <c r="AH123">
        <v>23.65</v>
      </c>
      <c r="AI123">
        <v>5.25</v>
      </c>
      <c r="AJ123">
        <v>27.9</v>
      </c>
      <c r="AK123">
        <v>7.5</v>
      </c>
      <c r="AM123" s="6"/>
      <c r="AN123">
        <v>8</v>
      </c>
      <c r="AO123">
        <v>20</v>
      </c>
      <c r="AR123">
        <v>2.2000000000000002</v>
      </c>
      <c r="AS123" s="6">
        <v>0.2</v>
      </c>
      <c r="AT123"/>
      <c r="AY123" s="6"/>
      <c r="AZ123" s="12"/>
      <c r="BE123">
        <v>1</v>
      </c>
      <c r="BP123">
        <v>1</v>
      </c>
      <c r="BQ123">
        <v>1</v>
      </c>
      <c r="BX123">
        <v>1</v>
      </c>
      <c r="CT123">
        <v>1</v>
      </c>
      <c r="DX123">
        <v>1</v>
      </c>
      <c r="EM123" t="s">
        <v>538</v>
      </c>
      <c r="EN123" s="16" t="s">
        <v>1016</v>
      </c>
    </row>
    <row r="124" spans="1:145" x14ac:dyDescent="0.3">
      <c r="A124" s="12" t="s">
        <v>81</v>
      </c>
      <c r="B124" s="6" t="s">
        <v>1743</v>
      </c>
      <c r="C124">
        <v>2</v>
      </c>
      <c r="D124" s="6">
        <v>0</v>
      </c>
      <c r="E124">
        <v>0</v>
      </c>
      <c r="F124" s="6">
        <v>1250</v>
      </c>
      <c r="G124" s="18">
        <v>26.53</v>
      </c>
      <c r="H124" s="18">
        <v>29.27</v>
      </c>
      <c r="I124" s="18">
        <v>27.454166666666669</v>
      </c>
      <c r="J124" s="87">
        <v>0.87632972554785993</v>
      </c>
      <c r="K124" s="63">
        <v>943</v>
      </c>
      <c r="L124" s="63">
        <v>2296</v>
      </c>
      <c r="M124" s="63">
        <v>1646.25</v>
      </c>
      <c r="N124" s="88">
        <v>533.69281682188</v>
      </c>
      <c r="O124" s="99">
        <v>14.52472</v>
      </c>
      <c r="P124" s="6">
        <v>17.90436</v>
      </c>
      <c r="Q124" s="99">
        <v>-62.831899999999997</v>
      </c>
      <c r="R124" s="6">
        <v>-60.905209999999997</v>
      </c>
      <c r="S124" s="7">
        <v>1</v>
      </c>
      <c r="T124" s="7">
        <v>1</v>
      </c>
      <c r="U124" s="7">
        <v>1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1</v>
      </c>
      <c r="AD124" s="7">
        <v>0</v>
      </c>
      <c r="AE124" s="8">
        <v>0</v>
      </c>
      <c r="AF124" s="44">
        <v>2</v>
      </c>
      <c r="AG124" s="6">
        <v>1</v>
      </c>
      <c r="AH124">
        <v>32</v>
      </c>
      <c r="AJ124">
        <v>47</v>
      </c>
      <c r="AM124" s="6"/>
      <c r="AS124" s="6"/>
      <c r="AT124"/>
      <c r="AY124" s="6"/>
      <c r="AZ124" s="12">
        <v>5</v>
      </c>
      <c r="BF124">
        <v>1</v>
      </c>
      <c r="BG124">
        <v>1</v>
      </c>
      <c r="BJ124" s="6">
        <v>1</v>
      </c>
      <c r="BL124" s="6">
        <v>1</v>
      </c>
      <c r="BR124">
        <v>1</v>
      </c>
      <c r="BZ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EM124" t="s">
        <v>538</v>
      </c>
      <c r="EN124" s="16" t="s">
        <v>3712</v>
      </c>
      <c r="EO124" t="s">
        <v>307</v>
      </c>
    </row>
    <row r="125" spans="1:145" x14ac:dyDescent="0.3">
      <c r="A125" s="12" t="s">
        <v>81</v>
      </c>
      <c r="B125" s="6" t="s">
        <v>1769</v>
      </c>
      <c r="C125">
        <v>2</v>
      </c>
      <c r="D125" s="6">
        <v>0</v>
      </c>
      <c r="E125">
        <v>0</v>
      </c>
      <c r="F125" s="6">
        <v>1030</v>
      </c>
      <c r="G125">
        <v>13.24</v>
      </c>
      <c r="H125">
        <v>27.91</v>
      </c>
      <c r="I125">
        <v>23.339512195121952</v>
      </c>
      <c r="J125" s="87">
        <v>3.0629250327256643</v>
      </c>
      <c r="K125">
        <v>251</v>
      </c>
      <c r="L125">
        <v>2751.4</v>
      </c>
      <c r="M125">
        <v>1549.68</v>
      </c>
      <c r="N125" s="88">
        <v>603.92259013469572</v>
      </c>
      <c r="O125">
        <v>1.43451</v>
      </c>
      <c r="P125" s="6">
        <v>40.861139999999999</v>
      </c>
      <c r="Q125">
        <v>-159.44782000000001</v>
      </c>
      <c r="R125" s="6">
        <v>144.65606</v>
      </c>
      <c r="S125" s="7">
        <v>1</v>
      </c>
      <c r="T125" s="7">
        <v>0</v>
      </c>
      <c r="U125" s="7">
        <v>1</v>
      </c>
      <c r="V125" s="7">
        <v>1</v>
      </c>
      <c r="W125" s="7">
        <v>0</v>
      </c>
      <c r="X125" s="7">
        <v>0</v>
      </c>
      <c r="Y125" s="7">
        <v>1</v>
      </c>
      <c r="Z125" s="7">
        <v>0</v>
      </c>
      <c r="AA125" s="7">
        <v>0</v>
      </c>
      <c r="AB125" s="7">
        <v>0</v>
      </c>
      <c r="AC125" s="7">
        <v>1</v>
      </c>
      <c r="AD125" s="7">
        <v>1</v>
      </c>
      <c r="AE125" s="8">
        <v>0</v>
      </c>
      <c r="AF125" s="44">
        <v>1</v>
      </c>
      <c r="AG125" s="6"/>
      <c r="AH125">
        <v>16.25</v>
      </c>
      <c r="AI125">
        <v>1.25</v>
      </c>
      <c r="AJ125">
        <v>22.25</v>
      </c>
      <c r="AK125">
        <v>2.75</v>
      </c>
      <c r="AM125" s="6"/>
      <c r="AS125" s="6"/>
      <c r="AT125"/>
      <c r="AY125" s="6"/>
      <c r="AZ125" s="12"/>
      <c r="BF125">
        <v>1</v>
      </c>
      <c r="BG125">
        <v>1</v>
      </c>
      <c r="BR125">
        <v>1</v>
      </c>
      <c r="BY125">
        <v>1</v>
      </c>
      <c r="BZ125">
        <v>1</v>
      </c>
      <c r="CT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 s="6">
        <v>1</v>
      </c>
      <c r="EG125">
        <v>1</v>
      </c>
      <c r="EM125" t="s">
        <v>538</v>
      </c>
      <c r="EN125" s="16" t="s">
        <v>5169</v>
      </c>
    </row>
    <row r="126" spans="1:145" x14ac:dyDescent="0.3">
      <c r="A126" s="12" t="s">
        <v>81</v>
      </c>
      <c r="B126" s="6" t="s">
        <v>1746</v>
      </c>
      <c r="C126">
        <v>2</v>
      </c>
      <c r="D126" s="6">
        <v>0</v>
      </c>
      <c r="E126">
        <v>508</v>
      </c>
      <c r="F126" s="6">
        <v>1189</v>
      </c>
      <c r="G126" s="18">
        <v>24.89</v>
      </c>
      <c r="H126" s="18">
        <v>25.76</v>
      </c>
      <c r="I126" s="18">
        <v>25.213333333333335</v>
      </c>
      <c r="J126" s="87">
        <v>0.47606022028030692</v>
      </c>
      <c r="K126" s="63">
        <v>2045</v>
      </c>
      <c r="L126" s="63">
        <v>2355</v>
      </c>
      <c r="M126" s="63">
        <v>2152.6666666666665</v>
      </c>
      <c r="N126" s="88">
        <v>175.34632398009754</v>
      </c>
      <c r="O126" s="99">
        <v>18.202629999999999</v>
      </c>
      <c r="P126" s="6">
        <v>18.392489999999999</v>
      </c>
      <c r="Q126" s="99">
        <v>-67.087869999999995</v>
      </c>
      <c r="R126" s="6">
        <v>-65.659909999999996</v>
      </c>
      <c r="S126" s="7">
        <v>1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8">
        <v>0</v>
      </c>
      <c r="AF126" s="44">
        <v>4</v>
      </c>
      <c r="AG126" s="6">
        <v>1</v>
      </c>
      <c r="AH126">
        <v>32.200000000000003</v>
      </c>
      <c r="AJ126">
        <v>37.799999999999997</v>
      </c>
      <c r="AM126" s="6"/>
      <c r="AN126">
        <v>13</v>
      </c>
      <c r="AO126">
        <v>24</v>
      </c>
      <c r="AP126">
        <v>5.0999999999999996</v>
      </c>
      <c r="AQ126">
        <v>0.05</v>
      </c>
      <c r="AR126">
        <v>3.9</v>
      </c>
      <c r="AS126" s="6">
        <v>0.8</v>
      </c>
      <c r="AT126"/>
      <c r="AY126" s="6"/>
      <c r="AZ126" s="12"/>
      <c r="BG126">
        <v>1</v>
      </c>
      <c r="BJ126" s="6">
        <v>1</v>
      </c>
      <c r="EM126" t="s">
        <v>538</v>
      </c>
      <c r="EN126" s="16" t="s">
        <v>210</v>
      </c>
    </row>
    <row r="127" spans="1:145" x14ac:dyDescent="0.3">
      <c r="A127" s="12" t="s">
        <v>81</v>
      </c>
      <c r="B127" s="6" t="s">
        <v>1750</v>
      </c>
      <c r="C127">
        <v>2</v>
      </c>
      <c r="D127" s="6">
        <v>0</v>
      </c>
      <c r="E127">
        <v>150</v>
      </c>
      <c r="F127" s="6">
        <v>1205</v>
      </c>
      <c r="G127" s="18">
        <v>24.74</v>
      </c>
      <c r="H127" s="18">
        <v>25.76</v>
      </c>
      <c r="I127" s="18">
        <v>25.227500000000003</v>
      </c>
      <c r="J127" s="87">
        <v>0.42594013663894231</v>
      </c>
      <c r="K127" s="63">
        <v>1858</v>
      </c>
      <c r="L127" s="63">
        <v>2355</v>
      </c>
      <c r="M127" s="63">
        <v>2001.25</v>
      </c>
      <c r="N127" s="88">
        <v>236.62681589371903</v>
      </c>
      <c r="O127" s="99">
        <v>18.003450000000001</v>
      </c>
      <c r="P127" s="6">
        <v>18.282029999999999</v>
      </c>
      <c r="Q127" s="99">
        <v>-67.062799999999996</v>
      </c>
      <c r="R127" s="6">
        <v>-65.864909999999995</v>
      </c>
      <c r="S127" s="7">
        <v>1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8">
        <v>0</v>
      </c>
      <c r="AF127" s="44">
        <v>4</v>
      </c>
      <c r="AG127" s="6"/>
      <c r="AL127">
        <v>19</v>
      </c>
      <c r="AM127" s="6"/>
      <c r="AN127">
        <v>4</v>
      </c>
      <c r="AO127">
        <v>5</v>
      </c>
      <c r="AP127">
        <v>4.3899999999999997</v>
      </c>
      <c r="AQ127">
        <v>0.08</v>
      </c>
      <c r="AS127" s="6"/>
      <c r="AT127"/>
      <c r="AY127" s="6"/>
      <c r="AZ127" s="12"/>
      <c r="BG127">
        <v>1</v>
      </c>
      <c r="BJ127" s="6">
        <v>1</v>
      </c>
      <c r="EM127" t="s">
        <v>538</v>
      </c>
      <c r="EN127" s="16" t="s">
        <v>210</v>
      </c>
    </row>
    <row r="128" spans="1:145" x14ac:dyDescent="0.3">
      <c r="A128" s="12" t="s">
        <v>81</v>
      </c>
      <c r="B128" s="6" t="s">
        <v>1787</v>
      </c>
      <c r="C128">
        <v>2</v>
      </c>
      <c r="D128" s="6">
        <v>0</v>
      </c>
      <c r="E128">
        <v>590</v>
      </c>
      <c r="F128" s="6">
        <v>900</v>
      </c>
      <c r="G128" s="18">
        <v>26.75</v>
      </c>
      <c r="H128" s="18">
        <v>26.75</v>
      </c>
      <c r="I128" s="18">
        <v>26.75</v>
      </c>
      <c r="J128" s="87">
        <v>0</v>
      </c>
      <c r="K128" s="63">
        <v>735</v>
      </c>
      <c r="L128" s="63">
        <v>735</v>
      </c>
      <c r="M128" s="63">
        <v>735</v>
      </c>
      <c r="N128" s="88">
        <v>0</v>
      </c>
      <c r="O128" s="99">
        <v>-3.9302800000000002</v>
      </c>
      <c r="P128" s="6">
        <v>-3.8548300000000002</v>
      </c>
      <c r="Q128" s="99">
        <v>-38.762059999999998</v>
      </c>
      <c r="R128" s="6">
        <v>-38.74297</v>
      </c>
      <c r="S128" s="7">
        <v>1</v>
      </c>
      <c r="T128" s="7">
        <v>0</v>
      </c>
      <c r="U128" s="7">
        <v>1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8">
        <v>0</v>
      </c>
      <c r="AF128" s="44">
        <v>5</v>
      </c>
      <c r="AG128" s="6"/>
      <c r="AH128">
        <v>12.25</v>
      </c>
      <c r="AI128">
        <v>0.35</v>
      </c>
      <c r="AJ128">
        <v>17.399999999999999</v>
      </c>
      <c r="AM128" s="6"/>
      <c r="AN128">
        <v>3</v>
      </c>
      <c r="AO128">
        <v>8</v>
      </c>
      <c r="AS128" s="6"/>
      <c r="AT128"/>
      <c r="AY128" s="6"/>
      <c r="AZ128" s="12">
        <v>4.5</v>
      </c>
      <c r="BG128">
        <v>1</v>
      </c>
      <c r="BR128">
        <v>1</v>
      </c>
      <c r="EM128" t="s">
        <v>537</v>
      </c>
      <c r="EN128" s="16" t="s">
        <v>210</v>
      </c>
    </row>
    <row r="129" spans="1:144" x14ac:dyDescent="0.3">
      <c r="A129" s="12" t="s">
        <v>78</v>
      </c>
      <c r="B129" s="6" t="s">
        <v>1803</v>
      </c>
      <c r="C129">
        <v>2</v>
      </c>
      <c r="D129" s="6">
        <v>1</v>
      </c>
      <c r="E129">
        <v>0</v>
      </c>
      <c r="F129" s="6">
        <v>800</v>
      </c>
      <c r="G129" s="18">
        <v>18.079999999999998</v>
      </c>
      <c r="H129" s="18">
        <v>22.25</v>
      </c>
      <c r="I129" s="18">
        <v>20.164999999999999</v>
      </c>
      <c r="J129" s="87">
        <v>2.9486352775478966</v>
      </c>
      <c r="K129" s="63">
        <v>1359</v>
      </c>
      <c r="L129" s="63">
        <v>1818</v>
      </c>
      <c r="M129" s="63">
        <v>1588.5</v>
      </c>
      <c r="N129" s="88">
        <v>324.56201256462532</v>
      </c>
      <c r="O129" s="99">
        <v>-27.562270000000002</v>
      </c>
      <c r="P129" s="96">
        <v>-23.392600000000002</v>
      </c>
      <c r="Q129" s="99">
        <v>-49.177050000000001</v>
      </c>
      <c r="R129" s="6">
        <v>-45.062919999999998</v>
      </c>
      <c r="S129" s="7">
        <v>1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8">
        <v>0</v>
      </c>
      <c r="AF129" s="44">
        <v>1</v>
      </c>
      <c r="AG129" s="6">
        <v>1</v>
      </c>
      <c r="AH129">
        <v>19.920000000000002</v>
      </c>
      <c r="AI129">
        <v>3.76</v>
      </c>
      <c r="AJ129">
        <v>22.89</v>
      </c>
      <c r="AK129">
        <v>5.46</v>
      </c>
      <c r="AM129" s="6"/>
      <c r="AN129">
        <v>7</v>
      </c>
      <c r="AO129">
        <v>10</v>
      </c>
      <c r="AS129" s="6"/>
      <c r="AT129"/>
      <c r="AY129" s="6"/>
      <c r="AZ129" s="12"/>
      <c r="BG129">
        <v>1</v>
      </c>
      <c r="EM129" t="s">
        <v>537</v>
      </c>
      <c r="EN129" s="16" t="s">
        <v>210</v>
      </c>
    </row>
    <row r="130" spans="1:144" x14ac:dyDescent="0.3">
      <c r="A130" s="12" t="s">
        <v>78</v>
      </c>
      <c r="B130" s="6" t="s">
        <v>1807</v>
      </c>
      <c r="C130">
        <v>2</v>
      </c>
      <c r="D130" s="6">
        <v>0</v>
      </c>
      <c r="E130">
        <v>2700</v>
      </c>
      <c r="F130" s="6">
        <v>3300</v>
      </c>
      <c r="G130">
        <v>14.08</v>
      </c>
      <c r="H130">
        <v>14.08</v>
      </c>
      <c r="I130">
        <v>14.08</v>
      </c>
      <c r="J130" s="6">
        <v>0</v>
      </c>
      <c r="K130" s="63">
        <v>1135.75</v>
      </c>
      <c r="L130" s="63">
        <v>1135.75</v>
      </c>
      <c r="M130" s="63">
        <v>1135.75</v>
      </c>
      <c r="N130" s="88">
        <v>0</v>
      </c>
      <c r="O130">
        <v>-13.05646</v>
      </c>
      <c r="P130" s="6">
        <v>-13.05646</v>
      </c>
      <c r="Q130">
        <v>-71.329880000000003</v>
      </c>
      <c r="R130" s="6">
        <v>-71.329880000000003</v>
      </c>
      <c r="S130" s="7">
        <v>1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8">
        <v>0</v>
      </c>
      <c r="AF130" s="44">
        <v>0</v>
      </c>
      <c r="AG130" s="6"/>
      <c r="AH130">
        <v>26.5</v>
      </c>
      <c r="AJ130">
        <v>32.5</v>
      </c>
      <c r="AM130" s="6"/>
      <c r="AP130">
        <v>6.5</v>
      </c>
      <c r="AQ130">
        <v>0.05</v>
      </c>
      <c r="AS130" s="6"/>
      <c r="AT130"/>
      <c r="AY130" s="6"/>
      <c r="AZ130" s="12"/>
      <c r="BJ130" s="6">
        <v>1</v>
      </c>
      <c r="EM130" t="s">
        <v>537</v>
      </c>
      <c r="EN130" s="16" t="s">
        <v>210</v>
      </c>
    </row>
    <row r="131" spans="1:144" x14ac:dyDescent="0.3">
      <c r="A131" s="12" t="s">
        <v>78</v>
      </c>
      <c r="B131" s="6" t="s">
        <v>1808</v>
      </c>
      <c r="C131">
        <v>2</v>
      </c>
      <c r="D131" s="6">
        <v>0</v>
      </c>
      <c r="E131">
        <v>90</v>
      </c>
      <c r="F131" s="6">
        <v>1932</v>
      </c>
      <c r="G131" s="18">
        <v>15.75</v>
      </c>
      <c r="H131" s="18">
        <v>26.46</v>
      </c>
      <c r="I131" s="18">
        <v>22.77</v>
      </c>
      <c r="J131" s="87">
        <v>6.0821624443942648</v>
      </c>
      <c r="K131" s="63">
        <v>1851</v>
      </c>
      <c r="L131" s="63">
        <v>2040</v>
      </c>
      <c r="M131" s="63">
        <v>1965.6666666666667</v>
      </c>
      <c r="N131" s="88">
        <v>100.74886269002413</v>
      </c>
      <c r="O131" s="99">
        <v>1.06945</v>
      </c>
      <c r="P131" s="6">
        <v>8.7494899999999998</v>
      </c>
      <c r="Q131" s="99">
        <v>-80.181430000000006</v>
      </c>
      <c r="R131" s="6">
        <v>-78.504409999999993</v>
      </c>
      <c r="S131" s="7">
        <v>1</v>
      </c>
      <c r="T131" s="7">
        <v>0</v>
      </c>
      <c r="U131" s="7">
        <v>0</v>
      </c>
      <c r="V131" s="7">
        <v>0</v>
      </c>
      <c r="W131" s="7">
        <v>1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1</v>
      </c>
      <c r="AD131" s="7">
        <v>0</v>
      </c>
      <c r="AE131" s="8">
        <v>0</v>
      </c>
      <c r="AF131" s="44">
        <v>5</v>
      </c>
      <c r="AG131" s="6"/>
      <c r="AH131">
        <v>73.5</v>
      </c>
      <c r="AI131">
        <v>7.5</v>
      </c>
      <c r="AJ131">
        <v>77</v>
      </c>
      <c r="AM131" s="6"/>
      <c r="AS131" s="6"/>
      <c r="AT131"/>
      <c r="AY131" s="6"/>
      <c r="AZ131" s="12"/>
      <c r="BG131">
        <v>1</v>
      </c>
      <c r="BJ131" s="6">
        <v>1</v>
      </c>
      <c r="CB131">
        <v>1</v>
      </c>
      <c r="DV131">
        <v>1</v>
      </c>
      <c r="EM131" t="s">
        <v>1180</v>
      </c>
      <c r="EN131" s="16" t="s">
        <v>210</v>
      </c>
    </row>
    <row r="132" spans="1:144" x14ac:dyDescent="0.3">
      <c r="A132" s="12" t="s">
        <v>78</v>
      </c>
      <c r="B132" s="6" t="s">
        <v>1814</v>
      </c>
      <c r="C132">
        <v>2</v>
      </c>
      <c r="D132" s="6">
        <v>1</v>
      </c>
      <c r="E132">
        <v>1590</v>
      </c>
      <c r="F132" s="6">
        <v>3500</v>
      </c>
      <c r="G132" s="18">
        <v>12.03</v>
      </c>
      <c r="H132" s="18">
        <v>24.98</v>
      </c>
      <c r="I132" s="18">
        <v>16.414444444444445</v>
      </c>
      <c r="J132" s="87">
        <v>3.9027974297646768</v>
      </c>
      <c r="K132" s="63">
        <v>859</v>
      </c>
      <c r="L132" s="63">
        <v>3725</v>
      </c>
      <c r="M132" s="63">
        <v>1871.3333333333333</v>
      </c>
      <c r="N132" s="88">
        <v>835.73261274165918</v>
      </c>
      <c r="O132" s="99">
        <v>-1.7647299999999999</v>
      </c>
      <c r="P132" s="6">
        <v>0.69084000000000001</v>
      </c>
      <c r="Q132" s="99">
        <v>-79.161510000000007</v>
      </c>
      <c r="R132" s="96">
        <v>-77.6083</v>
      </c>
      <c r="S132" s="7">
        <v>1</v>
      </c>
      <c r="T132" s="7">
        <v>0</v>
      </c>
      <c r="U132" s="7">
        <v>1</v>
      </c>
      <c r="V132" s="7">
        <v>1</v>
      </c>
      <c r="W132" s="7">
        <v>1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1</v>
      </c>
      <c r="AD132" s="7">
        <v>1</v>
      </c>
      <c r="AE132" s="8">
        <v>0</v>
      </c>
      <c r="AF132" s="44">
        <v>3</v>
      </c>
      <c r="AG132" s="6">
        <v>2</v>
      </c>
      <c r="AH132">
        <v>45.45</v>
      </c>
      <c r="AI132">
        <v>11.35</v>
      </c>
      <c r="AJ132">
        <v>57.5</v>
      </c>
      <c r="AK132">
        <v>8.9</v>
      </c>
      <c r="AM132" s="6"/>
      <c r="AP132">
        <v>3</v>
      </c>
      <c r="AQ132">
        <v>0.05</v>
      </c>
      <c r="AR132">
        <v>13.95</v>
      </c>
      <c r="AS132" s="6">
        <v>3.15</v>
      </c>
      <c r="AT132">
        <v>19</v>
      </c>
      <c r="AU132">
        <v>1</v>
      </c>
      <c r="AX132">
        <v>29</v>
      </c>
      <c r="AY132" s="6">
        <v>23</v>
      </c>
      <c r="AZ132" s="12"/>
      <c r="BJ132" s="6">
        <v>1</v>
      </c>
      <c r="BS132">
        <v>1</v>
      </c>
      <c r="CA132" s="6">
        <v>1</v>
      </c>
      <c r="CB132">
        <v>1</v>
      </c>
      <c r="CC132">
        <v>1</v>
      </c>
      <c r="CH132">
        <v>1</v>
      </c>
      <c r="CI132">
        <v>1</v>
      </c>
      <c r="DT132">
        <v>1</v>
      </c>
      <c r="DW132">
        <v>1</v>
      </c>
      <c r="DY132" s="6">
        <v>1</v>
      </c>
      <c r="EA132">
        <v>1</v>
      </c>
      <c r="EH132">
        <v>1</v>
      </c>
      <c r="EM132" t="s">
        <v>537</v>
      </c>
      <c r="EN132" s="16" t="s">
        <v>210</v>
      </c>
    </row>
    <row r="133" spans="1:144" x14ac:dyDescent="0.3">
      <c r="A133" s="12" t="s">
        <v>78</v>
      </c>
      <c r="B133" s="6" t="s">
        <v>1817</v>
      </c>
      <c r="C133">
        <v>2</v>
      </c>
      <c r="D133" s="6">
        <v>0</v>
      </c>
      <c r="E133">
        <v>100</v>
      </c>
      <c r="F133" s="6">
        <v>1200</v>
      </c>
      <c r="G133" s="18">
        <v>23.25</v>
      </c>
      <c r="H133" s="18">
        <v>26.69</v>
      </c>
      <c r="I133" s="18">
        <v>25.51</v>
      </c>
      <c r="J133" s="87">
        <v>1.9578559701877973</v>
      </c>
      <c r="K133" s="63">
        <v>2646</v>
      </c>
      <c r="L133" s="63">
        <v>3045</v>
      </c>
      <c r="M133" s="63">
        <v>2881.3333333333335</v>
      </c>
      <c r="N133" s="88">
        <v>208.93140820214978</v>
      </c>
      <c r="O133" s="99">
        <v>-3.93594</v>
      </c>
      <c r="P133" s="6">
        <v>-4.1200000000000004E-3</v>
      </c>
      <c r="Q133" s="99">
        <v>-76.172340000000005</v>
      </c>
      <c r="R133" s="6">
        <v>-70.020189999999999</v>
      </c>
      <c r="S133" s="7">
        <v>1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8">
        <v>0</v>
      </c>
      <c r="AF133" s="44">
        <v>1</v>
      </c>
      <c r="AG133" s="6">
        <v>1</v>
      </c>
      <c r="AH133">
        <v>46.5</v>
      </c>
      <c r="AI133">
        <v>3.5</v>
      </c>
      <c r="AJ133">
        <v>61.5</v>
      </c>
      <c r="AK133">
        <v>4.5</v>
      </c>
      <c r="AM133" s="6"/>
      <c r="AS133" s="6"/>
      <c r="AT133"/>
      <c r="AY133" s="6"/>
      <c r="AZ133" s="12"/>
      <c r="BG133">
        <v>1</v>
      </c>
      <c r="BJ133" s="6">
        <v>1</v>
      </c>
      <c r="EM133" t="s">
        <v>537</v>
      </c>
      <c r="EN133" s="16" t="s">
        <v>210</v>
      </c>
    </row>
    <row r="134" spans="1:144" x14ac:dyDescent="0.3">
      <c r="A134" s="12" t="s">
        <v>46</v>
      </c>
      <c r="B134" s="6" t="s">
        <v>148</v>
      </c>
      <c r="C134">
        <v>2</v>
      </c>
      <c r="D134" s="6">
        <v>1</v>
      </c>
      <c r="E134">
        <v>0</v>
      </c>
      <c r="F134" s="6">
        <v>1000</v>
      </c>
      <c r="G134" s="18">
        <v>18.59</v>
      </c>
      <c r="H134" s="18">
        <v>22.37</v>
      </c>
      <c r="I134" s="18">
        <v>20.48</v>
      </c>
      <c r="J134" s="87">
        <v>2.6728636328851505</v>
      </c>
      <c r="K134" s="63">
        <v>667</v>
      </c>
      <c r="L134" s="63">
        <v>867</v>
      </c>
      <c r="M134" s="63">
        <v>767</v>
      </c>
      <c r="N134" s="88">
        <v>141.42135623730951</v>
      </c>
      <c r="O134" s="99">
        <v>-29.843029999999999</v>
      </c>
      <c r="P134" s="6">
        <v>-26.531559999999999</v>
      </c>
      <c r="Q134" s="99">
        <v>30.209150000000001</v>
      </c>
      <c r="R134" s="6">
        <v>32.499229999999997</v>
      </c>
      <c r="S134" s="7">
        <v>0</v>
      </c>
      <c r="T134" s="7">
        <v>1</v>
      </c>
      <c r="U134" s="7">
        <v>1</v>
      </c>
      <c r="V134" s="7">
        <v>1</v>
      </c>
      <c r="W134" s="7">
        <v>1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1</v>
      </c>
      <c r="AE134" s="8">
        <v>0</v>
      </c>
      <c r="AF134" s="44">
        <v>2</v>
      </c>
      <c r="AG134" s="6">
        <v>1</v>
      </c>
      <c r="AH134">
        <v>50.8</v>
      </c>
      <c r="AJ134">
        <v>80</v>
      </c>
      <c r="AM134" s="6"/>
      <c r="AN134" s="12">
        <v>195</v>
      </c>
      <c r="AO134">
        <v>205</v>
      </c>
      <c r="AR134">
        <v>1.7</v>
      </c>
      <c r="AS134" s="6">
        <v>0</v>
      </c>
      <c r="AT134"/>
      <c r="AY134" s="6"/>
      <c r="AZ134" s="12"/>
      <c r="BL134" s="6">
        <v>1</v>
      </c>
      <c r="BP134">
        <v>1</v>
      </c>
      <c r="BX134">
        <v>1</v>
      </c>
      <c r="CB134">
        <v>1</v>
      </c>
      <c r="CC134">
        <v>1</v>
      </c>
      <c r="CE134">
        <v>1</v>
      </c>
      <c r="CG134">
        <v>1</v>
      </c>
      <c r="CI134">
        <v>1</v>
      </c>
      <c r="EH134">
        <v>1</v>
      </c>
      <c r="EM134" t="s">
        <v>539</v>
      </c>
      <c r="EN134" s="16" t="s">
        <v>210</v>
      </c>
    </row>
    <row r="135" spans="1:144" x14ac:dyDescent="0.3">
      <c r="A135" s="12" t="s">
        <v>46</v>
      </c>
      <c r="B135" s="6" t="s">
        <v>1884</v>
      </c>
      <c r="C135">
        <v>2</v>
      </c>
      <c r="D135" s="6">
        <v>1</v>
      </c>
      <c r="E135">
        <v>0</v>
      </c>
      <c r="F135" s="6">
        <v>1850</v>
      </c>
      <c r="G135" s="18">
        <v>17.96</v>
      </c>
      <c r="H135" s="18">
        <v>27.92</v>
      </c>
      <c r="I135" s="18">
        <v>22.520540540540537</v>
      </c>
      <c r="J135" s="87">
        <v>2.4900133265439819</v>
      </c>
      <c r="K135" s="63">
        <v>403</v>
      </c>
      <c r="L135" s="63">
        <v>2513</v>
      </c>
      <c r="M135" s="63">
        <v>949.16216216216219</v>
      </c>
      <c r="N135" s="88">
        <v>387.96760413965217</v>
      </c>
      <c r="O135" s="99">
        <v>-28.23282</v>
      </c>
      <c r="P135" s="6">
        <v>10.08747</v>
      </c>
      <c r="Q135" s="99">
        <v>-12.84496</v>
      </c>
      <c r="R135" s="6">
        <v>39.66919</v>
      </c>
      <c r="S135" s="7">
        <v>1</v>
      </c>
      <c r="T135" s="7">
        <v>1</v>
      </c>
      <c r="U135" s="7">
        <v>1</v>
      </c>
      <c r="V135" s="7">
        <v>1</v>
      </c>
      <c r="W135" s="7">
        <v>1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1</v>
      </c>
      <c r="AD135" s="7">
        <v>1</v>
      </c>
      <c r="AE135" s="8">
        <v>0</v>
      </c>
      <c r="AF135" s="44">
        <v>1</v>
      </c>
      <c r="AG135" s="6"/>
      <c r="AH135">
        <v>28</v>
      </c>
      <c r="AI135">
        <v>6</v>
      </c>
      <c r="AJ135">
        <v>43</v>
      </c>
      <c r="AK135">
        <v>6</v>
      </c>
      <c r="AM135" s="6"/>
      <c r="AN135">
        <v>88</v>
      </c>
      <c r="AO135">
        <v>242</v>
      </c>
      <c r="AP135">
        <v>6.13</v>
      </c>
      <c r="AQ135">
        <v>1.17</v>
      </c>
      <c r="AR135">
        <v>0.6</v>
      </c>
      <c r="AS135" s="6">
        <v>0.2</v>
      </c>
      <c r="AT135">
        <v>11.1</v>
      </c>
      <c r="AU135">
        <v>0.4</v>
      </c>
      <c r="AY135" s="6"/>
      <c r="AZ135" s="12"/>
      <c r="BF135">
        <v>1</v>
      </c>
      <c r="BG135">
        <v>1</v>
      </c>
      <c r="BK135">
        <v>1</v>
      </c>
      <c r="BL135" s="6">
        <v>1</v>
      </c>
      <c r="BR135">
        <v>1</v>
      </c>
      <c r="CA135" s="6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DT135">
        <v>1</v>
      </c>
      <c r="DV135">
        <v>1</v>
      </c>
      <c r="EG135">
        <v>1</v>
      </c>
      <c r="EH135">
        <v>1</v>
      </c>
      <c r="EM135" t="s">
        <v>539</v>
      </c>
      <c r="EN135" s="16" t="s">
        <v>210</v>
      </c>
    </row>
    <row r="136" spans="1:144" x14ac:dyDescent="0.3">
      <c r="A136" s="12" t="s">
        <v>93</v>
      </c>
      <c r="B136" s="6" t="s">
        <v>1961</v>
      </c>
      <c r="C136">
        <v>1</v>
      </c>
      <c r="D136" s="6">
        <v>1</v>
      </c>
      <c r="E136" s="30"/>
      <c r="F136" s="93"/>
      <c r="G136" s="18">
        <v>12.06</v>
      </c>
      <c r="H136" s="18">
        <v>19.670000000000002</v>
      </c>
      <c r="I136" s="18">
        <v>15.462473118279572</v>
      </c>
      <c r="J136" s="87">
        <v>1.84620860373594</v>
      </c>
      <c r="K136" s="63">
        <v>1062</v>
      </c>
      <c r="L136" s="63">
        <v>1615</v>
      </c>
      <c r="M136" s="63">
        <v>1287.9569892473119</v>
      </c>
      <c r="N136" s="88">
        <v>143.91618288151093</v>
      </c>
      <c r="O136">
        <v>30.361540000000002</v>
      </c>
      <c r="P136" s="6">
        <v>41.043419999999998</v>
      </c>
      <c r="Q136">
        <v>-90.910640000000001</v>
      </c>
      <c r="R136" s="6">
        <v>-74.260570000000001</v>
      </c>
      <c r="S136" s="7">
        <v>1</v>
      </c>
      <c r="T136" s="7">
        <v>0</v>
      </c>
      <c r="U136" s="7">
        <v>1</v>
      </c>
      <c r="V136" s="7">
        <v>0</v>
      </c>
      <c r="W136" s="7">
        <v>1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1</v>
      </c>
      <c r="AE136" s="8">
        <v>0</v>
      </c>
      <c r="AF136" s="44">
        <v>1</v>
      </c>
      <c r="AG136" s="6">
        <v>3</v>
      </c>
      <c r="AL136">
        <v>25.5</v>
      </c>
      <c r="AM136" s="6">
        <v>9.5</v>
      </c>
      <c r="AN136">
        <v>2</v>
      </c>
      <c r="AO136">
        <v>7</v>
      </c>
      <c r="AP136">
        <v>1.1299999999999999</v>
      </c>
      <c r="AQ136">
        <v>0.05</v>
      </c>
      <c r="AS136" s="6"/>
      <c r="AT136"/>
      <c r="AX136">
        <v>7.5</v>
      </c>
      <c r="AY136" s="6">
        <v>2.5</v>
      </c>
      <c r="AZ136" s="12"/>
      <c r="BE136">
        <v>1</v>
      </c>
      <c r="BP136">
        <v>1</v>
      </c>
      <c r="CB136">
        <v>1</v>
      </c>
      <c r="CE136">
        <v>1</v>
      </c>
      <c r="CH136">
        <v>1</v>
      </c>
      <c r="CI136">
        <v>1</v>
      </c>
      <c r="CJ136">
        <v>1</v>
      </c>
      <c r="EA136">
        <v>1</v>
      </c>
      <c r="EH136">
        <v>1</v>
      </c>
      <c r="EM136" t="s">
        <v>538</v>
      </c>
      <c r="EN136" s="16" t="s">
        <v>1033</v>
      </c>
    </row>
    <row r="137" spans="1:144" x14ac:dyDescent="0.3">
      <c r="A137" s="12" t="s">
        <v>93</v>
      </c>
      <c r="B137" s="6" t="s">
        <v>1966</v>
      </c>
      <c r="C137">
        <v>2</v>
      </c>
      <c r="D137" s="6">
        <v>1</v>
      </c>
      <c r="E137">
        <v>0</v>
      </c>
      <c r="F137" s="6">
        <v>1600</v>
      </c>
      <c r="G137" s="18">
        <v>22.25</v>
      </c>
      <c r="H137" s="18">
        <v>22.67</v>
      </c>
      <c r="I137" s="18">
        <v>22.46</v>
      </c>
      <c r="J137" s="87">
        <v>0.29698484809835118</v>
      </c>
      <c r="K137" s="63">
        <v>1260</v>
      </c>
      <c r="L137" s="63">
        <v>1359</v>
      </c>
      <c r="M137" s="63">
        <v>1309.5</v>
      </c>
      <c r="N137" s="88">
        <v>70.003571337468202</v>
      </c>
      <c r="O137" s="99">
        <v>-24.31869</v>
      </c>
      <c r="P137" s="6">
        <v>-20.720030000000001</v>
      </c>
      <c r="Q137" s="99">
        <v>-49.143770000000004</v>
      </c>
      <c r="R137" s="6">
        <v>-42.479320000000001</v>
      </c>
      <c r="S137" s="7">
        <v>1</v>
      </c>
      <c r="T137" s="7">
        <v>0</v>
      </c>
      <c r="U137" s="7">
        <v>0</v>
      </c>
      <c r="V137" s="7">
        <v>0</v>
      </c>
      <c r="W137" s="7">
        <v>1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1</v>
      </c>
      <c r="AD137" s="7">
        <v>1</v>
      </c>
      <c r="AE137" s="8">
        <v>0</v>
      </c>
      <c r="AF137" s="44">
        <v>1</v>
      </c>
      <c r="AG137" s="6">
        <v>1</v>
      </c>
      <c r="AL137">
        <v>40</v>
      </c>
      <c r="AM137" s="6">
        <v>5</v>
      </c>
      <c r="AS137" s="6"/>
      <c r="AT137">
        <v>52.4</v>
      </c>
      <c r="AY137" s="6"/>
      <c r="AZ137" s="12"/>
      <c r="BG137">
        <v>1</v>
      </c>
      <c r="CB137">
        <v>1</v>
      </c>
      <c r="CE137">
        <v>1</v>
      </c>
      <c r="CH137">
        <v>1</v>
      </c>
      <c r="CI137">
        <v>1</v>
      </c>
      <c r="DW137">
        <v>1</v>
      </c>
      <c r="EA137">
        <v>1</v>
      </c>
      <c r="EM137" t="s">
        <v>537</v>
      </c>
      <c r="EN137" s="16" t="s">
        <v>210</v>
      </c>
    </row>
    <row r="138" spans="1:144" x14ac:dyDescent="0.3">
      <c r="A138" s="12" t="s">
        <v>93</v>
      </c>
      <c r="B138" s="6" t="s">
        <v>1970</v>
      </c>
      <c r="C138">
        <v>1</v>
      </c>
      <c r="D138" s="6">
        <v>1</v>
      </c>
      <c r="E138">
        <v>0</v>
      </c>
      <c r="F138" s="6">
        <v>1230</v>
      </c>
      <c r="G138" s="18">
        <v>14.08</v>
      </c>
      <c r="H138" s="18">
        <v>28.98</v>
      </c>
      <c r="I138" s="18">
        <v>24.470232558139539</v>
      </c>
      <c r="J138" s="87">
        <v>3.4322542143972781</v>
      </c>
      <c r="K138" s="63">
        <v>795</v>
      </c>
      <c r="L138" s="63">
        <v>4892</v>
      </c>
      <c r="M138" s="63">
        <v>2266.4651162790697</v>
      </c>
      <c r="N138" s="88">
        <v>735.18560496935254</v>
      </c>
      <c r="O138" s="99">
        <v>-20.09592</v>
      </c>
      <c r="P138" s="96">
        <v>10.685499999999999</v>
      </c>
      <c r="Q138" s="99">
        <v>-79.744820000000004</v>
      </c>
      <c r="R138" s="6">
        <v>-49.130090000000003</v>
      </c>
      <c r="S138" s="7">
        <v>1</v>
      </c>
      <c r="T138" s="7">
        <v>1</v>
      </c>
      <c r="U138" s="7">
        <v>0</v>
      </c>
      <c r="V138" s="7">
        <v>0</v>
      </c>
      <c r="W138" s="7">
        <v>1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8">
        <v>0</v>
      </c>
      <c r="AF138" s="44">
        <v>1</v>
      </c>
      <c r="AG138" s="6"/>
      <c r="AH138">
        <v>114.5</v>
      </c>
      <c r="AI138">
        <v>13.5</v>
      </c>
      <c r="AJ138">
        <v>107</v>
      </c>
      <c r="AK138">
        <v>16</v>
      </c>
      <c r="AM138" s="6"/>
      <c r="AN138">
        <v>1300</v>
      </c>
      <c r="AO138">
        <v>3000</v>
      </c>
      <c r="AS138" s="6"/>
      <c r="AT138"/>
      <c r="AY138" s="6"/>
      <c r="AZ138" s="12"/>
      <c r="BG138">
        <v>1</v>
      </c>
      <c r="BL138" s="6">
        <v>1</v>
      </c>
      <c r="CB138">
        <v>1</v>
      </c>
      <c r="CI138">
        <v>1</v>
      </c>
      <c r="EM138" t="s">
        <v>1180</v>
      </c>
      <c r="EN138" s="16" t="s">
        <v>3712</v>
      </c>
    </row>
    <row r="139" spans="1:144" x14ac:dyDescent="0.3">
      <c r="A139" s="12" t="s">
        <v>93</v>
      </c>
      <c r="B139" s="6" t="s">
        <v>1974</v>
      </c>
      <c r="C139">
        <v>1</v>
      </c>
      <c r="D139" s="6">
        <v>1</v>
      </c>
      <c r="E139">
        <v>0</v>
      </c>
      <c r="F139" s="6">
        <v>1000</v>
      </c>
      <c r="G139" s="18">
        <v>12.03</v>
      </c>
      <c r="H139" s="18">
        <v>28.98</v>
      </c>
      <c r="I139" s="18">
        <v>24.804000000000002</v>
      </c>
      <c r="J139" s="87">
        <v>3.3984236541863573</v>
      </c>
      <c r="K139" s="63">
        <v>936</v>
      </c>
      <c r="L139" s="63">
        <v>3725</v>
      </c>
      <c r="M139" s="63">
        <v>2341.04</v>
      </c>
      <c r="N139" s="88">
        <v>687.04236162457039</v>
      </c>
      <c r="O139" s="99">
        <v>-12.933630000000001</v>
      </c>
      <c r="P139" s="6">
        <v>7.3319200000000002</v>
      </c>
      <c r="Q139" s="99">
        <v>-78.659639999999996</v>
      </c>
      <c r="R139" s="6">
        <v>-47.738680000000002</v>
      </c>
      <c r="S139" s="7">
        <v>1</v>
      </c>
      <c r="T139" s="7">
        <v>0</v>
      </c>
      <c r="U139" s="7">
        <v>0</v>
      </c>
      <c r="V139" s="7">
        <v>0</v>
      </c>
      <c r="W139" s="7">
        <v>1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1</v>
      </c>
      <c r="AD139" s="7">
        <v>0</v>
      </c>
      <c r="AE139" s="8">
        <v>0</v>
      </c>
      <c r="AF139" s="44">
        <v>1</v>
      </c>
      <c r="AG139" s="6">
        <v>1</v>
      </c>
      <c r="AH139">
        <v>33</v>
      </c>
      <c r="AI139">
        <v>2</v>
      </c>
      <c r="AJ139">
        <v>35</v>
      </c>
      <c r="AK139">
        <v>2</v>
      </c>
      <c r="AM139" s="6"/>
      <c r="AS139" s="6"/>
      <c r="AT139"/>
      <c r="AY139" s="6"/>
      <c r="AZ139" s="12"/>
      <c r="BG139">
        <v>1</v>
      </c>
      <c r="BI139">
        <v>1</v>
      </c>
      <c r="CB139">
        <v>1</v>
      </c>
      <c r="CH139">
        <v>1</v>
      </c>
      <c r="CI139">
        <v>1</v>
      </c>
      <c r="DY139" s="6">
        <v>1</v>
      </c>
      <c r="EM139" t="s">
        <v>537</v>
      </c>
      <c r="EN139" s="16" t="s">
        <v>3712</v>
      </c>
    </row>
    <row r="140" spans="1:144" x14ac:dyDescent="0.3">
      <c r="A140" s="12" t="s">
        <v>93</v>
      </c>
      <c r="B140" s="6" t="s">
        <v>1978</v>
      </c>
      <c r="C140">
        <v>1</v>
      </c>
      <c r="D140" s="6">
        <v>1</v>
      </c>
      <c r="E140">
        <v>0</v>
      </c>
      <c r="F140" s="6">
        <v>1200</v>
      </c>
      <c r="G140">
        <v>14.08</v>
      </c>
      <c r="H140">
        <v>28.38</v>
      </c>
      <c r="I140">
        <v>24.987241379310341</v>
      </c>
      <c r="J140" s="87">
        <v>3.6103965913453719</v>
      </c>
      <c r="K140">
        <v>939.76</v>
      </c>
      <c r="L140">
        <v>3724.69</v>
      </c>
      <c r="M140">
        <v>2092.3913793103447</v>
      </c>
      <c r="N140" s="88">
        <v>615.98995854944292</v>
      </c>
      <c r="O140">
        <v>-17.10782</v>
      </c>
      <c r="P140" s="6">
        <v>10.52256</v>
      </c>
      <c r="Q140">
        <v>-78.002799999999993</v>
      </c>
      <c r="R140" s="6">
        <v>-50.259079999999997</v>
      </c>
      <c r="S140" s="7">
        <v>1</v>
      </c>
      <c r="T140" s="7">
        <v>1</v>
      </c>
      <c r="U140" s="7">
        <v>0</v>
      </c>
      <c r="V140" s="7">
        <v>1</v>
      </c>
      <c r="W140" s="7">
        <v>1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1</v>
      </c>
      <c r="AD140" s="7">
        <v>1</v>
      </c>
      <c r="AE140" s="8">
        <v>0</v>
      </c>
      <c r="AF140" s="44">
        <v>1</v>
      </c>
      <c r="AG140" s="6">
        <v>1</v>
      </c>
      <c r="AL140">
        <v>34.74</v>
      </c>
      <c r="AM140" s="6">
        <v>6.21</v>
      </c>
      <c r="AS140" s="6"/>
      <c r="AT140"/>
      <c r="AY140" s="6"/>
      <c r="AZ140" s="12"/>
      <c r="BF140">
        <v>1</v>
      </c>
      <c r="BG140">
        <v>1</v>
      </c>
      <c r="BL140" s="6">
        <v>1</v>
      </c>
      <c r="BZ140">
        <v>1</v>
      </c>
      <c r="CB140">
        <v>1</v>
      </c>
      <c r="CF140">
        <v>1</v>
      </c>
      <c r="CH140">
        <v>1</v>
      </c>
      <c r="DV140">
        <v>1</v>
      </c>
      <c r="DW140">
        <v>1</v>
      </c>
      <c r="DY140" s="6">
        <v>1</v>
      </c>
      <c r="EA140">
        <v>1</v>
      </c>
      <c r="EB140">
        <v>1</v>
      </c>
      <c r="EM140" t="s">
        <v>537</v>
      </c>
      <c r="EN140" s="16" t="s">
        <v>5132</v>
      </c>
    </row>
    <row r="141" spans="1:144" x14ac:dyDescent="0.3">
      <c r="A141" s="12" t="s">
        <v>93</v>
      </c>
      <c r="B141" s="6" t="s">
        <v>2002</v>
      </c>
      <c r="C141">
        <v>2</v>
      </c>
      <c r="D141" s="6">
        <v>1</v>
      </c>
      <c r="E141" s="30"/>
      <c r="F141" s="93"/>
      <c r="G141" s="18">
        <v>17.010000000000002</v>
      </c>
      <c r="H141" s="18">
        <v>28.98</v>
      </c>
      <c r="I141" s="18">
        <v>23.787272727272725</v>
      </c>
      <c r="J141" s="87">
        <v>3.9599295218705461</v>
      </c>
      <c r="K141" s="63">
        <v>960</v>
      </c>
      <c r="L141" s="63">
        <v>3725</v>
      </c>
      <c r="M141" s="63">
        <v>2297.090909090909</v>
      </c>
      <c r="N141" s="88">
        <v>850.0915779544523</v>
      </c>
      <c r="O141">
        <v>-11.03397</v>
      </c>
      <c r="P141" s="6">
        <v>4.9706400000000004</v>
      </c>
      <c r="Q141" s="99">
        <v>-78.65943</v>
      </c>
      <c r="R141" s="6">
        <v>-52.149970000000003</v>
      </c>
      <c r="S141" s="7">
        <v>1</v>
      </c>
      <c r="T141" s="7">
        <v>0</v>
      </c>
      <c r="U141" s="7">
        <v>0</v>
      </c>
      <c r="V141" s="7">
        <v>0</v>
      </c>
      <c r="W141" s="7">
        <v>1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1</v>
      </c>
      <c r="AD141" s="7">
        <v>0</v>
      </c>
      <c r="AE141" s="8">
        <v>0</v>
      </c>
      <c r="AF141" s="44">
        <v>1</v>
      </c>
      <c r="AG141" s="6">
        <v>1</v>
      </c>
      <c r="AH141">
        <v>19.5</v>
      </c>
      <c r="AI141">
        <v>1.5</v>
      </c>
      <c r="AJ141">
        <v>23</v>
      </c>
      <c r="AM141" s="6"/>
      <c r="AS141" s="6"/>
      <c r="AT141"/>
      <c r="AY141" s="6"/>
      <c r="AZ141" s="12"/>
      <c r="BG141">
        <v>1</v>
      </c>
      <c r="BI141">
        <v>1</v>
      </c>
      <c r="CI141">
        <v>1</v>
      </c>
      <c r="DU141">
        <v>1</v>
      </c>
      <c r="DW141">
        <v>1</v>
      </c>
      <c r="EM141" t="s">
        <v>537</v>
      </c>
      <c r="EN141" s="16" t="s">
        <v>3712</v>
      </c>
    </row>
    <row r="142" spans="1:144" x14ac:dyDescent="0.3">
      <c r="A142" s="12" t="s">
        <v>93</v>
      </c>
      <c r="B142" s="6" t="s">
        <v>2003</v>
      </c>
      <c r="C142">
        <v>1</v>
      </c>
      <c r="D142" s="6">
        <v>1</v>
      </c>
      <c r="E142">
        <v>0</v>
      </c>
      <c r="F142" s="6">
        <v>1600</v>
      </c>
      <c r="G142">
        <v>18.68</v>
      </c>
      <c r="H142">
        <v>27.48</v>
      </c>
      <c r="I142">
        <v>24.629642857142851</v>
      </c>
      <c r="J142" s="87">
        <v>2.1901657000443584</v>
      </c>
      <c r="K142">
        <v>1339.54</v>
      </c>
      <c r="L142">
        <v>3724.69</v>
      </c>
      <c r="M142">
        <v>2557.9896428571433</v>
      </c>
      <c r="N142" s="88">
        <v>670.77256790615922</v>
      </c>
      <c r="O142">
        <v>-1.0566500000000001</v>
      </c>
      <c r="P142" s="6">
        <v>18.447600000000001</v>
      </c>
      <c r="Q142">
        <v>-95.068709999999996</v>
      </c>
      <c r="R142" s="6">
        <v>-73.666240000000002</v>
      </c>
      <c r="S142" s="7">
        <v>1</v>
      </c>
      <c r="T142" s="7">
        <v>0</v>
      </c>
      <c r="U142" s="7">
        <v>0</v>
      </c>
      <c r="V142" s="7">
        <v>0</v>
      </c>
      <c r="W142" s="7">
        <v>1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1</v>
      </c>
      <c r="AD142" s="7">
        <v>0</v>
      </c>
      <c r="AE142" s="8">
        <v>0</v>
      </c>
      <c r="AF142" s="44">
        <v>1</v>
      </c>
      <c r="AG142" s="6">
        <v>1</v>
      </c>
      <c r="AH142">
        <v>25.19</v>
      </c>
      <c r="AI142">
        <v>1.56</v>
      </c>
      <c r="AM142" s="6"/>
      <c r="AN142">
        <v>180</v>
      </c>
      <c r="AO142">
        <v>300</v>
      </c>
      <c r="AS142" s="6"/>
      <c r="AT142">
        <v>7.0949999999999998</v>
      </c>
      <c r="AU142">
        <v>0.375</v>
      </c>
      <c r="AY142" s="6"/>
      <c r="AZ142" s="12"/>
      <c r="BG142">
        <v>1</v>
      </c>
      <c r="BJ142" s="6">
        <v>1</v>
      </c>
      <c r="CH142">
        <v>1</v>
      </c>
      <c r="CI142">
        <v>1</v>
      </c>
      <c r="DY142" s="6">
        <v>1</v>
      </c>
      <c r="EM142" t="s">
        <v>1180</v>
      </c>
      <c r="EN142" s="16" t="s">
        <v>210</v>
      </c>
    </row>
    <row r="143" spans="1:144" x14ac:dyDescent="0.3">
      <c r="A143" s="12" t="s">
        <v>93</v>
      </c>
      <c r="B143" s="6" t="s">
        <v>2003</v>
      </c>
      <c r="C143">
        <v>2</v>
      </c>
      <c r="D143" s="6">
        <v>1</v>
      </c>
      <c r="E143">
        <v>0</v>
      </c>
      <c r="F143" s="6">
        <v>1600</v>
      </c>
      <c r="G143">
        <v>18.68</v>
      </c>
      <c r="H143">
        <v>27.48</v>
      </c>
      <c r="I143">
        <v>24.629642857142851</v>
      </c>
      <c r="J143" s="87">
        <v>2.1901657000443584</v>
      </c>
      <c r="K143">
        <v>1339.54</v>
      </c>
      <c r="L143">
        <v>3724.69</v>
      </c>
      <c r="M143">
        <v>2557.9896428571433</v>
      </c>
      <c r="N143" s="88">
        <v>670.77256790615922</v>
      </c>
      <c r="O143">
        <v>-1.0566500000000001</v>
      </c>
      <c r="P143" s="6">
        <v>18.447600000000001</v>
      </c>
      <c r="Q143">
        <v>-95.068709999999996</v>
      </c>
      <c r="R143" s="6">
        <v>-73.666240000000002</v>
      </c>
      <c r="S143" s="7">
        <v>1</v>
      </c>
      <c r="T143" s="7">
        <v>0</v>
      </c>
      <c r="U143" s="7">
        <v>0</v>
      </c>
      <c r="V143" s="7">
        <v>0</v>
      </c>
      <c r="W143" s="7">
        <v>1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1</v>
      </c>
      <c r="AD143" s="7">
        <v>0</v>
      </c>
      <c r="AE143" s="8">
        <v>0</v>
      </c>
      <c r="AF143" s="44">
        <v>1</v>
      </c>
      <c r="AG143" s="6">
        <v>1</v>
      </c>
      <c r="AH143">
        <v>25.19</v>
      </c>
      <c r="AI143">
        <v>1.56</v>
      </c>
      <c r="AM143" s="6"/>
      <c r="AN143">
        <v>180</v>
      </c>
      <c r="AO143">
        <v>300</v>
      </c>
      <c r="AS143" s="6"/>
      <c r="AT143">
        <v>7.0949999999999998</v>
      </c>
      <c r="AU143">
        <v>0.375</v>
      </c>
      <c r="AY143" s="6"/>
      <c r="AZ143" s="12"/>
      <c r="BG143">
        <v>1</v>
      </c>
      <c r="BJ143" s="6">
        <v>1</v>
      </c>
      <c r="CH143">
        <v>1</v>
      </c>
      <c r="CI143">
        <v>1</v>
      </c>
      <c r="DY143" s="6">
        <v>1</v>
      </c>
      <c r="EM143" t="s">
        <v>1180</v>
      </c>
      <c r="EN143" s="16" t="s">
        <v>210</v>
      </c>
    </row>
    <row r="144" spans="1:144" x14ac:dyDescent="0.3">
      <c r="A144" s="12" t="s">
        <v>93</v>
      </c>
      <c r="B144" s="6" t="s">
        <v>2009</v>
      </c>
      <c r="C144">
        <v>2</v>
      </c>
      <c r="D144" s="6">
        <v>1</v>
      </c>
      <c r="E144">
        <v>0</v>
      </c>
      <c r="F144" s="6">
        <v>600</v>
      </c>
      <c r="G144" s="18">
        <v>14.08</v>
      </c>
      <c r="H144" s="18">
        <v>28.98</v>
      </c>
      <c r="I144" s="18">
        <v>25.641764705882352</v>
      </c>
      <c r="J144" s="87">
        <v>3.1755830868009935</v>
      </c>
      <c r="K144" s="63">
        <v>960</v>
      </c>
      <c r="L144" s="63">
        <v>3404</v>
      </c>
      <c r="M144" s="63">
        <v>2288</v>
      </c>
      <c r="N144" s="88">
        <v>596.22562843272681</v>
      </c>
      <c r="O144" s="99">
        <v>-12.976789999999999</v>
      </c>
      <c r="P144" s="6">
        <v>8.6999700000000004</v>
      </c>
      <c r="Q144" s="99">
        <v>-83.203370000000007</v>
      </c>
      <c r="R144" s="6">
        <v>-47.738680000000002</v>
      </c>
      <c r="S144" s="7">
        <v>1</v>
      </c>
      <c r="T144" s="7">
        <v>1</v>
      </c>
      <c r="U144" s="7">
        <v>0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8">
        <v>0</v>
      </c>
      <c r="AF144" s="44">
        <v>1</v>
      </c>
      <c r="AG144" s="6"/>
      <c r="AH144">
        <v>29.7</v>
      </c>
      <c r="AJ144">
        <v>37.9</v>
      </c>
      <c r="AM144" s="6"/>
      <c r="AN144">
        <v>570</v>
      </c>
      <c r="AO144">
        <v>769</v>
      </c>
      <c r="AS144" s="6"/>
      <c r="AT144"/>
      <c r="AY144" s="6"/>
      <c r="AZ144" s="12"/>
      <c r="BF144">
        <v>1</v>
      </c>
      <c r="BG144">
        <v>1</v>
      </c>
      <c r="BL144" s="6">
        <v>1</v>
      </c>
      <c r="CH144">
        <v>1</v>
      </c>
      <c r="CI144">
        <v>1</v>
      </c>
      <c r="EM144" t="s">
        <v>537</v>
      </c>
      <c r="EN144" s="16" t="s">
        <v>210</v>
      </c>
    </row>
    <row r="145" spans="1:144" x14ac:dyDescent="0.3">
      <c r="A145" s="12" t="s">
        <v>93</v>
      </c>
      <c r="B145" s="6" t="s">
        <v>2017</v>
      </c>
      <c r="C145">
        <v>1</v>
      </c>
      <c r="D145" s="6">
        <v>1</v>
      </c>
      <c r="E145">
        <v>20</v>
      </c>
      <c r="F145" s="6">
        <v>700</v>
      </c>
      <c r="G145">
        <v>22.69</v>
      </c>
      <c r="H145">
        <v>26.46</v>
      </c>
      <c r="I145">
        <v>25.006666666666664</v>
      </c>
      <c r="J145" s="87">
        <v>1.4024787580090707</v>
      </c>
      <c r="K145">
        <v>2006.05</v>
      </c>
      <c r="L145">
        <v>3721.31</v>
      </c>
      <c r="M145">
        <v>3057.1783333333333</v>
      </c>
      <c r="N145" s="88">
        <v>627.64071188592197</v>
      </c>
      <c r="O145" s="99">
        <v>8.1358899999999998</v>
      </c>
      <c r="P145" s="6">
        <v>12.173690000000001</v>
      </c>
      <c r="Q145" s="99">
        <v>-84.314710000000005</v>
      </c>
      <c r="R145" s="6">
        <v>-77.989819999999995</v>
      </c>
      <c r="S145" s="7">
        <v>1</v>
      </c>
      <c r="T145" s="7">
        <v>0</v>
      </c>
      <c r="U145" s="7">
        <v>0</v>
      </c>
      <c r="V145" s="7">
        <v>0</v>
      </c>
      <c r="W145" s="7">
        <v>1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1</v>
      </c>
      <c r="AD145" s="7">
        <v>0</v>
      </c>
      <c r="AE145" s="8">
        <v>0</v>
      </c>
      <c r="AF145" s="44">
        <v>1</v>
      </c>
      <c r="AG145" s="6"/>
      <c r="AH145">
        <v>22.17</v>
      </c>
      <c r="AI145">
        <v>0.18</v>
      </c>
      <c r="AM145" s="6"/>
      <c r="AS145" s="6"/>
      <c r="AT145"/>
      <c r="AY145" s="6"/>
      <c r="AZ145" s="12"/>
      <c r="BG145">
        <v>1</v>
      </c>
      <c r="CH145">
        <v>1</v>
      </c>
      <c r="CI145">
        <v>1</v>
      </c>
      <c r="DY145" s="6">
        <v>1</v>
      </c>
      <c r="EM145" t="s">
        <v>1180</v>
      </c>
      <c r="EN145" s="16" t="s">
        <v>5138</v>
      </c>
    </row>
    <row r="146" spans="1:144" x14ac:dyDescent="0.3">
      <c r="A146" s="12" t="s">
        <v>93</v>
      </c>
      <c r="B146" s="6" t="s">
        <v>2019</v>
      </c>
      <c r="C146">
        <v>1</v>
      </c>
      <c r="D146" s="6">
        <v>1</v>
      </c>
      <c r="E146">
        <v>858</v>
      </c>
      <c r="F146" s="6">
        <v>858</v>
      </c>
      <c r="G146" s="18">
        <v>22.67</v>
      </c>
      <c r="H146" s="18">
        <v>26.75</v>
      </c>
      <c r="I146" s="18">
        <v>24.833333333333332</v>
      </c>
      <c r="J146" s="87">
        <v>2.0511541466533738</v>
      </c>
      <c r="K146" s="63">
        <v>735</v>
      </c>
      <c r="L146" s="63">
        <v>1564</v>
      </c>
      <c r="M146" s="63">
        <v>1186.3333333333333</v>
      </c>
      <c r="N146" s="88">
        <v>419.38089290444969</v>
      </c>
      <c r="O146" s="99">
        <v>-20.746960000000001</v>
      </c>
      <c r="P146" s="6">
        <v>-4.8508599999999999</v>
      </c>
      <c r="Q146" s="99">
        <v>-49.769950000000001</v>
      </c>
      <c r="R146" s="6">
        <v>-38.397919999999999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8">
        <v>0</v>
      </c>
      <c r="AF146" s="44">
        <v>1</v>
      </c>
      <c r="AG146" s="6"/>
      <c r="AH146">
        <v>20.5</v>
      </c>
      <c r="AI146">
        <v>2.5</v>
      </c>
      <c r="AJ146">
        <v>23</v>
      </c>
      <c r="AK146">
        <v>2</v>
      </c>
      <c r="AM146" s="6"/>
      <c r="AS146" s="6"/>
      <c r="AT146"/>
      <c r="AY146" s="6"/>
      <c r="AZ146" s="12"/>
      <c r="BL146" s="6">
        <v>1</v>
      </c>
      <c r="BR146">
        <v>1</v>
      </c>
      <c r="BS146">
        <v>1</v>
      </c>
      <c r="BZ146">
        <v>1</v>
      </c>
      <c r="CH146">
        <v>1</v>
      </c>
      <c r="CI146">
        <v>1</v>
      </c>
      <c r="EM146" t="s">
        <v>537</v>
      </c>
      <c r="EN146" s="16" t="s">
        <v>3712</v>
      </c>
    </row>
    <row r="147" spans="1:144" x14ac:dyDescent="0.3">
      <c r="A147" s="12" t="s">
        <v>93</v>
      </c>
      <c r="B147" s="6" t="s">
        <v>2054</v>
      </c>
      <c r="C147">
        <v>1</v>
      </c>
      <c r="D147" s="6">
        <v>1</v>
      </c>
      <c r="E147">
        <v>0</v>
      </c>
      <c r="F147" s="6">
        <v>1743</v>
      </c>
      <c r="G147">
        <v>14.21</v>
      </c>
      <c r="H147">
        <v>16.03</v>
      </c>
      <c r="I147">
        <v>15.120000000000001</v>
      </c>
      <c r="J147" s="87">
        <v>1.2869343417595167</v>
      </c>
      <c r="K147">
        <v>676.53</v>
      </c>
      <c r="L147">
        <v>706.47</v>
      </c>
      <c r="M147">
        <v>691.5</v>
      </c>
      <c r="N147" s="88">
        <v>21.170777028725272</v>
      </c>
      <c r="O147" s="12">
        <v>39.002119999999998</v>
      </c>
      <c r="P147" s="6">
        <v>43.14349</v>
      </c>
      <c r="Q147">
        <v>8.2591900000000003</v>
      </c>
      <c r="R147" s="6">
        <v>10.41925</v>
      </c>
      <c r="S147" s="7">
        <v>1</v>
      </c>
      <c r="T147" s="7">
        <v>0</v>
      </c>
      <c r="U147" s="7">
        <v>1</v>
      </c>
      <c r="V147" s="7">
        <v>0</v>
      </c>
      <c r="W147" s="7">
        <v>1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1</v>
      </c>
      <c r="AD147" s="7">
        <v>0</v>
      </c>
      <c r="AE147" s="8">
        <v>0</v>
      </c>
      <c r="AF147" s="44">
        <v>1</v>
      </c>
      <c r="AG147" s="6">
        <v>2</v>
      </c>
      <c r="AL147">
        <v>39</v>
      </c>
      <c r="AM147" s="6">
        <v>1</v>
      </c>
      <c r="AS147" s="6"/>
      <c r="AT147"/>
      <c r="AY147" s="6"/>
      <c r="AZ147" s="12"/>
      <c r="BE147">
        <v>1</v>
      </c>
      <c r="BP147">
        <v>1</v>
      </c>
      <c r="CB147">
        <v>1</v>
      </c>
      <c r="CC147">
        <v>1</v>
      </c>
      <c r="CH147">
        <v>1</v>
      </c>
      <c r="CI147">
        <v>1</v>
      </c>
      <c r="DX147">
        <v>1</v>
      </c>
      <c r="EM147" t="s">
        <v>536</v>
      </c>
      <c r="EN147" s="16" t="s">
        <v>4793</v>
      </c>
    </row>
    <row r="148" spans="1:144" x14ac:dyDescent="0.3">
      <c r="A148" s="12" t="s">
        <v>93</v>
      </c>
      <c r="B148" s="6" t="s">
        <v>2062</v>
      </c>
      <c r="C148">
        <v>2</v>
      </c>
      <c r="D148" s="6">
        <v>1</v>
      </c>
      <c r="E148">
        <v>1500</v>
      </c>
      <c r="F148" s="6">
        <v>2130</v>
      </c>
      <c r="G148" s="18">
        <v>22.69</v>
      </c>
      <c r="H148" s="18">
        <v>24.62</v>
      </c>
      <c r="I148" s="18">
        <v>23.863333333333333</v>
      </c>
      <c r="J148" s="87">
        <v>1.0302588671461814</v>
      </c>
      <c r="K148" s="63">
        <v>2923</v>
      </c>
      <c r="L148" s="63">
        <v>3113</v>
      </c>
      <c r="M148" s="63">
        <v>3041.3333333333335</v>
      </c>
      <c r="N148" s="88">
        <v>103.23920443965719</v>
      </c>
      <c r="O148" s="99">
        <v>8.8482400000000005</v>
      </c>
      <c r="P148" s="6">
        <v>8.9782899999999994</v>
      </c>
      <c r="Q148" s="99">
        <v>-82.740759999999995</v>
      </c>
      <c r="R148" s="6">
        <v>-82.426649999999995</v>
      </c>
      <c r="S148" s="7">
        <v>1</v>
      </c>
      <c r="T148" s="7">
        <v>0</v>
      </c>
      <c r="U148" s="7">
        <v>0</v>
      </c>
      <c r="V148" s="7">
        <v>0</v>
      </c>
      <c r="W148" s="7">
        <v>1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8">
        <v>0</v>
      </c>
      <c r="AF148" s="44">
        <v>5</v>
      </c>
      <c r="AG148" s="6">
        <v>1</v>
      </c>
      <c r="AH148">
        <v>31</v>
      </c>
      <c r="AI148">
        <v>5</v>
      </c>
      <c r="AJ148">
        <v>36</v>
      </c>
      <c r="AK148">
        <v>5</v>
      </c>
      <c r="AM148" s="6"/>
      <c r="AN148">
        <v>10</v>
      </c>
      <c r="AO148">
        <v>36</v>
      </c>
      <c r="AP148">
        <v>3.6</v>
      </c>
      <c r="AQ148">
        <v>0.8</v>
      </c>
      <c r="AR148">
        <v>5.6</v>
      </c>
      <c r="AS148" s="6">
        <v>2.4</v>
      </c>
      <c r="AT148"/>
      <c r="AY148" s="6"/>
      <c r="AZ148" s="12"/>
      <c r="BJ148" s="6">
        <v>1</v>
      </c>
      <c r="CB148">
        <v>1</v>
      </c>
      <c r="EM148" t="s">
        <v>538</v>
      </c>
      <c r="EN148" s="16" t="s">
        <v>210</v>
      </c>
    </row>
    <row r="149" spans="1:144" x14ac:dyDescent="0.3">
      <c r="A149" s="12" t="s">
        <v>93</v>
      </c>
      <c r="B149" s="6" t="s">
        <v>2063</v>
      </c>
      <c r="C149">
        <v>1</v>
      </c>
      <c r="D149" s="6">
        <v>1</v>
      </c>
      <c r="E149">
        <v>1120</v>
      </c>
      <c r="F149" s="6">
        <v>2340</v>
      </c>
      <c r="G149">
        <v>19.63</v>
      </c>
      <c r="H149" s="18">
        <v>25.7</v>
      </c>
      <c r="I149">
        <v>23.7425</v>
      </c>
      <c r="J149" s="87">
        <v>2.7776773870747693</v>
      </c>
      <c r="K149">
        <v>2887.83</v>
      </c>
      <c r="L149">
        <v>3721.31</v>
      </c>
      <c r="M149">
        <v>3312.4674999999997</v>
      </c>
      <c r="N149" s="88">
        <v>389.85965409576312</v>
      </c>
      <c r="O149" s="99">
        <v>9.4712499999999995</v>
      </c>
      <c r="P149" s="6">
        <v>10.28177</v>
      </c>
      <c r="Q149" s="99">
        <v>-84.798509999999993</v>
      </c>
      <c r="R149" s="6">
        <v>-83.697670000000002</v>
      </c>
      <c r="S149" s="7">
        <v>1</v>
      </c>
      <c r="T149" s="7">
        <v>0</v>
      </c>
      <c r="U149" s="7">
        <v>0</v>
      </c>
      <c r="V149" s="7">
        <v>0</v>
      </c>
      <c r="W149" s="7">
        <v>1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1</v>
      </c>
      <c r="AD149" s="7">
        <v>1</v>
      </c>
      <c r="AE149" s="8">
        <v>0</v>
      </c>
      <c r="AF149" s="44">
        <v>1</v>
      </c>
      <c r="AG149" s="6">
        <v>1</v>
      </c>
      <c r="AH149">
        <v>40.25</v>
      </c>
      <c r="AI149">
        <v>2.65</v>
      </c>
      <c r="AJ149">
        <v>43.35</v>
      </c>
      <c r="AK149">
        <v>2.25</v>
      </c>
      <c r="AM149" s="6"/>
      <c r="AO149">
        <v>500</v>
      </c>
      <c r="AS149" s="6"/>
      <c r="AT149"/>
      <c r="AY149" s="6"/>
      <c r="AZ149" s="12"/>
      <c r="BG149">
        <v>1</v>
      </c>
      <c r="BJ149" s="6">
        <v>1</v>
      </c>
      <c r="CI149">
        <v>1</v>
      </c>
      <c r="DU149">
        <v>1</v>
      </c>
      <c r="EH149">
        <v>1</v>
      </c>
      <c r="EM149" t="s">
        <v>538</v>
      </c>
      <c r="EN149" s="16" t="s">
        <v>210</v>
      </c>
    </row>
    <row r="150" spans="1:144" x14ac:dyDescent="0.3">
      <c r="A150" s="12" t="s">
        <v>93</v>
      </c>
      <c r="B150" s="6" t="s">
        <v>2069</v>
      </c>
      <c r="C150">
        <v>1</v>
      </c>
      <c r="D150" s="6">
        <v>1</v>
      </c>
      <c r="E150">
        <v>0</v>
      </c>
      <c r="F150" s="6">
        <v>700</v>
      </c>
      <c r="G150" s="18">
        <v>17.010000000000002</v>
      </c>
      <c r="H150" s="18">
        <v>28.98</v>
      </c>
      <c r="I150" s="18">
        <v>24.638333333333332</v>
      </c>
      <c r="J150" s="87">
        <v>4.17648376827528</v>
      </c>
      <c r="K150" s="63">
        <v>25.37</v>
      </c>
      <c r="L150" s="63">
        <v>3404</v>
      </c>
      <c r="M150" s="63">
        <v>1795.5616666666665</v>
      </c>
      <c r="N150" s="88">
        <v>1215.6907044214277</v>
      </c>
      <c r="O150" s="99">
        <v>-6.11172</v>
      </c>
      <c r="P150" s="6">
        <v>5.15062</v>
      </c>
      <c r="Q150" s="99">
        <v>-77.924840000000003</v>
      </c>
      <c r="R150" s="6">
        <v>-51.883270000000003</v>
      </c>
      <c r="S150" s="7">
        <v>1</v>
      </c>
      <c r="T150" s="7">
        <v>0</v>
      </c>
      <c r="U150" s="7">
        <v>0</v>
      </c>
      <c r="V150" s="7">
        <v>0</v>
      </c>
      <c r="W150" s="7">
        <v>1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8">
        <v>0</v>
      </c>
      <c r="AF150" s="44">
        <v>1</v>
      </c>
      <c r="AG150" s="6">
        <v>1</v>
      </c>
      <c r="AH150">
        <v>46</v>
      </c>
      <c r="AI150">
        <v>4</v>
      </c>
      <c r="AJ150">
        <v>66</v>
      </c>
      <c r="AK150">
        <v>3</v>
      </c>
      <c r="AM150" s="6"/>
      <c r="AN150">
        <v>900</v>
      </c>
      <c r="AO150">
        <v>1000</v>
      </c>
      <c r="AS150" s="6"/>
      <c r="AT150"/>
      <c r="AY150" s="6"/>
      <c r="AZ150" s="12"/>
      <c r="BG150">
        <v>1</v>
      </c>
      <c r="CB150">
        <v>1</v>
      </c>
      <c r="CH150">
        <v>1</v>
      </c>
      <c r="EM150" t="s">
        <v>537</v>
      </c>
      <c r="EN150" s="16" t="s">
        <v>210</v>
      </c>
    </row>
    <row r="151" spans="1:144" x14ac:dyDescent="0.3">
      <c r="A151" s="12" t="s">
        <v>93</v>
      </c>
      <c r="B151" s="6" t="s">
        <v>2075</v>
      </c>
      <c r="C151">
        <v>1</v>
      </c>
      <c r="D151" s="6">
        <v>1</v>
      </c>
      <c r="E151">
        <v>120</v>
      </c>
      <c r="F151" s="6">
        <v>880</v>
      </c>
      <c r="G151" s="18">
        <v>26.01</v>
      </c>
      <c r="H151" s="18">
        <v>26.01</v>
      </c>
      <c r="I151" s="18">
        <v>26.01</v>
      </c>
      <c r="J151" s="87">
        <v>0</v>
      </c>
      <c r="K151" s="63">
        <v>2092</v>
      </c>
      <c r="L151" s="63">
        <v>2092</v>
      </c>
      <c r="M151" s="63">
        <v>2092</v>
      </c>
      <c r="N151" s="88">
        <v>0</v>
      </c>
      <c r="O151" s="99">
        <v>18.25</v>
      </c>
      <c r="P151" s="96">
        <v>18.262499999999999</v>
      </c>
      <c r="Q151" s="99">
        <v>-77.709699999999998</v>
      </c>
      <c r="R151" s="96">
        <v>-77.7042</v>
      </c>
      <c r="S151" s="7">
        <v>1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8">
        <v>0</v>
      </c>
      <c r="AF151" s="44">
        <v>3</v>
      </c>
      <c r="AG151" s="6"/>
      <c r="AH151">
        <v>26.7</v>
      </c>
      <c r="AI151">
        <v>2.5</v>
      </c>
      <c r="AJ151">
        <v>26.1</v>
      </c>
      <c r="AK151">
        <v>1.8</v>
      </c>
      <c r="AM151" s="6"/>
      <c r="AS151" s="6"/>
      <c r="AT151"/>
      <c r="AY151" s="6"/>
      <c r="AZ151" s="12"/>
      <c r="BG151">
        <v>1</v>
      </c>
      <c r="EM151" t="s">
        <v>538</v>
      </c>
      <c r="EN151" s="16" t="s">
        <v>3712</v>
      </c>
    </row>
    <row r="152" spans="1:144" x14ac:dyDescent="0.3">
      <c r="A152" s="12" t="s">
        <v>93</v>
      </c>
      <c r="B152" s="6" t="s">
        <v>2097</v>
      </c>
      <c r="C152">
        <v>1</v>
      </c>
      <c r="D152" s="6">
        <v>1</v>
      </c>
      <c r="E152" s="30"/>
      <c r="F152" s="93"/>
      <c r="G152" s="18">
        <v>22.74</v>
      </c>
      <c r="H152" s="18">
        <v>28.98</v>
      </c>
      <c r="I152" s="18">
        <v>26.599523809523809</v>
      </c>
      <c r="J152" s="87">
        <v>1.2486732006032495</v>
      </c>
      <c r="K152" s="63">
        <v>960</v>
      </c>
      <c r="L152" s="63">
        <v>2603</v>
      </c>
      <c r="M152" s="63">
        <v>1805.3333333333333</v>
      </c>
      <c r="N152" s="88">
        <v>471.12443508412252</v>
      </c>
      <c r="O152" s="99">
        <v>-12.82099</v>
      </c>
      <c r="P152" s="6">
        <v>11.235849999999999</v>
      </c>
      <c r="Q152" s="99">
        <v>-76.028949999999995</v>
      </c>
      <c r="R152" s="6">
        <v>-51.811259999999997</v>
      </c>
      <c r="S152" s="7">
        <v>1</v>
      </c>
      <c r="T152" s="7">
        <v>1</v>
      </c>
      <c r="U152" s="7">
        <v>0</v>
      </c>
      <c r="V152" s="7">
        <v>1</v>
      </c>
      <c r="W152" s="7">
        <v>1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1</v>
      </c>
      <c r="AD152" s="7">
        <v>1</v>
      </c>
      <c r="AE152" s="8">
        <v>0</v>
      </c>
      <c r="AF152" s="44">
        <v>1</v>
      </c>
      <c r="AG152" s="6">
        <v>2</v>
      </c>
      <c r="AL152">
        <v>55</v>
      </c>
      <c r="AM152" s="6">
        <v>10</v>
      </c>
      <c r="AN152" s="12"/>
      <c r="AS152" s="6"/>
      <c r="AT152"/>
      <c r="AY152" s="6"/>
      <c r="AZ152" s="12"/>
      <c r="BF152">
        <v>1</v>
      </c>
      <c r="BG152">
        <v>1</v>
      </c>
      <c r="BL152" s="6">
        <v>1</v>
      </c>
      <c r="BY152">
        <v>1</v>
      </c>
      <c r="BZ152">
        <v>1</v>
      </c>
      <c r="CB152">
        <v>1</v>
      </c>
      <c r="CC152">
        <v>1</v>
      </c>
      <c r="CE152">
        <v>1</v>
      </c>
      <c r="CF152">
        <v>1</v>
      </c>
      <c r="CH152">
        <v>1</v>
      </c>
      <c r="CJ152">
        <v>1</v>
      </c>
      <c r="CQ152">
        <v>1</v>
      </c>
      <c r="DT152">
        <v>1</v>
      </c>
      <c r="DU152">
        <v>1</v>
      </c>
      <c r="DW152">
        <v>1</v>
      </c>
      <c r="DY152" s="6">
        <v>1</v>
      </c>
      <c r="DZ152">
        <v>1</v>
      </c>
      <c r="EA152">
        <v>1</v>
      </c>
      <c r="EG152">
        <v>1</v>
      </c>
      <c r="EH152">
        <v>1</v>
      </c>
      <c r="EM152" t="s">
        <v>537</v>
      </c>
      <c r="EN152" s="16" t="s">
        <v>210</v>
      </c>
    </row>
    <row r="153" spans="1:144" x14ac:dyDescent="0.3">
      <c r="A153" s="12" t="s">
        <v>93</v>
      </c>
      <c r="B153" s="6" t="s">
        <v>2106</v>
      </c>
      <c r="C153">
        <v>1</v>
      </c>
      <c r="D153" s="6">
        <v>1</v>
      </c>
      <c r="E153">
        <v>0</v>
      </c>
      <c r="F153" s="6">
        <v>700</v>
      </c>
      <c r="G153" s="18">
        <v>23</v>
      </c>
      <c r="H153" s="18">
        <v>27.26</v>
      </c>
      <c r="I153" s="18">
        <v>25.44</v>
      </c>
      <c r="J153" s="87">
        <v>1.2390538912632276</v>
      </c>
      <c r="K153" s="63">
        <v>1851</v>
      </c>
      <c r="L153" s="63">
        <v>3721</v>
      </c>
      <c r="M153" s="63">
        <v>2760.75</v>
      </c>
      <c r="N153" s="88">
        <v>618.68924862457106</v>
      </c>
      <c r="O153" s="99">
        <v>0.59158999999999995</v>
      </c>
      <c r="P153" s="6">
        <v>14.83311</v>
      </c>
      <c r="Q153" s="99">
        <v>10.84079</v>
      </c>
      <c r="R153" s="6">
        <v>-76.535489999999996</v>
      </c>
      <c r="S153" s="7">
        <v>1</v>
      </c>
      <c r="T153" s="7">
        <v>0</v>
      </c>
      <c r="U153" s="7">
        <v>0</v>
      </c>
      <c r="V153" s="7">
        <v>0</v>
      </c>
      <c r="W153" s="7">
        <v>1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1</v>
      </c>
      <c r="AD153" s="7">
        <v>0</v>
      </c>
      <c r="AE153" s="8">
        <v>0</v>
      </c>
      <c r="AF153" s="44">
        <v>1</v>
      </c>
      <c r="AG153" s="6"/>
      <c r="AH153">
        <v>42.5</v>
      </c>
      <c r="AI153">
        <v>6.5</v>
      </c>
      <c r="AJ153">
        <v>47.5</v>
      </c>
      <c r="AK153">
        <v>5.5</v>
      </c>
      <c r="AM153" s="6"/>
      <c r="AN153" s="12">
        <v>600</v>
      </c>
      <c r="AO153">
        <v>700</v>
      </c>
      <c r="AP153">
        <v>1.55</v>
      </c>
      <c r="AQ153">
        <v>0.05</v>
      </c>
      <c r="AR153">
        <v>0.2</v>
      </c>
      <c r="AS153" s="6">
        <v>0.1</v>
      </c>
      <c r="AT153"/>
      <c r="AX153">
        <v>9.1</v>
      </c>
      <c r="AY153" s="6">
        <v>3.4</v>
      </c>
      <c r="AZ153" s="12"/>
      <c r="BG153">
        <v>1</v>
      </c>
      <c r="CI153">
        <v>1</v>
      </c>
      <c r="DU153">
        <v>1</v>
      </c>
      <c r="DV153">
        <v>1</v>
      </c>
      <c r="EM153" t="s">
        <v>1180</v>
      </c>
      <c r="EN153" s="16" t="s">
        <v>3712</v>
      </c>
    </row>
    <row r="154" spans="1:144" x14ac:dyDescent="0.3">
      <c r="A154" s="12" t="s">
        <v>93</v>
      </c>
      <c r="B154" s="6" t="s">
        <v>2116</v>
      </c>
      <c r="C154">
        <v>2</v>
      </c>
      <c r="D154" s="6">
        <v>1</v>
      </c>
      <c r="E154">
        <v>0</v>
      </c>
      <c r="F154" s="6">
        <v>2600</v>
      </c>
      <c r="G154">
        <v>14.08</v>
      </c>
      <c r="H154">
        <v>28.38</v>
      </c>
      <c r="I154" s="18">
        <v>25.197674418604645</v>
      </c>
      <c r="J154" s="87">
        <v>3.0950866109963129</v>
      </c>
      <c r="K154">
        <v>734.56</v>
      </c>
      <c r="L154">
        <v>3404.43</v>
      </c>
      <c r="M154">
        <v>2094.4237209302328</v>
      </c>
      <c r="N154" s="88">
        <v>601.82043779496883</v>
      </c>
      <c r="O154" s="99">
        <v>-17.498840000000001</v>
      </c>
      <c r="P154" s="6">
        <v>13.82259</v>
      </c>
      <c r="Q154" s="99">
        <v>-79.543409999999994</v>
      </c>
      <c r="R154" s="6">
        <v>-40.655029999999996</v>
      </c>
      <c r="S154" s="7">
        <v>1</v>
      </c>
      <c r="T154" s="7">
        <v>0</v>
      </c>
      <c r="U154" s="7">
        <v>0</v>
      </c>
      <c r="V154" s="7">
        <v>0</v>
      </c>
      <c r="W154" s="7">
        <v>1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1</v>
      </c>
      <c r="AD154" s="7">
        <v>1</v>
      </c>
      <c r="AE154" s="8">
        <v>0</v>
      </c>
      <c r="AF154" s="44">
        <v>1</v>
      </c>
      <c r="AG154" s="6">
        <v>1</v>
      </c>
      <c r="AH154">
        <v>34</v>
      </c>
      <c r="AI154">
        <v>3</v>
      </c>
      <c r="AJ154">
        <v>41</v>
      </c>
      <c r="AK154">
        <v>1</v>
      </c>
      <c r="AM154" s="6"/>
      <c r="AN154" s="246">
        <v>590</v>
      </c>
      <c r="AO154" s="247"/>
      <c r="AS154" s="6"/>
      <c r="AT154"/>
      <c r="AY154" s="6"/>
      <c r="AZ154" s="12"/>
      <c r="BF154">
        <v>1</v>
      </c>
      <c r="BG154">
        <v>1</v>
      </c>
      <c r="BJ154" s="6">
        <v>1</v>
      </c>
      <c r="CE154">
        <v>1</v>
      </c>
      <c r="CH154">
        <v>1</v>
      </c>
      <c r="CI154">
        <v>1</v>
      </c>
      <c r="DU154">
        <v>1</v>
      </c>
      <c r="DV154">
        <v>1</v>
      </c>
      <c r="DW154">
        <v>1</v>
      </c>
      <c r="DY154" s="6">
        <v>1</v>
      </c>
      <c r="EA154">
        <v>1</v>
      </c>
      <c r="EH154">
        <v>1</v>
      </c>
      <c r="EM154" t="s">
        <v>1180</v>
      </c>
      <c r="EN154" s="16" t="s">
        <v>3712</v>
      </c>
    </row>
    <row r="155" spans="1:144" x14ac:dyDescent="0.3">
      <c r="A155" s="12" t="s">
        <v>93</v>
      </c>
      <c r="B155" s="6" t="s">
        <v>2122</v>
      </c>
      <c r="C155">
        <v>1</v>
      </c>
      <c r="D155" s="6">
        <v>1</v>
      </c>
      <c r="E155">
        <v>0</v>
      </c>
      <c r="F155" s="6">
        <v>1525</v>
      </c>
      <c r="G155" s="18">
        <v>19.63</v>
      </c>
      <c r="H155" s="18">
        <v>27.26</v>
      </c>
      <c r="I155" s="18">
        <v>25.200666666666667</v>
      </c>
      <c r="J155" s="87">
        <v>1.9469737200760231</v>
      </c>
      <c r="K155" s="63">
        <v>1851</v>
      </c>
      <c r="L155" s="63">
        <v>3721</v>
      </c>
      <c r="M155" s="63">
        <v>2774.8666666666668</v>
      </c>
      <c r="N155" s="88">
        <v>634.2803421050919</v>
      </c>
      <c r="O155" s="99">
        <v>8.4053599999999999</v>
      </c>
      <c r="P155" s="6">
        <v>15.37499</v>
      </c>
      <c r="Q155" s="99">
        <v>-85.221729999999994</v>
      </c>
      <c r="R155" s="6">
        <v>-79.714160000000007</v>
      </c>
      <c r="S155" s="7">
        <v>1</v>
      </c>
      <c r="T155" s="7">
        <v>0</v>
      </c>
      <c r="U155" s="7">
        <v>0</v>
      </c>
      <c r="V155" s="7">
        <v>0</v>
      </c>
      <c r="W155" s="7">
        <v>1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1</v>
      </c>
      <c r="AD155" s="7">
        <v>0</v>
      </c>
      <c r="AE155" s="8">
        <v>0</v>
      </c>
      <c r="AF155" s="44">
        <v>1</v>
      </c>
      <c r="AG155" s="6">
        <v>1</v>
      </c>
      <c r="AH155">
        <v>36.200000000000003</v>
      </c>
      <c r="AJ155">
        <v>56.3</v>
      </c>
      <c r="AM155" s="6"/>
      <c r="AN155" s="12">
        <v>20</v>
      </c>
      <c r="AO155">
        <v>50</v>
      </c>
      <c r="AS155" s="6"/>
      <c r="AT155"/>
      <c r="AY155" s="6"/>
      <c r="AZ155" s="12"/>
      <c r="BG155">
        <v>1</v>
      </c>
      <c r="BJ155" s="6">
        <v>1</v>
      </c>
      <c r="CB155">
        <v>1</v>
      </c>
      <c r="DV155">
        <v>1</v>
      </c>
      <c r="DX155">
        <v>1</v>
      </c>
      <c r="DY155" s="6">
        <v>1</v>
      </c>
      <c r="EM155" t="s">
        <v>1180</v>
      </c>
      <c r="EN155" s="16" t="s">
        <v>210</v>
      </c>
    </row>
    <row r="156" spans="1:144" x14ac:dyDescent="0.3">
      <c r="A156" s="12" t="s">
        <v>93</v>
      </c>
      <c r="B156" s="6" t="s">
        <v>2126</v>
      </c>
      <c r="C156">
        <v>2</v>
      </c>
      <c r="D156" s="6">
        <v>1</v>
      </c>
      <c r="E156" s="12">
        <v>600</v>
      </c>
      <c r="F156" s="6">
        <v>660</v>
      </c>
      <c r="G156" s="18">
        <v>25.7</v>
      </c>
      <c r="H156" s="18">
        <v>27.26</v>
      </c>
      <c r="I156" s="18">
        <v>26.48</v>
      </c>
      <c r="J156" s="87">
        <v>1.1030865786510158</v>
      </c>
      <c r="K156" s="63">
        <v>1955</v>
      </c>
      <c r="L156" s="63">
        <v>2888</v>
      </c>
      <c r="M156" s="63">
        <v>2421.5</v>
      </c>
      <c r="N156" s="88">
        <v>659.73062684704882</v>
      </c>
      <c r="O156" s="99">
        <v>10.65958</v>
      </c>
      <c r="P156" s="6">
        <v>10.72063</v>
      </c>
      <c r="Q156" s="99">
        <v>-85.128079999999997</v>
      </c>
      <c r="R156" s="6">
        <v>-85.011510000000001</v>
      </c>
      <c r="S156" s="7">
        <v>1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8">
        <v>0</v>
      </c>
      <c r="AF156" s="44">
        <v>5</v>
      </c>
      <c r="AG156" s="6"/>
      <c r="AH156">
        <v>20.774999999999999</v>
      </c>
      <c r="AI156">
        <v>0.67500000000000004</v>
      </c>
      <c r="AJ156">
        <v>24.55</v>
      </c>
      <c r="AM156" s="6"/>
      <c r="AN156" s="12">
        <v>20</v>
      </c>
      <c r="AO156">
        <v>61</v>
      </c>
      <c r="AP156">
        <v>2</v>
      </c>
      <c r="AQ156">
        <v>0.05</v>
      </c>
      <c r="AR156">
        <v>1.5</v>
      </c>
      <c r="AS156" s="6">
        <v>0.1</v>
      </c>
      <c r="AT156"/>
      <c r="AY156" s="6"/>
      <c r="AZ156" s="12"/>
      <c r="BG156">
        <v>1</v>
      </c>
      <c r="CE156">
        <v>1</v>
      </c>
      <c r="EM156" t="s">
        <v>538</v>
      </c>
      <c r="EN156" s="16" t="s">
        <v>210</v>
      </c>
    </row>
    <row r="157" spans="1:144" x14ac:dyDescent="0.3">
      <c r="A157" s="12" t="s">
        <v>93</v>
      </c>
      <c r="B157" s="6" t="s">
        <v>2185</v>
      </c>
      <c r="C157">
        <v>2</v>
      </c>
      <c r="D157" s="6">
        <v>1</v>
      </c>
      <c r="E157">
        <v>800</v>
      </c>
      <c r="F157" s="6">
        <v>2900</v>
      </c>
      <c r="G157" s="18">
        <v>20.8</v>
      </c>
      <c r="H157" s="18">
        <v>21.39</v>
      </c>
      <c r="I157" s="18">
        <v>21.094999999999999</v>
      </c>
      <c r="J157" s="87">
        <v>0.41719300090006295</v>
      </c>
      <c r="K157" s="63">
        <v>2734</v>
      </c>
      <c r="L157" s="63">
        <v>3364</v>
      </c>
      <c r="M157" s="63">
        <v>3049</v>
      </c>
      <c r="N157" s="88">
        <v>445.47727214752496</v>
      </c>
      <c r="O157" s="99">
        <v>-5.9618500000000001</v>
      </c>
      <c r="P157" s="6">
        <v>-5.8972499999999997</v>
      </c>
      <c r="Q157" s="99">
        <v>143.06775999999999</v>
      </c>
      <c r="R157" s="6">
        <v>144.28012000000001</v>
      </c>
      <c r="S157" s="7">
        <v>1</v>
      </c>
      <c r="T157" s="7">
        <v>0</v>
      </c>
      <c r="U157" s="7">
        <v>0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1</v>
      </c>
      <c r="AD157" s="7">
        <v>1</v>
      </c>
      <c r="AE157" s="8">
        <v>0</v>
      </c>
      <c r="AF157" s="44">
        <v>1</v>
      </c>
      <c r="AG157" s="6"/>
      <c r="AH157">
        <v>30</v>
      </c>
      <c r="AI157">
        <v>6</v>
      </c>
      <c r="AJ157">
        <v>38.5</v>
      </c>
      <c r="AK157">
        <v>4.5</v>
      </c>
      <c r="AM157" s="6"/>
      <c r="AN157" s="12"/>
      <c r="AS157" s="6"/>
      <c r="AT157"/>
      <c r="AY157" s="6"/>
      <c r="AZ157" s="12"/>
      <c r="BG157">
        <v>1</v>
      </c>
      <c r="BJ157" s="6">
        <v>1</v>
      </c>
      <c r="CB157">
        <v>1</v>
      </c>
      <c r="CE157">
        <v>1</v>
      </c>
      <c r="DW157">
        <v>1</v>
      </c>
      <c r="DY157" s="6">
        <v>1</v>
      </c>
      <c r="EH157">
        <v>1</v>
      </c>
      <c r="EM157" t="s">
        <v>2151</v>
      </c>
      <c r="EN157" s="16" t="s">
        <v>210</v>
      </c>
    </row>
    <row r="158" spans="1:144" x14ac:dyDescent="0.3">
      <c r="A158" s="12" t="s">
        <v>93</v>
      </c>
      <c r="B158" s="6" t="s">
        <v>2239</v>
      </c>
      <c r="C158">
        <v>2</v>
      </c>
      <c r="D158" s="6">
        <v>1</v>
      </c>
      <c r="E158">
        <v>800</v>
      </c>
      <c r="F158" s="6">
        <v>1600</v>
      </c>
      <c r="G158" s="18">
        <v>18.079999999999998</v>
      </c>
      <c r="H158" s="18">
        <v>22.15</v>
      </c>
      <c r="I158" s="18">
        <v>20.114999999999998</v>
      </c>
      <c r="J158" s="87">
        <v>2.8779245994292357</v>
      </c>
      <c r="K158" s="63">
        <v>1362</v>
      </c>
      <c r="L158" s="63">
        <v>1818</v>
      </c>
      <c r="M158" s="63">
        <v>1590</v>
      </c>
      <c r="N158" s="88">
        <v>322.44069222106566</v>
      </c>
      <c r="O158" s="99">
        <v>-26.28</v>
      </c>
      <c r="P158" s="96">
        <v>-22.566700000000001</v>
      </c>
      <c r="Q158" s="99">
        <v>-49.33</v>
      </c>
      <c r="R158" s="96">
        <v>-44.583300000000001</v>
      </c>
      <c r="S158" s="7">
        <v>1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8">
        <v>0</v>
      </c>
      <c r="AF158" s="44">
        <v>1</v>
      </c>
      <c r="AG158" s="6"/>
      <c r="AH158">
        <v>32.5</v>
      </c>
      <c r="AI158">
        <v>4.5</v>
      </c>
      <c r="AJ158">
        <v>43.5</v>
      </c>
      <c r="AK158">
        <v>2.5</v>
      </c>
      <c r="AM158" s="6"/>
      <c r="AN158" s="12"/>
      <c r="AS158" s="6"/>
      <c r="AT158"/>
      <c r="AY158" s="6"/>
      <c r="AZ158" s="12"/>
      <c r="BG158">
        <v>1</v>
      </c>
      <c r="BJ158" s="6">
        <v>1</v>
      </c>
      <c r="CB158">
        <v>1</v>
      </c>
      <c r="EM158" t="s">
        <v>537</v>
      </c>
      <c r="EN158" s="16" t="s">
        <v>210</v>
      </c>
    </row>
    <row r="159" spans="1:144" x14ac:dyDescent="0.3">
      <c r="A159" s="12" t="s">
        <v>93</v>
      </c>
      <c r="B159" s="6" t="s">
        <v>2246</v>
      </c>
      <c r="C159">
        <v>2</v>
      </c>
      <c r="D159" s="6">
        <v>1</v>
      </c>
      <c r="E159">
        <v>0</v>
      </c>
      <c r="F159" s="6">
        <v>900</v>
      </c>
      <c r="G159" s="18">
        <v>9.49</v>
      </c>
      <c r="H159" s="18">
        <v>28.98</v>
      </c>
      <c r="I159" s="18">
        <v>25.345000000000002</v>
      </c>
      <c r="J159" s="87">
        <v>5.0489431837491603</v>
      </c>
      <c r="K159" s="63">
        <v>960</v>
      </c>
      <c r="L159" s="63">
        <v>2953</v>
      </c>
      <c r="M159" s="63">
        <v>2164.1666666666665</v>
      </c>
      <c r="N159" s="88">
        <v>611.72317466664788</v>
      </c>
      <c r="O159" s="99">
        <v>-69.61121</v>
      </c>
      <c r="P159" s="6">
        <v>5.6166799999999997</v>
      </c>
      <c r="Q159" s="99">
        <v>-73.724729999999994</v>
      </c>
      <c r="R159" s="6">
        <v>-47.738680000000002</v>
      </c>
      <c r="S159" s="7">
        <v>1</v>
      </c>
      <c r="T159" s="7">
        <v>0</v>
      </c>
      <c r="U159" s="7">
        <v>0</v>
      </c>
      <c r="V159" s="7">
        <v>0</v>
      </c>
      <c r="W159" s="7">
        <v>1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8">
        <v>0</v>
      </c>
      <c r="AF159" s="44">
        <v>1</v>
      </c>
      <c r="AG159" s="6"/>
      <c r="AJ159">
        <v>115</v>
      </c>
      <c r="AK159">
        <v>4</v>
      </c>
      <c r="AM159" s="6"/>
      <c r="AN159" s="12"/>
      <c r="AS159" s="6"/>
      <c r="AT159"/>
      <c r="AY159" s="6"/>
      <c r="AZ159" s="12"/>
      <c r="BF159">
        <v>1</v>
      </c>
      <c r="BG159">
        <v>1</v>
      </c>
      <c r="CI159">
        <v>1</v>
      </c>
      <c r="EM159" t="s">
        <v>537</v>
      </c>
      <c r="EN159" s="16" t="s">
        <v>210</v>
      </c>
    </row>
    <row r="160" spans="1:144" x14ac:dyDescent="0.3">
      <c r="A160" s="12" t="s">
        <v>93</v>
      </c>
      <c r="B160" s="6" t="s">
        <v>2250</v>
      </c>
      <c r="C160">
        <v>2</v>
      </c>
      <c r="D160" s="6">
        <v>1</v>
      </c>
      <c r="E160">
        <v>0</v>
      </c>
      <c r="F160" s="6">
        <v>800</v>
      </c>
      <c r="G160" s="18">
        <v>17.010000000000002</v>
      </c>
      <c r="H160" s="18">
        <v>26.79</v>
      </c>
      <c r="I160" s="18">
        <v>23.961428571428574</v>
      </c>
      <c r="J160" s="87">
        <v>3.2786807741906636</v>
      </c>
      <c r="K160" s="63">
        <v>1755</v>
      </c>
      <c r="L160" s="63">
        <v>3725</v>
      </c>
      <c r="M160" s="63">
        <v>2706.5714285714284</v>
      </c>
      <c r="N160" s="88">
        <v>711.94753016938409</v>
      </c>
      <c r="O160" s="99">
        <v>-12.12548</v>
      </c>
      <c r="P160" s="96">
        <v>0.28420000000000001</v>
      </c>
      <c r="Q160">
        <v>-78.067610000000002</v>
      </c>
      <c r="R160" s="6">
        <v>-59.408540000000002</v>
      </c>
      <c r="S160" s="7">
        <v>1</v>
      </c>
      <c r="T160" s="7">
        <v>0</v>
      </c>
      <c r="U160" s="7">
        <v>0</v>
      </c>
      <c r="V160" s="7">
        <v>0</v>
      </c>
      <c r="W160" s="7">
        <v>1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1</v>
      </c>
      <c r="AD160" s="7">
        <v>1</v>
      </c>
      <c r="AE160" s="8">
        <v>0</v>
      </c>
      <c r="AF160" s="44">
        <v>1</v>
      </c>
      <c r="AG160" s="6"/>
      <c r="AH160">
        <v>86</v>
      </c>
      <c r="AI160">
        <v>4</v>
      </c>
      <c r="AJ160">
        <v>110</v>
      </c>
      <c r="AM160" s="6"/>
      <c r="AN160" s="12">
        <v>200</v>
      </c>
      <c r="AO160">
        <v>500</v>
      </c>
      <c r="AR160">
        <v>1.25</v>
      </c>
      <c r="AS160" s="6">
        <v>0.25</v>
      </c>
      <c r="AT160"/>
      <c r="AY160" s="6"/>
      <c r="AZ160" s="12"/>
      <c r="BG160">
        <v>1</v>
      </c>
      <c r="BI160">
        <v>1</v>
      </c>
      <c r="CI160">
        <v>1</v>
      </c>
      <c r="DY160" s="6">
        <v>1</v>
      </c>
      <c r="EE160">
        <v>1</v>
      </c>
      <c r="EM160" t="s">
        <v>537</v>
      </c>
      <c r="EN160" s="16" t="s">
        <v>3712</v>
      </c>
    </row>
    <row r="161" spans="1:144" x14ac:dyDescent="0.3">
      <c r="A161" s="12" t="s">
        <v>89</v>
      </c>
      <c r="B161" s="6" t="s">
        <v>2261</v>
      </c>
      <c r="C161">
        <v>1</v>
      </c>
      <c r="D161" s="6">
        <v>1</v>
      </c>
      <c r="E161">
        <v>850</v>
      </c>
      <c r="F161" s="6">
        <v>1050</v>
      </c>
      <c r="G161">
        <v>22.25</v>
      </c>
      <c r="H161">
        <v>22.25</v>
      </c>
      <c r="I161">
        <v>22.25</v>
      </c>
      <c r="J161" s="6">
        <v>0</v>
      </c>
      <c r="K161">
        <v>1359</v>
      </c>
      <c r="L161">
        <v>1359</v>
      </c>
      <c r="M161">
        <v>1359</v>
      </c>
      <c r="N161" s="6">
        <v>0</v>
      </c>
      <c r="O161" s="99">
        <v>-23.230640000000001</v>
      </c>
      <c r="P161" s="6">
        <v>-23.230640000000001</v>
      </c>
      <c r="Q161" s="99">
        <v>-46.955930000000002</v>
      </c>
      <c r="R161" s="6">
        <v>-46.955930000000002</v>
      </c>
      <c r="S161" s="7">
        <v>1</v>
      </c>
      <c r="T161" s="7">
        <v>0</v>
      </c>
      <c r="U161" s="7">
        <v>0</v>
      </c>
      <c r="V161" s="7">
        <v>0</v>
      </c>
      <c r="W161" s="7">
        <v>1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8">
        <v>0</v>
      </c>
      <c r="AF161" s="44">
        <v>2</v>
      </c>
      <c r="AG161" s="6">
        <v>0</v>
      </c>
      <c r="AH161">
        <v>24.35</v>
      </c>
      <c r="AI161">
        <v>1.45</v>
      </c>
      <c r="AJ161">
        <v>27.2</v>
      </c>
      <c r="AK161">
        <v>0.8</v>
      </c>
      <c r="AM161" s="6"/>
      <c r="AN161" s="12"/>
      <c r="AP161">
        <v>2.9750000000000001</v>
      </c>
      <c r="AQ161">
        <v>0.495</v>
      </c>
      <c r="AS161" s="6"/>
      <c r="AT161"/>
      <c r="AY161" s="6"/>
      <c r="AZ161" s="12"/>
      <c r="BG161">
        <v>1</v>
      </c>
      <c r="BJ161" s="6">
        <v>1</v>
      </c>
      <c r="CB161">
        <v>1</v>
      </c>
      <c r="EM161" t="s">
        <v>537</v>
      </c>
      <c r="EN161" s="16" t="s">
        <v>210</v>
      </c>
    </row>
    <row r="162" spans="1:144" x14ac:dyDescent="0.3">
      <c r="A162" s="12" t="s">
        <v>51</v>
      </c>
      <c r="B162" s="6" t="s">
        <v>2287</v>
      </c>
      <c r="C162">
        <v>2</v>
      </c>
      <c r="D162" s="6">
        <v>1</v>
      </c>
      <c r="E162" s="30"/>
      <c r="F162" s="6">
        <v>500</v>
      </c>
      <c r="G162" s="18">
        <v>18.59</v>
      </c>
      <c r="H162" s="18">
        <v>26.56</v>
      </c>
      <c r="I162" s="18">
        <v>23.857500000000002</v>
      </c>
      <c r="J162" s="87">
        <v>2.5287658685971199</v>
      </c>
      <c r="K162" s="63">
        <v>867</v>
      </c>
      <c r="L162" s="63">
        <v>1427</v>
      </c>
      <c r="M162" s="63">
        <v>1020.1666666666666</v>
      </c>
      <c r="N162" s="88">
        <v>150.84177943872967</v>
      </c>
      <c r="O162" s="99">
        <v>-30.687930000000001</v>
      </c>
      <c r="P162" s="96">
        <v>-3.125</v>
      </c>
      <c r="Q162" s="99">
        <v>30.48864</v>
      </c>
      <c r="R162" s="6">
        <v>40.530909999999999</v>
      </c>
      <c r="S162" s="7">
        <v>1</v>
      </c>
      <c r="T162" s="7">
        <v>1</v>
      </c>
      <c r="U162" s="7">
        <v>1</v>
      </c>
      <c r="V162" s="7">
        <v>1</v>
      </c>
      <c r="W162" s="7">
        <v>1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1</v>
      </c>
      <c r="AD162" s="7">
        <v>1</v>
      </c>
      <c r="AE162" s="8">
        <v>0</v>
      </c>
      <c r="AF162" s="44">
        <v>1</v>
      </c>
      <c r="AG162" s="6"/>
      <c r="AH162">
        <v>18.5</v>
      </c>
      <c r="AI162">
        <v>3.5</v>
      </c>
      <c r="AJ162">
        <v>20</v>
      </c>
      <c r="AK162">
        <v>4</v>
      </c>
      <c r="AM162" s="6"/>
      <c r="AN162" s="12"/>
      <c r="AS162" s="6"/>
      <c r="AT162"/>
      <c r="AY162" s="6"/>
      <c r="AZ162" s="12"/>
      <c r="BF162">
        <v>1</v>
      </c>
      <c r="BK162">
        <v>1</v>
      </c>
      <c r="BL162" s="6">
        <v>1</v>
      </c>
      <c r="BR162">
        <v>1</v>
      </c>
      <c r="BX162">
        <v>1</v>
      </c>
      <c r="BZ162">
        <v>1</v>
      </c>
      <c r="CE162">
        <v>1</v>
      </c>
      <c r="CH162">
        <v>1</v>
      </c>
      <c r="DT162">
        <v>1</v>
      </c>
      <c r="DU162">
        <v>1</v>
      </c>
      <c r="DY162" s="6">
        <v>1</v>
      </c>
      <c r="EA162">
        <v>1</v>
      </c>
      <c r="EM162" t="s">
        <v>539</v>
      </c>
      <c r="EN162" s="16" t="s">
        <v>533</v>
      </c>
    </row>
    <row r="163" spans="1:144" x14ac:dyDescent="0.3">
      <c r="A163" s="12" t="s">
        <v>51</v>
      </c>
      <c r="B163" s="6" t="s">
        <v>2288</v>
      </c>
      <c r="C163">
        <v>2</v>
      </c>
      <c r="D163" s="6">
        <v>1</v>
      </c>
      <c r="E163" s="30"/>
      <c r="F163" s="93"/>
      <c r="G163" s="18">
        <v>24.85</v>
      </c>
      <c r="H163" s="18">
        <v>27.13</v>
      </c>
      <c r="I163" s="18">
        <v>26.232999999999997</v>
      </c>
      <c r="J163" s="87">
        <v>0.82262520154820329</v>
      </c>
      <c r="K163" s="63">
        <v>1237</v>
      </c>
      <c r="L163" s="63">
        <v>2585</v>
      </c>
      <c r="M163" s="63">
        <v>1927</v>
      </c>
      <c r="N163" s="88">
        <v>495.41363189426534</v>
      </c>
      <c r="O163" s="99">
        <v>4.1823899999999998</v>
      </c>
      <c r="P163" s="6">
        <v>7.6726299999999998</v>
      </c>
      <c r="Q163" s="99">
        <v>-10.97935</v>
      </c>
      <c r="R163" s="6">
        <v>11.049340000000001</v>
      </c>
      <c r="S163" s="7">
        <v>1</v>
      </c>
      <c r="T163" s="7">
        <v>0</v>
      </c>
      <c r="U163" s="7">
        <v>1</v>
      </c>
      <c r="V163" s="7">
        <v>1</v>
      </c>
      <c r="W163" s="7">
        <v>1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1</v>
      </c>
      <c r="AD163" s="7">
        <v>1</v>
      </c>
      <c r="AE163" s="8">
        <v>0</v>
      </c>
      <c r="AF163" s="44">
        <v>1</v>
      </c>
      <c r="AG163" s="6"/>
      <c r="AH163">
        <v>26.5</v>
      </c>
      <c r="AI163">
        <v>1.5</v>
      </c>
      <c r="AJ163">
        <v>27.5</v>
      </c>
      <c r="AK163">
        <v>1.5</v>
      </c>
      <c r="AM163" s="6"/>
      <c r="AN163" s="12">
        <v>20</v>
      </c>
      <c r="AO163">
        <v>30</v>
      </c>
      <c r="AP163">
        <v>2</v>
      </c>
      <c r="AQ163">
        <v>0.05</v>
      </c>
      <c r="AS163" s="6"/>
      <c r="AT163"/>
      <c r="AY163" s="6"/>
      <c r="AZ163" s="12"/>
      <c r="BG163">
        <v>1</v>
      </c>
      <c r="BR163">
        <v>1</v>
      </c>
      <c r="BZ163">
        <v>1</v>
      </c>
      <c r="CH163">
        <v>1</v>
      </c>
      <c r="CI163">
        <v>1</v>
      </c>
      <c r="DW163">
        <v>1</v>
      </c>
      <c r="DY163" s="6">
        <v>1</v>
      </c>
      <c r="EA163">
        <v>1</v>
      </c>
      <c r="EG163">
        <v>1</v>
      </c>
      <c r="EH163">
        <v>1</v>
      </c>
      <c r="EM163" t="s">
        <v>539</v>
      </c>
      <c r="EN163" s="16" t="s">
        <v>533</v>
      </c>
    </row>
    <row r="164" spans="1:144" x14ac:dyDescent="0.3">
      <c r="A164" s="12" t="s">
        <v>51</v>
      </c>
      <c r="B164" s="6" t="s">
        <v>2324</v>
      </c>
      <c r="C164">
        <v>2</v>
      </c>
      <c r="D164" s="6">
        <v>1</v>
      </c>
      <c r="E164">
        <v>500</v>
      </c>
      <c r="F164" s="6">
        <v>1600</v>
      </c>
      <c r="G164" s="18">
        <v>18.72</v>
      </c>
      <c r="H164" s="18">
        <v>20.81</v>
      </c>
      <c r="I164" s="18">
        <v>19.79</v>
      </c>
      <c r="J164" s="87">
        <v>0.87158858796261585</v>
      </c>
      <c r="K164" s="63">
        <v>1155</v>
      </c>
      <c r="L164" s="63">
        <v>2109</v>
      </c>
      <c r="M164" s="63">
        <v>1534.25</v>
      </c>
      <c r="N164" s="88">
        <v>419.05399413440745</v>
      </c>
      <c r="O164" s="99">
        <v>-22.139279999999999</v>
      </c>
      <c r="P164" s="96">
        <v>-16.899999999999999</v>
      </c>
      <c r="Q164" s="99">
        <v>46.774940000000001</v>
      </c>
      <c r="R164" s="6">
        <v>48.42304</v>
      </c>
      <c r="S164" s="7">
        <v>1</v>
      </c>
      <c r="T164" s="7">
        <v>1</v>
      </c>
      <c r="U164" s="7">
        <v>0</v>
      </c>
      <c r="V164" s="7">
        <v>1</v>
      </c>
      <c r="W164" s="7">
        <v>1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1</v>
      </c>
      <c r="AD164" s="7">
        <v>1</v>
      </c>
      <c r="AE164" s="8">
        <v>0</v>
      </c>
      <c r="AF164" s="44">
        <v>1</v>
      </c>
      <c r="AG164" s="6"/>
      <c r="AH164">
        <v>23</v>
      </c>
      <c r="AI164">
        <v>5</v>
      </c>
      <c r="AJ164">
        <v>24</v>
      </c>
      <c r="AK164">
        <v>5</v>
      </c>
      <c r="AM164" s="6"/>
      <c r="AN164" s="12">
        <v>10</v>
      </c>
      <c r="AO164">
        <v>80</v>
      </c>
      <c r="AP164">
        <v>1.6</v>
      </c>
      <c r="AQ164">
        <v>0.05</v>
      </c>
      <c r="AS164" s="6"/>
      <c r="AT164">
        <v>15</v>
      </c>
      <c r="AU164">
        <v>6</v>
      </c>
      <c r="AV164">
        <v>42.5</v>
      </c>
      <c r="AW164">
        <v>3.5</v>
      </c>
      <c r="AY164" s="6"/>
      <c r="AZ164" s="12"/>
      <c r="BG164">
        <v>1</v>
      </c>
      <c r="BJ164" s="6">
        <v>1</v>
      </c>
      <c r="BL164" s="6">
        <v>1</v>
      </c>
      <c r="BZ164">
        <v>1</v>
      </c>
      <c r="CA164" s="6">
        <v>1</v>
      </c>
      <c r="CH164">
        <v>1</v>
      </c>
      <c r="CI164">
        <v>1</v>
      </c>
      <c r="DT164">
        <v>1</v>
      </c>
      <c r="DW164">
        <v>1</v>
      </c>
      <c r="DX164">
        <v>1</v>
      </c>
      <c r="DY164" s="6">
        <v>1</v>
      </c>
      <c r="EA164">
        <v>1</v>
      </c>
      <c r="EF164">
        <v>1</v>
      </c>
      <c r="EG164">
        <v>1</v>
      </c>
      <c r="EH164">
        <v>1</v>
      </c>
      <c r="EM164" t="s">
        <v>539</v>
      </c>
      <c r="EN164" s="16" t="s">
        <v>210</v>
      </c>
    </row>
    <row r="165" spans="1:144" x14ac:dyDescent="0.3">
      <c r="A165" s="12" t="s">
        <v>51</v>
      </c>
      <c r="B165" s="6" t="s">
        <v>2366</v>
      </c>
      <c r="C165">
        <v>2</v>
      </c>
      <c r="D165" s="6">
        <v>1</v>
      </c>
      <c r="E165">
        <v>700</v>
      </c>
      <c r="F165" s="6">
        <v>2000</v>
      </c>
      <c r="G165" s="18">
        <v>21.4</v>
      </c>
      <c r="H165" s="18">
        <v>22.15</v>
      </c>
      <c r="I165" s="18">
        <v>21.766666666666666</v>
      </c>
      <c r="J165" s="87">
        <v>0.3752776749732567</v>
      </c>
      <c r="K165" s="63">
        <v>1241</v>
      </c>
      <c r="L165" s="63">
        <v>1431</v>
      </c>
      <c r="M165" s="63">
        <v>1315.6666666666667</v>
      </c>
      <c r="N165" s="88">
        <v>101.31798129322027</v>
      </c>
      <c r="O165" s="99">
        <v>-12.01667</v>
      </c>
      <c r="P165" s="6">
        <v>-0.43717</v>
      </c>
      <c r="Q165" s="99">
        <v>28.423839999999998</v>
      </c>
      <c r="R165" s="96">
        <v>29.62</v>
      </c>
      <c r="S165" s="7">
        <v>1</v>
      </c>
      <c r="T165" s="7">
        <v>0</v>
      </c>
      <c r="U165" s="7">
        <v>0</v>
      </c>
      <c r="V165" s="7">
        <v>0</v>
      </c>
      <c r="W165" s="7">
        <v>1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1</v>
      </c>
      <c r="AD165" s="7">
        <v>0</v>
      </c>
      <c r="AE165" s="8">
        <v>0</v>
      </c>
      <c r="AF165" s="44">
        <v>1</v>
      </c>
      <c r="AG165" s="6"/>
      <c r="AH165">
        <v>27</v>
      </c>
      <c r="AI165">
        <v>2</v>
      </c>
      <c r="AM165" s="6"/>
      <c r="AN165" s="12">
        <v>22</v>
      </c>
      <c r="AO165">
        <v>26</v>
      </c>
      <c r="AS165" s="6"/>
      <c r="AT165"/>
      <c r="AY165" s="6"/>
      <c r="AZ165" s="12"/>
      <c r="BG165">
        <v>1</v>
      </c>
      <c r="BJ165" s="6">
        <v>1</v>
      </c>
      <c r="CB165">
        <v>1</v>
      </c>
      <c r="CE165">
        <v>1</v>
      </c>
      <c r="DY165" s="6">
        <v>1</v>
      </c>
      <c r="EM165" t="s">
        <v>539</v>
      </c>
      <c r="EN165" s="16" t="s">
        <v>924</v>
      </c>
    </row>
    <row r="166" spans="1:144" x14ac:dyDescent="0.3">
      <c r="A166" s="12" t="s">
        <v>51</v>
      </c>
      <c r="B166" s="6" t="s">
        <v>2395</v>
      </c>
      <c r="C166">
        <v>2</v>
      </c>
      <c r="D166" s="6">
        <v>1</v>
      </c>
      <c r="F166" s="6">
        <v>1000</v>
      </c>
      <c r="G166">
        <v>21.25</v>
      </c>
      <c r="H166">
        <v>26.39</v>
      </c>
      <c r="I166">
        <v>23.653333333333332</v>
      </c>
      <c r="J166" s="87">
        <v>1.9519699451238142</v>
      </c>
      <c r="K166">
        <v>917.71</v>
      </c>
      <c r="L166">
        <v>1427.18</v>
      </c>
      <c r="M166">
        <v>1082.0133333333333</v>
      </c>
      <c r="N166" s="88">
        <v>188.93991528172802</v>
      </c>
      <c r="O166" s="99">
        <v>-19.747630000000001</v>
      </c>
      <c r="P166" s="6">
        <v>-5.0987999999999998</v>
      </c>
      <c r="Q166" s="99">
        <v>33.315750000000001</v>
      </c>
      <c r="R166" s="6">
        <v>39.418469999999999</v>
      </c>
      <c r="S166" s="7">
        <v>1</v>
      </c>
      <c r="T166" s="7">
        <v>0</v>
      </c>
      <c r="U166" s="7">
        <v>0</v>
      </c>
      <c r="V166" s="7">
        <v>0</v>
      </c>
      <c r="W166" s="7">
        <v>1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1</v>
      </c>
      <c r="AD166" s="7">
        <v>0</v>
      </c>
      <c r="AE166" s="8">
        <v>0</v>
      </c>
      <c r="AF166" s="44">
        <v>1</v>
      </c>
      <c r="AG166" s="6"/>
      <c r="AH166">
        <v>25</v>
      </c>
      <c r="AI166">
        <v>2</v>
      </c>
      <c r="AJ166">
        <v>28.5</v>
      </c>
      <c r="AK166">
        <v>3.5</v>
      </c>
      <c r="AM166" s="6"/>
      <c r="AN166" s="12">
        <v>50</v>
      </c>
      <c r="AO166">
        <v>100</v>
      </c>
      <c r="AR166">
        <v>0.8</v>
      </c>
      <c r="AS166" s="6">
        <v>0.1</v>
      </c>
      <c r="AT166"/>
      <c r="AY166" s="6"/>
      <c r="AZ166" s="12"/>
      <c r="BF166">
        <v>1</v>
      </c>
      <c r="BG166">
        <v>1</v>
      </c>
      <c r="CH166">
        <v>1</v>
      </c>
      <c r="CI166">
        <v>1</v>
      </c>
      <c r="DY166" s="6">
        <v>1</v>
      </c>
      <c r="EM166" t="s">
        <v>539</v>
      </c>
      <c r="EN166" s="16" t="s">
        <v>5141</v>
      </c>
    </row>
    <row r="167" spans="1:144" x14ac:dyDescent="0.3">
      <c r="A167" s="12" t="s">
        <v>51</v>
      </c>
      <c r="B167" s="6" t="s">
        <v>2398</v>
      </c>
      <c r="C167">
        <v>2</v>
      </c>
      <c r="D167" s="6">
        <v>1</v>
      </c>
      <c r="E167" s="30"/>
      <c r="F167" s="93"/>
      <c r="G167" s="18">
        <v>24.23</v>
      </c>
      <c r="H167" s="18">
        <v>24.95</v>
      </c>
      <c r="I167" s="18">
        <v>24.59</v>
      </c>
      <c r="J167" s="87">
        <v>0.50911688245431341</v>
      </c>
      <c r="K167" s="63">
        <v>1575</v>
      </c>
      <c r="L167" s="63">
        <v>1919</v>
      </c>
      <c r="M167" s="63">
        <v>1747</v>
      </c>
      <c r="N167" s="88">
        <v>243.24473272817235</v>
      </c>
      <c r="O167" s="99">
        <v>2.9832999999999998</v>
      </c>
      <c r="P167" s="96">
        <v>3.359</v>
      </c>
      <c r="Q167" s="99">
        <v>11.966699999999999</v>
      </c>
      <c r="R167" s="6">
        <v>12.7409</v>
      </c>
      <c r="S167" s="7">
        <v>1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8">
        <v>0</v>
      </c>
      <c r="AF167" s="44">
        <v>1</v>
      </c>
      <c r="AG167" s="6"/>
      <c r="AL167">
        <v>25.5</v>
      </c>
      <c r="AM167" s="6">
        <v>1.5</v>
      </c>
      <c r="AN167" s="12">
        <v>10</v>
      </c>
      <c r="AO167">
        <v>20</v>
      </c>
      <c r="AS167" s="6"/>
      <c r="AT167"/>
      <c r="AY167" s="6"/>
      <c r="AZ167" s="12"/>
      <c r="BG167">
        <v>1</v>
      </c>
      <c r="EM167" t="s">
        <v>539</v>
      </c>
      <c r="EN167" s="16" t="s">
        <v>210</v>
      </c>
    </row>
    <row r="168" spans="1:144" x14ac:dyDescent="0.3">
      <c r="A168" s="12" t="s">
        <v>51</v>
      </c>
      <c r="B168" s="6" t="s">
        <v>2413</v>
      </c>
      <c r="C168">
        <v>2</v>
      </c>
      <c r="D168" s="6">
        <v>1</v>
      </c>
      <c r="E168">
        <v>1400</v>
      </c>
      <c r="F168" s="6">
        <v>2000</v>
      </c>
      <c r="G168" s="18">
        <v>21.25</v>
      </c>
      <c r="H168" s="18">
        <v>21.61</v>
      </c>
      <c r="I168" s="18">
        <v>21.483333333333334</v>
      </c>
      <c r="J168" s="87">
        <v>0.20231987873991336</v>
      </c>
      <c r="K168" s="63">
        <v>815</v>
      </c>
      <c r="L168" s="63">
        <v>1053</v>
      </c>
      <c r="M168" s="63">
        <v>928.66666666666663</v>
      </c>
      <c r="N168" s="88">
        <v>119.35800489842839</v>
      </c>
      <c r="O168" s="99">
        <v>-10.58686</v>
      </c>
      <c r="P168" s="6">
        <v>-7.7782200000000001</v>
      </c>
      <c r="Q168" s="99">
        <v>33.353549999999998</v>
      </c>
      <c r="R168" s="6">
        <v>36.704210000000003</v>
      </c>
      <c r="S168" s="7">
        <v>0</v>
      </c>
      <c r="T168" s="7">
        <v>0</v>
      </c>
      <c r="U168" s="7">
        <v>0</v>
      </c>
      <c r="V168" s="7">
        <v>1</v>
      </c>
      <c r="W168" s="7">
        <v>1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1</v>
      </c>
      <c r="AD168" s="7">
        <v>1</v>
      </c>
      <c r="AE168" s="8">
        <v>0</v>
      </c>
      <c r="AF168" s="44">
        <v>1</v>
      </c>
      <c r="AG168" s="6"/>
      <c r="AL168">
        <v>26</v>
      </c>
      <c r="AM168" s="6">
        <v>3</v>
      </c>
      <c r="AN168" s="12">
        <v>60</v>
      </c>
      <c r="AO168">
        <v>90</v>
      </c>
      <c r="AP168">
        <v>2</v>
      </c>
      <c r="AQ168">
        <v>0.05</v>
      </c>
      <c r="AR168">
        <v>2.5</v>
      </c>
      <c r="AS168" s="6">
        <v>0.1</v>
      </c>
      <c r="AT168"/>
      <c r="AY168" s="6"/>
      <c r="AZ168" s="12"/>
      <c r="CA168" s="6">
        <v>1</v>
      </c>
      <c r="CB168">
        <v>1</v>
      </c>
      <c r="CE168">
        <v>1</v>
      </c>
      <c r="CH168">
        <v>1</v>
      </c>
      <c r="CI168">
        <v>1</v>
      </c>
      <c r="DT168">
        <v>1</v>
      </c>
      <c r="DU168">
        <v>1</v>
      </c>
      <c r="DW168">
        <v>1</v>
      </c>
      <c r="EA168">
        <v>1</v>
      </c>
      <c r="EM168" t="s">
        <v>539</v>
      </c>
      <c r="EN168" s="16" t="s">
        <v>533</v>
      </c>
    </row>
    <row r="169" spans="1:144" x14ac:dyDescent="0.3">
      <c r="A169" s="12" t="s">
        <v>51</v>
      </c>
      <c r="B169" s="6" t="s">
        <v>2429</v>
      </c>
      <c r="C169">
        <v>2</v>
      </c>
      <c r="D169" s="6">
        <v>1</v>
      </c>
      <c r="E169">
        <v>900</v>
      </c>
      <c r="F169" s="6">
        <v>1800</v>
      </c>
      <c r="G169">
        <v>22.05</v>
      </c>
      <c r="H169">
        <v>26.37</v>
      </c>
      <c r="I169">
        <v>23.567500000000003</v>
      </c>
      <c r="J169" s="87">
        <v>1.9506302400335471</v>
      </c>
      <c r="K169">
        <v>1581.1</v>
      </c>
      <c r="L169">
        <v>2365.5</v>
      </c>
      <c r="M169">
        <v>1974.0049999999999</v>
      </c>
      <c r="N169" s="88">
        <v>320.7697529901061</v>
      </c>
      <c r="O169">
        <v>5.4459400000000002</v>
      </c>
      <c r="P169" s="6">
        <v>11.828620000000001</v>
      </c>
      <c r="Q169">
        <v>6.6712499999999997</v>
      </c>
      <c r="R169" s="6">
        <v>6.7495900000000004</v>
      </c>
      <c r="S169" s="7">
        <v>1</v>
      </c>
      <c r="T169" s="7">
        <v>0</v>
      </c>
      <c r="U169" s="7">
        <v>0</v>
      </c>
      <c r="V169" s="7">
        <v>1</v>
      </c>
      <c r="W169" s="7">
        <v>1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1</v>
      </c>
      <c r="AD169" s="7">
        <v>0</v>
      </c>
      <c r="AE169" s="8">
        <v>0</v>
      </c>
      <c r="AF169" s="44">
        <v>1</v>
      </c>
      <c r="AG169" s="6"/>
      <c r="AH169">
        <v>28.5</v>
      </c>
      <c r="AI169">
        <v>1.5</v>
      </c>
      <c r="AJ169">
        <v>40</v>
      </c>
      <c r="AM169" s="6"/>
      <c r="AN169" s="12"/>
      <c r="AS169" s="6"/>
      <c r="AT169"/>
      <c r="AY169" s="6"/>
      <c r="AZ169" s="12"/>
      <c r="BG169">
        <v>1</v>
      </c>
      <c r="BJ169" s="6">
        <v>1</v>
      </c>
      <c r="CA169" s="6">
        <v>1</v>
      </c>
      <c r="CE169">
        <v>1</v>
      </c>
      <c r="CH169">
        <v>1</v>
      </c>
      <c r="CI169">
        <v>1</v>
      </c>
      <c r="DV169">
        <v>1</v>
      </c>
      <c r="EM169" t="s">
        <v>539</v>
      </c>
      <c r="EN169" s="16" t="s">
        <v>5077</v>
      </c>
    </row>
    <row r="170" spans="1:144" x14ac:dyDescent="0.3">
      <c r="A170" s="12" t="s">
        <v>51</v>
      </c>
      <c r="B170" s="6" t="s">
        <v>2438</v>
      </c>
      <c r="C170">
        <v>2</v>
      </c>
      <c r="D170" s="6">
        <v>1</v>
      </c>
      <c r="E170">
        <v>690</v>
      </c>
      <c r="F170" s="6">
        <v>1250</v>
      </c>
      <c r="G170" s="18">
        <v>24.69</v>
      </c>
      <c r="H170" s="18">
        <v>24.69</v>
      </c>
      <c r="I170" s="18">
        <v>24.69</v>
      </c>
      <c r="J170" s="87">
        <v>0</v>
      </c>
      <c r="K170" s="63">
        <v>1203</v>
      </c>
      <c r="L170" s="63">
        <v>1203</v>
      </c>
      <c r="M170" s="63">
        <v>1203</v>
      </c>
      <c r="N170" s="88">
        <v>0</v>
      </c>
      <c r="O170" s="99">
        <v>-16.16743</v>
      </c>
      <c r="P170" s="6">
        <v>-16.16743</v>
      </c>
      <c r="Q170" s="99">
        <v>35.621299999999998</v>
      </c>
      <c r="R170" s="96">
        <v>35.621299999999998</v>
      </c>
      <c r="S170" s="7">
        <v>1</v>
      </c>
      <c r="T170" s="7">
        <v>0</v>
      </c>
      <c r="U170" s="7">
        <v>0</v>
      </c>
      <c r="V170" s="7">
        <v>0</v>
      </c>
      <c r="W170" s="7">
        <v>1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8">
        <v>0</v>
      </c>
      <c r="AF170" s="44">
        <v>3</v>
      </c>
      <c r="AG170" s="6"/>
      <c r="AH170">
        <v>21</v>
      </c>
      <c r="AI170">
        <v>3</v>
      </c>
      <c r="AM170" s="6"/>
      <c r="AN170" s="12">
        <v>150</v>
      </c>
      <c r="AO170">
        <v>200</v>
      </c>
      <c r="AP170">
        <v>1.9</v>
      </c>
      <c r="AQ170">
        <v>0.1</v>
      </c>
      <c r="AS170" s="6"/>
      <c r="AT170"/>
      <c r="AY170" s="6"/>
      <c r="AZ170" s="12"/>
      <c r="BG170">
        <v>1</v>
      </c>
      <c r="BJ170" s="6">
        <v>1</v>
      </c>
      <c r="CE170">
        <v>1</v>
      </c>
      <c r="CH170">
        <v>1</v>
      </c>
      <c r="CI170">
        <v>1</v>
      </c>
      <c r="EM170" t="s">
        <v>539</v>
      </c>
      <c r="EN170" s="16" t="s">
        <v>924</v>
      </c>
    </row>
    <row r="171" spans="1:144" x14ac:dyDescent="0.3">
      <c r="A171" s="12" t="s">
        <v>51</v>
      </c>
      <c r="B171" s="6" t="s">
        <v>2474</v>
      </c>
      <c r="C171">
        <v>2</v>
      </c>
      <c r="D171" s="6">
        <v>1</v>
      </c>
      <c r="E171">
        <v>0</v>
      </c>
      <c r="F171" s="6">
        <v>300</v>
      </c>
      <c r="G171" s="18">
        <v>26.9</v>
      </c>
      <c r="H171" s="18">
        <v>26.9</v>
      </c>
      <c r="I171" s="18">
        <v>26.9</v>
      </c>
      <c r="J171" s="87">
        <v>0</v>
      </c>
      <c r="K171" s="63">
        <v>1529</v>
      </c>
      <c r="L171" s="63">
        <v>1529</v>
      </c>
      <c r="M171" s="63">
        <v>1529</v>
      </c>
      <c r="N171" s="88">
        <v>0</v>
      </c>
      <c r="O171" s="99">
        <v>5.2202700000000002</v>
      </c>
      <c r="P171" s="6">
        <v>5.2202700000000002</v>
      </c>
      <c r="Q171" s="99">
        <v>-4.1983699999999997</v>
      </c>
      <c r="R171" s="6">
        <v>-4.1983699999999997</v>
      </c>
      <c r="S171" s="7">
        <v>1</v>
      </c>
      <c r="T171" s="7">
        <v>0</v>
      </c>
      <c r="U171" s="7">
        <v>0</v>
      </c>
      <c r="V171" s="7">
        <v>0</v>
      </c>
      <c r="W171" s="7">
        <v>1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8">
        <v>0</v>
      </c>
      <c r="AF171" s="44">
        <v>3</v>
      </c>
      <c r="AG171" s="6">
        <v>1</v>
      </c>
      <c r="AH171">
        <v>28.5</v>
      </c>
      <c r="AI171">
        <v>5.5</v>
      </c>
      <c r="AJ171">
        <v>32</v>
      </c>
      <c r="AK171">
        <v>5</v>
      </c>
      <c r="AM171" s="6"/>
      <c r="AN171" s="12">
        <v>30</v>
      </c>
      <c r="AO171">
        <v>144</v>
      </c>
      <c r="AP171">
        <v>1.5</v>
      </c>
      <c r="AQ171">
        <v>0.05</v>
      </c>
      <c r="AR171">
        <v>1.3</v>
      </c>
      <c r="AS171" s="6">
        <v>0.2</v>
      </c>
      <c r="AT171"/>
      <c r="AY171" s="6"/>
      <c r="AZ171" s="12"/>
      <c r="BG171">
        <v>1</v>
      </c>
      <c r="BI171">
        <v>1</v>
      </c>
      <c r="CB171">
        <v>1</v>
      </c>
      <c r="CH171">
        <v>1</v>
      </c>
      <c r="EM171" t="s">
        <v>539</v>
      </c>
      <c r="EN171" s="16" t="s">
        <v>210</v>
      </c>
    </row>
    <row r="172" spans="1:144" x14ac:dyDescent="0.3">
      <c r="A172" s="12" t="s">
        <v>51</v>
      </c>
      <c r="B172" s="6" t="s">
        <v>2475</v>
      </c>
      <c r="C172">
        <v>2</v>
      </c>
      <c r="D172" s="6">
        <v>1</v>
      </c>
      <c r="E172" s="30"/>
      <c r="F172" s="93"/>
      <c r="G172" s="18">
        <v>24.23</v>
      </c>
      <c r="H172" s="18">
        <v>26.29</v>
      </c>
      <c r="I172" s="18">
        <v>25.259999999999998</v>
      </c>
      <c r="J172" s="87">
        <v>1.4566399692442871</v>
      </c>
      <c r="K172" s="63">
        <v>1575</v>
      </c>
      <c r="L172" s="63">
        <v>2002</v>
      </c>
      <c r="M172" s="63">
        <v>1788.5</v>
      </c>
      <c r="N172" s="88">
        <v>301.93459556665579</v>
      </c>
      <c r="O172" s="99">
        <v>-1.9424999999999999</v>
      </c>
      <c r="P172" s="6">
        <v>3.1908099999999999</v>
      </c>
      <c r="Q172" s="99">
        <v>9.8524999999999991</v>
      </c>
      <c r="R172" s="6">
        <v>12.812060000000001</v>
      </c>
      <c r="S172" s="7">
        <v>1</v>
      </c>
      <c r="T172" s="7">
        <v>0</v>
      </c>
      <c r="U172" s="7">
        <v>0</v>
      </c>
      <c r="V172" s="7">
        <v>0</v>
      </c>
      <c r="W172" s="7">
        <v>1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8">
        <v>0</v>
      </c>
      <c r="AF172" s="44">
        <v>1</v>
      </c>
      <c r="AG172" s="6"/>
      <c r="AH172">
        <v>31.5</v>
      </c>
      <c r="AI172">
        <v>1.5</v>
      </c>
      <c r="AM172" s="6"/>
      <c r="AN172" s="12">
        <v>6</v>
      </c>
      <c r="AO172">
        <v>10</v>
      </c>
      <c r="AP172">
        <v>4.5999999999999996</v>
      </c>
      <c r="AQ172">
        <v>0.05</v>
      </c>
      <c r="AR172">
        <v>2.5</v>
      </c>
      <c r="AS172" s="6">
        <v>0.5</v>
      </c>
      <c r="AT172"/>
      <c r="AY172" s="6"/>
      <c r="AZ172" s="12"/>
      <c r="BG172">
        <v>1</v>
      </c>
      <c r="CB172">
        <v>1</v>
      </c>
      <c r="EM172" t="s">
        <v>539</v>
      </c>
      <c r="EN172" s="16" t="s">
        <v>210</v>
      </c>
    </row>
    <row r="173" spans="1:144" x14ac:dyDescent="0.3">
      <c r="A173" s="12" t="s">
        <v>94</v>
      </c>
      <c r="B173" s="6" t="s">
        <v>2504</v>
      </c>
      <c r="C173">
        <v>1</v>
      </c>
      <c r="D173" s="6">
        <v>1</v>
      </c>
      <c r="E173">
        <v>0</v>
      </c>
      <c r="F173" s="6">
        <v>1540</v>
      </c>
      <c r="G173">
        <v>18.68</v>
      </c>
      <c r="H173">
        <v>27.74</v>
      </c>
      <c r="I173">
        <v>25.564651162790692</v>
      </c>
      <c r="J173" s="87">
        <v>1.7401742507675284</v>
      </c>
      <c r="K173">
        <v>1055.8499999999999</v>
      </c>
      <c r="L173">
        <v>4892.0200000000004</v>
      </c>
      <c r="M173">
        <v>1978.5055813953493</v>
      </c>
      <c r="N173" s="88">
        <v>687.43318022052517</v>
      </c>
      <c r="O173" s="12">
        <v>2.91316</v>
      </c>
      <c r="P173" s="6">
        <v>19.321809999999999</v>
      </c>
      <c r="Q173">
        <v>-96.365170000000006</v>
      </c>
      <c r="R173" s="6">
        <v>-60.705640000000002</v>
      </c>
      <c r="S173" s="7">
        <v>1</v>
      </c>
      <c r="T173" s="7">
        <v>1</v>
      </c>
      <c r="U173" s="7">
        <v>0</v>
      </c>
      <c r="V173" s="7">
        <v>0</v>
      </c>
      <c r="W173" s="7">
        <v>1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1</v>
      </c>
      <c r="AD173" s="7">
        <v>1</v>
      </c>
      <c r="AE173" s="8">
        <v>0</v>
      </c>
      <c r="AF173" s="44">
        <v>1</v>
      </c>
      <c r="AG173" s="6"/>
      <c r="AH173">
        <v>30</v>
      </c>
      <c r="AM173" s="6"/>
      <c r="AN173" s="12"/>
      <c r="AS173" s="6"/>
      <c r="AT173"/>
      <c r="AY173" s="6"/>
      <c r="AZ173" s="12"/>
      <c r="BF173">
        <v>1</v>
      </c>
      <c r="BG173">
        <v>1</v>
      </c>
      <c r="BJ173" s="6">
        <v>1</v>
      </c>
      <c r="BK173">
        <v>1</v>
      </c>
      <c r="BL173" s="6">
        <v>1</v>
      </c>
      <c r="CH173">
        <v>1</v>
      </c>
      <c r="CI173">
        <v>1</v>
      </c>
      <c r="DU173">
        <v>1</v>
      </c>
      <c r="DY173" s="6">
        <v>1</v>
      </c>
      <c r="EA173">
        <v>1</v>
      </c>
      <c r="EH173">
        <v>1</v>
      </c>
      <c r="EM173" t="s">
        <v>1180</v>
      </c>
      <c r="EN173" s="16" t="s">
        <v>4813</v>
      </c>
    </row>
    <row r="174" spans="1:144" x14ac:dyDescent="0.3">
      <c r="A174" s="12" t="s">
        <v>94</v>
      </c>
      <c r="B174" s="6" t="s">
        <v>2507</v>
      </c>
      <c r="C174">
        <v>1</v>
      </c>
      <c r="D174" s="6">
        <v>1</v>
      </c>
      <c r="E174">
        <v>0</v>
      </c>
      <c r="F174" s="6">
        <v>1000</v>
      </c>
      <c r="G174" s="18">
        <v>22.67</v>
      </c>
      <c r="H174" s="18">
        <v>26.13</v>
      </c>
      <c r="I174" s="18">
        <v>24.934999999999999</v>
      </c>
      <c r="J174" s="87">
        <v>1.5742617317333214</v>
      </c>
      <c r="K174" s="63">
        <v>1260</v>
      </c>
      <c r="L174" s="63">
        <v>1918</v>
      </c>
      <c r="M174" s="63">
        <v>1624.25</v>
      </c>
      <c r="N174" s="88">
        <v>282.66160569368691</v>
      </c>
      <c r="O174" s="99">
        <v>-20.746960000000001</v>
      </c>
      <c r="P174" s="6">
        <v>-13.76233</v>
      </c>
      <c r="Q174" s="99">
        <v>-66.098479999999995</v>
      </c>
      <c r="R174" s="6">
        <v>-43.615319999999997</v>
      </c>
      <c r="S174" s="7">
        <v>1</v>
      </c>
      <c r="T174" s="7">
        <v>1</v>
      </c>
      <c r="U174" s="7">
        <v>1</v>
      </c>
      <c r="V174" s="7">
        <v>1</v>
      </c>
      <c r="W174" s="7">
        <v>1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8">
        <v>0</v>
      </c>
      <c r="AF174" s="44">
        <v>1</v>
      </c>
      <c r="AG174" s="6"/>
      <c r="AL174">
        <v>35</v>
      </c>
      <c r="AM174" s="6">
        <v>5</v>
      </c>
      <c r="AN174" s="12"/>
      <c r="AS174" s="6"/>
      <c r="AT174"/>
      <c r="AY174" s="6"/>
      <c r="AZ174" s="12"/>
      <c r="BF174">
        <v>1</v>
      </c>
      <c r="BG174">
        <v>1</v>
      </c>
      <c r="BL174" s="6">
        <v>1</v>
      </c>
      <c r="BR174">
        <v>1</v>
      </c>
      <c r="BZ174">
        <v>1</v>
      </c>
      <c r="CH174">
        <v>1</v>
      </c>
      <c r="CI174">
        <v>1</v>
      </c>
      <c r="EM174" t="s">
        <v>537</v>
      </c>
      <c r="EN174" s="16" t="s">
        <v>210</v>
      </c>
    </row>
    <row r="175" spans="1:144" x14ac:dyDescent="0.3">
      <c r="A175" s="12" t="s">
        <v>94</v>
      </c>
      <c r="B175" s="6" t="s">
        <v>2517</v>
      </c>
      <c r="C175">
        <v>1</v>
      </c>
      <c r="D175" s="6">
        <v>1</v>
      </c>
      <c r="E175">
        <v>600</v>
      </c>
      <c r="F175" s="6">
        <v>800</v>
      </c>
      <c r="G175">
        <v>12.53</v>
      </c>
      <c r="H175">
        <v>12.53</v>
      </c>
      <c r="I175">
        <v>12.53</v>
      </c>
      <c r="J175" s="6">
        <v>0</v>
      </c>
      <c r="K175">
        <v>286.36</v>
      </c>
      <c r="L175">
        <v>286.36</v>
      </c>
      <c r="M175">
        <v>286.36</v>
      </c>
      <c r="N175" s="6">
        <v>0</v>
      </c>
      <c r="O175" s="99">
        <v>-40.888660000000002</v>
      </c>
      <c r="P175" s="6">
        <v>-40.888660000000002</v>
      </c>
      <c r="Q175" s="99">
        <v>-66.560649999999995</v>
      </c>
      <c r="R175" s="6">
        <v>-66.560649999999995</v>
      </c>
      <c r="S175" s="7">
        <v>1</v>
      </c>
      <c r="T175" s="7">
        <v>0</v>
      </c>
      <c r="U175" s="7">
        <v>0</v>
      </c>
      <c r="V175" s="7">
        <v>0</v>
      </c>
      <c r="W175" s="7">
        <v>1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8">
        <v>0</v>
      </c>
      <c r="AF175" s="44">
        <v>5</v>
      </c>
      <c r="AG175" s="6"/>
      <c r="AH175">
        <v>31.5</v>
      </c>
      <c r="AI175">
        <v>3.5</v>
      </c>
      <c r="AJ175">
        <v>37</v>
      </c>
      <c r="AK175">
        <v>7</v>
      </c>
      <c r="AM175" s="6"/>
      <c r="AN175" s="246">
        <v>78</v>
      </c>
      <c r="AO175" s="247"/>
      <c r="AP175">
        <v>1.8</v>
      </c>
      <c r="AQ175">
        <v>0.05</v>
      </c>
      <c r="AR175">
        <v>0.6</v>
      </c>
      <c r="AS175" s="6">
        <v>0.1</v>
      </c>
      <c r="AT175"/>
      <c r="AY175" s="6"/>
      <c r="AZ175" s="12"/>
      <c r="CB175">
        <v>1</v>
      </c>
      <c r="CM175">
        <v>1</v>
      </c>
      <c r="EM175" t="s">
        <v>537</v>
      </c>
      <c r="EN175" s="16" t="s">
        <v>210</v>
      </c>
    </row>
    <row r="176" spans="1:144" x14ac:dyDescent="0.3">
      <c r="A176" s="12" t="s">
        <v>94</v>
      </c>
      <c r="B176" s="6" t="s">
        <v>2519</v>
      </c>
      <c r="C176">
        <v>1</v>
      </c>
      <c r="D176" s="6">
        <v>1</v>
      </c>
      <c r="E176">
        <v>165</v>
      </c>
      <c r="F176" s="6">
        <v>793</v>
      </c>
      <c r="G176" s="18">
        <v>22.15</v>
      </c>
      <c r="H176" s="18">
        <v>27.21</v>
      </c>
      <c r="I176" s="18">
        <v>24.261428571428574</v>
      </c>
      <c r="J176" s="87">
        <v>1.9565482238833147</v>
      </c>
      <c r="K176" s="63">
        <v>791</v>
      </c>
      <c r="L176" s="63">
        <v>1918</v>
      </c>
      <c r="M176" s="63">
        <v>1289.1428571428571</v>
      </c>
      <c r="N176" s="88">
        <v>371.99526366672472</v>
      </c>
      <c r="O176" s="99">
        <v>-23.8</v>
      </c>
      <c r="P176" s="96">
        <v>-5.0332999999999997</v>
      </c>
      <c r="Q176" s="99">
        <v>-57.683329999999998</v>
      </c>
      <c r="R176" s="6">
        <v>-38.433329999999998</v>
      </c>
      <c r="S176" s="7">
        <v>1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8">
        <v>0</v>
      </c>
      <c r="AF176" s="44">
        <v>1</v>
      </c>
      <c r="AG176" s="6"/>
      <c r="AH176">
        <v>19</v>
      </c>
      <c r="AJ176">
        <v>22</v>
      </c>
      <c r="AM176" s="6"/>
      <c r="AN176" s="12"/>
      <c r="AS176" s="6"/>
      <c r="AT176"/>
      <c r="AY176" s="6"/>
      <c r="AZ176" s="12"/>
      <c r="BF176">
        <v>1</v>
      </c>
      <c r="CB176">
        <v>1</v>
      </c>
      <c r="CH176">
        <v>1</v>
      </c>
      <c r="EM176" t="s">
        <v>537</v>
      </c>
      <c r="EN176" s="16" t="s">
        <v>210</v>
      </c>
    </row>
    <row r="177" spans="1:144" x14ac:dyDescent="0.3">
      <c r="A177" s="12" t="s">
        <v>94</v>
      </c>
      <c r="B177" s="6" t="s">
        <v>2528</v>
      </c>
      <c r="C177">
        <v>2</v>
      </c>
      <c r="D177" s="6">
        <v>2</v>
      </c>
      <c r="E177">
        <v>0</v>
      </c>
      <c r="F177" s="6">
        <v>430</v>
      </c>
      <c r="G177">
        <v>28.08</v>
      </c>
      <c r="H177">
        <v>28.08</v>
      </c>
      <c r="I177">
        <v>28.08</v>
      </c>
      <c r="J177" s="6">
        <v>0</v>
      </c>
      <c r="K177">
        <v>1717.51</v>
      </c>
      <c r="L177">
        <v>1717.51</v>
      </c>
      <c r="M177">
        <v>1717.51</v>
      </c>
      <c r="N177" s="6">
        <v>0</v>
      </c>
      <c r="O177" s="12">
        <v>16.659770000000002</v>
      </c>
      <c r="P177" s="6">
        <v>16.49447</v>
      </c>
      <c r="Q177">
        <v>-62.311109999999999</v>
      </c>
      <c r="R177" s="6">
        <v>-62.055050000000001</v>
      </c>
      <c r="S177" s="7">
        <v>1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1</v>
      </c>
      <c r="AD177" s="7">
        <v>0</v>
      </c>
      <c r="AE177" s="8">
        <v>0</v>
      </c>
      <c r="AF177" s="44">
        <v>5</v>
      </c>
      <c r="AG177" s="6">
        <v>1</v>
      </c>
      <c r="AH177">
        <v>159</v>
      </c>
      <c r="AJ177">
        <v>167</v>
      </c>
      <c r="AM177" s="6"/>
      <c r="AN177" s="12">
        <v>3</v>
      </c>
      <c r="AO177">
        <v>78</v>
      </c>
      <c r="AR177">
        <v>1.25</v>
      </c>
      <c r="AS177" s="6">
        <v>0.25</v>
      </c>
      <c r="AT177"/>
      <c r="AX177">
        <v>7</v>
      </c>
      <c r="AY177" s="6">
        <v>1</v>
      </c>
      <c r="AZ177" s="12"/>
      <c r="BG177">
        <v>1</v>
      </c>
      <c r="DV177">
        <v>1</v>
      </c>
      <c r="EM177" t="s">
        <v>538</v>
      </c>
      <c r="EN177" s="16" t="s">
        <v>4816</v>
      </c>
    </row>
    <row r="178" spans="1:144" x14ac:dyDescent="0.3">
      <c r="A178" s="12" t="s">
        <v>94</v>
      </c>
      <c r="B178" s="6" t="s">
        <v>2530</v>
      </c>
      <c r="C178">
        <v>2</v>
      </c>
      <c r="D178" s="6">
        <v>1</v>
      </c>
      <c r="E178">
        <v>0</v>
      </c>
      <c r="F178" s="6">
        <v>1750</v>
      </c>
      <c r="G178">
        <v>10.63</v>
      </c>
      <c r="H178">
        <v>28.38</v>
      </c>
      <c r="I178">
        <v>24.087199999999999</v>
      </c>
      <c r="J178" s="87">
        <v>3.872204476807021</v>
      </c>
      <c r="K178">
        <v>452.16</v>
      </c>
      <c r="L178">
        <v>2935.46</v>
      </c>
      <c r="M178">
        <v>1674.9991999999997</v>
      </c>
      <c r="N178" s="88">
        <v>600.05613130582628</v>
      </c>
      <c r="O178" s="12">
        <v>-29.509309999999999</v>
      </c>
      <c r="P178" s="6">
        <v>11.32939</v>
      </c>
      <c r="Q178">
        <v>-76.677480000000003</v>
      </c>
      <c r="R178" s="6">
        <v>-34.928240000000002</v>
      </c>
      <c r="S178" s="7">
        <v>1</v>
      </c>
      <c r="T178" s="7">
        <v>1</v>
      </c>
      <c r="U178" s="7">
        <v>0</v>
      </c>
      <c r="V178" s="7">
        <v>1</v>
      </c>
      <c r="W178" s="7">
        <v>1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1</v>
      </c>
      <c r="AD178" s="7">
        <v>1</v>
      </c>
      <c r="AE178" s="8">
        <v>0</v>
      </c>
      <c r="AF178" s="44">
        <v>1</v>
      </c>
      <c r="AG178" s="6"/>
      <c r="AH178">
        <v>43.6</v>
      </c>
      <c r="AI178">
        <v>2.4</v>
      </c>
      <c r="AJ178">
        <v>45.6</v>
      </c>
      <c r="AK178">
        <v>2.2000000000000002</v>
      </c>
      <c r="AM178" s="6"/>
      <c r="AN178" s="12"/>
      <c r="AS178" s="6"/>
      <c r="AT178"/>
      <c r="AY178" s="6"/>
      <c r="AZ178" s="12"/>
      <c r="BF178">
        <v>1</v>
      </c>
      <c r="BG178">
        <v>1</v>
      </c>
      <c r="BJ178" s="6">
        <v>1</v>
      </c>
      <c r="BK178">
        <v>1</v>
      </c>
      <c r="BL178" s="6">
        <v>1</v>
      </c>
      <c r="BY178">
        <v>1</v>
      </c>
      <c r="BZ178">
        <v>1</v>
      </c>
      <c r="CE178">
        <v>1</v>
      </c>
      <c r="CF178">
        <v>1</v>
      </c>
      <c r="CI178">
        <v>1</v>
      </c>
      <c r="DX178">
        <v>1</v>
      </c>
      <c r="DY178" s="6">
        <v>1</v>
      </c>
      <c r="EA178">
        <v>1</v>
      </c>
      <c r="EH178">
        <v>1</v>
      </c>
      <c r="EM178" t="s">
        <v>537</v>
      </c>
      <c r="EN178" s="16" t="s">
        <v>4826</v>
      </c>
    </row>
    <row r="179" spans="1:144" x14ac:dyDescent="0.3">
      <c r="A179" s="12" t="s">
        <v>94</v>
      </c>
      <c r="B179" s="6" t="s">
        <v>2550</v>
      </c>
      <c r="C179">
        <v>2</v>
      </c>
      <c r="D179" s="6">
        <v>1</v>
      </c>
      <c r="E179">
        <v>500</v>
      </c>
      <c r="F179" s="6">
        <v>800</v>
      </c>
      <c r="G179" s="18">
        <v>22.25</v>
      </c>
      <c r="H179" s="18">
        <v>22.25</v>
      </c>
      <c r="I179" s="18">
        <v>22.25</v>
      </c>
      <c r="J179" s="87">
        <v>0</v>
      </c>
      <c r="K179" s="63">
        <v>1359</v>
      </c>
      <c r="L179" s="63">
        <v>1359</v>
      </c>
      <c r="M179" s="63">
        <v>1359</v>
      </c>
      <c r="N179" s="88">
        <v>0</v>
      </c>
      <c r="O179" s="99">
        <v>-23.783300000000001</v>
      </c>
      <c r="P179" s="96">
        <v>-23.783300000000001</v>
      </c>
      <c r="Q179" s="99">
        <v>-46.316699999999997</v>
      </c>
      <c r="R179" s="96">
        <v>-46.316699999999997</v>
      </c>
      <c r="S179" s="7">
        <v>1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8">
        <v>0</v>
      </c>
      <c r="AF179" s="44">
        <v>1</v>
      </c>
      <c r="AG179" s="6"/>
      <c r="AH179">
        <v>23</v>
      </c>
      <c r="AI179">
        <v>3</v>
      </c>
      <c r="AJ179">
        <v>27.65</v>
      </c>
      <c r="AK179">
        <v>2.4500000000000002</v>
      </c>
      <c r="AM179" s="6"/>
      <c r="AN179" s="12"/>
      <c r="AS179" s="6"/>
      <c r="AT179"/>
      <c r="AY179" s="6"/>
      <c r="AZ179" s="12"/>
      <c r="BG179">
        <v>1</v>
      </c>
      <c r="CI179">
        <v>1</v>
      </c>
      <c r="EM179" t="s">
        <v>537</v>
      </c>
      <c r="EN179" s="16" t="s">
        <v>210</v>
      </c>
    </row>
    <row r="180" spans="1:144" x14ac:dyDescent="0.3">
      <c r="A180" s="12" t="s">
        <v>70</v>
      </c>
      <c r="B180" s="6" t="s">
        <v>2588</v>
      </c>
      <c r="C180">
        <v>1</v>
      </c>
      <c r="D180" s="6">
        <v>1</v>
      </c>
      <c r="E180">
        <v>900</v>
      </c>
      <c r="F180" s="6">
        <v>2200</v>
      </c>
      <c r="G180" s="18">
        <v>19.600000000000001</v>
      </c>
      <c r="H180" s="18">
        <v>23.65</v>
      </c>
      <c r="I180" s="18">
        <v>21.353333333333335</v>
      </c>
      <c r="J180" s="87">
        <v>2.0789500555168052</v>
      </c>
      <c r="K180" s="63">
        <v>1566</v>
      </c>
      <c r="L180" s="63">
        <v>2109</v>
      </c>
      <c r="M180" s="63">
        <v>1868.6666666666667</v>
      </c>
      <c r="N180" s="88">
        <v>276.81461907445032</v>
      </c>
      <c r="O180" s="99">
        <v>-18.93646</v>
      </c>
      <c r="P180" s="6">
        <v>-14.336040000000001</v>
      </c>
      <c r="Q180" s="99">
        <v>47.282490000000003</v>
      </c>
      <c r="R180" s="6">
        <v>48.412840000000003</v>
      </c>
      <c r="S180" s="7">
        <v>1</v>
      </c>
      <c r="T180" s="7">
        <v>0</v>
      </c>
      <c r="U180" s="7">
        <v>0</v>
      </c>
      <c r="V180" s="7">
        <v>0</v>
      </c>
      <c r="W180" s="7">
        <v>1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1</v>
      </c>
      <c r="AD180" s="7">
        <v>1</v>
      </c>
      <c r="AE180" s="8">
        <v>0</v>
      </c>
      <c r="AF180" s="44">
        <v>1</v>
      </c>
      <c r="AG180" s="6"/>
      <c r="AH180">
        <v>60</v>
      </c>
      <c r="AI180">
        <v>10</v>
      </c>
      <c r="AJ180">
        <v>81</v>
      </c>
      <c r="AK180">
        <v>6</v>
      </c>
      <c r="AM180" s="6"/>
      <c r="AN180" s="12">
        <v>30</v>
      </c>
      <c r="AO180">
        <v>30</v>
      </c>
      <c r="AP180">
        <v>2</v>
      </c>
      <c r="AQ180">
        <v>0.05</v>
      </c>
      <c r="AS180" s="6"/>
      <c r="AT180">
        <v>46</v>
      </c>
      <c r="AU180">
        <v>15</v>
      </c>
      <c r="AV180">
        <v>73</v>
      </c>
      <c r="AY180" s="6"/>
      <c r="AZ180" s="12"/>
      <c r="BF180">
        <v>1</v>
      </c>
      <c r="BJ180" s="6">
        <v>1</v>
      </c>
      <c r="CB180">
        <v>1</v>
      </c>
      <c r="CC180">
        <v>1</v>
      </c>
      <c r="CE180">
        <v>1</v>
      </c>
      <c r="CH180">
        <v>1</v>
      </c>
      <c r="CI180">
        <v>1</v>
      </c>
      <c r="DT180">
        <v>1</v>
      </c>
      <c r="DW180">
        <v>1</v>
      </c>
      <c r="DY180" s="6">
        <v>1</v>
      </c>
      <c r="EA180">
        <v>1</v>
      </c>
      <c r="EG180">
        <v>1</v>
      </c>
      <c r="EH180">
        <v>1</v>
      </c>
      <c r="EM180" t="s">
        <v>539</v>
      </c>
      <c r="EN180" s="16" t="s">
        <v>210</v>
      </c>
    </row>
    <row r="181" spans="1:144" x14ac:dyDescent="0.3">
      <c r="A181" s="12" t="s">
        <v>70</v>
      </c>
      <c r="B181" s="6" t="s">
        <v>2594</v>
      </c>
      <c r="C181">
        <v>1</v>
      </c>
      <c r="D181" s="6">
        <v>1</v>
      </c>
      <c r="E181">
        <v>50</v>
      </c>
      <c r="F181" s="6">
        <v>900</v>
      </c>
      <c r="G181" s="18">
        <v>20.81</v>
      </c>
      <c r="H181" s="18">
        <v>20.81</v>
      </c>
      <c r="I181" s="18">
        <v>20.81</v>
      </c>
      <c r="J181" s="87">
        <v>0</v>
      </c>
      <c r="K181" s="63">
        <v>2109</v>
      </c>
      <c r="L181" s="63">
        <v>2109</v>
      </c>
      <c r="M181" s="63">
        <v>2109</v>
      </c>
      <c r="N181" s="88">
        <v>0</v>
      </c>
      <c r="O181" s="99">
        <v>-18.94331</v>
      </c>
      <c r="P181" s="6">
        <v>-18.94331</v>
      </c>
      <c r="Q181" s="99">
        <v>48.416649999999997</v>
      </c>
      <c r="R181" s="6">
        <v>48.416649999999997</v>
      </c>
      <c r="S181" s="7">
        <v>1</v>
      </c>
      <c r="T181" s="7">
        <v>0</v>
      </c>
      <c r="U181" s="7">
        <v>0</v>
      </c>
      <c r="V181" s="7">
        <v>0</v>
      </c>
      <c r="W181" s="7">
        <v>1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8">
        <v>0</v>
      </c>
      <c r="AF181" s="44">
        <v>1</v>
      </c>
      <c r="AG181" s="6">
        <v>1</v>
      </c>
      <c r="AH181">
        <v>39</v>
      </c>
      <c r="AI181">
        <v>4</v>
      </c>
      <c r="AM181" s="6"/>
      <c r="AP181">
        <v>1.25</v>
      </c>
      <c r="AQ181">
        <v>0.25</v>
      </c>
      <c r="AS181" s="6"/>
      <c r="AT181"/>
      <c r="AY181" s="6"/>
      <c r="AZ181" s="12"/>
      <c r="BG181">
        <v>1</v>
      </c>
      <c r="CE181">
        <v>1</v>
      </c>
      <c r="EM181" t="s">
        <v>539</v>
      </c>
      <c r="EN181" s="16" t="s">
        <v>210</v>
      </c>
    </row>
    <row r="182" spans="1:144" x14ac:dyDescent="0.3">
      <c r="A182" s="12" t="s">
        <v>70</v>
      </c>
      <c r="B182" s="6" t="s">
        <v>2598</v>
      </c>
      <c r="C182">
        <v>1</v>
      </c>
      <c r="D182" s="6">
        <v>1</v>
      </c>
      <c r="E182">
        <v>0</v>
      </c>
      <c r="F182" s="6">
        <v>1700</v>
      </c>
      <c r="G182" s="18">
        <v>19.600000000000001</v>
      </c>
      <c r="H182" s="18">
        <v>23.65</v>
      </c>
      <c r="I182" s="18">
        <v>21.253333333333334</v>
      </c>
      <c r="J182" s="87">
        <v>1.5085180365732005</v>
      </c>
      <c r="K182" s="63">
        <v>1155</v>
      </c>
      <c r="L182" s="63">
        <v>2109</v>
      </c>
      <c r="M182" s="63">
        <v>1671</v>
      </c>
      <c r="N182" s="88">
        <v>380.82279343547702</v>
      </c>
      <c r="O182" s="99">
        <v>-24.754380000000001</v>
      </c>
      <c r="P182" s="6">
        <v>-14.33145</v>
      </c>
      <c r="Q182" s="99">
        <v>47.083329999999997</v>
      </c>
      <c r="R182" s="6">
        <v>48.531080000000003</v>
      </c>
      <c r="S182" s="7">
        <v>1</v>
      </c>
      <c r="T182" s="7">
        <v>0</v>
      </c>
      <c r="U182" s="7">
        <v>0</v>
      </c>
      <c r="V182" s="7">
        <v>0</v>
      </c>
      <c r="W182" s="7">
        <v>1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1</v>
      </c>
      <c r="AD182" s="7">
        <v>0</v>
      </c>
      <c r="AE182" s="8">
        <v>0</v>
      </c>
      <c r="AF182" s="44">
        <v>1</v>
      </c>
      <c r="AG182" s="6"/>
      <c r="AL182">
        <v>70</v>
      </c>
      <c r="AM182" s="6">
        <v>10</v>
      </c>
      <c r="AP182">
        <v>3</v>
      </c>
      <c r="AQ182">
        <v>0.05</v>
      </c>
      <c r="AR182">
        <v>1</v>
      </c>
      <c r="AS182" s="6">
        <v>0.1</v>
      </c>
      <c r="AT182">
        <v>30</v>
      </c>
      <c r="AU182">
        <v>15</v>
      </c>
      <c r="AY182" s="6"/>
      <c r="AZ182" s="12"/>
      <c r="BG182">
        <v>1</v>
      </c>
      <c r="BJ182" s="6">
        <v>1</v>
      </c>
      <c r="CB182">
        <v>1</v>
      </c>
      <c r="CH182">
        <v>1</v>
      </c>
      <c r="CI182">
        <v>1</v>
      </c>
      <c r="DV182">
        <v>1</v>
      </c>
      <c r="DY182" s="6">
        <v>1</v>
      </c>
      <c r="EM182" t="s">
        <v>539</v>
      </c>
      <c r="EN182" s="16" t="s">
        <v>210</v>
      </c>
    </row>
    <row r="183" spans="1:144" x14ac:dyDescent="0.3">
      <c r="A183" s="12" t="s">
        <v>70</v>
      </c>
      <c r="B183" s="6" t="s">
        <v>2625</v>
      </c>
      <c r="C183">
        <v>1</v>
      </c>
      <c r="D183" s="6">
        <v>1</v>
      </c>
      <c r="E183">
        <v>0</v>
      </c>
      <c r="F183" s="6">
        <v>900</v>
      </c>
      <c r="G183" s="18">
        <v>20.03</v>
      </c>
      <c r="H183" s="18">
        <v>24.19</v>
      </c>
      <c r="I183" s="18">
        <v>22.225714285714286</v>
      </c>
      <c r="J183" s="87">
        <v>1.4231052566231956</v>
      </c>
      <c r="K183" s="63">
        <v>1155</v>
      </c>
      <c r="L183" s="63">
        <v>2410</v>
      </c>
      <c r="M183" s="63">
        <v>1990.8571428571429</v>
      </c>
      <c r="N183" s="88">
        <v>437.68955077445366</v>
      </c>
      <c r="O183" s="99">
        <v>-21.83193</v>
      </c>
      <c r="P183" s="6">
        <v>-12.439970000000001</v>
      </c>
      <c r="Q183" s="99">
        <v>46.851349999999996</v>
      </c>
      <c r="R183" s="6">
        <v>50.106619999999999</v>
      </c>
      <c r="S183" s="7">
        <v>1</v>
      </c>
      <c r="T183" s="7">
        <v>1</v>
      </c>
      <c r="U183" s="7">
        <v>1</v>
      </c>
      <c r="V183" s="7">
        <v>0</v>
      </c>
      <c r="W183" s="7">
        <v>1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1</v>
      </c>
      <c r="AD183" s="7">
        <v>1</v>
      </c>
      <c r="AE183" s="8">
        <v>0</v>
      </c>
      <c r="AF183" s="44">
        <v>1</v>
      </c>
      <c r="AG183" s="6"/>
      <c r="AH183">
        <v>38.5</v>
      </c>
      <c r="AI183">
        <v>3.5</v>
      </c>
      <c r="AJ183">
        <v>45.5</v>
      </c>
      <c r="AK183">
        <v>4.5</v>
      </c>
      <c r="AM183" s="6"/>
      <c r="AS183" s="6"/>
      <c r="AT183"/>
      <c r="AY183" s="6"/>
      <c r="AZ183" s="12"/>
      <c r="BF183">
        <v>1</v>
      </c>
      <c r="BG183">
        <v>1</v>
      </c>
      <c r="BL183" s="6">
        <v>1</v>
      </c>
      <c r="BR183">
        <v>1</v>
      </c>
      <c r="CB183">
        <v>1</v>
      </c>
      <c r="CI183">
        <v>1</v>
      </c>
      <c r="DW183">
        <v>1</v>
      </c>
      <c r="DX183">
        <v>1</v>
      </c>
      <c r="DY183" s="6">
        <v>1</v>
      </c>
      <c r="EG183">
        <v>1</v>
      </c>
      <c r="EM183" t="s">
        <v>539</v>
      </c>
      <c r="EN183" s="16" t="s">
        <v>210</v>
      </c>
    </row>
    <row r="184" spans="1:144" x14ac:dyDescent="0.3">
      <c r="A184" s="12" t="s">
        <v>70</v>
      </c>
      <c r="B184" s="6" t="s">
        <v>2634</v>
      </c>
      <c r="C184">
        <v>1</v>
      </c>
      <c r="D184" s="6">
        <v>1</v>
      </c>
      <c r="E184">
        <v>650</v>
      </c>
      <c r="F184" s="6">
        <v>1510</v>
      </c>
      <c r="G184" s="18">
        <v>19.600000000000001</v>
      </c>
      <c r="H184" s="18">
        <v>24.19</v>
      </c>
      <c r="I184" s="18">
        <v>22.022857142857145</v>
      </c>
      <c r="J184" s="87">
        <v>1.8602124814629308</v>
      </c>
      <c r="K184" s="63">
        <v>1155</v>
      </c>
      <c r="L184" s="63">
        <v>2410</v>
      </c>
      <c r="M184" s="63">
        <v>1872.7142857142858</v>
      </c>
      <c r="N184" s="88">
        <v>423.47479826065785</v>
      </c>
      <c r="O184" s="99">
        <v>-21.399380000000001</v>
      </c>
      <c r="P184" s="6">
        <v>-12.519270000000001</v>
      </c>
      <c r="Q184" s="99">
        <v>47.214689999999997</v>
      </c>
      <c r="R184" s="6">
        <v>49.964739999999999</v>
      </c>
      <c r="S184" s="7">
        <v>1</v>
      </c>
      <c r="T184" s="7">
        <v>0</v>
      </c>
      <c r="U184" s="7">
        <v>0</v>
      </c>
      <c r="V184" s="7">
        <v>0</v>
      </c>
      <c r="W184" s="7">
        <v>1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1</v>
      </c>
      <c r="AD184" s="7">
        <v>0</v>
      </c>
      <c r="AE184" s="8">
        <v>0</v>
      </c>
      <c r="AF184" s="44">
        <v>1</v>
      </c>
      <c r="AG184" s="6"/>
      <c r="AH184">
        <v>41</v>
      </c>
      <c r="AM184" s="6"/>
      <c r="AS184" s="6"/>
      <c r="AT184"/>
      <c r="AY184" s="6"/>
      <c r="AZ184" s="12"/>
      <c r="BG184">
        <v>1</v>
      </c>
      <c r="BJ184" s="6">
        <v>1</v>
      </c>
      <c r="CH184">
        <v>1</v>
      </c>
      <c r="CI184">
        <v>1</v>
      </c>
      <c r="DV184">
        <v>1</v>
      </c>
      <c r="DY184" s="6">
        <v>1</v>
      </c>
      <c r="EM184" t="s">
        <v>539</v>
      </c>
      <c r="EN184" s="16" t="s">
        <v>210</v>
      </c>
    </row>
    <row r="185" spans="1:144" x14ac:dyDescent="0.3">
      <c r="A185" s="12" t="s">
        <v>70</v>
      </c>
      <c r="B185" s="6" t="s">
        <v>2637</v>
      </c>
      <c r="C185">
        <v>1</v>
      </c>
      <c r="D185" s="6">
        <v>1</v>
      </c>
      <c r="E185">
        <v>90</v>
      </c>
      <c r="F185" s="6">
        <v>508</v>
      </c>
      <c r="G185" s="18">
        <v>22.33</v>
      </c>
      <c r="H185" s="18">
        <v>22.33</v>
      </c>
      <c r="I185" s="18">
        <v>22.33</v>
      </c>
      <c r="J185" s="87">
        <v>0</v>
      </c>
      <c r="K185" s="63">
        <v>2387</v>
      </c>
      <c r="L185" s="63">
        <v>2387</v>
      </c>
      <c r="M185" s="63">
        <v>2387</v>
      </c>
      <c r="N185" s="88">
        <v>0</v>
      </c>
      <c r="O185" s="99">
        <v>-20.183299999999999</v>
      </c>
      <c r="P185" s="96">
        <v>-20.183299999999999</v>
      </c>
      <c r="Q185" s="99">
        <v>48.066699999999997</v>
      </c>
      <c r="R185" s="96">
        <v>48.066699999999997</v>
      </c>
      <c r="S185" s="7">
        <v>1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8">
        <v>0</v>
      </c>
      <c r="AF185" s="44">
        <v>1</v>
      </c>
      <c r="AG185" s="6"/>
      <c r="AL185">
        <v>19</v>
      </c>
      <c r="AM185" s="6">
        <v>2</v>
      </c>
      <c r="AR185">
        <v>1.25</v>
      </c>
      <c r="AS185" s="6">
        <v>0.25</v>
      </c>
      <c r="AT185"/>
      <c r="AY185" s="6"/>
      <c r="AZ185" s="12"/>
      <c r="BG185">
        <v>1</v>
      </c>
      <c r="EM185" t="s">
        <v>539</v>
      </c>
      <c r="EN185" s="16" t="s">
        <v>210</v>
      </c>
    </row>
    <row r="186" spans="1:144" x14ac:dyDescent="0.3">
      <c r="A186" s="12" t="s">
        <v>70</v>
      </c>
      <c r="B186" s="6" t="s">
        <v>2638</v>
      </c>
      <c r="C186">
        <v>2</v>
      </c>
      <c r="D186" s="6">
        <v>1</v>
      </c>
      <c r="E186">
        <v>800</v>
      </c>
      <c r="F186" s="6">
        <v>1780</v>
      </c>
      <c r="G186" s="18">
        <v>20.03</v>
      </c>
      <c r="H186" s="18">
        <v>20.81</v>
      </c>
      <c r="I186" s="18">
        <v>20.420000000000002</v>
      </c>
      <c r="J186" s="87">
        <v>0.55154328932550534</v>
      </c>
      <c r="K186" s="63">
        <v>1155</v>
      </c>
      <c r="L186" s="63">
        <v>2109</v>
      </c>
      <c r="M186" s="63">
        <v>1632</v>
      </c>
      <c r="N186" s="88">
        <v>674.57986925196633</v>
      </c>
      <c r="O186" s="99">
        <v>-21.26295</v>
      </c>
      <c r="P186" s="6">
        <v>-18.93282</v>
      </c>
      <c r="Q186" s="99">
        <v>47.380969999999998</v>
      </c>
      <c r="R186" s="6">
        <v>48.413229999999999</v>
      </c>
      <c r="S186" s="7">
        <v>1</v>
      </c>
      <c r="T186" s="7">
        <v>0</v>
      </c>
      <c r="U186" s="7">
        <v>0</v>
      </c>
      <c r="V186" s="7">
        <v>0</v>
      </c>
      <c r="W186" s="7">
        <v>1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1</v>
      </c>
      <c r="AD186" s="7">
        <v>0</v>
      </c>
      <c r="AE186" s="8">
        <v>0</v>
      </c>
      <c r="AF186" s="44">
        <v>1</v>
      </c>
      <c r="AG186" s="6"/>
      <c r="AH186">
        <v>19.5</v>
      </c>
      <c r="AI186">
        <v>0.5</v>
      </c>
      <c r="AM186" s="6"/>
      <c r="AS186" s="6"/>
      <c r="AT186">
        <v>8.5</v>
      </c>
      <c r="AU186">
        <v>1.5</v>
      </c>
      <c r="AV186">
        <v>26</v>
      </c>
      <c r="AW186">
        <v>2</v>
      </c>
      <c r="AY186" s="6"/>
      <c r="AZ186" s="12"/>
      <c r="BG186">
        <v>1</v>
      </c>
      <c r="BJ186" s="6">
        <v>1</v>
      </c>
      <c r="CE186">
        <v>1</v>
      </c>
      <c r="DY186" s="6">
        <v>1</v>
      </c>
      <c r="EM186" t="s">
        <v>539</v>
      </c>
      <c r="EN186" s="16" t="s">
        <v>210</v>
      </c>
    </row>
    <row r="187" spans="1:144" x14ac:dyDescent="0.3">
      <c r="A187" s="12" t="s">
        <v>70</v>
      </c>
      <c r="B187" s="6" t="s">
        <v>2680</v>
      </c>
      <c r="C187">
        <v>2</v>
      </c>
      <c r="D187" s="6">
        <v>1</v>
      </c>
      <c r="E187">
        <v>0</v>
      </c>
      <c r="F187" s="6">
        <v>10</v>
      </c>
      <c r="G187" s="18">
        <v>21.09</v>
      </c>
      <c r="H187" s="18">
        <v>21.09</v>
      </c>
      <c r="I187" s="18">
        <v>21.09</v>
      </c>
      <c r="J187" s="87">
        <v>0</v>
      </c>
      <c r="K187" s="63">
        <v>1328</v>
      </c>
      <c r="L187" s="63">
        <v>1328</v>
      </c>
      <c r="M187" s="63">
        <v>1328</v>
      </c>
      <c r="N187" s="88">
        <v>0</v>
      </c>
      <c r="O187" s="99">
        <v>-24.95158</v>
      </c>
      <c r="P187" s="6">
        <v>-24.95158</v>
      </c>
      <c r="Q187" s="99">
        <v>47.034700000000001</v>
      </c>
      <c r="R187" s="96">
        <v>47.034700000000001</v>
      </c>
      <c r="S187" s="7">
        <v>1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8">
        <v>0</v>
      </c>
      <c r="AF187" s="44">
        <v>4</v>
      </c>
      <c r="AG187" s="6"/>
      <c r="AH187">
        <v>20.5</v>
      </c>
      <c r="AI187">
        <v>2.5</v>
      </c>
      <c r="AJ187">
        <v>21</v>
      </c>
      <c r="AK187">
        <v>4</v>
      </c>
      <c r="AM187" s="6"/>
      <c r="AS187" s="6"/>
      <c r="AT187"/>
      <c r="AY187" s="6"/>
      <c r="AZ187" s="12"/>
      <c r="BG187">
        <v>1</v>
      </c>
      <c r="EM187" t="s">
        <v>539</v>
      </c>
      <c r="EN187" s="16" t="s">
        <v>210</v>
      </c>
    </row>
    <row r="188" spans="1:144" x14ac:dyDescent="0.3">
      <c r="A188" s="12" t="s">
        <v>70</v>
      </c>
      <c r="B188" s="6" t="s">
        <v>2685</v>
      </c>
      <c r="C188">
        <v>2</v>
      </c>
      <c r="D188" s="6">
        <v>1</v>
      </c>
      <c r="E188">
        <v>0</v>
      </c>
      <c r="F188" s="6">
        <v>2050</v>
      </c>
      <c r="G188" s="18">
        <v>19.600000000000001</v>
      </c>
      <c r="H188" s="18">
        <v>24.19</v>
      </c>
      <c r="I188" s="18">
        <v>21.946666666666669</v>
      </c>
      <c r="J188" s="87">
        <v>2.0257607624462133</v>
      </c>
      <c r="K188" s="63">
        <v>1155</v>
      </c>
      <c r="L188" s="63">
        <v>2193</v>
      </c>
      <c r="M188" s="63">
        <v>1783.1666666666667</v>
      </c>
      <c r="N188" s="88">
        <v>384.49885132034711</v>
      </c>
      <c r="O188" s="99">
        <v>-21.399380000000001</v>
      </c>
      <c r="P188" s="6">
        <v>-12.50447</v>
      </c>
      <c r="Q188" s="99">
        <v>47.289160000000003</v>
      </c>
      <c r="R188" s="6">
        <v>49.484250000000003</v>
      </c>
      <c r="S188" s="7">
        <v>1</v>
      </c>
      <c r="T188" s="7">
        <v>0</v>
      </c>
      <c r="U188" s="7">
        <v>0</v>
      </c>
      <c r="V188" s="7">
        <v>0</v>
      </c>
      <c r="W188" s="7">
        <v>1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1</v>
      </c>
      <c r="AD188" s="7">
        <v>0</v>
      </c>
      <c r="AE188" s="8">
        <v>0</v>
      </c>
      <c r="AF188" s="44">
        <v>1</v>
      </c>
      <c r="AG188" s="6"/>
      <c r="AH188">
        <v>25</v>
      </c>
      <c r="AI188">
        <v>4</v>
      </c>
      <c r="AJ188">
        <v>27.5</v>
      </c>
      <c r="AK188">
        <v>0.5</v>
      </c>
      <c r="AM188" s="6"/>
      <c r="AN188">
        <v>30</v>
      </c>
      <c r="AO188">
        <v>90</v>
      </c>
      <c r="AP188">
        <v>1.4</v>
      </c>
      <c r="AQ188">
        <v>0.1</v>
      </c>
      <c r="AS188" s="6"/>
      <c r="AT188">
        <v>9</v>
      </c>
      <c r="AV188">
        <v>35</v>
      </c>
      <c r="AY188" s="6"/>
      <c r="AZ188" s="12"/>
      <c r="BG188">
        <v>1</v>
      </c>
      <c r="BJ188" s="6">
        <v>1</v>
      </c>
      <c r="CE188">
        <v>1</v>
      </c>
      <c r="DY188" s="6">
        <v>1</v>
      </c>
      <c r="EM188" t="s">
        <v>539</v>
      </c>
      <c r="EN188" s="16" t="s">
        <v>210</v>
      </c>
    </row>
    <row r="189" spans="1:144" x14ac:dyDescent="0.3">
      <c r="A189" s="12" t="s">
        <v>70</v>
      </c>
      <c r="B189" s="6" t="s">
        <v>2690</v>
      </c>
      <c r="C189">
        <v>2</v>
      </c>
      <c r="D189" s="6">
        <v>1</v>
      </c>
      <c r="E189">
        <v>100</v>
      </c>
      <c r="F189" s="6">
        <v>1100</v>
      </c>
      <c r="G189" s="18">
        <v>20.03</v>
      </c>
      <c r="H189" s="18">
        <v>20.81</v>
      </c>
      <c r="I189" s="18">
        <v>20.420000000000002</v>
      </c>
      <c r="J189" s="87">
        <v>0.55154328932550534</v>
      </c>
      <c r="K189" s="63">
        <v>1155</v>
      </c>
      <c r="L189" s="63">
        <v>2109</v>
      </c>
      <c r="M189" s="63">
        <v>1632</v>
      </c>
      <c r="N189" s="88">
        <v>674.57986925196633</v>
      </c>
      <c r="O189" s="99">
        <v>-21.264060000000001</v>
      </c>
      <c r="P189" s="6">
        <v>-18.834980000000002</v>
      </c>
      <c r="Q189" s="99">
        <v>47.419289999999997</v>
      </c>
      <c r="R189" s="6">
        <v>48.458739999999999</v>
      </c>
      <c r="S189" s="7">
        <v>1</v>
      </c>
      <c r="T189" s="7">
        <v>0</v>
      </c>
      <c r="U189" s="7">
        <v>0</v>
      </c>
      <c r="V189" s="7">
        <v>0</v>
      </c>
      <c r="W189" s="7">
        <v>1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1</v>
      </c>
      <c r="AD189" s="7">
        <v>0</v>
      </c>
      <c r="AE189" s="8">
        <v>0</v>
      </c>
      <c r="AF189" s="44">
        <v>1</v>
      </c>
      <c r="AG189" s="6"/>
      <c r="AH189">
        <v>46</v>
      </c>
      <c r="AI189">
        <v>3</v>
      </c>
      <c r="AJ189">
        <v>48.5</v>
      </c>
      <c r="AK189">
        <v>0.5</v>
      </c>
      <c r="AM189" s="6"/>
      <c r="AN189">
        <v>40</v>
      </c>
      <c r="AO189">
        <v>100</v>
      </c>
      <c r="AP189">
        <v>2.2999999999999998</v>
      </c>
      <c r="AQ189">
        <v>0.05</v>
      </c>
      <c r="AR189">
        <v>1</v>
      </c>
      <c r="AS189" s="6"/>
      <c r="AT189">
        <v>10</v>
      </c>
      <c r="AU189">
        <v>0.5</v>
      </c>
      <c r="AY189" s="6"/>
      <c r="AZ189" s="12"/>
      <c r="BG189">
        <v>1</v>
      </c>
      <c r="BJ189" s="6">
        <v>1</v>
      </c>
      <c r="CH189">
        <v>1</v>
      </c>
      <c r="CI189">
        <v>1</v>
      </c>
      <c r="DY189" s="6">
        <v>1</v>
      </c>
      <c r="EM189" t="s">
        <v>539</v>
      </c>
      <c r="EN189" s="16" t="s">
        <v>210</v>
      </c>
    </row>
    <row r="190" spans="1:144" x14ac:dyDescent="0.3">
      <c r="A190" s="12" t="s">
        <v>70</v>
      </c>
      <c r="B190" s="6" t="s">
        <v>2691</v>
      </c>
      <c r="C190">
        <v>2</v>
      </c>
      <c r="D190" s="6">
        <v>1</v>
      </c>
      <c r="E190">
        <v>22</v>
      </c>
      <c r="F190" s="6">
        <v>840</v>
      </c>
      <c r="G190" s="18">
        <v>21.09</v>
      </c>
      <c r="H190" s="18">
        <v>21.09</v>
      </c>
      <c r="I190" s="18">
        <v>21.09</v>
      </c>
      <c r="J190" s="87">
        <v>0</v>
      </c>
      <c r="K190" s="63">
        <v>1328</v>
      </c>
      <c r="L190" s="63">
        <v>1328</v>
      </c>
      <c r="M190" s="63">
        <v>1328</v>
      </c>
      <c r="N190" s="88">
        <v>0</v>
      </c>
      <c r="O190" s="99">
        <v>-24.77983</v>
      </c>
      <c r="P190" s="6">
        <v>-24.77983</v>
      </c>
      <c r="Q190" s="99">
        <v>47.171329999999998</v>
      </c>
      <c r="R190" s="6">
        <v>47.171329999999998</v>
      </c>
      <c r="S190" s="7">
        <v>1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8">
        <v>0</v>
      </c>
      <c r="AF190" s="44">
        <v>4</v>
      </c>
      <c r="AG190" s="6"/>
      <c r="AH190">
        <v>20.7</v>
      </c>
      <c r="AI190">
        <v>2.2999999999999998</v>
      </c>
      <c r="AJ190">
        <v>23.1</v>
      </c>
      <c r="AK190">
        <v>6.1</v>
      </c>
      <c r="AM190" s="6"/>
      <c r="AP190">
        <v>1.9</v>
      </c>
      <c r="AQ190">
        <v>0.05</v>
      </c>
      <c r="AS190" s="6"/>
      <c r="AT190"/>
      <c r="AY190" s="6"/>
      <c r="AZ190" s="12"/>
      <c r="BG190">
        <v>1</v>
      </c>
      <c r="EM190" t="s">
        <v>539</v>
      </c>
      <c r="EN190" s="16" t="s">
        <v>210</v>
      </c>
    </row>
    <row r="191" spans="1:144" x14ac:dyDescent="0.3">
      <c r="A191" s="12" t="s">
        <v>70</v>
      </c>
      <c r="B191" s="6" t="s">
        <v>2692</v>
      </c>
      <c r="C191">
        <v>2</v>
      </c>
      <c r="D191" s="6">
        <v>1</v>
      </c>
      <c r="E191">
        <v>867</v>
      </c>
      <c r="F191" s="6">
        <v>1065</v>
      </c>
      <c r="G191" s="18">
        <v>19.600000000000001</v>
      </c>
      <c r="H191" s="18">
        <v>20.81</v>
      </c>
      <c r="I191" s="18">
        <v>20.204999999999998</v>
      </c>
      <c r="J191" s="87">
        <v>0.85559920523572064</v>
      </c>
      <c r="K191" s="63">
        <v>1566</v>
      </c>
      <c r="L191" s="63">
        <v>2109</v>
      </c>
      <c r="M191" s="63">
        <v>1837.5</v>
      </c>
      <c r="N191" s="88">
        <v>383.95898218429528</v>
      </c>
      <c r="O191" s="99">
        <v>-19.181509999999999</v>
      </c>
      <c r="P191" s="96">
        <v>-16.82779</v>
      </c>
      <c r="Q191" s="99">
        <v>47.886409999999998</v>
      </c>
      <c r="R191" s="6">
        <v>48.431539999999998</v>
      </c>
      <c r="S191" s="7">
        <v>1</v>
      </c>
      <c r="T191" s="7">
        <v>0</v>
      </c>
      <c r="U191" s="7">
        <v>0</v>
      </c>
      <c r="V191" s="7">
        <v>0</v>
      </c>
      <c r="W191" s="7">
        <v>1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8">
        <v>0</v>
      </c>
      <c r="AF191" s="44">
        <v>4</v>
      </c>
      <c r="AG191" s="6">
        <v>0</v>
      </c>
      <c r="AL191">
        <v>21.5</v>
      </c>
      <c r="AM191" s="6">
        <v>2.5</v>
      </c>
      <c r="AN191">
        <v>20</v>
      </c>
      <c r="AO191">
        <v>60</v>
      </c>
      <c r="AP191">
        <v>1.75</v>
      </c>
      <c r="AQ191">
        <v>0.25</v>
      </c>
      <c r="AR191">
        <v>2</v>
      </c>
      <c r="AS191" s="6"/>
      <c r="AT191"/>
      <c r="AX191">
        <v>10</v>
      </c>
      <c r="AY191" s="6"/>
      <c r="AZ191" s="12"/>
      <c r="BG191">
        <v>1</v>
      </c>
      <c r="BI191">
        <v>1</v>
      </c>
      <c r="CE191">
        <v>1</v>
      </c>
      <c r="CH191">
        <v>1</v>
      </c>
      <c r="CI191">
        <v>1</v>
      </c>
      <c r="EM191" t="s">
        <v>539</v>
      </c>
      <c r="EN191" s="16" t="s">
        <v>210</v>
      </c>
    </row>
    <row r="192" spans="1:144" x14ac:dyDescent="0.3">
      <c r="A192" s="12" t="s">
        <v>70</v>
      </c>
      <c r="B192" s="6" t="s">
        <v>2695</v>
      </c>
      <c r="C192">
        <v>2</v>
      </c>
      <c r="D192" s="6">
        <v>1</v>
      </c>
      <c r="E192">
        <v>0</v>
      </c>
      <c r="F192" s="6">
        <v>900</v>
      </c>
      <c r="G192" s="18">
        <v>19.47</v>
      </c>
      <c r="H192" s="18">
        <v>26.26</v>
      </c>
      <c r="I192" s="18">
        <v>23.917999999999999</v>
      </c>
      <c r="J192" s="87">
        <v>2.6218256997748735</v>
      </c>
      <c r="K192" s="63">
        <v>913</v>
      </c>
      <c r="L192" s="63">
        <v>1745</v>
      </c>
      <c r="M192" s="63">
        <v>1311.2</v>
      </c>
      <c r="N192" s="88">
        <v>309.57583885051525</v>
      </c>
      <c r="O192" s="99">
        <v>-20.743230000000001</v>
      </c>
      <c r="P192" s="96">
        <v>-13.3901</v>
      </c>
      <c r="Q192" s="99">
        <v>44.50338</v>
      </c>
      <c r="R192" s="6">
        <v>48.328980000000001</v>
      </c>
      <c r="S192" s="7">
        <v>1</v>
      </c>
      <c r="T192" s="7">
        <v>1</v>
      </c>
      <c r="U192" s="7">
        <v>1</v>
      </c>
      <c r="V192" s="7">
        <v>0</v>
      </c>
      <c r="W192" s="7">
        <v>1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1</v>
      </c>
      <c r="AD192" s="7">
        <v>1</v>
      </c>
      <c r="AE192" s="8">
        <v>0</v>
      </c>
      <c r="AF192" s="44">
        <v>1</v>
      </c>
      <c r="AG192" s="6"/>
      <c r="AH192">
        <v>19.5</v>
      </c>
      <c r="AI192">
        <v>1.5</v>
      </c>
      <c r="AJ192">
        <v>22.5</v>
      </c>
      <c r="AK192">
        <v>3.5</v>
      </c>
      <c r="AM192" s="6"/>
      <c r="AS192" s="6"/>
      <c r="AT192"/>
      <c r="AY192" s="6"/>
      <c r="AZ192" s="12"/>
      <c r="BF192">
        <v>1</v>
      </c>
      <c r="BK192">
        <v>1</v>
      </c>
      <c r="BL192" s="6">
        <v>1</v>
      </c>
      <c r="BQ192">
        <v>1</v>
      </c>
      <c r="CB192">
        <v>1</v>
      </c>
      <c r="CH192">
        <v>1</v>
      </c>
      <c r="CI192">
        <v>1</v>
      </c>
      <c r="DY192" s="6">
        <v>1</v>
      </c>
      <c r="EA192">
        <v>1</v>
      </c>
      <c r="EM192" t="s">
        <v>539</v>
      </c>
      <c r="EN192" s="16" t="s">
        <v>210</v>
      </c>
    </row>
    <row r="193" spans="1:144" x14ac:dyDescent="0.3">
      <c r="A193" s="12" t="s">
        <v>70</v>
      </c>
      <c r="B193" s="6" t="s">
        <v>2701</v>
      </c>
      <c r="C193">
        <v>2</v>
      </c>
      <c r="D193" s="6">
        <v>1</v>
      </c>
      <c r="E193">
        <v>300</v>
      </c>
      <c r="F193" s="6">
        <v>950</v>
      </c>
      <c r="G193" s="18">
        <v>21.09</v>
      </c>
      <c r="H193" s="18">
        <v>21.09</v>
      </c>
      <c r="I193" s="18">
        <v>21.09</v>
      </c>
      <c r="J193" s="87">
        <v>0</v>
      </c>
      <c r="K193" s="63">
        <v>1328</v>
      </c>
      <c r="L193" s="63">
        <v>1328</v>
      </c>
      <c r="M193" s="63">
        <v>1328</v>
      </c>
      <c r="N193" s="88">
        <v>0</v>
      </c>
      <c r="O193" s="99">
        <v>-24.062919999999998</v>
      </c>
      <c r="P193" s="6">
        <v>-24.062919999999998</v>
      </c>
      <c r="Q193" s="99">
        <v>47.06756</v>
      </c>
      <c r="R193" s="6">
        <v>47.06756</v>
      </c>
      <c r="S193" s="7">
        <v>1</v>
      </c>
      <c r="T193" s="7">
        <v>0</v>
      </c>
      <c r="U193" s="7">
        <v>0</v>
      </c>
      <c r="V193" s="7">
        <v>0</v>
      </c>
      <c r="W193" s="7">
        <v>1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8">
        <v>0</v>
      </c>
      <c r="AF193" s="44">
        <v>4</v>
      </c>
      <c r="AG193" s="6"/>
      <c r="AL193">
        <v>24</v>
      </c>
      <c r="AM193" s="6">
        <v>3</v>
      </c>
      <c r="AS193" s="6"/>
      <c r="AT193"/>
      <c r="AY193" s="6"/>
      <c r="AZ193" s="12"/>
      <c r="BG193">
        <v>1</v>
      </c>
      <c r="CB193">
        <v>1</v>
      </c>
      <c r="EM193" t="s">
        <v>539</v>
      </c>
      <c r="EN193" s="16" t="s">
        <v>210</v>
      </c>
    </row>
    <row r="194" spans="1:144" x14ac:dyDescent="0.3">
      <c r="A194" s="12" t="s">
        <v>70</v>
      </c>
      <c r="B194" s="6" t="s">
        <v>2704</v>
      </c>
      <c r="C194">
        <v>2</v>
      </c>
      <c r="D194" s="6">
        <v>1</v>
      </c>
      <c r="E194">
        <v>300</v>
      </c>
      <c r="F194" s="6">
        <v>700</v>
      </c>
      <c r="G194">
        <v>23.4</v>
      </c>
      <c r="H194">
        <v>23.4</v>
      </c>
      <c r="I194">
        <v>23.4</v>
      </c>
      <c r="J194" s="6">
        <v>0</v>
      </c>
      <c r="K194">
        <v>2192.88</v>
      </c>
      <c r="L194">
        <v>2192.88</v>
      </c>
      <c r="M194">
        <v>2192.88</v>
      </c>
      <c r="N194" s="6">
        <v>0</v>
      </c>
      <c r="O194" s="99">
        <v>-14.46635</v>
      </c>
      <c r="P194" s="6">
        <v>-14.46635</v>
      </c>
      <c r="Q194" s="99">
        <v>49.645069999999997</v>
      </c>
      <c r="R194" s="6">
        <v>49.645069999999997</v>
      </c>
      <c r="S194" s="7">
        <v>1</v>
      </c>
      <c r="T194" s="7">
        <v>0</v>
      </c>
      <c r="U194" s="7">
        <v>0</v>
      </c>
      <c r="V194" s="7">
        <v>0</v>
      </c>
      <c r="W194" s="7">
        <v>1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8">
        <v>0</v>
      </c>
      <c r="AF194" s="44">
        <v>3</v>
      </c>
      <c r="AG194" s="6"/>
      <c r="AL194">
        <v>26</v>
      </c>
      <c r="AM194" s="6">
        <v>3</v>
      </c>
      <c r="AS194" s="6"/>
      <c r="AT194"/>
      <c r="AY194" s="6"/>
      <c r="AZ194" s="12"/>
      <c r="BG194">
        <v>1</v>
      </c>
      <c r="CB194">
        <v>1</v>
      </c>
      <c r="CE194">
        <v>1</v>
      </c>
      <c r="CI194">
        <v>1</v>
      </c>
      <c r="EM194" t="s">
        <v>539</v>
      </c>
      <c r="EN194" s="16" t="s">
        <v>210</v>
      </c>
    </row>
    <row r="195" spans="1:144" x14ac:dyDescent="0.3">
      <c r="A195" s="12" t="s">
        <v>70</v>
      </c>
      <c r="B195" s="6" t="s">
        <v>2705</v>
      </c>
      <c r="C195">
        <v>2</v>
      </c>
      <c r="D195" s="6">
        <v>1</v>
      </c>
      <c r="E195">
        <v>900</v>
      </c>
      <c r="F195" s="6">
        <v>1000</v>
      </c>
      <c r="G195" s="18">
        <v>20.81</v>
      </c>
      <c r="H195" s="18">
        <v>20.81</v>
      </c>
      <c r="I195" s="18">
        <v>20.81</v>
      </c>
      <c r="J195" s="87">
        <v>0</v>
      </c>
      <c r="K195" s="63">
        <v>2109</v>
      </c>
      <c r="L195" s="63">
        <v>2109</v>
      </c>
      <c r="M195" s="63">
        <v>2109</v>
      </c>
      <c r="N195" s="88">
        <v>0</v>
      </c>
      <c r="O195" s="99">
        <v>-18.495889999999999</v>
      </c>
      <c r="P195" s="6">
        <v>-18.495889999999999</v>
      </c>
      <c r="Q195" s="99">
        <v>48.471629999999998</v>
      </c>
      <c r="R195" s="6">
        <v>48.471629999999998</v>
      </c>
      <c r="S195" s="7">
        <v>1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8">
        <v>0</v>
      </c>
      <c r="AF195" s="44">
        <v>5</v>
      </c>
      <c r="AG195" s="6">
        <v>0</v>
      </c>
      <c r="AL195">
        <v>21</v>
      </c>
      <c r="AM195" s="6">
        <v>2</v>
      </c>
      <c r="AS195" s="6"/>
      <c r="AT195"/>
      <c r="AY195" s="6"/>
      <c r="AZ195" s="12"/>
      <c r="BG195">
        <v>1</v>
      </c>
      <c r="BI195">
        <v>1</v>
      </c>
      <c r="BJ195" s="6">
        <v>1</v>
      </c>
      <c r="CE195">
        <v>1</v>
      </c>
      <c r="EM195" t="s">
        <v>539</v>
      </c>
      <c r="EN195" s="16" t="s">
        <v>210</v>
      </c>
    </row>
    <row r="196" spans="1:144" x14ac:dyDescent="0.3">
      <c r="A196" s="12" t="s">
        <v>70</v>
      </c>
      <c r="B196" s="6" t="s">
        <v>2736</v>
      </c>
      <c r="C196">
        <v>2</v>
      </c>
      <c r="D196" s="6">
        <v>1</v>
      </c>
      <c r="E196">
        <v>0</v>
      </c>
      <c r="F196" s="6">
        <v>1600</v>
      </c>
      <c r="G196" s="18">
        <v>20.59</v>
      </c>
      <c r="H196" s="18">
        <v>24.19</v>
      </c>
      <c r="I196" s="18">
        <v>22.39</v>
      </c>
      <c r="J196" s="87">
        <v>2.5455844122715718</v>
      </c>
      <c r="K196" s="63">
        <v>1139</v>
      </c>
      <c r="L196" s="63">
        <v>1745</v>
      </c>
      <c r="M196" s="63">
        <v>1442</v>
      </c>
      <c r="N196" s="88">
        <v>428.50670939904779</v>
      </c>
      <c r="O196" s="99">
        <v>-22.56456</v>
      </c>
      <c r="P196" s="6">
        <v>-13.31256</v>
      </c>
      <c r="Q196" s="99">
        <v>45.341949999999997</v>
      </c>
      <c r="R196" s="6">
        <v>48.348939999999999</v>
      </c>
      <c r="S196" s="7">
        <v>1</v>
      </c>
      <c r="T196" s="7">
        <v>0</v>
      </c>
      <c r="U196" s="7">
        <v>0</v>
      </c>
      <c r="V196" s="7">
        <v>0</v>
      </c>
      <c r="W196" s="7">
        <v>1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1</v>
      </c>
      <c r="AD196" s="7">
        <v>0</v>
      </c>
      <c r="AE196" s="8">
        <v>0</v>
      </c>
      <c r="AF196" s="44">
        <v>1</v>
      </c>
      <c r="AG196" s="6"/>
      <c r="AH196">
        <v>33</v>
      </c>
      <c r="AI196">
        <v>1</v>
      </c>
      <c r="AJ196">
        <v>39.5</v>
      </c>
      <c r="AK196">
        <v>1.5</v>
      </c>
      <c r="AM196" s="6"/>
      <c r="AS196" s="6"/>
      <c r="AT196"/>
      <c r="AY196" s="6"/>
      <c r="AZ196" s="12"/>
      <c r="BG196">
        <v>1</v>
      </c>
      <c r="BJ196" s="6">
        <v>1</v>
      </c>
      <c r="CB196">
        <v>1</v>
      </c>
      <c r="CE196">
        <v>1</v>
      </c>
      <c r="CH196">
        <v>1</v>
      </c>
      <c r="CI196">
        <v>1</v>
      </c>
      <c r="DY196" s="6">
        <v>1</v>
      </c>
      <c r="EM196" t="s">
        <v>539</v>
      </c>
      <c r="EN196" s="16" t="s">
        <v>210</v>
      </c>
    </row>
    <row r="197" spans="1:144" x14ac:dyDescent="0.3">
      <c r="A197" s="12" t="s">
        <v>70</v>
      </c>
      <c r="B197" s="6" t="s">
        <v>2739</v>
      </c>
      <c r="C197">
        <v>2</v>
      </c>
      <c r="D197" s="6">
        <v>1</v>
      </c>
      <c r="E197">
        <v>0</v>
      </c>
      <c r="F197" s="6">
        <v>1500</v>
      </c>
      <c r="G197" s="18">
        <v>19.600000000000001</v>
      </c>
      <c r="H197" s="18">
        <v>20.81</v>
      </c>
      <c r="I197" s="18">
        <v>20.146666666666665</v>
      </c>
      <c r="J197" s="87">
        <v>0.61337862151637756</v>
      </c>
      <c r="K197" s="63">
        <v>1155</v>
      </c>
      <c r="L197" s="63">
        <v>2109</v>
      </c>
      <c r="M197" s="63">
        <v>1610</v>
      </c>
      <c r="N197" s="88">
        <v>478.51959207539244</v>
      </c>
      <c r="O197" s="99">
        <v>-21.320460000000001</v>
      </c>
      <c r="P197" s="6">
        <v>-18.41348</v>
      </c>
      <c r="Q197" s="99">
        <v>47.396380000000001</v>
      </c>
      <c r="R197" s="6">
        <v>48.521030000000003</v>
      </c>
      <c r="S197" s="7">
        <v>1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8">
        <v>0</v>
      </c>
      <c r="AF197" s="44">
        <v>1</v>
      </c>
      <c r="AG197" s="6"/>
      <c r="AL197">
        <v>45</v>
      </c>
      <c r="AM197" s="6">
        <v>5</v>
      </c>
      <c r="AN197">
        <v>30</v>
      </c>
      <c r="AO197">
        <v>38</v>
      </c>
      <c r="AS197" s="6"/>
      <c r="AT197"/>
      <c r="AY197" s="6"/>
      <c r="AZ197" s="12"/>
      <c r="BG197">
        <v>1</v>
      </c>
      <c r="BJ197" s="6">
        <v>1</v>
      </c>
      <c r="CB197">
        <v>1</v>
      </c>
      <c r="CE197">
        <v>1</v>
      </c>
      <c r="EM197" t="s">
        <v>539</v>
      </c>
      <c r="EN197" s="16" t="s">
        <v>210</v>
      </c>
    </row>
    <row r="198" spans="1:144" x14ac:dyDescent="0.3">
      <c r="A198" t="s">
        <v>41</v>
      </c>
      <c r="B198" s="6" t="s">
        <v>2752</v>
      </c>
      <c r="C198">
        <v>2</v>
      </c>
      <c r="D198" s="6">
        <v>1</v>
      </c>
      <c r="E198">
        <v>1123</v>
      </c>
      <c r="F198" s="6">
        <v>1908</v>
      </c>
      <c r="G198">
        <v>23.41</v>
      </c>
      <c r="H198">
        <v>23.41</v>
      </c>
      <c r="I198">
        <v>23.41</v>
      </c>
      <c r="J198" s="6">
        <v>0</v>
      </c>
      <c r="K198">
        <v>1691.04</v>
      </c>
      <c r="L198">
        <v>1691.04</v>
      </c>
      <c r="M198">
        <v>1691.04</v>
      </c>
      <c r="N198" s="6">
        <v>0</v>
      </c>
      <c r="O198" s="99">
        <v>12.19225</v>
      </c>
      <c r="P198" s="6">
        <v>12.19225</v>
      </c>
      <c r="Q198" s="99">
        <v>108.71494</v>
      </c>
      <c r="R198" s="6">
        <v>10871494</v>
      </c>
      <c r="S198" s="7">
        <v>1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8">
        <v>0</v>
      </c>
      <c r="AF198" s="44">
        <v>5</v>
      </c>
      <c r="AG198" s="6"/>
      <c r="AH198">
        <v>24.05</v>
      </c>
      <c r="AI198">
        <v>0.55000000000000004</v>
      </c>
      <c r="AJ198">
        <v>29.3</v>
      </c>
      <c r="AK198">
        <v>0.1</v>
      </c>
      <c r="AM198" s="6"/>
      <c r="AS198" s="6"/>
      <c r="AT198"/>
      <c r="AY198" s="6"/>
      <c r="AZ198" s="12"/>
      <c r="BJ198" s="6">
        <v>1</v>
      </c>
      <c r="CB198">
        <v>1</v>
      </c>
      <c r="CH198">
        <v>1</v>
      </c>
      <c r="EM198" t="s">
        <v>591</v>
      </c>
      <c r="EN198" s="16" t="s">
        <v>210</v>
      </c>
    </row>
    <row r="199" spans="1:144" x14ac:dyDescent="0.3">
      <c r="A199" t="s">
        <v>41</v>
      </c>
      <c r="B199" s="6" t="s">
        <v>2770</v>
      </c>
      <c r="C199">
        <v>1</v>
      </c>
      <c r="D199" s="6">
        <v>1</v>
      </c>
      <c r="E199">
        <v>1300</v>
      </c>
      <c r="F199" s="6">
        <v>2000</v>
      </c>
      <c r="G199" s="18">
        <v>14.04</v>
      </c>
      <c r="H199" s="18">
        <v>14.04</v>
      </c>
      <c r="I199" s="18">
        <v>14.04</v>
      </c>
      <c r="J199" s="87">
        <v>0</v>
      </c>
      <c r="K199" s="63">
        <v>1316</v>
      </c>
      <c r="L199" s="63">
        <v>1316</v>
      </c>
      <c r="M199" s="63">
        <v>1316</v>
      </c>
      <c r="N199" s="88">
        <v>0</v>
      </c>
      <c r="O199" s="99">
        <v>31.718689999999999</v>
      </c>
      <c r="P199" s="6">
        <v>32.634619999999998</v>
      </c>
      <c r="Q199" s="99">
        <v>103.85556</v>
      </c>
      <c r="R199" s="6">
        <v>104.36094</v>
      </c>
      <c r="S199" s="7">
        <v>1</v>
      </c>
      <c r="T199" s="7">
        <v>0</v>
      </c>
      <c r="U199" s="7">
        <v>0</v>
      </c>
      <c r="V199" s="7">
        <v>0</v>
      </c>
      <c r="W199" s="7">
        <v>1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8">
        <v>0</v>
      </c>
      <c r="AF199" s="44">
        <v>4</v>
      </c>
      <c r="AG199" s="6"/>
      <c r="AH199">
        <v>53</v>
      </c>
      <c r="AJ199">
        <v>58</v>
      </c>
      <c r="AM199" s="6"/>
      <c r="AP199">
        <v>3.5</v>
      </c>
      <c r="AQ199">
        <v>0.5</v>
      </c>
      <c r="AS199" s="6"/>
      <c r="AT199"/>
      <c r="AY199" s="6"/>
      <c r="AZ199" s="12"/>
      <c r="BJ199" s="6">
        <v>1</v>
      </c>
      <c r="CB199">
        <v>1</v>
      </c>
      <c r="EM199" t="s">
        <v>591</v>
      </c>
      <c r="EN199" s="16" t="s">
        <v>210</v>
      </c>
    </row>
    <row r="200" spans="1:144" x14ac:dyDescent="0.3">
      <c r="A200" t="s">
        <v>41</v>
      </c>
      <c r="B200" s="6" t="s">
        <v>2774</v>
      </c>
      <c r="C200">
        <v>1</v>
      </c>
      <c r="D200" s="6">
        <v>1</v>
      </c>
      <c r="E200">
        <v>1790</v>
      </c>
      <c r="F200" s="6">
        <v>2300</v>
      </c>
      <c r="G200" s="18">
        <v>14.04</v>
      </c>
      <c r="H200" s="18">
        <v>17.03</v>
      </c>
      <c r="I200" s="18">
        <v>14.7875</v>
      </c>
      <c r="J200" s="87">
        <v>1.4950000000000012</v>
      </c>
      <c r="K200" s="63">
        <v>954</v>
      </c>
      <c r="L200" s="63">
        <v>1316</v>
      </c>
      <c r="M200" s="63">
        <v>1225.5</v>
      </c>
      <c r="N200" s="88">
        <v>181</v>
      </c>
      <c r="O200" s="99">
        <v>27.277380000000001</v>
      </c>
      <c r="P200" s="6">
        <v>31.115269999999999</v>
      </c>
      <c r="Q200" s="99">
        <v>105.27200999999999</v>
      </c>
      <c r="R200" s="6">
        <v>29.911049999999999</v>
      </c>
      <c r="S200" s="7">
        <v>1</v>
      </c>
      <c r="T200" s="7">
        <v>0</v>
      </c>
      <c r="U200" s="7">
        <v>1</v>
      </c>
      <c r="V200" s="7">
        <v>0</v>
      </c>
      <c r="W200" s="7">
        <v>1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8">
        <v>0</v>
      </c>
      <c r="AF200" s="44">
        <v>1</v>
      </c>
      <c r="AG200" s="6"/>
      <c r="AH200">
        <v>51</v>
      </c>
      <c r="AJ200">
        <v>59</v>
      </c>
      <c r="AM200" s="6"/>
      <c r="AN200" s="12">
        <v>200</v>
      </c>
      <c r="AO200">
        <v>230</v>
      </c>
      <c r="AP200">
        <v>3.65</v>
      </c>
      <c r="AQ200">
        <v>0.15</v>
      </c>
      <c r="AS200" s="6"/>
      <c r="AT200"/>
      <c r="AY200" s="6"/>
      <c r="AZ200" s="12"/>
      <c r="BJ200" s="6">
        <v>1</v>
      </c>
      <c r="BR200">
        <v>1</v>
      </c>
      <c r="CB200">
        <v>1</v>
      </c>
      <c r="EM200" t="s">
        <v>591</v>
      </c>
      <c r="EN200" s="16" t="s">
        <v>3713</v>
      </c>
    </row>
    <row r="201" spans="1:144" x14ac:dyDescent="0.3">
      <c r="A201" t="s">
        <v>41</v>
      </c>
      <c r="B201" s="6" t="s">
        <v>2784</v>
      </c>
      <c r="C201">
        <v>1</v>
      </c>
      <c r="D201" s="6">
        <v>1</v>
      </c>
      <c r="E201">
        <v>1700</v>
      </c>
      <c r="F201" s="6">
        <v>2520</v>
      </c>
      <c r="G201" s="18">
        <v>14.04</v>
      </c>
      <c r="H201" s="18">
        <v>14.04</v>
      </c>
      <c r="I201" s="18">
        <v>14.04</v>
      </c>
      <c r="J201" s="87">
        <v>0</v>
      </c>
      <c r="K201" s="63">
        <v>1316</v>
      </c>
      <c r="L201" s="63">
        <v>1316</v>
      </c>
      <c r="M201" s="63">
        <v>1316</v>
      </c>
      <c r="N201" s="88">
        <v>0</v>
      </c>
      <c r="O201" s="99">
        <v>29.533000000000001</v>
      </c>
      <c r="P201" s="96">
        <v>29.533000000000001</v>
      </c>
      <c r="Q201" s="99">
        <v>103.35</v>
      </c>
      <c r="R201" s="96">
        <v>103.35</v>
      </c>
      <c r="S201" s="7">
        <v>1</v>
      </c>
      <c r="T201" s="7">
        <v>0</v>
      </c>
      <c r="U201" s="7">
        <v>1</v>
      </c>
      <c r="V201" s="7">
        <v>1</v>
      </c>
      <c r="W201" s="7">
        <v>1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8">
        <v>0</v>
      </c>
      <c r="AF201" s="44">
        <v>2</v>
      </c>
      <c r="AG201" s="6"/>
      <c r="AH201">
        <v>43</v>
      </c>
      <c r="AJ201">
        <v>51</v>
      </c>
      <c r="AM201" s="6"/>
      <c r="AP201">
        <v>4</v>
      </c>
      <c r="AQ201">
        <v>0.05</v>
      </c>
      <c r="AS201" s="6"/>
      <c r="AT201"/>
      <c r="AY201" s="6"/>
      <c r="AZ201" s="12"/>
      <c r="BJ201" s="6">
        <v>1</v>
      </c>
      <c r="BR201">
        <v>1</v>
      </c>
      <c r="CA201" s="6">
        <v>1</v>
      </c>
      <c r="CB201">
        <v>1</v>
      </c>
      <c r="CE201">
        <v>1</v>
      </c>
      <c r="CH201">
        <v>1</v>
      </c>
      <c r="EM201" t="s">
        <v>591</v>
      </c>
      <c r="EN201" s="16" t="s">
        <v>3713</v>
      </c>
    </row>
    <row r="202" spans="1:144" x14ac:dyDescent="0.3">
      <c r="A202" t="s">
        <v>41</v>
      </c>
      <c r="B202" s="6" t="s">
        <v>2788</v>
      </c>
      <c r="C202">
        <v>1</v>
      </c>
      <c r="D202" s="6">
        <v>1</v>
      </c>
      <c r="E202">
        <v>2500</v>
      </c>
      <c r="F202" s="6">
        <v>3400</v>
      </c>
      <c r="G202" s="18">
        <v>14.04</v>
      </c>
      <c r="H202" s="18">
        <v>17.03</v>
      </c>
      <c r="I202" s="18">
        <v>15.535</v>
      </c>
      <c r="J202" s="87">
        <v>2.1142492757477784</v>
      </c>
      <c r="K202" s="63">
        <v>954</v>
      </c>
      <c r="L202" s="63">
        <v>1316</v>
      </c>
      <c r="M202" s="63">
        <v>1135</v>
      </c>
      <c r="N202" s="88">
        <v>255.9726547895302</v>
      </c>
      <c r="O202" s="99">
        <v>29.390429999999999</v>
      </c>
      <c r="P202" s="6">
        <v>31.196639999999999</v>
      </c>
      <c r="Q202" s="99">
        <v>103.06569</v>
      </c>
      <c r="R202" s="6">
        <v>103.44606</v>
      </c>
      <c r="S202" s="7">
        <v>1</v>
      </c>
      <c r="T202" s="7">
        <v>0</v>
      </c>
      <c r="U202" s="7">
        <v>0</v>
      </c>
      <c r="V202" s="7">
        <v>0</v>
      </c>
      <c r="W202" s="7">
        <v>1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8">
        <v>0</v>
      </c>
      <c r="AF202" s="44">
        <v>3</v>
      </c>
      <c r="AG202" s="6"/>
      <c r="AH202">
        <v>42</v>
      </c>
      <c r="AJ202">
        <v>51</v>
      </c>
      <c r="AM202" s="6"/>
      <c r="AS202" s="6"/>
      <c r="AT202"/>
      <c r="AY202" s="6"/>
      <c r="AZ202" s="12"/>
      <c r="BJ202" s="6">
        <v>1</v>
      </c>
      <c r="CB202">
        <v>1</v>
      </c>
      <c r="EM202" t="s">
        <v>591</v>
      </c>
      <c r="EN202" s="16" t="s">
        <v>3713</v>
      </c>
    </row>
    <row r="203" spans="1:144" x14ac:dyDescent="0.3">
      <c r="A203" s="12" t="s">
        <v>53</v>
      </c>
      <c r="B203" s="6" t="s">
        <v>2920</v>
      </c>
      <c r="C203">
        <v>1</v>
      </c>
      <c r="D203" s="6">
        <v>1</v>
      </c>
      <c r="E203">
        <v>0</v>
      </c>
      <c r="F203" s="6">
        <v>732</v>
      </c>
      <c r="G203">
        <v>13.06</v>
      </c>
      <c r="H203">
        <v>25.25</v>
      </c>
      <c r="I203">
        <v>18.547323943661969</v>
      </c>
      <c r="J203" s="87">
        <v>2.9307385503835923</v>
      </c>
      <c r="K203">
        <v>806.2</v>
      </c>
      <c r="L203">
        <v>1735.07</v>
      </c>
      <c r="M203">
        <v>1339.5063380281686</v>
      </c>
      <c r="N203" s="88">
        <v>185.10561716598289</v>
      </c>
      <c r="O203" s="12">
        <v>24.556419999999999</v>
      </c>
      <c r="P203" s="96">
        <v>38.3596</v>
      </c>
      <c r="Q203">
        <v>-98.131609999999995</v>
      </c>
      <c r="R203" s="96">
        <v>-75.768500000000003</v>
      </c>
      <c r="S203" s="7">
        <v>1</v>
      </c>
      <c r="T203" s="7">
        <v>0</v>
      </c>
      <c r="U203" s="7">
        <v>1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1</v>
      </c>
      <c r="AD203" s="7">
        <v>1</v>
      </c>
      <c r="AE203" s="8">
        <v>0</v>
      </c>
      <c r="AF203" s="44">
        <v>1</v>
      </c>
      <c r="AG203" s="6"/>
      <c r="AL203">
        <v>28</v>
      </c>
      <c r="AM203" s="6">
        <v>6</v>
      </c>
      <c r="AN203" s="12">
        <v>850</v>
      </c>
      <c r="AO203">
        <v>1600</v>
      </c>
      <c r="AR203">
        <v>0.2</v>
      </c>
      <c r="AS203" s="6">
        <v>0.05</v>
      </c>
      <c r="AT203"/>
      <c r="AX203">
        <v>6.4</v>
      </c>
      <c r="AY203" s="6">
        <v>3.6</v>
      </c>
      <c r="AZ203" s="12"/>
      <c r="BE203">
        <v>1</v>
      </c>
      <c r="BP203">
        <v>1</v>
      </c>
      <c r="CB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DX203">
        <v>1</v>
      </c>
      <c r="EA203">
        <v>1</v>
      </c>
      <c r="ED203">
        <v>1</v>
      </c>
      <c r="EM203" t="s">
        <v>538</v>
      </c>
      <c r="EN203" s="16" t="s">
        <v>1033</v>
      </c>
    </row>
    <row r="204" spans="1:144" x14ac:dyDescent="0.3">
      <c r="A204" s="12" t="s">
        <v>53</v>
      </c>
      <c r="B204" s="6" t="s">
        <v>2918</v>
      </c>
      <c r="C204">
        <v>1</v>
      </c>
      <c r="D204" s="6">
        <v>1</v>
      </c>
      <c r="E204">
        <v>0</v>
      </c>
      <c r="F204" s="6">
        <v>1500</v>
      </c>
      <c r="G204" s="18">
        <v>19.96</v>
      </c>
      <c r="H204" s="18">
        <v>27.36</v>
      </c>
      <c r="I204" s="18">
        <v>24.532105263157895</v>
      </c>
      <c r="J204" s="87">
        <v>2.0455251402549917</v>
      </c>
      <c r="K204" s="63">
        <v>592</v>
      </c>
      <c r="L204" s="63">
        <v>1918</v>
      </c>
      <c r="M204" s="63">
        <v>1053.2105263157894</v>
      </c>
      <c r="N204" s="88">
        <v>417.49099510546586</v>
      </c>
      <c r="O204" s="99">
        <v>-25.845459999999999</v>
      </c>
      <c r="P204" s="6">
        <v>-3.2781400000000001</v>
      </c>
      <c r="Q204" s="99">
        <v>-63.394399999999997</v>
      </c>
      <c r="R204" s="6">
        <v>-34.927779999999998</v>
      </c>
      <c r="S204" s="7">
        <v>1</v>
      </c>
      <c r="T204" s="7">
        <v>1</v>
      </c>
      <c r="U204" s="7">
        <v>1</v>
      </c>
      <c r="V204" s="7">
        <v>1</v>
      </c>
      <c r="W204" s="7">
        <v>1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1</v>
      </c>
      <c r="AE204" s="8">
        <v>0</v>
      </c>
      <c r="AF204" s="44">
        <v>1</v>
      </c>
      <c r="AG204" s="6"/>
      <c r="AL204">
        <v>45</v>
      </c>
      <c r="AM204" s="6">
        <v>5</v>
      </c>
      <c r="AN204" s="12"/>
      <c r="AS204" s="6"/>
      <c r="AT204"/>
      <c r="AY204" s="6"/>
      <c r="AZ204" s="12"/>
      <c r="BF204">
        <v>1</v>
      </c>
      <c r="BL204" s="6">
        <v>1</v>
      </c>
      <c r="BR204">
        <v>1</v>
      </c>
      <c r="BZ204">
        <v>1</v>
      </c>
      <c r="CB204">
        <v>1</v>
      </c>
      <c r="CE204">
        <v>1</v>
      </c>
      <c r="CI204">
        <v>1</v>
      </c>
      <c r="EA204">
        <v>1</v>
      </c>
      <c r="EM204" t="s">
        <v>537</v>
      </c>
      <c r="EN204" s="16" t="s">
        <v>3713</v>
      </c>
    </row>
    <row r="205" spans="1:144" x14ac:dyDescent="0.3">
      <c r="A205" s="12" t="s">
        <v>53</v>
      </c>
      <c r="B205" s="6" t="s">
        <v>2926</v>
      </c>
      <c r="C205">
        <v>2</v>
      </c>
      <c r="D205" s="6">
        <v>0</v>
      </c>
      <c r="E205">
        <v>0</v>
      </c>
      <c r="F205" s="6">
        <v>1100</v>
      </c>
      <c r="G205" s="18">
        <v>22.15</v>
      </c>
      <c r="H205" s="18">
        <v>22.25</v>
      </c>
      <c r="I205" s="18">
        <v>22.2</v>
      </c>
      <c r="J205" s="87">
        <v>7.0710678118655765E-2</v>
      </c>
      <c r="K205" s="63">
        <v>1359</v>
      </c>
      <c r="L205" s="63">
        <v>1362</v>
      </c>
      <c r="M205" s="63">
        <v>1360.5</v>
      </c>
      <c r="N205" s="88">
        <v>2.1213203435596424</v>
      </c>
      <c r="O205">
        <v>-23.805689999999998</v>
      </c>
      <c r="P205" s="96">
        <v>-22.805199999999999</v>
      </c>
      <c r="Q205">
        <v>-47.124830000000003</v>
      </c>
      <c r="R205" s="6">
        <v>-44.372529999999998</v>
      </c>
      <c r="S205" s="7">
        <v>1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8">
        <v>0</v>
      </c>
      <c r="AF205" s="44">
        <v>1</v>
      </c>
      <c r="AG205" s="6"/>
      <c r="AL205">
        <v>30</v>
      </c>
      <c r="AM205" s="6">
        <v>10</v>
      </c>
      <c r="AN205" s="12">
        <v>14</v>
      </c>
      <c r="AO205">
        <v>14</v>
      </c>
      <c r="AP205">
        <v>7</v>
      </c>
      <c r="AQ205">
        <v>0.05</v>
      </c>
      <c r="AS205" s="6"/>
      <c r="AT205"/>
      <c r="AY205" s="6"/>
      <c r="AZ205" s="12"/>
      <c r="BG205">
        <v>1</v>
      </c>
      <c r="BJ205" s="6">
        <v>1</v>
      </c>
      <c r="EM205" t="s">
        <v>537</v>
      </c>
      <c r="EN205" s="16" t="s">
        <v>210</v>
      </c>
    </row>
    <row r="206" spans="1:144" x14ac:dyDescent="0.3">
      <c r="A206" s="12" t="s">
        <v>53</v>
      </c>
      <c r="B206" s="6" t="s">
        <v>2940</v>
      </c>
      <c r="C206">
        <v>2</v>
      </c>
      <c r="D206" s="6">
        <v>1</v>
      </c>
      <c r="E206">
        <v>1000</v>
      </c>
      <c r="F206" s="6">
        <v>1500</v>
      </c>
      <c r="G206">
        <v>24.34</v>
      </c>
      <c r="H206">
        <v>24.34</v>
      </c>
      <c r="I206">
        <v>24.34</v>
      </c>
      <c r="J206" s="6">
        <v>0</v>
      </c>
      <c r="K206">
        <v>1681.42</v>
      </c>
      <c r="L206">
        <v>1681.42</v>
      </c>
      <c r="M206">
        <v>1681.42</v>
      </c>
      <c r="N206" s="6">
        <v>0</v>
      </c>
      <c r="O206" s="99">
        <v>12.395020000000001</v>
      </c>
      <c r="P206" s="6">
        <v>12.395020000000001</v>
      </c>
      <c r="Q206" s="99">
        <v>108.3503</v>
      </c>
      <c r="R206" s="6">
        <v>108.3503</v>
      </c>
      <c r="S206" s="7">
        <v>1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8">
        <v>0</v>
      </c>
      <c r="AF206" s="44">
        <v>3</v>
      </c>
      <c r="AG206" s="6"/>
      <c r="AH206">
        <v>14.1</v>
      </c>
      <c r="AI206">
        <v>0.9</v>
      </c>
      <c r="AJ206">
        <v>16.45</v>
      </c>
      <c r="AK206">
        <v>0.55000000000000004</v>
      </c>
      <c r="AM206" s="6"/>
      <c r="AN206" s="12"/>
      <c r="AS206" s="6"/>
      <c r="AT206"/>
      <c r="AY206" s="6"/>
      <c r="AZ206" s="12"/>
      <c r="BJ206" s="6">
        <v>1</v>
      </c>
      <c r="EM206" t="s">
        <v>591</v>
      </c>
      <c r="EN206" s="16" t="s">
        <v>210</v>
      </c>
    </row>
    <row r="207" spans="1:144" x14ac:dyDescent="0.3">
      <c r="A207" s="12" t="s">
        <v>53</v>
      </c>
      <c r="B207" s="6" t="s">
        <v>2942</v>
      </c>
      <c r="C207">
        <v>1</v>
      </c>
      <c r="D207" s="6">
        <v>1</v>
      </c>
      <c r="E207">
        <v>0</v>
      </c>
      <c r="F207" s="6">
        <v>2000</v>
      </c>
      <c r="G207" s="18">
        <v>8.5</v>
      </c>
      <c r="H207">
        <v>27.79</v>
      </c>
      <c r="I207">
        <v>19.020999999999997</v>
      </c>
      <c r="J207" s="87">
        <v>5.3382320211012866</v>
      </c>
      <c r="K207">
        <v>879.6</v>
      </c>
      <c r="L207">
        <v>2692.65</v>
      </c>
      <c r="M207">
        <v>1605.62</v>
      </c>
      <c r="N207" s="88">
        <v>550.70327769740652</v>
      </c>
      <c r="O207" s="99">
        <v>-1.6157999999999999</v>
      </c>
      <c r="P207" s="6">
        <v>33.80827</v>
      </c>
      <c r="Q207" s="99">
        <v>103.51588</v>
      </c>
      <c r="R207" s="6">
        <v>122.02622</v>
      </c>
      <c r="S207" s="7">
        <v>1</v>
      </c>
      <c r="T207" s="7">
        <v>0</v>
      </c>
      <c r="U207" s="7">
        <v>1</v>
      </c>
      <c r="V207" s="7">
        <v>1</v>
      </c>
      <c r="W207" s="7">
        <v>1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1</v>
      </c>
      <c r="AD207" s="7">
        <v>1</v>
      </c>
      <c r="AE207" s="8">
        <v>0</v>
      </c>
      <c r="AF207" s="44">
        <v>1</v>
      </c>
      <c r="AG207" s="6">
        <v>1</v>
      </c>
      <c r="AH207">
        <v>22.5</v>
      </c>
      <c r="AJ207">
        <v>25</v>
      </c>
      <c r="AM207" s="6"/>
      <c r="AN207" s="12">
        <v>209</v>
      </c>
      <c r="AO207">
        <v>564</v>
      </c>
      <c r="AP207">
        <v>0.95</v>
      </c>
      <c r="AQ207">
        <v>0.05</v>
      </c>
      <c r="AR207">
        <v>0.3</v>
      </c>
      <c r="AS207" s="6">
        <v>0.1</v>
      </c>
      <c r="AT207">
        <v>4.2990000000000004</v>
      </c>
      <c r="AU207">
        <v>0.26300000000000001</v>
      </c>
      <c r="AV207">
        <v>22.266999999999999</v>
      </c>
      <c r="AW207">
        <v>0.85799999999999998</v>
      </c>
      <c r="AY207" s="6"/>
      <c r="AZ207" s="12"/>
      <c r="BE207">
        <v>1</v>
      </c>
      <c r="BG207">
        <v>1</v>
      </c>
      <c r="BI207">
        <v>1</v>
      </c>
      <c r="BJ207" s="6">
        <v>1</v>
      </c>
      <c r="BR207">
        <v>1</v>
      </c>
      <c r="BX207">
        <v>1</v>
      </c>
      <c r="BY207">
        <v>1</v>
      </c>
      <c r="BZ207">
        <v>1</v>
      </c>
      <c r="CC207">
        <v>1</v>
      </c>
      <c r="CE207">
        <v>1</v>
      </c>
      <c r="CF207">
        <v>1</v>
      </c>
      <c r="CH207">
        <v>1</v>
      </c>
      <c r="CI207">
        <v>1</v>
      </c>
      <c r="DT207">
        <v>1</v>
      </c>
      <c r="DU207">
        <v>1</v>
      </c>
      <c r="DW207">
        <v>1</v>
      </c>
      <c r="DX207">
        <v>1</v>
      </c>
      <c r="DY207" s="6">
        <v>1</v>
      </c>
      <c r="EA207">
        <v>1</v>
      </c>
      <c r="ED207">
        <v>1</v>
      </c>
      <c r="EF207">
        <v>1</v>
      </c>
      <c r="EG207">
        <v>1</v>
      </c>
      <c r="EM207" t="s">
        <v>591</v>
      </c>
      <c r="EN207" s="16" t="s">
        <v>210</v>
      </c>
    </row>
    <row r="208" spans="1:144" x14ac:dyDescent="0.3">
      <c r="A208" s="12" t="s">
        <v>53</v>
      </c>
      <c r="B208" s="6" t="s">
        <v>2944</v>
      </c>
      <c r="C208">
        <v>1</v>
      </c>
      <c r="D208" s="6">
        <v>1</v>
      </c>
      <c r="E208">
        <v>0</v>
      </c>
      <c r="F208" s="6">
        <v>500</v>
      </c>
      <c r="G208" s="18">
        <v>26.15</v>
      </c>
      <c r="H208" s="18">
        <v>28.53</v>
      </c>
      <c r="I208" s="18">
        <v>27.513333333333332</v>
      </c>
      <c r="J208" s="87">
        <v>1.2272869808375448</v>
      </c>
      <c r="K208" s="63">
        <v>1238</v>
      </c>
      <c r="L208" s="63">
        <v>1759</v>
      </c>
      <c r="M208" s="63">
        <v>1549.3333333333333</v>
      </c>
      <c r="N208" s="88">
        <v>274.97696873253494</v>
      </c>
      <c r="O208" s="99">
        <v>7.15334</v>
      </c>
      <c r="P208" s="6">
        <v>8.9900900000000004</v>
      </c>
      <c r="Q208" s="99">
        <v>80.109909999999999</v>
      </c>
      <c r="R208" s="96">
        <v>81.289500000000004</v>
      </c>
      <c r="S208" s="7">
        <v>1</v>
      </c>
      <c r="T208" s="7">
        <v>0</v>
      </c>
      <c r="U208" s="7">
        <v>0</v>
      </c>
      <c r="V208" s="7">
        <v>0</v>
      </c>
      <c r="W208" s="7">
        <v>1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8">
        <v>0</v>
      </c>
      <c r="AF208" s="44">
        <v>1</v>
      </c>
      <c r="AG208" s="6"/>
      <c r="AH208">
        <v>24.5</v>
      </c>
      <c r="AI208">
        <v>2.8</v>
      </c>
      <c r="AJ208">
        <v>24.4</v>
      </c>
      <c r="AM208" s="6"/>
      <c r="AN208" s="12"/>
      <c r="AS208" s="6"/>
      <c r="AT208"/>
      <c r="AY208" s="6"/>
      <c r="AZ208" s="12"/>
      <c r="BF208">
        <v>1</v>
      </c>
      <c r="CI208">
        <v>1</v>
      </c>
      <c r="EM208" t="s">
        <v>591</v>
      </c>
      <c r="EN208" s="16" t="s">
        <v>210</v>
      </c>
    </row>
    <row r="209" spans="1:173" x14ac:dyDescent="0.3">
      <c r="A209" s="12" t="s">
        <v>53</v>
      </c>
      <c r="B209" s="6" t="s">
        <v>2961</v>
      </c>
      <c r="C209">
        <v>1</v>
      </c>
      <c r="D209" s="6">
        <v>1</v>
      </c>
      <c r="E209" s="30"/>
      <c r="F209" s="93"/>
      <c r="G209" s="18">
        <v>23.79</v>
      </c>
      <c r="H209" s="18">
        <v>28.49</v>
      </c>
      <c r="I209" s="18">
        <v>26.974999999999998</v>
      </c>
      <c r="J209" s="87">
        <v>1.7133096626121036</v>
      </c>
      <c r="K209" s="63">
        <v>809</v>
      </c>
      <c r="L209" s="63">
        <v>1270</v>
      </c>
      <c r="M209" s="63">
        <v>1064.8333333333333</v>
      </c>
      <c r="N209" s="88">
        <v>174.14409742126378</v>
      </c>
      <c r="O209" s="99">
        <v>1.44936</v>
      </c>
      <c r="P209" s="6">
        <v>10.889340000000001</v>
      </c>
      <c r="Q209" s="99">
        <v>-3.8137099999999999</v>
      </c>
      <c r="R209" s="96">
        <v>32.078299999999999</v>
      </c>
      <c r="S209" s="7">
        <v>0</v>
      </c>
      <c r="T209" s="7">
        <v>1</v>
      </c>
      <c r="U209" s="7">
        <v>1</v>
      </c>
      <c r="V209" s="7">
        <v>1</v>
      </c>
      <c r="W209" s="7">
        <v>1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1</v>
      </c>
      <c r="AD209" s="7">
        <v>0</v>
      </c>
      <c r="AE209" s="8">
        <v>0</v>
      </c>
      <c r="AF209" s="44">
        <v>1</v>
      </c>
      <c r="AG209" s="6"/>
      <c r="AH209">
        <v>42.15</v>
      </c>
      <c r="AI209">
        <v>5.15</v>
      </c>
      <c r="AJ209">
        <v>51.7</v>
      </c>
      <c r="AK209">
        <v>10.7</v>
      </c>
      <c r="AM209" s="6"/>
      <c r="AN209" s="12">
        <v>80</v>
      </c>
      <c r="AO209">
        <v>180</v>
      </c>
      <c r="AS209" s="6"/>
      <c r="AT209"/>
      <c r="AY209" s="6"/>
      <c r="AZ209" s="12"/>
      <c r="BK209">
        <v>1</v>
      </c>
      <c r="BL209" s="6">
        <v>1</v>
      </c>
      <c r="BQ209">
        <v>1</v>
      </c>
      <c r="BR209">
        <v>1</v>
      </c>
      <c r="BY209">
        <v>1</v>
      </c>
      <c r="BZ209">
        <v>1</v>
      </c>
      <c r="CG209">
        <v>1</v>
      </c>
      <c r="CI209">
        <v>1</v>
      </c>
      <c r="DT209">
        <v>1</v>
      </c>
      <c r="DU209">
        <v>1</v>
      </c>
      <c r="EM209" t="s">
        <v>539</v>
      </c>
      <c r="EN209" s="16" t="s">
        <v>210</v>
      </c>
    </row>
    <row r="210" spans="1:173" x14ac:dyDescent="0.3">
      <c r="A210" s="12" t="s">
        <v>53</v>
      </c>
      <c r="B210" s="6" t="s">
        <v>2965</v>
      </c>
      <c r="C210">
        <v>1</v>
      </c>
      <c r="D210" s="6">
        <v>1</v>
      </c>
      <c r="E210">
        <v>0</v>
      </c>
      <c r="F210" s="6">
        <v>800</v>
      </c>
      <c r="G210" s="18">
        <v>23.15</v>
      </c>
      <c r="H210" s="18">
        <v>24.35</v>
      </c>
      <c r="I210" s="18">
        <v>23.75</v>
      </c>
      <c r="J210" s="87">
        <v>0.84852813742385902</v>
      </c>
      <c r="K210" s="63">
        <v>723</v>
      </c>
      <c r="L210" s="63">
        <v>913</v>
      </c>
      <c r="M210" s="63">
        <v>818</v>
      </c>
      <c r="N210" s="88">
        <v>134.35028842544403</v>
      </c>
      <c r="O210" s="99">
        <v>-24.076250000000002</v>
      </c>
      <c r="P210" s="96">
        <v>-20.062000000000001</v>
      </c>
      <c r="Q210" s="99">
        <v>43.714779999999998</v>
      </c>
      <c r="R210" s="96">
        <v>44.656320000000001</v>
      </c>
      <c r="S210" s="7">
        <v>1</v>
      </c>
      <c r="T210" s="7">
        <v>1</v>
      </c>
      <c r="U210" s="7">
        <v>1</v>
      </c>
      <c r="V210" s="7">
        <v>1</v>
      </c>
      <c r="W210" s="7">
        <v>1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1</v>
      </c>
      <c r="AD210" s="7">
        <v>1</v>
      </c>
      <c r="AE210" s="8">
        <v>0</v>
      </c>
      <c r="AF210" s="44">
        <v>1</v>
      </c>
      <c r="AG210" s="6"/>
      <c r="AH210">
        <v>35.5</v>
      </c>
      <c r="AI210">
        <v>4.5</v>
      </c>
      <c r="AJ210">
        <v>39</v>
      </c>
      <c r="AK210">
        <v>3</v>
      </c>
      <c r="AM210" s="6"/>
      <c r="AN210" s="12"/>
      <c r="AS210" s="6"/>
      <c r="AT210"/>
      <c r="AY210" s="6"/>
      <c r="AZ210" s="12"/>
      <c r="BF210">
        <v>1</v>
      </c>
      <c r="BK210">
        <v>1</v>
      </c>
      <c r="BL210" s="6">
        <v>1</v>
      </c>
      <c r="BQ210">
        <v>1</v>
      </c>
      <c r="BY210">
        <v>1</v>
      </c>
      <c r="CI210">
        <v>1</v>
      </c>
      <c r="DT210">
        <v>1</v>
      </c>
      <c r="EG210">
        <v>1</v>
      </c>
      <c r="EM210" t="s">
        <v>539</v>
      </c>
      <c r="EN210" s="16" t="s">
        <v>210</v>
      </c>
    </row>
    <row r="211" spans="1:173" x14ac:dyDescent="0.3">
      <c r="A211" s="12" t="s">
        <v>74</v>
      </c>
      <c r="B211" s="6" t="s">
        <v>2977</v>
      </c>
      <c r="C211">
        <v>1</v>
      </c>
      <c r="D211" s="6">
        <v>1</v>
      </c>
      <c r="E211">
        <v>90</v>
      </c>
      <c r="F211" s="93"/>
      <c r="G211">
        <v>17.75</v>
      </c>
      <c r="H211">
        <v>21.55</v>
      </c>
      <c r="I211">
        <v>20.241666666666671</v>
      </c>
      <c r="J211" s="87">
        <v>1.2924460014509955</v>
      </c>
      <c r="K211">
        <v>581.5</v>
      </c>
      <c r="L211">
        <v>1523.8</v>
      </c>
      <c r="M211">
        <v>1198.5666666666668</v>
      </c>
      <c r="N211" s="88">
        <v>356.56551525163843</v>
      </c>
      <c r="O211" s="12">
        <v>-28.6</v>
      </c>
      <c r="P211" s="6">
        <v>-27.1</v>
      </c>
      <c r="Q211">
        <v>152.37291999999999</v>
      </c>
      <c r="R211" s="6">
        <v>153.4</v>
      </c>
      <c r="S211" s="7">
        <v>1</v>
      </c>
      <c r="T211" s="7">
        <v>0</v>
      </c>
      <c r="U211" s="7">
        <v>0</v>
      </c>
      <c r="V211" s="7">
        <v>0</v>
      </c>
      <c r="W211" s="7">
        <v>1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8">
        <v>0</v>
      </c>
      <c r="AF211" s="44">
        <v>4</v>
      </c>
      <c r="AG211" s="6"/>
      <c r="AL211">
        <v>75</v>
      </c>
      <c r="AM211" s="6">
        <v>15</v>
      </c>
      <c r="AN211" s="12"/>
      <c r="AS211" s="6"/>
      <c r="AT211"/>
      <c r="AY211" s="6"/>
      <c r="AZ211" s="12"/>
      <c r="BG211">
        <v>1</v>
      </c>
      <c r="BJ211" s="6">
        <v>1</v>
      </c>
      <c r="CB211">
        <v>1</v>
      </c>
      <c r="CC211">
        <v>1</v>
      </c>
      <c r="EM211" t="s">
        <v>1276</v>
      </c>
      <c r="EN211" s="16" t="s">
        <v>4869</v>
      </c>
    </row>
    <row r="212" spans="1:173" x14ac:dyDescent="0.3">
      <c r="A212" s="12" t="s">
        <v>74</v>
      </c>
      <c r="B212" s="6" t="s">
        <v>2980</v>
      </c>
      <c r="C212">
        <v>2</v>
      </c>
      <c r="D212" s="6">
        <v>1</v>
      </c>
      <c r="E212">
        <v>0</v>
      </c>
      <c r="F212" s="6">
        <v>940</v>
      </c>
      <c r="G212">
        <v>18.05</v>
      </c>
      <c r="H212">
        <v>23.3</v>
      </c>
      <c r="I212">
        <v>20.704545454545453</v>
      </c>
      <c r="J212" s="87">
        <v>1.78317897944297</v>
      </c>
      <c r="K212">
        <v>177.5</v>
      </c>
      <c r="L212">
        <v>1684.7</v>
      </c>
      <c r="M212">
        <v>1166.3090909090909</v>
      </c>
      <c r="N212" s="88">
        <v>461.992016066394</v>
      </c>
      <c r="O212" s="99">
        <v>-34.579410000000003</v>
      </c>
      <c r="P212" s="6">
        <v>-21.283000000000001</v>
      </c>
      <c r="Q212" s="99">
        <v>134.1</v>
      </c>
      <c r="R212" s="6">
        <v>153.4</v>
      </c>
      <c r="S212" s="7">
        <v>1</v>
      </c>
      <c r="T212" s="7">
        <v>0</v>
      </c>
      <c r="U212" s="7">
        <v>0</v>
      </c>
      <c r="V212" s="7">
        <v>0</v>
      </c>
      <c r="W212" s="7">
        <v>1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1</v>
      </c>
      <c r="AD212" s="7">
        <v>1</v>
      </c>
      <c r="AE212" s="8">
        <v>0</v>
      </c>
      <c r="AF212" s="44">
        <v>1</v>
      </c>
      <c r="AG212" s="6"/>
      <c r="AH212">
        <v>50</v>
      </c>
      <c r="AJ212">
        <v>40</v>
      </c>
      <c r="AM212" s="6"/>
      <c r="AN212" s="12"/>
      <c r="AS212" s="6"/>
      <c r="AT212"/>
      <c r="AX212">
        <v>10</v>
      </c>
      <c r="AY212" s="6">
        <v>2</v>
      </c>
      <c r="AZ212" s="12"/>
      <c r="BF212">
        <v>1</v>
      </c>
      <c r="BG212">
        <v>1</v>
      </c>
      <c r="CB212">
        <v>1</v>
      </c>
      <c r="CC212">
        <v>1</v>
      </c>
      <c r="CE212">
        <v>1</v>
      </c>
      <c r="CH212">
        <v>1</v>
      </c>
      <c r="CI212">
        <v>1</v>
      </c>
      <c r="DU212">
        <v>1</v>
      </c>
      <c r="EA212">
        <v>1</v>
      </c>
      <c r="EM212" t="s">
        <v>1276</v>
      </c>
      <c r="EN212" s="16" t="s">
        <v>4320</v>
      </c>
    </row>
    <row r="213" spans="1:173" x14ac:dyDescent="0.3">
      <c r="A213" s="12" t="s">
        <v>74</v>
      </c>
      <c r="B213" s="6" t="s">
        <v>2992</v>
      </c>
      <c r="C213">
        <v>1</v>
      </c>
      <c r="D213" s="6">
        <v>1</v>
      </c>
      <c r="E213" s="30"/>
      <c r="F213" s="93"/>
      <c r="G213" s="18">
        <v>12.7</v>
      </c>
      <c r="H213">
        <v>21.55</v>
      </c>
      <c r="I213">
        <v>16.776562500000001</v>
      </c>
      <c r="J213" s="87">
        <v>2.6576535507536168</v>
      </c>
      <c r="K213">
        <v>270.10000000000002</v>
      </c>
      <c r="L213">
        <v>1642.3</v>
      </c>
      <c r="M213">
        <v>827.64375000000007</v>
      </c>
      <c r="N213" s="88">
        <v>364.19800469662079</v>
      </c>
      <c r="O213" s="12">
        <v>-43.017000000000003</v>
      </c>
      <c r="P213" s="6">
        <v>-27.490079999999999</v>
      </c>
      <c r="Q213">
        <v>136.86255</v>
      </c>
      <c r="R213" s="6">
        <v>153.54855000000001</v>
      </c>
      <c r="S213" s="7">
        <v>1</v>
      </c>
      <c r="T213" s="7">
        <v>1</v>
      </c>
      <c r="U213" s="7">
        <v>1</v>
      </c>
      <c r="V213" s="7">
        <v>1</v>
      </c>
      <c r="W213" s="7">
        <v>1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1</v>
      </c>
      <c r="AD213" s="7">
        <v>1</v>
      </c>
      <c r="AE213" s="8">
        <v>0</v>
      </c>
      <c r="AF213" s="44">
        <v>1</v>
      </c>
      <c r="AG213" s="6"/>
      <c r="AH213">
        <v>52.2</v>
      </c>
      <c r="AI213">
        <v>9.6</v>
      </c>
      <c r="AJ213">
        <v>62.8</v>
      </c>
      <c r="AK213">
        <v>11.6</v>
      </c>
      <c r="AM213" s="6"/>
      <c r="AN213" s="12"/>
      <c r="AS213" s="6"/>
      <c r="AT213"/>
      <c r="AY213" s="6"/>
      <c r="AZ213" s="12"/>
      <c r="BF213">
        <v>1</v>
      </c>
      <c r="BI213">
        <v>1</v>
      </c>
      <c r="BK213">
        <v>1</v>
      </c>
      <c r="BL213" s="6">
        <v>1</v>
      </c>
      <c r="BQ213">
        <v>1</v>
      </c>
      <c r="BY213">
        <v>1</v>
      </c>
      <c r="CB213">
        <v>1</v>
      </c>
      <c r="CE213">
        <v>1</v>
      </c>
      <c r="CH213">
        <v>1</v>
      </c>
      <c r="DX213">
        <v>1</v>
      </c>
      <c r="DZ213">
        <v>1</v>
      </c>
      <c r="EA213">
        <v>1</v>
      </c>
      <c r="EM213" t="s">
        <v>1276</v>
      </c>
      <c r="EN213" s="16" t="s">
        <v>4884</v>
      </c>
    </row>
    <row r="214" spans="1:173" x14ac:dyDescent="0.3">
      <c r="A214" s="12" t="s">
        <v>74</v>
      </c>
      <c r="B214" s="6" t="s">
        <v>3019</v>
      </c>
      <c r="C214">
        <v>1</v>
      </c>
      <c r="D214" s="6">
        <v>1</v>
      </c>
      <c r="E214" s="30"/>
      <c r="F214" s="93"/>
      <c r="G214" s="18">
        <v>17.5</v>
      </c>
      <c r="H214">
        <v>28.55</v>
      </c>
      <c r="I214" s="18">
        <v>23.402777777777779</v>
      </c>
      <c r="J214" s="87">
        <v>3.6145324415810394</v>
      </c>
      <c r="K214">
        <v>290.3</v>
      </c>
      <c r="L214">
        <v>1805.9</v>
      </c>
      <c r="M214">
        <v>1026.0055555555557</v>
      </c>
      <c r="N214" s="88">
        <v>467.17391455207388</v>
      </c>
      <c r="O214" s="12">
        <v>-34.071179999999998</v>
      </c>
      <c r="P214" s="6">
        <v>-10.20556</v>
      </c>
      <c r="Q214">
        <v>128.67943</v>
      </c>
      <c r="R214" s="6">
        <v>153.32943</v>
      </c>
      <c r="S214" s="7">
        <v>0</v>
      </c>
      <c r="T214" s="7">
        <v>1</v>
      </c>
      <c r="U214" s="7">
        <v>1</v>
      </c>
      <c r="V214" s="7">
        <v>1</v>
      </c>
      <c r="W214" s="7">
        <v>1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7">
        <v>0</v>
      </c>
      <c r="AE214" s="8">
        <v>0</v>
      </c>
      <c r="AF214" s="44">
        <v>1</v>
      </c>
      <c r="AG214" s="6"/>
      <c r="AL214">
        <v>47.5</v>
      </c>
      <c r="AM214" s="6">
        <v>2.5</v>
      </c>
      <c r="AN214" s="12"/>
      <c r="AS214" s="6"/>
      <c r="AT214"/>
      <c r="AY214" s="6"/>
      <c r="AZ214" s="12"/>
      <c r="BK214">
        <v>1</v>
      </c>
      <c r="BQ214">
        <v>1</v>
      </c>
      <c r="BY214">
        <v>1</v>
      </c>
      <c r="CI214">
        <v>1</v>
      </c>
      <c r="DT214">
        <v>1</v>
      </c>
      <c r="DU214">
        <v>1</v>
      </c>
      <c r="EM214" t="s">
        <v>1276</v>
      </c>
      <c r="EN214" s="16" t="s">
        <v>4890</v>
      </c>
    </row>
    <row r="215" spans="1:173" x14ac:dyDescent="0.3">
      <c r="A215" s="12" t="s">
        <v>74</v>
      </c>
      <c r="B215" s="6" t="s">
        <v>3024</v>
      </c>
      <c r="C215">
        <v>2</v>
      </c>
      <c r="D215" s="6">
        <v>1</v>
      </c>
      <c r="E215">
        <v>1300</v>
      </c>
      <c r="F215" s="6">
        <v>1760</v>
      </c>
      <c r="G215">
        <v>11.75</v>
      </c>
      <c r="H215">
        <v>18.95</v>
      </c>
      <c r="I215">
        <v>14.866666666666667</v>
      </c>
      <c r="J215" s="87">
        <v>3.6960564570002581</v>
      </c>
      <c r="K215">
        <v>539.6</v>
      </c>
      <c r="L215">
        <v>1228.9000000000001</v>
      </c>
      <c r="M215">
        <v>805.23333333333346</v>
      </c>
      <c r="N215" s="88">
        <v>370.82950709636538</v>
      </c>
      <c r="O215" s="12">
        <v>-36.4</v>
      </c>
      <c r="P215" s="6">
        <v>-34.1</v>
      </c>
      <c r="Q215">
        <v>148.19999999999999</v>
      </c>
      <c r="R215" s="6">
        <v>150.80000000000001</v>
      </c>
      <c r="S215" s="7">
        <v>1</v>
      </c>
      <c r="T215" s="7">
        <v>0</v>
      </c>
      <c r="U215" s="7">
        <v>1</v>
      </c>
      <c r="V215" s="7">
        <v>1</v>
      </c>
      <c r="W215" s="7">
        <v>1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8">
        <v>0</v>
      </c>
      <c r="AF215" s="44">
        <v>5</v>
      </c>
      <c r="AG215" s="6"/>
      <c r="AH215">
        <v>25</v>
      </c>
      <c r="AI215">
        <v>3</v>
      </c>
      <c r="AJ215">
        <v>27</v>
      </c>
      <c r="AK215">
        <v>3</v>
      </c>
      <c r="AM215" s="6"/>
      <c r="AN215" s="12">
        <v>16</v>
      </c>
      <c r="AO215">
        <v>38</v>
      </c>
      <c r="AS215" s="6"/>
      <c r="AT215"/>
      <c r="AY215" s="6"/>
      <c r="AZ215" s="12"/>
      <c r="BE215">
        <v>1</v>
      </c>
      <c r="BP215">
        <v>1</v>
      </c>
      <c r="BX215">
        <v>1</v>
      </c>
      <c r="CE215">
        <v>1</v>
      </c>
      <c r="CL215">
        <v>1</v>
      </c>
      <c r="EM215" t="s">
        <v>1276</v>
      </c>
      <c r="EN215" s="16" t="s">
        <v>4892</v>
      </c>
    </row>
    <row r="216" spans="1:173" x14ac:dyDescent="0.3">
      <c r="A216" s="12" t="s">
        <v>74</v>
      </c>
      <c r="B216" s="6" t="s">
        <v>3038</v>
      </c>
      <c r="C216">
        <v>2</v>
      </c>
      <c r="D216" s="6">
        <v>0</v>
      </c>
      <c r="E216">
        <v>0</v>
      </c>
      <c r="F216" s="6">
        <v>150</v>
      </c>
      <c r="G216" s="18">
        <v>27.1</v>
      </c>
      <c r="H216" s="18">
        <v>27.8</v>
      </c>
      <c r="I216" s="18">
        <v>27.450000000000003</v>
      </c>
      <c r="J216" s="87">
        <v>0.49497474683058273</v>
      </c>
      <c r="K216" s="63">
        <v>229</v>
      </c>
      <c r="L216" s="63">
        <v>338</v>
      </c>
      <c r="M216" s="63">
        <v>283.5</v>
      </c>
      <c r="N216" s="88">
        <v>77.074639149333677</v>
      </c>
      <c r="O216" s="99">
        <v>-26.383330000000001</v>
      </c>
      <c r="P216" s="6">
        <v>-25.41667</v>
      </c>
      <c r="Q216" s="99">
        <v>113.08333</v>
      </c>
      <c r="R216" s="6">
        <v>113.38333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1</v>
      </c>
      <c r="AC216" s="7">
        <v>0</v>
      </c>
      <c r="AD216" s="7">
        <v>0</v>
      </c>
      <c r="AE216" s="8">
        <v>0</v>
      </c>
      <c r="AF216" s="44">
        <v>1</v>
      </c>
      <c r="AG216" s="6"/>
      <c r="AH216">
        <v>28</v>
      </c>
      <c r="AI216">
        <v>2</v>
      </c>
      <c r="AJ216">
        <v>30.5</v>
      </c>
      <c r="AK216">
        <v>2.5</v>
      </c>
      <c r="AM216" s="6"/>
      <c r="AN216" s="12"/>
      <c r="AP216">
        <v>5</v>
      </c>
      <c r="AQ216">
        <v>0.05</v>
      </c>
      <c r="AS216" s="6"/>
      <c r="AT216"/>
      <c r="AY216" s="6"/>
      <c r="AZ216" s="12"/>
      <c r="DQ216">
        <v>1</v>
      </c>
      <c r="EM216" t="s">
        <v>1276</v>
      </c>
      <c r="EN216" s="16" t="s">
        <v>210</v>
      </c>
    </row>
    <row r="217" spans="1:173" x14ac:dyDescent="0.3">
      <c r="A217" s="12" t="s">
        <v>74</v>
      </c>
      <c r="B217" s="6" t="s">
        <v>3040</v>
      </c>
      <c r="C217">
        <v>2</v>
      </c>
      <c r="D217" s="6">
        <v>2</v>
      </c>
      <c r="E217">
        <v>420</v>
      </c>
      <c r="F217" s="6">
        <v>1000</v>
      </c>
      <c r="G217" s="18">
        <v>25.8</v>
      </c>
      <c r="H217" s="18">
        <v>25.8</v>
      </c>
      <c r="I217" s="18">
        <v>25.8</v>
      </c>
      <c r="J217" s="87">
        <v>0</v>
      </c>
      <c r="K217" s="63">
        <v>1579</v>
      </c>
      <c r="L217" s="63">
        <v>1579</v>
      </c>
      <c r="M217" s="63">
        <v>1579</v>
      </c>
      <c r="N217" s="88">
        <v>0</v>
      </c>
      <c r="O217" s="99">
        <v>-28.398610000000001</v>
      </c>
      <c r="P217" s="6">
        <v>-28.398610000000001</v>
      </c>
      <c r="Q217" s="99">
        <v>153.28360000000001</v>
      </c>
      <c r="R217" s="96">
        <v>153.28360000000001</v>
      </c>
      <c r="S217" s="7">
        <v>1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8">
        <v>0</v>
      </c>
      <c r="AF217" s="44">
        <v>5</v>
      </c>
      <c r="AG217" s="6"/>
      <c r="AH217">
        <v>16.2</v>
      </c>
      <c r="AI217">
        <v>3.1</v>
      </c>
      <c r="AJ217">
        <v>17.600000000000001</v>
      </c>
      <c r="AK217">
        <v>2.9</v>
      </c>
      <c r="AM217" s="6"/>
      <c r="AN217" s="12"/>
      <c r="AS217" s="6"/>
      <c r="AT217"/>
      <c r="AY217" s="6"/>
      <c r="AZ217" s="12"/>
      <c r="BG217">
        <v>1</v>
      </c>
      <c r="EM217" t="s">
        <v>1276</v>
      </c>
      <c r="EN217" s="16" t="s">
        <v>4320</v>
      </c>
    </row>
    <row r="218" spans="1:173" x14ac:dyDescent="0.3">
      <c r="A218" s="12" t="s">
        <v>74</v>
      </c>
      <c r="B218" s="6" t="s">
        <v>3043</v>
      </c>
      <c r="C218">
        <v>1</v>
      </c>
      <c r="D218" s="6">
        <v>1</v>
      </c>
      <c r="E218" s="30"/>
      <c r="F218" s="93"/>
      <c r="G218" s="18">
        <v>24.3</v>
      </c>
      <c r="H218" s="18">
        <v>25.8</v>
      </c>
      <c r="I218" s="18">
        <v>25.133333333333336</v>
      </c>
      <c r="J218" s="87">
        <v>0.76376261582597338</v>
      </c>
      <c r="K218" s="63">
        <v>229</v>
      </c>
      <c r="L218" s="63">
        <v>304</v>
      </c>
      <c r="M218" s="63">
        <v>262.66666666666669</v>
      </c>
      <c r="N218" s="88">
        <v>38.08324215889882</v>
      </c>
      <c r="O218" s="99">
        <v>-32.085050000000003</v>
      </c>
      <c r="P218" s="6">
        <v>-29.907910000000001</v>
      </c>
      <c r="Q218" s="99">
        <v>138.04567</v>
      </c>
      <c r="R218" s="6">
        <v>139.59759</v>
      </c>
      <c r="S218" s="7">
        <v>0</v>
      </c>
      <c r="T218" s="7">
        <v>0</v>
      </c>
      <c r="U218" s="7">
        <v>0</v>
      </c>
      <c r="V218" s="7">
        <v>0</v>
      </c>
      <c r="W218" s="7">
        <v>1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8">
        <v>0</v>
      </c>
      <c r="AF218" s="44">
        <v>2</v>
      </c>
      <c r="AG218" s="6"/>
      <c r="AH218">
        <v>17.95</v>
      </c>
      <c r="AI218">
        <v>3.35</v>
      </c>
      <c r="AJ218">
        <v>20.95</v>
      </c>
      <c r="AK218">
        <v>4.95</v>
      </c>
      <c r="AM218" s="6"/>
      <c r="AN218" s="12"/>
      <c r="AS218" s="6"/>
      <c r="AT218"/>
      <c r="AY218" s="6"/>
      <c r="AZ218" s="12"/>
      <c r="CB218">
        <v>1</v>
      </c>
      <c r="CC218">
        <v>1</v>
      </c>
      <c r="CJ218">
        <v>1</v>
      </c>
      <c r="EM218" t="s">
        <v>1276</v>
      </c>
      <c r="EN218" s="16" t="s">
        <v>4320</v>
      </c>
    </row>
    <row r="219" spans="1:173" x14ac:dyDescent="0.3">
      <c r="A219" s="12" t="s">
        <v>74</v>
      </c>
      <c r="B219" s="6" t="s">
        <v>3051</v>
      </c>
      <c r="C219">
        <v>1</v>
      </c>
      <c r="D219" s="6">
        <v>1</v>
      </c>
      <c r="E219" s="30"/>
      <c r="F219" s="93"/>
      <c r="G219" s="18">
        <v>24.7</v>
      </c>
      <c r="H219" s="18">
        <v>27</v>
      </c>
      <c r="I219" s="18">
        <v>25.85</v>
      </c>
      <c r="J219" s="87">
        <v>1.6263455967290597</v>
      </c>
      <c r="K219" s="63">
        <v>266</v>
      </c>
      <c r="L219" s="63">
        <v>520</v>
      </c>
      <c r="M219" s="63">
        <v>393</v>
      </c>
      <c r="N219" s="88">
        <v>179.60512242138307</v>
      </c>
      <c r="O219" s="99">
        <v>-33.229990000000001</v>
      </c>
      <c r="P219" s="6">
        <v>-32.460680000000004</v>
      </c>
      <c r="Q219" s="99">
        <v>138.00891999999999</v>
      </c>
      <c r="R219" s="6">
        <v>138.23203000000001</v>
      </c>
      <c r="S219" s="7">
        <v>0</v>
      </c>
      <c r="T219" s="7">
        <v>0</v>
      </c>
      <c r="U219" s="7">
        <v>0</v>
      </c>
      <c r="V219" s="7">
        <v>0</v>
      </c>
      <c r="W219" s="7">
        <v>1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8">
        <v>0</v>
      </c>
      <c r="AF219" s="44">
        <v>4</v>
      </c>
      <c r="AG219" s="6"/>
      <c r="AL219">
        <v>22.35</v>
      </c>
      <c r="AM219" s="6">
        <v>2.85</v>
      </c>
      <c r="AN219" s="12"/>
      <c r="AS219" s="6"/>
      <c r="AT219"/>
      <c r="AY219" s="6"/>
      <c r="AZ219" s="12"/>
      <c r="CB219">
        <v>1</v>
      </c>
      <c r="CC219">
        <v>1</v>
      </c>
      <c r="EM219" t="s">
        <v>1276</v>
      </c>
      <c r="EN219" s="16" t="s">
        <v>210</v>
      </c>
    </row>
    <row r="220" spans="1:173" x14ac:dyDescent="0.3">
      <c r="A220" s="12" t="s">
        <v>74</v>
      </c>
      <c r="B220" s="6" t="s">
        <v>3064</v>
      </c>
      <c r="C220">
        <v>2</v>
      </c>
      <c r="D220" s="6">
        <v>2</v>
      </c>
      <c r="E220">
        <v>350</v>
      </c>
      <c r="F220" s="6">
        <v>800</v>
      </c>
      <c r="G220" s="18">
        <v>21</v>
      </c>
      <c r="H220" s="18">
        <v>21</v>
      </c>
      <c r="I220" s="18">
        <v>21</v>
      </c>
      <c r="J220" s="87">
        <v>0</v>
      </c>
      <c r="K220" s="63">
        <v>1198</v>
      </c>
      <c r="L220" s="63">
        <v>1198</v>
      </c>
      <c r="M220" s="63">
        <v>1198</v>
      </c>
      <c r="N220" s="88">
        <v>0</v>
      </c>
      <c r="O220">
        <v>-26.815429999999999</v>
      </c>
      <c r="P220" s="6">
        <v>-26.66507</v>
      </c>
      <c r="Q220" s="99">
        <v>152.54689999999999</v>
      </c>
      <c r="R220" s="6">
        <v>152.91773000000001</v>
      </c>
      <c r="S220" s="7">
        <v>1</v>
      </c>
      <c r="T220" s="7">
        <v>0</v>
      </c>
      <c r="U220" s="7">
        <v>0</v>
      </c>
      <c r="V220" s="7">
        <v>0</v>
      </c>
      <c r="W220" s="7">
        <v>1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8">
        <v>0</v>
      </c>
      <c r="AF220" s="44">
        <v>7</v>
      </c>
      <c r="AG220" s="6"/>
      <c r="AH220">
        <v>37</v>
      </c>
      <c r="AI220">
        <v>4</v>
      </c>
      <c r="AJ220">
        <v>49</v>
      </c>
      <c r="AK220">
        <v>5</v>
      </c>
      <c r="AM220" s="6"/>
      <c r="AN220" s="12"/>
      <c r="AO220">
        <v>25</v>
      </c>
      <c r="AP220">
        <v>5.0999999999999996</v>
      </c>
      <c r="AQ220">
        <v>0.05</v>
      </c>
      <c r="AR220">
        <v>5.5</v>
      </c>
      <c r="AS220" s="6">
        <v>0.5</v>
      </c>
      <c r="AT220"/>
      <c r="AY220" s="6"/>
      <c r="AZ220" s="12"/>
      <c r="BG220">
        <v>1</v>
      </c>
      <c r="CB220">
        <v>1</v>
      </c>
      <c r="CH220">
        <v>1</v>
      </c>
      <c r="EM220" t="s">
        <v>1276</v>
      </c>
      <c r="EN220" s="16" t="s">
        <v>4320</v>
      </c>
    </row>
    <row r="221" spans="1:173" s="51" customFormat="1" x14ac:dyDescent="0.3">
      <c r="A221" t="s">
        <v>43</v>
      </c>
      <c r="B221" s="6" t="s">
        <v>3098</v>
      </c>
      <c r="C221">
        <v>1</v>
      </c>
      <c r="D221" s="6">
        <v>1</v>
      </c>
      <c r="E221" s="12">
        <v>60</v>
      </c>
      <c r="F221" s="6">
        <v>1400</v>
      </c>
      <c r="G221" s="18">
        <v>27.41</v>
      </c>
      <c r="H221" s="18">
        <v>28.81</v>
      </c>
      <c r="I221" s="18">
        <v>28.203333333333333</v>
      </c>
      <c r="J221" s="87">
        <v>0.71842420152256325</v>
      </c>
      <c r="K221" s="63">
        <v>1735</v>
      </c>
      <c r="L221" s="63">
        <v>4642</v>
      </c>
      <c r="M221" s="63">
        <v>3008.6666666666665</v>
      </c>
      <c r="N221" s="88">
        <v>1486.500028030048</v>
      </c>
      <c r="O221" s="99">
        <v>9.7024399999999993</v>
      </c>
      <c r="P221" s="6">
        <v>10.512639999999999</v>
      </c>
      <c r="Q221" s="99">
        <v>76.256979999999999</v>
      </c>
      <c r="R221" s="6">
        <v>77.029539999999997</v>
      </c>
      <c r="S221" s="7">
        <v>1</v>
      </c>
      <c r="T221" s="7">
        <v>0</v>
      </c>
      <c r="U221" s="7">
        <v>0</v>
      </c>
      <c r="V221" s="7">
        <v>0</v>
      </c>
      <c r="W221" s="7">
        <v>1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1</v>
      </c>
      <c r="AD221" s="7">
        <v>1</v>
      </c>
      <c r="AE221" s="8">
        <v>0</v>
      </c>
      <c r="AF221" s="44">
        <v>2</v>
      </c>
      <c r="AG221" s="6"/>
      <c r="AH221"/>
      <c r="AI221"/>
      <c r="AJ221"/>
      <c r="AK221"/>
      <c r="AL221">
        <v>71.349999999999994</v>
      </c>
      <c r="AM221" s="6">
        <v>18.55</v>
      </c>
      <c r="AN221" s="12"/>
      <c r="AO221"/>
      <c r="AP221"/>
      <c r="AQ221"/>
      <c r="AR221"/>
      <c r="AS221" s="6"/>
      <c r="AT221"/>
      <c r="AU221"/>
      <c r="AV221"/>
      <c r="AW221"/>
      <c r="AX221">
        <v>14</v>
      </c>
      <c r="AY221" s="6">
        <v>0.3</v>
      </c>
      <c r="AZ221" s="12"/>
      <c r="BA221" s="6"/>
      <c r="BB221"/>
      <c r="BC221"/>
      <c r="BD221"/>
      <c r="BE221"/>
      <c r="BF221"/>
      <c r="BG221">
        <v>1</v>
      </c>
      <c r="BH221"/>
      <c r="BI221"/>
      <c r="BJ221" s="6">
        <v>1</v>
      </c>
      <c r="BK221"/>
      <c r="BL221" s="6"/>
      <c r="BM221"/>
      <c r="BN221"/>
      <c r="BO221"/>
      <c r="BP221"/>
      <c r="BQ221"/>
      <c r="BR221"/>
      <c r="BS221"/>
      <c r="BT221" s="6"/>
      <c r="BU221"/>
      <c r="BV221"/>
      <c r="BW221"/>
      <c r="BX221"/>
      <c r="BY221"/>
      <c r="BZ221"/>
      <c r="CA221" s="6"/>
      <c r="CB221"/>
      <c r="CC221"/>
      <c r="CD221"/>
      <c r="CE221"/>
      <c r="CF221"/>
      <c r="CG221"/>
      <c r="CH221">
        <v>1</v>
      </c>
      <c r="CI221">
        <v>1</v>
      </c>
      <c r="CJ221"/>
      <c r="CK221"/>
      <c r="CL221"/>
      <c r="CM221"/>
      <c r="CN221"/>
      <c r="CO221"/>
      <c r="CP221"/>
      <c r="CQ221"/>
      <c r="CR221"/>
      <c r="CS221" s="6"/>
      <c r="CT221"/>
      <c r="CU221" s="6"/>
      <c r="CV221"/>
      <c r="CW221"/>
      <c r="CX221" s="6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 s="6"/>
      <c r="DO221"/>
      <c r="DP221"/>
      <c r="DQ221"/>
      <c r="DR221"/>
      <c r="DS221" s="6"/>
      <c r="DT221"/>
      <c r="DU221"/>
      <c r="DV221"/>
      <c r="DW221"/>
      <c r="DX221"/>
      <c r="DY221" s="6">
        <v>1</v>
      </c>
      <c r="DZ221"/>
      <c r="EA221"/>
      <c r="EB221"/>
      <c r="EC221"/>
      <c r="ED221"/>
      <c r="EE221"/>
      <c r="EF221"/>
      <c r="EG221"/>
      <c r="EH221">
        <v>1</v>
      </c>
      <c r="EI221"/>
      <c r="EJ221"/>
      <c r="EK221"/>
      <c r="EL221" s="6"/>
      <c r="EM221" t="s">
        <v>591</v>
      </c>
      <c r="EN221" s="16" t="s">
        <v>210</v>
      </c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</row>
    <row r="222" spans="1:173" x14ac:dyDescent="0.3">
      <c r="A222" t="s">
        <v>65</v>
      </c>
      <c r="B222" s="6" t="s">
        <v>150</v>
      </c>
      <c r="C222">
        <v>2</v>
      </c>
      <c r="D222" s="6">
        <v>1</v>
      </c>
      <c r="E222">
        <v>200</v>
      </c>
      <c r="F222" s="6">
        <v>1200</v>
      </c>
      <c r="G222" s="18">
        <v>26.49</v>
      </c>
      <c r="H222" s="18">
        <v>29.81</v>
      </c>
      <c r="I222" s="18">
        <v>28.204999999999998</v>
      </c>
      <c r="J222" s="87">
        <v>1.3918931951362747</v>
      </c>
      <c r="K222" s="63">
        <v>1071</v>
      </c>
      <c r="L222" s="63">
        <v>3132</v>
      </c>
      <c r="M222" s="63">
        <v>1775.5</v>
      </c>
      <c r="N222" s="88">
        <v>922.38983081991967</v>
      </c>
      <c r="O222" s="99">
        <v>15.86786</v>
      </c>
      <c r="P222" s="6">
        <v>19.021409999999999</v>
      </c>
      <c r="Q222" s="99">
        <v>73.352459999999994</v>
      </c>
      <c r="R222" s="6">
        <v>74.163589999999999</v>
      </c>
      <c r="S222" s="7">
        <v>1</v>
      </c>
      <c r="T222" s="7">
        <v>0</v>
      </c>
      <c r="U222" s="7">
        <v>0</v>
      </c>
      <c r="V222" s="7">
        <v>0</v>
      </c>
      <c r="W222" s="7">
        <v>1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1</v>
      </c>
      <c r="AE222" s="8">
        <v>0</v>
      </c>
      <c r="AF222" s="44">
        <v>1</v>
      </c>
      <c r="AG222" s="6"/>
      <c r="AH222">
        <v>40</v>
      </c>
      <c r="AI222">
        <v>8</v>
      </c>
      <c r="AJ222">
        <v>42.5</v>
      </c>
      <c r="AK222">
        <v>5.5</v>
      </c>
      <c r="AM222" s="6"/>
      <c r="AR222">
        <v>2.5</v>
      </c>
      <c r="AS222" s="6">
        <v>0</v>
      </c>
      <c r="AT222"/>
      <c r="AY222" s="6"/>
      <c r="AZ222" s="12"/>
      <c r="BG222">
        <v>1</v>
      </c>
      <c r="BJ222" s="6">
        <v>1</v>
      </c>
      <c r="CB222">
        <v>1</v>
      </c>
      <c r="DZ222">
        <v>1</v>
      </c>
      <c r="EM222" t="s">
        <v>591</v>
      </c>
      <c r="EN222" s="16" t="s">
        <v>3713</v>
      </c>
    </row>
    <row r="223" spans="1:173" x14ac:dyDescent="0.3">
      <c r="A223" t="s">
        <v>65</v>
      </c>
      <c r="B223" s="6" t="s">
        <v>151</v>
      </c>
      <c r="C223">
        <v>2</v>
      </c>
      <c r="D223" s="6">
        <v>1</v>
      </c>
      <c r="E223">
        <v>550</v>
      </c>
      <c r="F223" s="6">
        <v>900</v>
      </c>
      <c r="G223" s="18">
        <v>29.15</v>
      </c>
      <c r="H223" s="18">
        <v>29.15</v>
      </c>
      <c r="I223" s="18">
        <v>29.15</v>
      </c>
      <c r="J223" s="87">
        <v>0</v>
      </c>
      <c r="K223" s="63">
        <v>4619</v>
      </c>
      <c r="L223" s="63">
        <v>4619</v>
      </c>
      <c r="M223" s="63">
        <v>4619</v>
      </c>
      <c r="N223" s="88">
        <v>0</v>
      </c>
      <c r="O223" s="99">
        <v>13.462730000000001</v>
      </c>
      <c r="P223" s="6">
        <v>14.34625</v>
      </c>
      <c r="Q223" s="99">
        <v>74.855881999999994</v>
      </c>
      <c r="R223" s="6">
        <v>75.096170000000001</v>
      </c>
      <c r="S223" s="7">
        <v>1</v>
      </c>
      <c r="T223" s="7">
        <v>0</v>
      </c>
      <c r="U223" s="7">
        <v>0</v>
      </c>
      <c r="V223" s="7">
        <v>0</v>
      </c>
      <c r="W223" s="7">
        <v>1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8">
        <v>0</v>
      </c>
      <c r="AF223" s="44">
        <v>3</v>
      </c>
      <c r="AG223" s="6"/>
      <c r="AL223">
        <v>45.1</v>
      </c>
      <c r="AM223" s="6">
        <v>2.2999999999999998</v>
      </c>
      <c r="AP223">
        <v>3.98</v>
      </c>
      <c r="AQ223">
        <v>0.01</v>
      </c>
      <c r="AS223" s="6"/>
      <c r="AT223"/>
      <c r="AY223" s="6"/>
      <c r="AZ223" s="12"/>
      <c r="BG223">
        <v>1</v>
      </c>
      <c r="CB223">
        <v>1</v>
      </c>
      <c r="EM223" t="s">
        <v>591</v>
      </c>
      <c r="EN223" s="16" t="s">
        <v>3713</v>
      </c>
    </row>
    <row r="224" spans="1:173" x14ac:dyDescent="0.3">
      <c r="A224" t="s">
        <v>65</v>
      </c>
      <c r="B224" s="6" t="s">
        <v>3107</v>
      </c>
      <c r="C224">
        <v>2</v>
      </c>
      <c r="D224" s="6">
        <v>1</v>
      </c>
      <c r="E224" s="12">
        <v>75</v>
      </c>
      <c r="F224" s="6">
        <v>720</v>
      </c>
      <c r="G224" s="18">
        <v>28.06</v>
      </c>
      <c r="H224" s="18">
        <v>28.86</v>
      </c>
      <c r="I224" s="18">
        <v>28.46</v>
      </c>
      <c r="J224" s="87">
        <v>0.56568542494923857</v>
      </c>
      <c r="K224" s="63">
        <v>689</v>
      </c>
      <c r="L224" s="63">
        <v>1027</v>
      </c>
      <c r="M224" s="63">
        <v>858</v>
      </c>
      <c r="N224" s="88">
        <v>239.00209204105306</v>
      </c>
      <c r="O224" s="99">
        <v>15.107290000000001</v>
      </c>
      <c r="P224" s="6">
        <v>15.966939999999999</v>
      </c>
      <c r="Q224" s="99">
        <v>73.993449999999996</v>
      </c>
      <c r="R224" s="6">
        <v>74.375209999999996</v>
      </c>
      <c r="S224" s="7">
        <v>1</v>
      </c>
      <c r="T224" s="7">
        <v>0</v>
      </c>
      <c r="U224" s="7">
        <v>0</v>
      </c>
      <c r="V224" s="7">
        <v>0</v>
      </c>
      <c r="W224" s="7">
        <v>1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1</v>
      </c>
      <c r="AD224" s="7">
        <v>0</v>
      </c>
      <c r="AE224" s="8">
        <v>0</v>
      </c>
      <c r="AF224" s="44">
        <v>2</v>
      </c>
      <c r="AG224" s="6"/>
      <c r="AH224">
        <v>39.5</v>
      </c>
      <c r="AI224">
        <v>7.5</v>
      </c>
      <c r="AJ224">
        <v>41.25</v>
      </c>
      <c r="AK224">
        <v>4.25</v>
      </c>
      <c r="AM224" s="6"/>
      <c r="AN224" s="12">
        <v>10</v>
      </c>
      <c r="AO224">
        <v>55</v>
      </c>
      <c r="AP224">
        <v>2.75</v>
      </c>
      <c r="AQ224">
        <v>0.25</v>
      </c>
      <c r="AR224">
        <v>2</v>
      </c>
      <c r="AS224" s="6">
        <v>0.3</v>
      </c>
      <c r="AT224"/>
      <c r="AY224" s="6"/>
      <c r="AZ224" s="12"/>
      <c r="BG224">
        <v>1</v>
      </c>
      <c r="CB224">
        <v>1</v>
      </c>
      <c r="CE224">
        <v>1</v>
      </c>
      <c r="DW224">
        <v>1</v>
      </c>
      <c r="EM224" t="s">
        <v>591</v>
      </c>
      <c r="EN224" s="16" t="s">
        <v>3713</v>
      </c>
    </row>
    <row r="225" spans="1:166" x14ac:dyDescent="0.3">
      <c r="A225" t="s">
        <v>97</v>
      </c>
      <c r="B225" s="6" t="s">
        <v>3115</v>
      </c>
      <c r="C225">
        <v>1</v>
      </c>
      <c r="D225" s="6">
        <v>1</v>
      </c>
      <c r="E225" s="12">
        <v>200</v>
      </c>
      <c r="F225" s="6">
        <v>1200</v>
      </c>
      <c r="G225" s="18">
        <v>2.2250000000000001</v>
      </c>
      <c r="H225" s="18">
        <v>23.62</v>
      </c>
      <c r="I225" s="18">
        <v>18.120833333333334</v>
      </c>
      <c r="J225" s="87">
        <v>8.0412140978005713</v>
      </c>
      <c r="K225" s="63">
        <v>1238</v>
      </c>
      <c r="L225" s="63">
        <v>1818</v>
      </c>
      <c r="M225" s="63">
        <v>1445.8333333333333</v>
      </c>
      <c r="N225" s="88">
        <v>231.40131085771054</v>
      </c>
      <c r="O225" s="99">
        <v>-28.666699999999999</v>
      </c>
      <c r="P225" s="6">
        <v>-19.971150000000002</v>
      </c>
      <c r="Q225" s="99">
        <v>-49.629559999999998</v>
      </c>
      <c r="R225" s="6">
        <v>-40.53472</v>
      </c>
      <c r="S225" s="7">
        <v>1</v>
      </c>
      <c r="T225" s="7">
        <v>0</v>
      </c>
      <c r="U225" s="7">
        <v>0</v>
      </c>
      <c r="V225" s="7">
        <v>0</v>
      </c>
      <c r="W225" s="7">
        <v>1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1</v>
      </c>
      <c r="AD225" s="7">
        <v>0</v>
      </c>
      <c r="AE225" s="8">
        <v>0</v>
      </c>
      <c r="AF225" s="44">
        <v>1</v>
      </c>
      <c r="AG225" s="6"/>
      <c r="AH225">
        <v>51</v>
      </c>
      <c r="AI225">
        <v>11</v>
      </c>
      <c r="AJ225">
        <v>52</v>
      </c>
      <c r="AK225">
        <v>12</v>
      </c>
      <c r="AM225" s="6"/>
      <c r="AN225" s="12"/>
      <c r="AS225" s="6"/>
      <c r="AT225"/>
      <c r="AY225" s="6"/>
      <c r="AZ225" s="12"/>
      <c r="BG225">
        <v>1</v>
      </c>
      <c r="BJ225" s="6">
        <v>1</v>
      </c>
      <c r="CC225">
        <v>1</v>
      </c>
      <c r="DY225" s="6">
        <v>1</v>
      </c>
      <c r="EM225" t="s">
        <v>537</v>
      </c>
      <c r="EN225" s="16" t="s">
        <v>3713</v>
      </c>
    </row>
    <row r="226" spans="1:166" x14ac:dyDescent="0.3">
      <c r="A226" t="s">
        <v>97</v>
      </c>
      <c r="B226" s="6" t="s">
        <v>3116</v>
      </c>
      <c r="C226">
        <v>1</v>
      </c>
      <c r="D226" s="6">
        <v>1</v>
      </c>
      <c r="E226" s="30"/>
      <c r="F226" s="93"/>
      <c r="G226" s="18">
        <v>24.82</v>
      </c>
      <c r="H226" s="18">
        <v>27.21</v>
      </c>
      <c r="I226" s="18">
        <v>26.216000000000001</v>
      </c>
      <c r="J226" s="87">
        <v>1.0544572063388822</v>
      </c>
      <c r="K226" s="63">
        <v>614</v>
      </c>
      <c r="L226" s="63">
        <v>897</v>
      </c>
      <c r="M226" s="63">
        <v>738.4</v>
      </c>
      <c r="N226" s="88">
        <v>112.20873406290637</v>
      </c>
      <c r="O226" s="99">
        <v>-9.8835899999999999</v>
      </c>
      <c r="P226" s="6">
        <v>-2.9055499999999999</v>
      </c>
      <c r="Q226" s="99">
        <v>-42.418640000000003</v>
      </c>
      <c r="R226" s="6">
        <v>-35.700229999999998</v>
      </c>
      <c r="S226" s="7">
        <v>1</v>
      </c>
      <c r="T226" s="7">
        <v>1</v>
      </c>
      <c r="U226" s="7">
        <v>0</v>
      </c>
      <c r="V226" s="7">
        <v>0</v>
      </c>
      <c r="W226" s="7">
        <v>1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8">
        <v>0</v>
      </c>
      <c r="AF226" s="44">
        <v>1</v>
      </c>
      <c r="AG226" s="6"/>
      <c r="AH226">
        <v>44.4</v>
      </c>
      <c r="AI226">
        <v>11.9</v>
      </c>
      <c r="AJ226">
        <v>54.15</v>
      </c>
      <c r="AK226">
        <v>10.85</v>
      </c>
      <c r="AM226" s="6"/>
      <c r="AN226" s="12"/>
      <c r="AS226" s="6"/>
      <c r="AT226"/>
      <c r="AY226" s="6"/>
      <c r="AZ226" s="12"/>
      <c r="BF226">
        <v>1</v>
      </c>
      <c r="BK226">
        <v>1</v>
      </c>
      <c r="BL226" s="6">
        <v>1</v>
      </c>
      <c r="CC226">
        <v>1</v>
      </c>
      <c r="CI226">
        <v>1</v>
      </c>
      <c r="EM226" t="s">
        <v>537</v>
      </c>
      <c r="EN226" s="16" t="s">
        <v>210</v>
      </c>
    </row>
    <row r="227" spans="1:166" s="70" customFormat="1" x14ac:dyDescent="0.3">
      <c r="A227" s="70" t="s">
        <v>40</v>
      </c>
      <c r="B227" s="136" t="s">
        <v>3120</v>
      </c>
      <c r="C227" s="70">
        <v>1</v>
      </c>
      <c r="D227" s="136">
        <v>1</v>
      </c>
      <c r="E227" s="70">
        <v>0</v>
      </c>
      <c r="F227" s="136">
        <v>1770</v>
      </c>
      <c r="G227" s="70">
        <v>11.33</v>
      </c>
      <c r="H227" s="70">
        <v>17.37</v>
      </c>
      <c r="I227" s="70">
        <v>14.525499999999999</v>
      </c>
      <c r="J227" s="185">
        <v>2.0421749886360301</v>
      </c>
      <c r="K227" s="70">
        <v>488.05</v>
      </c>
      <c r="L227" s="70">
        <v>1344.18</v>
      </c>
      <c r="M227" s="70">
        <v>784.73149999999998</v>
      </c>
      <c r="N227" s="186">
        <v>237.16701153573129</v>
      </c>
      <c r="O227" s="70">
        <v>36.649000000000001</v>
      </c>
      <c r="P227" s="136">
        <v>46.962119999999999</v>
      </c>
      <c r="Q227" s="70">
        <v>-9.3597400000000004</v>
      </c>
      <c r="R227" s="136">
        <v>6.6518800000000002</v>
      </c>
      <c r="S227" s="73">
        <v>1</v>
      </c>
      <c r="T227" s="73">
        <v>0</v>
      </c>
      <c r="U227" s="73">
        <v>1</v>
      </c>
      <c r="V227" s="73">
        <v>0</v>
      </c>
      <c r="W227" s="73">
        <v>1</v>
      </c>
      <c r="X227" s="73">
        <v>0</v>
      </c>
      <c r="Y227" s="73">
        <v>0</v>
      </c>
      <c r="Z227" s="73">
        <v>1</v>
      </c>
      <c r="AA227" s="73">
        <v>0</v>
      </c>
      <c r="AB227" s="73">
        <v>0</v>
      </c>
      <c r="AC227" s="73">
        <v>0</v>
      </c>
      <c r="AD227" s="73">
        <v>1</v>
      </c>
      <c r="AE227" s="135">
        <v>0</v>
      </c>
      <c r="AF227" s="137">
        <v>3</v>
      </c>
      <c r="AG227" s="136">
        <v>1</v>
      </c>
      <c r="AH227" s="70">
        <v>71.98</v>
      </c>
      <c r="AI227" s="70">
        <v>6.01</v>
      </c>
      <c r="AJ227" s="70">
        <v>74.63</v>
      </c>
      <c r="AK227" s="70">
        <v>5.68</v>
      </c>
      <c r="AM227" s="136"/>
      <c r="AN227" s="69">
        <v>1301</v>
      </c>
      <c r="AO227" s="70">
        <v>3360</v>
      </c>
      <c r="AS227" s="136"/>
      <c r="AY227" s="136"/>
      <c r="AZ227" s="69"/>
      <c r="BA227" s="136"/>
      <c r="BE227" s="70">
        <v>1</v>
      </c>
      <c r="BJ227" s="136"/>
      <c r="BL227" s="136"/>
      <c r="BP227" s="70">
        <v>1</v>
      </c>
      <c r="BT227" s="136">
        <v>1</v>
      </c>
      <c r="CA227" s="136"/>
      <c r="CI227" s="70">
        <v>1</v>
      </c>
      <c r="CO227" s="70">
        <v>1</v>
      </c>
      <c r="CS227" s="136"/>
      <c r="CU227" s="136"/>
      <c r="CW227" s="70">
        <v>1</v>
      </c>
      <c r="CX227" s="136"/>
      <c r="DN227" s="136"/>
      <c r="DS227" s="136"/>
      <c r="DY227" s="136"/>
      <c r="EA227" s="70">
        <v>1</v>
      </c>
      <c r="EL227" s="136"/>
      <c r="EM227" s="70" t="s">
        <v>536</v>
      </c>
      <c r="EN227" s="138" t="s">
        <v>4899</v>
      </c>
    </row>
    <row r="228" spans="1:166" x14ac:dyDescent="0.3">
      <c r="A228" t="s">
        <v>40</v>
      </c>
      <c r="B228" s="6" t="s">
        <v>3121</v>
      </c>
      <c r="C228">
        <v>1</v>
      </c>
      <c r="D228" s="6">
        <v>1</v>
      </c>
      <c r="E228" s="12">
        <v>0</v>
      </c>
      <c r="F228" s="6">
        <v>675</v>
      </c>
      <c r="G228" s="18">
        <v>4.9000000000000004</v>
      </c>
      <c r="H228" s="18">
        <v>12.34</v>
      </c>
      <c r="I228" s="18">
        <v>9.2169841269841246</v>
      </c>
      <c r="J228" s="87">
        <v>1.7726976298401333</v>
      </c>
      <c r="K228" s="63">
        <v>465</v>
      </c>
      <c r="L228" s="63">
        <v>1089</v>
      </c>
      <c r="M228" s="63">
        <v>668.44444444444446</v>
      </c>
      <c r="N228" s="88">
        <v>112.18630498010714</v>
      </c>
      <c r="O228" s="99">
        <v>44.54242</v>
      </c>
      <c r="P228" s="6">
        <v>57.639330000000001</v>
      </c>
      <c r="Q228" s="99">
        <v>46.803469999999997</v>
      </c>
      <c r="R228" s="6">
        <v>56.572789999999998</v>
      </c>
      <c r="S228" s="7">
        <v>1</v>
      </c>
      <c r="T228" s="7">
        <v>0</v>
      </c>
      <c r="U228" s="7">
        <v>1</v>
      </c>
      <c r="V228" s="7">
        <v>1</v>
      </c>
      <c r="W228" s="7">
        <v>1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  <c r="AD228" s="7">
        <v>1</v>
      </c>
      <c r="AE228" s="8">
        <v>0</v>
      </c>
      <c r="AF228" s="44">
        <v>1</v>
      </c>
      <c r="AG228" s="6">
        <v>1</v>
      </c>
      <c r="AH228">
        <v>48.91</v>
      </c>
      <c r="AJ228">
        <v>57.13</v>
      </c>
      <c r="AM228" s="6"/>
      <c r="AN228" s="12">
        <v>480</v>
      </c>
      <c r="AO228">
        <v>3000</v>
      </c>
      <c r="AR228">
        <v>1</v>
      </c>
      <c r="AS228" s="6">
        <v>0.5</v>
      </c>
      <c r="AT228"/>
      <c r="AX228">
        <v>12</v>
      </c>
      <c r="AY228" s="6">
        <v>4</v>
      </c>
      <c r="AZ228" s="12"/>
      <c r="BE228">
        <v>1</v>
      </c>
      <c r="BO228">
        <v>1</v>
      </c>
      <c r="BP228">
        <v>1</v>
      </c>
      <c r="BX228">
        <v>1</v>
      </c>
      <c r="CF228">
        <v>1</v>
      </c>
      <c r="CH228">
        <v>1</v>
      </c>
      <c r="CI228">
        <v>1</v>
      </c>
      <c r="CN228">
        <v>1</v>
      </c>
      <c r="DT228">
        <v>1</v>
      </c>
      <c r="DU228">
        <v>1</v>
      </c>
      <c r="DW228">
        <v>1</v>
      </c>
      <c r="DX228">
        <v>1</v>
      </c>
      <c r="EA228">
        <v>1</v>
      </c>
      <c r="ED228">
        <v>1</v>
      </c>
      <c r="EF228">
        <v>1</v>
      </c>
      <c r="EG228">
        <v>1</v>
      </c>
      <c r="EH228">
        <v>1</v>
      </c>
      <c r="EM228" t="s">
        <v>536</v>
      </c>
      <c r="EN228" s="16" t="s">
        <v>224</v>
      </c>
    </row>
    <row r="229" spans="1:166" x14ac:dyDescent="0.3">
      <c r="A229" t="s">
        <v>40</v>
      </c>
      <c r="B229" s="6" t="s">
        <v>3122</v>
      </c>
      <c r="C229">
        <v>1</v>
      </c>
      <c r="D229" s="6">
        <v>1</v>
      </c>
      <c r="E229" s="30"/>
      <c r="F229" s="6">
        <v>2000</v>
      </c>
      <c r="G229" s="18">
        <v>8.5</v>
      </c>
      <c r="H229" s="18">
        <v>20.37</v>
      </c>
      <c r="I229" s="18">
        <v>13.274117647058825</v>
      </c>
      <c r="J229" s="87">
        <v>3.6394265668225958</v>
      </c>
      <c r="K229" s="63">
        <v>147</v>
      </c>
      <c r="L229" s="63">
        <v>852</v>
      </c>
      <c r="M229" s="63">
        <v>550.64705882352939</v>
      </c>
      <c r="N229" s="88">
        <v>162.12839864458908</v>
      </c>
      <c r="O229" s="99">
        <v>32.120609999999999</v>
      </c>
      <c r="P229" s="6">
        <v>45.895710000000001</v>
      </c>
      <c r="Q229" s="99">
        <v>20.610320000000002</v>
      </c>
      <c r="R229" s="96">
        <v>48.557299999999998</v>
      </c>
      <c r="S229" s="7">
        <v>1</v>
      </c>
      <c r="T229" s="7">
        <v>0</v>
      </c>
      <c r="U229" s="7">
        <v>1</v>
      </c>
      <c r="V229" s="7">
        <v>1</v>
      </c>
      <c r="W229" s="7">
        <v>1</v>
      </c>
      <c r="X229" s="7">
        <v>0</v>
      </c>
      <c r="Y229" s="7">
        <v>0</v>
      </c>
      <c r="Z229" s="7">
        <v>1</v>
      </c>
      <c r="AA229" s="7">
        <v>0</v>
      </c>
      <c r="AB229" s="7">
        <v>0</v>
      </c>
      <c r="AC229" s="7">
        <v>1</v>
      </c>
      <c r="AD229" s="7">
        <v>1</v>
      </c>
      <c r="AE229" s="8">
        <v>0</v>
      </c>
      <c r="AF229" s="44">
        <v>1</v>
      </c>
      <c r="AG229" s="6">
        <v>2</v>
      </c>
      <c r="AL229">
        <v>90</v>
      </c>
      <c r="AM229" s="6"/>
      <c r="AN229" s="12">
        <v>5500</v>
      </c>
      <c r="AO229">
        <v>6500</v>
      </c>
      <c r="AS229" s="6"/>
      <c r="AT229"/>
      <c r="AY229" s="6"/>
      <c r="AZ229" s="12"/>
      <c r="BE229">
        <v>1</v>
      </c>
      <c r="BP229">
        <v>1</v>
      </c>
      <c r="BQ229">
        <v>1</v>
      </c>
      <c r="BT229" s="6">
        <v>1</v>
      </c>
      <c r="BX229">
        <v>1</v>
      </c>
      <c r="CB229">
        <v>1</v>
      </c>
      <c r="CC229">
        <v>1</v>
      </c>
      <c r="CF229">
        <v>1</v>
      </c>
      <c r="CH229">
        <v>1</v>
      </c>
      <c r="CI229">
        <v>1</v>
      </c>
      <c r="CW229">
        <v>1</v>
      </c>
      <c r="DT229">
        <v>1</v>
      </c>
      <c r="DU229">
        <v>1</v>
      </c>
      <c r="DX229">
        <v>1</v>
      </c>
      <c r="EA229">
        <v>1</v>
      </c>
      <c r="EM229" t="s">
        <v>3123</v>
      </c>
      <c r="EN229" s="16" t="s">
        <v>224</v>
      </c>
    </row>
    <row r="230" spans="1:166" x14ac:dyDescent="0.3">
      <c r="A230" s="12" t="s">
        <v>39</v>
      </c>
      <c r="B230" s="6" t="s">
        <v>152</v>
      </c>
      <c r="C230">
        <v>1</v>
      </c>
      <c r="D230" s="6">
        <v>1</v>
      </c>
      <c r="E230">
        <v>0</v>
      </c>
      <c r="F230" s="6">
        <v>1450</v>
      </c>
      <c r="G230">
        <v>13.95</v>
      </c>
      <c r="H230">
        <v>17.59</v>
      </c>
      <c r="I230">
        <v>16.21125</v>
      </c>
      <c r="J230" s="6">
        <v>1.2223576945122625</v>
      </c>
      <c r="K230">
        <v>472</v>
      </c>
      <c r="L230">
        <v>1261</v>
      </c>
      <c r="M230">
        <v>780.8125</v>
      </c>
      <c r="N230" s="6">
        <v>245.903834523444</v>
      </c>
      <c r="O230">
        <v>35.979999999999997</v>
      </c>
      <c r="P230" s="6">
        <v>41.324129999999997</v>
      </c>
      <c r="Q230">
        <v>-9.5189599999999999</v>
      </c>
      <c r="R230" s="6">
        <v>-2.48</v>
      </c>
      <c r="S230" s="7">
        <v>1</v>
      </c>
      <c r="T230" s="7">
        <v>0</v>
      </c>
      <c r="U230" s="7">
        <v>1</v>
      </c>
      <c r="V230" s="7">
        <v>0</v>
      </c>
      <c r="W230" s="7">
        <v>1</v>
      </c>
      <c r="X230" s="7">
        <v>0</v>
      </c>
      <c r="Y230" s="7">
        <v>0</v>
      </c>
      <c r="Z230" s="7">
        <v>1</v>
      </c>
      <c r="AA230" s="7">
        <v>0</v>
      </c>
      <c r="AB230" s="7">
        <v>0</v>
      </c>
      <c r="AC230" s="7">
        <v>1</v>
      </c>
      <c r="AD230" s="7">
        <v>1</v>
      </c>
      <c r="AE230" s="8">
        <v>0</v>
      </c>
      <c r="AF230" s="44">
        <v>1</v>
      </c>
      <c r="AG230" s="6"/>
      <c r="AH230">
        <v>35.17</v>
      </c>
      <c r="AJ230">
        <v>40.72</v>
      </c>
      <c r="AL230">
        <v>37.950000000000003</v>
      </c>
      <c r="AM230" s="6"/>
      <c r="AN230">
        <v>105</v>
      </c>
      <c r="AO230">
        <v>335</v>
      </c>
      <c r="AP230">
        <v>1.25</v>
      </c>
      <c r="AQ230">
        <v>0.25</v>
      </c>
      <c r="AR230">
        <v>1</v>
      </c>
      <c r="AS230" s="233">
        <v>0.25</v>
      </c>
      <c r="AT230">
        <v>4</v>
      </c>
      <c r="AU230">
        <v>0</v>
      </c>
      <c r="AV230">
        <v>15.5</v>
      </c>
      <c r="AW230">
        <v>5.5</v>
      </c>
      <c r="AX230">
        <v>10</v>
      </c>
      <c r="AY230" s="6">
        <v>0</v>
      </c>
      <c r="AZ230" s="12"/>
      <c r="BA230" s="233"/>
      <c r="BB230" s="234"/>
      <c r="BC230" s="234"/>
      <c r="BD230" s="234"/>
      <c r="BE230" s="234">
        <v>1</v>
      </c>
      <c r="BF230" s="234"/>
      <c r="BG230" s="234"/>
      <c r="BH230" s="234"/>
      <c r="BI230" s="234"/>
      <c r="BJ230" s="233"/>
      <c r="BK230" s="234"/>
      <c r="BL230" s="233"/>
      <c r="BM230" s="234"/>
      <c r="BN230" s="234"/>
      <c r="BO230" s="234"/>
      <c r="BP230" s="234"/>
      <c r="BQ230" s="234"/>
      <c r="BR230" s="234"/>
      <c r="BS230" s="234"/>
      <c r="BT230" s="233">
        <v>1</v>
      </c>
      <c r="BU230" s="234"/>
      <c r="BV230" s="234"/>
      <c r="BW230" s="234"/>
      <c r="BX230" s="234"/>
      <c r="BY230" s="234"/>
      <c r="BZ230" s="234"/>
      <c r="CA230" s="233"/>
      <c r="CB230" s="234">
        <v>1</v>
      </c>
      <c r="CC230" s="234"/>
      <c r="CD230" s="234"/>
      <c r="CE230" s="234"/>
      <c r="CF230" s="234"/>
      <c r="CG230" s="234">
        <v>1</v>
      </c>
      <c r="CH230" s="234">
        <v>1</v>
      </c>
      <c r="CI230" s="234"/>
      <c r="CJ230" s="234"/>
      <c r="CK230" s="234"/>
      <c r="CL230" s="234"/>
      <c r="CM230" s="234"/>
      <c r="CN230" s="234"/>
      <c r="CO230" s="234"/>
      <c r="CP230" s="234"/>
      <c r="CQ230" s="234">
        <v>1</v>
      </c>
      <c r="CR230" s="234"/>
      <c r="CS230" s="233"/>
      <c r="CT230" s="234"/>
      <c r="CU230" s="233"/>
      <c r="CV230" s="234"/>
      <c r="CW230" s="234"/>
      <c r="CX230" s="233"/>
      <c r="CY230" s="234"/>
      <c r="CZ230" s="234"/>
      <c r="DA230" s="234"/>
      <c r="DB230" s="234"/>
      <c r="DC230" s="234"/>
      <c r="DD230" s="234"/>
      <c r="DE230" s="234"/>
      <c r="DF230" s="234"/>
      <c r="DG230" s="234"/>
      <c r="DH230" s="234"/>
      <c r="DI230" s="234"/>
      <c r="DJ230" s="234"/>
      <c r="DK230" s="234"/>
      <c r="DL230" s="234"/>
      <c r="DM230" s="234"/>
      <c r="DN230" s="233"/>
      <c r="DO230" s="234"/>
      <c r="DP230" s="234"/>
      <c r="DQ230" s="234"/>
      <c r="DR230" s="234"/>
      <c r="DS230" s="233"/>
      <c r="DT230" s="234">
        <v>1</v>
      </c>
      <c r="DU230" s="234">
        <v>1</v>
      </c>
      <c r="DV230" s="234"/>
      <c r="DW230" s="234"/>
      <c r="DX230" s="234"/>
      <c r="DY230" s="233"/>
      <c r="DZ230" s="234"/>
      <c r="EA230" s="234">
        <v>1</v>
      </c>
      <c r="EB230" s="234"/>
      <c r="EC230" s="234"/>
      <c r="ED230" s="234">
        <v>1</v>
      </c>
      <c r="EE230" s="234"/>
      <c r="EF230" s="234"/>
      <c r="EG230" s="234"/>
      <c r="EH230" s="234">
        <v>1</v>
      </c>
      <c r="EI230" s="234"/>
      <c r="EJ230" s="234"/>
      <c r="EK230" s="234"/>
      <c r="EL230" s="233"/>
      <c r="EM230" t="s">
        <v>536</v>
      </c>
      <c r="EN230" s="16" t="s">
        <v>224</v>
      </c>
    </row>
    <row r="231" spans="1:166" x14ac:dyDescent="0.3">
      <c r="A231" t="s">
        <v>57</v>
      </c>
      <c r="B231" s="6" t="s">
        <v>3132</v>
      </c>
      <c r="C231">
        <v>1</v>
      </c>
      <c r="D231" s="6">
        <v>1</v>
      </c>
      <c r="G231">
        <v>26.18</v>
      </c>
      <c r="H231">
        <v>28.6</v>
      </c>
      <c r="I231">
        <v>27.451999999999998</v>
      </c>
      <c r="J231" s="87">
        <v>1.020034313148338</v>
      </c>
      <c r="K231">
        <v>725.47</v>
      </c>
      <c r="L231">
        <v>2790.51</v>
      </c>
      <c r="M231">
        <v>1629.5160000000001</v>
      </c>
      <c r="N231" s="88">
        <v>897.89964850199124</v>
      </c>
      <c r="O231" s="99">
        <v>5.1802099999999998</v>
      </c>
      <c r="P231" s="6">
        <v>12.667339999999999</v>
      </c>
      <c r="Q231" s="99">
        <v>-12.92479</v>
      </c>
      <c r="R231" s="6">
        <v>1.3767</v>
      </c>
      <c r="S231" s="7">
        <v>1</v>
      </c>
      <c r="T231" s="7">
        <v>1</v>
      </c>
      <c r="U231" s="7">
        <v>1</v>
      </c>
      <c r="V231" s="7">
        <v>1</v>
      </c>
      <c r="W231" s="7">
        <v>1</v>
      </c>
      <c r="X231" s="7">
        <v>1</v>
      </c>
      <c r="Y231" s="7">
        <v>0</v>
      </c>
      <c r="Z231" s="7">
        <v>0</v>
      </c>
      <c r="AA231" s="7">
        <v>0</v>
      </c>
      <c r="AB231" s="7">
        <v>0</v>
      </c>
      <c r="AC231" s="7">
        <v>1</v>
      </c>
      <c r="AD231" s="7">
        <v>1</v>
      </c>
      <c r="AE231" s="8">
        <v>0</v>
      </c>
      <c r="AF231" s="44">
        <v>1</v>
      </c>
      <c r="AG231" s="6"/>
      <c r="AH231">
        <v>17</v>
      </c>
      <c r="AI231">
        <v>3</v>
      </c>
      <c r="AJ231">
        <v>19.5</v>
      </c>
      <c r="AK231">
        <v>3.5</v>
      </c>
      <c r="AM231" s="6"/>
      <c r="AN231" s="12">
        <v>300</v>
      </c>
      <c r="AO231">
        <v>1300</v>
      </c>
      <c r="AP231">
        <v>2.25</v>
      </c>
      <c r="AS231" s="6"/>
      <c r="AT231"/>
      <c r="AY231" s="6"/>
      <c r="AZ231" s="12"/>
      <c r="BG231">
        <v>1</v>
      </c>
      <c r="BK231">
        <v>1</v>
      </c>
      <c r="BL231" s="6">
        <v>1</v>
      </c>
      <c r="BQ231">
        <v>1</v>
      </c>
      <c r="BR231">
        <v>1</v>
      </c>
      <c r="BY231">
        <v>1</v>
      </c>
      <c r="BZ231">
        <v>1</v>
      </c>
      <c r="CI231">
        <v>1</v>
      </c>
      <c r="DT231">
        <v>1</v>
      </c>
      <c r="DU231">
        <v>1</v>
      </c>
      <c r="DW231">
        <v>1</v>
      </c>
      <c r="DY231" s="6">
        <v>1</v>
      </c>
      <c r="EA231">
        <v>1</v>
      </c>
      <c r="EH231">
        <v>1</v>
      </c>
      <c r="EM231" t="s">
        <v>539</v>
      </c>
      <c r="EN231" s="16" t="s">
        <v>210</v>
      </c>
    </row>
    <row r="232" spans="1:166" x14ac:dyDescent="0.3">
      <c r="A232" t="s">
        <v>57</v>
      </c>
      <c r="B232" s="6" t="s">
        <v>3134</v>
      </c>
      <c r="C232">
        <v>1</v>
      </c>
      <c r="D232" s="6">
        <v>1</v>
      </c>
      <c r="E232">
        <v>1500</v>
      </c>
      <c r="F232" s="6">
        <v>2200</v>
      </c>
      <c r="G232">
        <v>16.579999999999998</v>
      </c>
      <c r="H232">
        <v>29.25</v>
      </c>
      <c r="I232">
        <v>22.082692307692312</v>
      </c>
      <c r="J232" s="87">
        <v>2.8375349269283672</v>
      </c>
      <c r="K232">
        <v>467.44</v>
      </c>
      <c r="L232">
        <v>1551.78</v>
      </c>
      <c r="M232">
        <v>965.19615384615361</v>
      </c>
      <c r="N232" s="88">
        <v>325.16782431325493</v>
      </c>
      <c r="O232" s="99">
        <v>-33.58717</v>
      </c>
      <c r="P232" s="6">
        <v>11.30908</v>
      </c>
      <c r="Q232" s="99">
        <v>-12.31077</v>
      </c>
      <c r="R232" s="6">
        <v>39.209960000000002</v>
      </c>
      <c r="S232" s="7">
        <v>1</v>
      </c>
      <c r="T232" s="7">
        <v>1</v>
      </c>
      <c r="U232" s="7">
        <v>1</v>
      </c>
      <c r="V232" s="7">
        <v>1</v>
      </c>
      <c r="W232" s="7">
        <v>1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1</v>
      </c>
      <c r="AD232" s="7">
        <v>1</v>
      </c>
      <c r="AE232" s="8">
        <v>0</v>
      </c>
      <c r="AF232" s="44">
        <v>1</v>
      </c>
      <c r="AG232" s="6"/>
      <c r="AH232">
        <v>27.5</v>
      </c>
      <c r="AI232">
        <v>2.5</v>
      </c>
      <c r="AJ232">
        <v>28.5</v>
      </c>
      <c r="AK232">
        <v>2.5</v>
      </c>
      <c r="AM232" s="6"/>
      <c r="AN232" s="12"/>
      <c r="AP232">
        <v>0.8</v>
      </c>
      <c r="AQ232">
        <v>0.2</v>
      </c>
      <c r="AR232">
        <v>4.8</v>
      </c>
      <c r="AS232" s="6">
        <v>1</v>
      </c>
      <c r="AT232"/>
      <c r="AY232" s="6"/>
      <c r="AZ232" s="12"/>
      <c r="BF232">
        <v>1</v>
      </c>
      <c r="BG232">
        <v>1</v>
      </c>
      <c r="BJ232" s="6">
        <v>1</v>
      </c>
      <c r="BK232">
        <v>1</v>
      </c>
      <c r="BL232" s="6">
        <v>1</v>
      </c>
      <c r="BQ232">
        <v>1</v>
      </c>
      <c r="BR232">
        <v>1</v>
      </c>
      <c r="BY232">
        <v>1</v>
      </c>
      <c r="BZ232">
        <v>1</v>
      </c>
      <c r="CA232" s="6">
        <v>1</v>
      </c>
      <c r="CB232">
        <v>1</v>
      </c>
      <c r="CC232">
        <v>1</v>
      </c>
      <c r="CE232">
        <v>1</v>
      </c>
      <c r="CF232">
        <v>1</v>
      </c>
      <c r="CH232">
        <v>1</v>
      </c>
      <c r="CI232">
        <v>1</v>
      </c>
      <c r="DT232">
        <v>1</v>
      </c>
      <c r="DU232">
        <v>1</v>
      </c>
      <c r="DW232">
        <v>1</v>
      </c>
      <c r="DY232" s="6">
        <v>1</v>
      </c>
      <c r="EA232">
        <v>1</v>
      </c>
      <c r="EG232">
        <v>1</v>
      </c>
      <c r="EM232" t="s">
        <v>539</v>
      </c>
      <c r="EN232" s="16" t="s">
        <v>533</v>
      </c>
    </row>
    <row r="233" spans="1:166" s="70" customFormat="1" x14ac:dyDescent="0.3">
      <c r="A233" s="70" t="s">
        <v>36</v>
      </c>
      <c r="B233" s="136" t="s">
        <v>3137</v>
      </c>
      <c r="C233" s="70">
        <v>1</v>
      </c>
      <c r="D233" s="136">
        <v>1</v>
      </c>
      <c r="E233" s="223"/>
      <c r="F233" s="224"/>
      <c r="G233" s="70">
        <v>24.39</v>
      </c>
      <c r="H233" s="70">
        <v>24.41</v>
      </c>
      <c r="I233" s="184">
        <v>24.4</v>
      </c>
      <c r="J233" s="185">
        <v>1.4142135623730649E-2</v>
      </c>
      <c r="K233" s="70">
        <v>1607.63</v>
      </c>
      <c r="L233" s="70">
        <v>1699.33</v>
      </c>
      <c r="M233" s="70">
        <v>1653.48</v>
      </c>
      <c r="N233" s="186">
        <v>64.841691834806284</v>
      </c>
      <c r="O233" s="70">
        <v>-2.4024399999999999</v>
      </c>
      <c r="P233" s="136">
        <v>0.80669999999999997</v>
      </c>
      <c r="Q233" s="70">
        <v>12.98556</v>
      </c>
      <c r="R233" s="136">
        <v>15.09709</v>
      </c>
      <c r="S233" s="7">
        <v>1</v>
      </c>
      <c r="T233" s="7">
        <v>0</v>
      </c>
      <c r="U233" s="7">
        <v>0</v>
      </c>
      <c r="V233" s="7">
        <v>0</v>
      </c>
      <c r="W233" s="7">
        <v>1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1</v>
      </c>
      <c r="AD233" s="7">
        <v>1</v>
      </c>
      <c r="AE233" s="8">
        <v>0</v>
      </c>
      <c r="AF233" s="137">
        <v>1</v>
      </c>
      <c r="AG233" s="136"/>
      <c r="AL233" s="70">
        <v>27.5</v>
      </c>
      <c r="AM233" s="136">
        <v>2.5</v>
      </c>
      <c r="AN233" s="69"/>
      <c r="AP233" s="70">
        <v>1.3</v>
      </c>
      <c r="AQ233" s="70">
        <v>0.05</v>
      </c>
      <c r="AR233" s="70">
        <v>0.14000000000000001</v>
      </c>
      <c r="AS233" s="136"/>
      <c r="AY233" s="136"/>
      <c r="AZ233" s="69"/>
      <c r="BA233" s="136"/>
      <c r="BG233" s="70">
        <v>1</v>
      </c>
      <c r="BI233" s="70">
        <v>1</v>
      </c>
      <c r="BJ233" s="136"/>
      <c r="BL233" s="136"/>
      <c r="BT233" s="136"/>
      <c r="CA233" s="136"/>
      <c r="CB233" s="70">
        <v>1</v>
      </c>
      <c r="CH233" s="70">
        <v>1</v>
      </c>
      <c r="CJ233" s="70">
        <v>1</v>
      </c>
      <c r="CS233" s="136"/>
      <c r="CU233" s="136"/>
      <c r="CX233" s="136"/>
      <c r="DN233" s="136"/>
      <c r="DS233" s="136"/>
      <c r="DY233" s="136">
        <v>1</v>
      </c>
      <c r="EA233" s="70">
        <v>1</v>
      </c>
      <c r="EL233" s="136"/>
      <c r="EM233" s="70" t="s">
        <v>539</v>
      </c>
      <c r="EN233" s="138" t="s">
        <v>4903</v>
      </c>
    </row>
    <row r="234" spans="1:166" x14ac:dyDescent="0.3">
      <c r="A234" t="s">
        <v>36</v>
      </c>
      <c r="B234" s="6" t="s">
        <v>3138</v>
      </c>
      <c r="C234">
        <v>2</v>
      </c>
      <c r="D234" s="6">
        <v>1</v>
      </c>
      <c r="E234">
        <v>0</v>
      </c>
      <c r="F234" s="6">
        <v>840</v>
      </c>
      <c r="G234">
        <v>22.67</v>
      </c>
      <c r="H234">
        <v>26.93</v>
      </c>
      <c r="I234">
        <v>25.02</v>
      </c>
      <c r="J234" s="87">
        <v>1.7607952748687159</v>
      </c>
      <c r="K234">
        <v>614.02</v>
      </c>
      <c r="L234">
        <v>1259.83</v>
      </c>
      <c r="M234">
        <v>793.4375</v>
      </c>
      <c r="N234" s="88">
        <v>311.4195031759142</v>
      </c>
      <c r="O234">
        <v>-16.623390000000001</v>
      </c>
      <c r="P234" s="6">
        <v>-6.2084400000000004</v>
      </c>
      <c r="Q234">
        <v>-41.809640000000002</v>
      </c>
      <c r="R234" s="6">
        <v>-35.740760000000002</v>
      </c>
      <c r="S234" s="7">
        <v>1</v>
      </c>
      <c r="T234" s="7">
        <v>1</v>
      </c>
      <c r="U234" s="7">
        <v>1</v>
      </c>
      <c r="V234" s="7">
        <v>0</v>
      </c>
      <c r="W234" s="7">
        <v>1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1</v>
      </c>
      <c r="AE234" s="8">
        <v>0</v>
      </c>
      <c r="AF234" s="44">
        <v>1</v>
      </c>
      <c r="AG234" s="6"/>
      <c r="AH234">
        <v>44.5</v>
      </c>
      <c r="AI234">
        <v>12.5</v>
      </c>
      <c r="AJ234">
        <v>54.5</v>
      </c>
      <c r="AK234">
        <v>13.5</v>
      </c>
      <c r="AM234" s="6"/>
      <c r="AN234" s="12"/>
      <c r="AS234" s="6"/>
      <c r="AT234"/>
      <c r="AY234" s="6"/>
      <c r="AZ234" s="12"/>
      <c r="BF234">
        <v>1</v>
      </c>
      <c r="BK234">
        <v>1</v>
      </c>
      <c r="BL234" s="6">
        <v>1</v>
      </c>
      <c r="BQ234">
        <v>1</v>
      </c>
      <c r="BR234">
        <v>1</v>
      </c>
      <c r="CH234">
        <v>1</v>
      </c>
      <c r="EA234">
        <v>1</v>
      </c>
      <c r="EB234">
        <v>1</v>
      </c>
      <c r="EM234" t="s">
        <v>537</v>
      </c>
      <c r="EN234" s="16" t="s">
        <v>210</v>
      </c>
    </row>
    <row r="235" spans="1:166" x14ac:dyDescent="0.3">
      <c r="A235" s="12" t="s">
        <v>36</v>
      </c>
      <c r="B235" s="6" t="s">
        <v>153</v>
      </c>
      <c r="C235">
        <v>2</v>
      </c>
      <c r="D235" s="6">
        <v>1</v>
      </c>
      <c r="E235">
        <v>0</v>
      </c>
      <c r="F235" s="6">
        <v>30</v>
      </c>
      <c r="G235" s="18">
        <v>23.37</v>
      </c>
      <c r="H235" s="18">
        <v>23.37</v>
      </c>
      <c r="I235" s="18">
        <v>23.37</v>
      </c>
      <c r="J235" s="87">
        <v>0</v>
      </c>
      <c r="K235" s="63">
        <v>2688</v>
      </c>
      <c r="L235" s="63">
        <v>2688</v>
      </c>
      <c r="M235" s="63">
        <v>2688</v>
      </c>
      <c r="N235" s="88">
        <v>0</v>
      </c>
      <c r="O235" s="99">
        <v>7.7168700000000001</v>
      </c>
      <c r="P235" s="6">
        <v>7.76647</v>
      </c>
      <c r="Q235" s="99">
        <v>-76.984049999999996</v>
      </c>
      <c r="R235" s="6">
        <v>-76.683480000000003</v>
      </c>
      <c r="S235" s="7">
        <v>1</v>
      </c>
      <c r="T235" s="7">
        <v>0</v>
      </c>
      <c r="U235" s="7">
        <v>0</v>
      </c>
      <c r="V235" s="7">
        <v>0</v>
      </c>
      <c r="W235" s="7">
        <v>1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8">
        <v>0</v>
      </c>
      <c r="AF235" s="44">
        <v>4</v>
      </c>
      <c r="AG235" s="6"/>
      <c r="AL235">
        <v>39</v>
      </c>
      <c r="AM235" s="6">
        <v>3</v>
      </c>
      <c r="AS235" s="6"/>
      <c r="AT235"/>
      <c r="AY235" s="6"/>
      <c r="AZ235" s="12"/>
      <c r="BI235">
        <v>1</v>
      </c>
      <c r="CB235">
        <v>1</v>
      </c>
      <c r="CE235">
        <v>1</v>
      </c>
      <c r="EM235" t="s">
        <v>537</v>
      </c>
      <c r="EN235" s="16" t="s">
        <v>210</v>
      </c>
    </row>
    <row r="236" spans="1:166" x14ac:dyDescent="0.3">
      <c r="A236" s="12" t="s">
        <v>36</v>
      </c>
      <c r="B236" s="6" t="s">
        <v>154</v>
      </c>
      <c r="C236">
        <v>2</v>
      </c>
      <c r="D236" s="6">
        <v>1</v>
      </c>
      <c r="E236">
        <v>0</v>
      </c>
      <c r="F236" s="6">
        <v>300</v>
      </c>
      <c r="G236" s="18">
        <v>27.24</v>
      </c>
      <c r="H236" s="18">
        <v>27.24</v>
      </c>
      <c r="I236" s="18">
        <v>27.24</v>
      </c>
      <c r="J236" s="87">
        <v>0</v>
      </c>
      <c r="K236" s="63">
        <v>1057</v>
      </c>
      <c r="L236" s="63">
        <v>1057</v>
      </c>
      <c r="M236" s="63">
        <v>1057</v>
      </c>
      <c r="N236" s="88">
        <v>0</v>
      </c>
      <c r="O236" s="99">
        <v>11.1668</v>
      </c>
      <c r="P236" s="96">
        <v>11.1668</v>
      </c>
      <c r="Q236" s="99">
        <v>-72.541439999999994</v>
      </c>
      <c r="R236" s="6">
        <v>-72.541439999999994</v>
      </c>
      <c r="S236" s="7">
        <v>0</v>
      </c>
      <c r="T236" s="7">
        <v>1</v>
      </c>
      <c r="U236" s="7">
        <v>0</v>
      </c>
      <c r="V236" s="7">
        <v>1</v>
      </c>
      <c r="W236" s="7">
        <v>1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1</v>
      </c>
      <c r="AD236" s="7">
        <v>1</v>
      </c>
      <c r="AE236" s="8">
        <v>0</v>
      </c>
      <c r="AF236" s="44">
        <v>1</v>
      </c>
      <c r="AG236" s="6"/>
      <c r="AH236">
        <v>32.5</v>
      </c>
      <c r="AI236">
        <v>4.5</v>
      </c>
      <c r="AJ236">
        <v>35.5</v>
      </c>
      <c r="AK236">
        <v>8.5</v>
      </c>
      <c r="AM236" s="6"/>
      <c r="AR236">
        <v>4.2</v>
      </c>
      <c r="AS236" s="6">
        <v>0</v>
      </c>
      <c r="AT236"/>
      <c r="AY236" s="6"/>
      <c r="AZ236" s="12"/>
      <c r="BK236">
        <v>1</v>
      </c>
      <c r="BL236" s="6">
        <v>1</v>
      </c>
      <c r="BY236">
        <v>1</v>
      </c>
      <c r="BZ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DU236">
        <v>1</v>
      </c>
      <c r="DZ236">
        <v>1</v>
      </c>
      <c r="EA236">
        <v>1</v>
      </c>
      <c r="EB236">
        <v>1</v>
      </c>
      <c r="EH236">
        <v>1</v>
      </c>
      <c r="EM236" t="s">
        <v>537</v>
      </c>
      <c r="EN236" s="16" t="s">
        <v>210</v>
      </c>
    </row>
    <row r="237" spans="1:166" x14ac:dyDescent="0.3">
      <c r="A237" t="s">
        <v>36</v>
      </c>
      <c r="B237" s="6" t="s">
        <v>3142</v>
      </c>
      <c r="C237">
        <v>1</v>
      </c>
      <c r="D237" s="6">
        <v>1</v>
      </c>
      <c r="E237">
        <v>0</v>
      </c>
      <c r="F237" s="6">
        <v>3000</v>
      </c>
      <c r="G237">
        <v>8.93</v>
      </c>
      <c r="H237" s="18">
        <v>27.76</v>
      </c>
      <c r="I237" s="18">
        <v>17.55458333333333</v>
      </c>
      <c r="J237" s="87">
        <v>4.6031515375896896</v>
      </c>
      <c r="K237">
        <v>135.71</v>
      </c>
      <c r="L237">
        <v>1863.5</v>
      </c>
      <c r="M237">
        <v>669.31312500000001</v>
      </c>
      <c r="N237" s="88">
        <v>338.79821653023663</v>
      </c>
      <c r="O237">
        <v>-34.85313</v>
      </c>
      <c r="P237" s="6">
        <v>53.015889999999999</v>
      </c>
      <c r="Q237">
        <v>-119.15814</v>
      </c>
      <c r="R237" s="6">
        <v>113.92986000000001</v>
      </c>
      <c r="S237" s="7">
        <v>1</v>
      </c>
      <c r="T237" s="7">
        <v>1</v>
      </c>
      <c r="U237" s="7">
        <v>1</v>
      </c>
      <c r="V237" s="7">
        <v>1</v>
      </c>
      <c r="W237" s="7">
        <v>1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1</v>
      </c>
      <c r="AD237" s="7">
        <v>1</v>
      </c>
      <c r="AE237" s="8">
        <v>0</v>
      </c>
      <c r="AF237" s="44">
        <v>1</v>
      </c>
      <c r="AG237" s="6"/>
      <c r="AH237">
        <v>71.55</v>
      </c>
      <c r="AI237">
        <v>25.95</v>
      </c>
      <c r="AJ237">
        <v>102</v>
      </c>
      <c r="AK237">
        <v>45</v>
      </c>
      <c r="AM237" s="6"/>
      <c r="AN237" s="12"/>
      <c r="AP237">
        <v>1.1499999999999999</v>
      </c>
      <c r="AQ237">
        <v>0.05</v>
      </c>
      <c r="AS237" s="6"/>
      <c r="AT237"/>
      <c r="AY237" s="6"/>
      <c r="AZ237" s="12"/>
      <c r="BG237">
        <v>1</v>
      </c>
      <c r="BJ237" s="6">
        <v>1</v>
      </c>
      <c r="BK237">
        <v>1</v>
      </c>
      <c r="BL237" s="6">
        <v>1</v>
      </c>
      <c r="BP237">
        <v>1</v>
      </c>
      <c r="BQ237">
        <v>1</v>
      </c>
      <c r="BR237">
        <v>1</v>
      </c>
      <c r="BS237">
        <v>1</v>
      </c>
      <c r="BT237" s="6">
        <v>1</v>
      </c>
      <c r="BX237">
        <v>1</v>
      </c>
      <c r="BY237">
        <v>1</v>
      </c>
      <c r="BZ237">
        <v>1</v>
      </c>
      <c r="CA237" s="6">
        <v>1</v>
      </c>
      <c r="CB237">
        <v>1</v>
      </c>
      <c r="CC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 s="6">
        <v>1</v>
      </c>
      <c r="DZ237">
        <v>1</v>
      </c>
      <c r="EA237">
        <v>1</v>
      </c>
      <c r="EB237">
        <v>1</v>
      </c>
      <c r="ED237">
        <v>1</v>
      </c>
      <c r="EF237">
        <v>1</v>
      </c>
      <c r="EG237">
        <v>1</v>
      </c>
      <c r="EH237">
        <v>1</v>
      </c>
      <c r="EM237" t="s">
        <v>539</v>
      </c>
      <c r="EN237" s="16" t="s">
        <v>4322</v>
      </c>
    </row>
    <row r="238" spans="1:166" s="51" customFormat="1" x14ac:dyDescent="0.3">
      <c r="A238" t="s">
        <v>36</v>
      </c>
      <c r="B238" s="6" t="s">
        <v>3146</v>
      </c>
      <c r="C238">
        <v>1</v>
      </c>
      <c r="D238" s="6">
        <v>1</v>
      </c>
      <c r="E238" s="30"/>
      <c r="F238" s="93"/>
      <c r="G238" s="18">
        <v>26.84</v>
      </c>
      <c r="H238" s="18">
        <v>27.39</v>
      </c>
      <c r="I238" s="18">
        <v>27.115000000000002</v>
      </c>
      <c r="J238" s="87">
        <v>0.38890872965260165</v>
      </c>
      <c r="K238" s="63">
        <v>1524</v>
      </c>
      <c r="L238" s="63">
        <v>1630</v>
      </c>
      <c r="M238" s="63">
        <v>1577</v>
      </c>
      <c r="N238" s="88">
        <v>74.953318805774032</v>
      </c>
      <c r="O238" s="99">
        <v>5.2176299999999998</v>
      </c>
      <c r="P238" s="6">
        <v>6.4548100000000002</v>
      </c>
      <c r="Q238" s="99">
        <v>-2.6513599999999999</v>
      </c>
      <c r="R238" s="6">
        <v>3.4407100000000002</v>
      </c>
      <c r="S238" s="7">
        <v>1</v>
      </c>
      <c r="T238" s="7">
        <v>1</v>
      </c>
      <c r="U238" s="7">
        <v>0</v>
      </c>
      <c r="V238" s="7">
        <v>0</v>
      </c>
      <c r="W238" s="7">
        <v>1</v>
      </c>
      <c r="X238" s="7">
        <v>0</v>
      </c>
      <c r="Y238" s="7">
        <v>0</v>
      </c>
      <c r="Z238" s="7">
        <v>1</v>
      </c>
      <c r="AA238" s="7">
        <v>0</v>
      </c>
      <c r="AB238" s="7">
        <v>0</v>
      </c>
      <c r="AC238" s="7">
        <v>1</v>
      </c>
      <c r="AD238" s="7">
        <v>1</v>
      </c>
      <c r="AE238" s="8">
        <v>0</v>
      </c>
      <c r="AF238" s="44">
        <v>1</v>
      </c>
      <c r="AG238" s="6"/>
      <c r="AH238"/>
      <c r="AI238"/>
      <c r="AJ238"/>
      <c r="AK238"/>
      <c r="AL238">
        <v>34</v>
      </c>
      <c r="AM238" s="6">
        <v>6</v>
      </c>
      <c r="AN238" s="12"/>
      <c r="AO238"/>
      <c r="AP238"/>
      <c r="AQ238"/>
      <c r="AR238"/>
      <c r="AS238" s="6"/>
      <c r="AT238"/>
      <c r="AU238"/>
      <c r="AV238"/>
      <c r="AW238"/>
      <c r="AX238"/>
      <c r="AY238" s="6"/>
      <c r="AZ238" s="12"/>
      <c r="BA238" s="6"/>
      <c r="BB238"/>
      <c r="BC238"/>
      <c r="BD238"/>
      <c r="BE238"/>
      <c r="BF238"/>
      <c r="BG238">
        <v>1</v>
      </c>
      <c r="BH238"/>
      <c r="BI238"/>
      <c r="BJ238" s="6"/>
      <c r="BK238"/>
      <c r="BL238" s="6">
        <v>1</v>
      </c>
      <c r="BM238"/>
      <c r="BN238"/>
      <c r="BO238"/>
      <c r="BP238"/>
      <c r="BQ238"/>
      <c r="BR238"/>
      <c r="BS238"/>
      <c r="BT238" s="6"/>
      <c r="BU238"/>
      <c r="BV238"/>
      <c r="BW238"/>
      <c r="BX238"/>
      <c r="BY238"/>
      <c r="BZ238"/>
      <c r="CA238" s="6"/>
      <c r="CB238"/>
      <c r="CC238"/>
      <c r="CD238"/>
      <c r="CE238">
        <v>1</v>
      </c>
      <c r="CF238">
        <v>1</v>
      </c>
      <c r="CG238">
        <v>1</v>
      </c>
      <c r="CH238">
        <v>1</v>
      </c>
      <c r="CI238">
        <v>1</v>
      </c>
      <c r="CJ238"/>
      <c r="CK238"/>
      <c r="CL238"/>
      <c r="CM238"/>
      <c r="CN238"/>
      <c r="CO238"/>
      <c r="CP238"/>
      <c r="CQ238"/>
      <c r="CR238"/>
      <c r="CS238" s="6"/>
      <c r="CT238"/>
      <c r="CU238" s="6"/>
      <c r="CV238"/>
      <c r="CW238"/>
      <c r="CX238" s="6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 s="6"/>
      <c r="DO238"/>
      <c r="DP238"/>
      <c r="DQ238"/>
      <c r="DR238"/>
      <c r="DS238" s="6"/>
      <c r="DT238"/>
      <c r="DU238"/>
      <c r="DV238"/>
      <c r="DW238">
        <v>1</v>
      </c>
      <c r="DX238"/>
      <c r="DY238" s="6">
        <v>1</v>
      </c>
      <c r="DZ238">
        <v>1</v>
      </c>
      <c r="EA238">
        <v>1</v>
      </c>
      <c r="EB238">
        <v>1</v>
      </c>
      <c r="EC238"/>
      <c r="ED238"/>
      <c r="EE238"/>
      <c r="EF238"/>
      <c r="EG238"/>
      <c r="EH238">
        <v>1</v>
      </c>
      <c r="EI238"/>
      <c r="EJ238"/>
      <c r="EK238"/>
      <c r="EL238" s="6"/>
      <c r="EM238" t="s">
        <v>539</v>
      </c>
      <c r="EN238" s="16" t="s">
        <v>210</v>
      </c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</row>
    <row r="239" spans="1:166" x14ac:dyDescent="0.3">
      <c r="A239" s="12" t="s">
        <v>55</v>
      </c>
      <c r="B239" s="6" t="s">
        <v>3148</v>
      </c>
      <c r="C239">
        <v>1</v>
      </c>
      <c r="D239" s="6">
        <v>1</v>
      </c>
      <c r="E239" s="30"/>
      <c r="F239" s="93"/>
      <c r="G239" s="18">
        <v>24.77</v>
      </c>
      <c r="H239" s="18">
        <v>29.03</v>
      </c>
      <c r="I239" s="18">
        <v>27.25</v>
      </c>
      <c r="J239" s="87">
        <v>1.5959323293924466</v>
      </c>
      <c r="K239" s="63">
        <v>883</v>
      </c>
      <c r="L239" s="63">
        <v>2418</v>
      </c>
      <c r="M239" s="63">
        <v>1347.6</v>
      </c>
      <c r="N239" s="88">
        <v>611.73997744139615</v>
      </c>
      <c r="O239" s="99">
        <v>6.3261799999999999</v>
      </c>
      <c r="P239" s="6">
        <v>13.54298</v>
      </c>
      <c r="Q239" s="99">
        <v>-16.763819999999999</v>
      </c>
      <c r="R239" s="6">
        <v>-0.32735999999999998</v>
      </c>
      <c r="S239" s="7">
        <v>0</v>
      </c>
      <c r="T239" s="7">
        <v>1</v>
      </c>
      <c r="U239" s="7">
        <v>0</v>
      </c>
      <c r="V239" s="7">
        <v>0</v>
      </c>
      <c r="W239" s="7">
        <v>1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1</v>
      </c>
      <c r="AD239" s="7">
        <v>0</v>
      </c>
      <c r="AE239" s="8">
        <v>0</v>
      </c>
      <c r="AF239" s="44">
        <v>1</v>
      </c>
      <c r="AG239" s="6"/>
      <c r="AH239">
        <v>39</v>
      </c>
      <c r="AI239">
        <v>5</v>
      </c>
      <c r="AJ239">
        <v>44.5</v>
      </c>
      <c r="AK239">
        <v>10.5</v>
      </c>
      <c r="AM239" s="6"/>
      <c r="AN239">
        <v>800</v>
      </c>
      <c r="AO239">
        <v>1500</v>
      </c>
      <c r="AP239">
        <v>3.55</v>
      </c>
      <c r="AQ239">
        <v>0.65</v>
      </c>
      <c r="AS239" s="6"/>
      <c r="AT239">
        <v>6.1</v>
      </c>
      <c r="AU239">
        <v>0</v>
      </c>
      <c r="AV239">
        <v>48.5</v>
      </c>
      <c r="AW239">
        <v>2.5</v>
      </c>
      <c r="AX239">
        <v>5</v>
      </c>
      <c r="AY239" s="6">
        <v>1</v>
      </c>
      <c r="AZ239" s="12"/>
      <c r="BK239">
        <v>1</v>
      </c>
      <c r="BL239" s="6">
        <v>1</v>
      </c>
      <c r="CI239">
        <v>1</v>
      </c>
      <c r="DY239" s="6">
        <v>1</v>
      </c>
      <c r="EM239" t="s">
        <v>539</v>
      </c>
      <c r="EN239" s="16" t="s">
        <v>210</v>
      </c>
    </row>
    <row r="240" spans="1:166" s="51" customFormat="1" x14ac:dyDescent="0.3">
      <c r="A240" s="12" t="s">
        <v>55</v>
      </c>
      <c r="B240" s="6" t="s">
        <v>156</v>
      </c>
      <c r="C240">
        <v>1</v>
      </c>
      <c r="D240" s="6">
        <v>1</v>
      </c>
      <c r="E240"/>
      <c r="F240" s="6"/>
      <c r="G240" s="18">
        <v>16.579999999999998</v>
      </c>
      <c r="H240" s="18">
        <v>27.29</v>
      </c>
      <c r="I240" s="18">
        <v>22.53380952380952</v>
      </c>
      <c r="J240" s="87">
        <v>2.5316209751668848</v>
      </c>
      <c r="K240" s="63">
        <v>467</v>
      </c>
      <c r="L240" s="63">
        <v>1549</v>
      </c>
      <c r="M240" s="63">
        <v>871.23809523809518</v>
      </c>
      <c r="N240" s="88">
        <v>281.98367058429193</v>
      </c>
      <c r="O240" s="99">
        <v>-32.63702</v>
      </c>
      <c r="P240" s="6">
        <v>13.456160000000001</v>
      </c>
      <c r="Q240" s="99">
        <v>-16.70898</v>
      </c>
      <c r="R240" s="6">
        <v>39.619329999999998</v>
      </c>
      <c r="S240" s="7">
        <v>1</v>
      </c>
      <c r="T240" s="7">
        <v>1</v>
      </c>
      <c r="U240" s="7">
        <v>1</v>
      </c>
      <c r="V240" s="7">
        <v>0</v>
      </c>
      <c r="W240" s="7">
        <v>1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1</v>
      </c>
      <c r="AD240" s="7">
        <v>1</v>
      </c>
      <c r="AE240" s="8">
        <v>0</v>
      </c>
      <c r="AF240" s="44">
        <v>1</v>
      </c>
      <c r="AG240" s="6"/>
      <c r="AH240">
        <v>46.5</v>
      </c>
      <c r="AI240">
        <v>6.5</v>
      </c>
      <c r="AJ240">
        <v>57.5</v>
      </c>
      <c r="AK240">
        <v>6.5</v>
      </c>
      <c r="AL240"/>
      <c r="AM240" s="6"/>
      <c r="AN240">
        <v>1934</v>
      </c>
      <c r="AO240">
        <v>5018</v>
      </c>
      <c r="AP240">
        <v>1.3</v>
      </c>
      <c r="AQ240">
        <v>0</v>
      </c>
      <c r="AR240"/>
      <c r="AS240" s="6"/>
      <c r="AT240"/>
      <c r="AU240"/>
      <c r="AV240"/>
      <c r="AW240"/>
      <c r="AX240"/>
      <c r="AY240" s="6"/>
      <c r="AZ240" s="12"/>
      <c r="BA240" s="6"/>
      <c r="BB240"/>
      <c r="BC240"/>
      <c r="BD240"/>
      <c r="BE240"/>
      <c r="BF240">
        <v>1</v>
      </c>
      <c r="BG240"/>
      <c r="BH240"/>
      <c r="BI240"/>
      <c r="BJ240" s="6"/>
      <c r="BK240">
        <v>1</v>
      </c>
      <c r="BL240" s="6">
        <v>1</v>
      </c>
      <c r="BM240"/>
      <c r="BN240"/>
      <c r="BO240"/>
      <c r="BP240"/>
      <c r="BQ240"/>
      <c r="BR240">
        <v>1</v>
      </c>
      <c r="BS240"/>
      <c r="BT240" s="6"/>
      <c r="BU240"/>
      <c r="BV240"/>
      <c r="BW240"/>
      <c r="BX240"/>
      <c r="BY240"/>
      <c r="BZ240"/>
      <c r="CA240" s="6"/>
      <c r="CB240"/>
      <c r="CC240"/>
      <c r="CD240"/>
      <c r="CE240">
        <v>1</v>
      </c>
      <c r="CF240"/>
      <c r="CG240"/>
      <c r="CH240"/>
      <c r="CI240">
        <v>1</v>
      </c>
      <c r="CJ240"/>
      <c r="CK240"/>
      <c r="CL240"/>
      <c r="CM240"/>
      <c r="CN240"/>
      <c r="CO240"/>
      <c r="CP240"/>
      <c r="CQ240"/>
      <c r="CR240"/>
      <c r="CS240" s="6"/>
      <c r="CT240"/>
      <c r="CU240" s="6"/>
      <c r="CV240"/>
      <c r="CW240"/>
      <c r="CX240" s="6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 s="6"/>
      <c r="DO240"/>
      <c r="DP240"/>
      <c r="DQ240"/>
      <c r="DR240"/>
      <c r="DS240" s="6"/>
      <c r="DT240">
        <v>1</v>
      </c>
      <c r="DU240">
        <v>1</v>
      </c>
      <c r="DV240"/>
      <c r="DW240">
        <v>1</v>
      </c>
      <c r="DX240"/>
      <c r="DY240" s="6">
        <v>1</v>
      </c>
      <c r="DZ240"/>
      <c r="EA240"/>
      <c r="EB240"/>
      <c r="EC240"/>
      <c r="ED240"/>
      <c r="EE240"/>
      <c r="EF240"/>
      <c r="EG240"/>
      <c r="EH240">
        <v>1</v>
      </c>
      <c r="EI240"/>
      <c r="EJ240"/>
      <c r="EK240"/>
      <c r="EL240" s="6"/>
      <c r="EM240" t="s">
        <v>539</v>
      </c>
      <c r="EN240" s="16" t="s">
        <v>4319</v>
      </c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</row>
    <row r="241" spans="1:144" x14ac:dyDescent="0.3">
      <c r="A241" t="s">
        <v>61</v>
      </c>
      <c r="B241" s="6" t="s">
        <v>3157</v>
      </c>
      <c r="C241">
        <v>2</v>
      </c>
      <c r="D241" s="6">
        <v>0</v>
      </c>
      <c r="E241">
        <v>200</v>
      </c>
      <c r="F241" s="6">
        <v>1100</v>
      </c>
      <c r="G241" s="18">
        <v>17.059999999999999</v>
      </c>
      <c r="H241" s="18">
        <v>17.059999999999999</v>
      </c>
      <c r="I241" s="18">
        <v>17.059999999999999</v>
      </c>
      <c r="J241" s="87">
        <v>0</v>
      </c>
      <c r="K241" s="63">
        <v>360</v>
      </c>
      <c r="L241" s="63">
        <v>360</v>
      </c>
      <c r="M241" s="63">
        <v>360</v>
      </c>
      <c r="N241" s="88">
        <v>0</v>
      </c>
      <c r="O241" s="99">
        <v>-34.392870000000002</v>
      </c>
      <c r="P241" s="6">
        <v>-34.382939999999998</v>
      </c>
      <c r="Q241" s="99">
        <v>19.266279999999998</v>
      </c>
      <c r="R241" s="6">
        <v>19.389610000000001</v>
      </c>
      <c r="S241" s="7">
        <v>1</v>
      </c>
      <c r="T241" s="7">
        <v>0</v>
      </c>
      <c r="U241" s="7">
        <v>1</v>
      </c>
      <c r="V241" s="7">
        <v>0</v>
      </c>
      <c r="W241" s="7">
        <v>1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8">
        <v>0</v>
      </c>
      <c r="AF241" s="44">
        <v>2</v>
      </c>
      <c r="AG241" s="6"/>
      <c r="AL241">
        <v>15</v>
      </c>
      <c r="AM241" s="6"/>
      <c r="AN241" s="12"/>
      <c r="AS241" s="6"/>
      <c r="AT241"/>
      <c r="AY241" s="6"/>
      <c r="AZ241" s="12"/>
      <c r="BE241">
        <v>1</v>
      </c>
      <c r="BT241" s="6">
        <v>1</v>
      </c>
      <c r="CB241">
        <v>1</v>
      </c>
      <c r="EM241" t="s">
        <v>539</v>
      </c>
      <c r="EN241" s="16" t="s">
        <v>210</v>
      </c>
    </row>
    <row r="242" spans="1:144" x14ac:dyDescent="0.3">
      <c r="A242" t="s">
        <v>61</v>
      </c>
      <c r="B242" s="6" t="s">
        <v>3158</v>
      </c>
      <c r="C242">
        <v>1</v>
      </c>
      <c r="D242" s="6">
        <v>1</v>
      </c>
      <c r="E242">
        <v>600</v>
      </c>
      <c r="F242" s="6">
        <v>1500</v>
      </c>
      <c r="G242">
        <v>17.059999999999999</v>
      </c>
      <c r="H242">
        <v>18.71</v>
      </c>
      <c r="I242">
        <v>17.884999999999998</v>
      </c>
      <c r="J242" s="87">
        <v>1.1667261889578049</v>
      </c>
      <c r="K242">
        <v>230.37</v>
      </c>
      <c r="L242">
        <v>360.32</v>
      </c>
      <c r="M242">
        <v>295.34500000000003</v>
      </c>
      <c r="N242" s="88">
        <v>91.888526215191703</v>
      </c>
      <c r="O242" s="99">
        <v>-33.926609999999997</v>
      </c>
      <c r="P242" s="6">
        <v>-32.271819999999998</v>
      </c>
      <c r="Q242" s="99">
        <v>19.911709999999999</v>
      </c>
      <c r="R242" s="6">
        <v>22.49119</v>
      </c>
      <c r="S242" s="7">
        <v>0</v>
      </c>
      <c r="T242" s="7">
        <v>0</v>
      </c>
      <c r="U242" s="7">
        <v>1</v>
      </c>
      <c r="V242" s="7">
        <v>0</v>
      </c>
      <c r="W242" s="7">
        <v>1</v>
      </c>
      <c r="X242" s="7">
        <v>1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1</v>
      </c>
      <c r="AE242" s="8">
        <v>0</v>
      </c>
      <c r="AF242" s="44">
        <v>1</v>
      </c>
      <c r="AG242" s="6"/>
      <c r="AL242">
        <v>27.05</v>
      </c>
      <c r="AM242" s="6">
        <v>3.75</v>
      </c>
      <c r="AN242" s="12"/>
      <c r="AS242" s="6"/>
      <c r="AT242"/>
      <c r="AY242" s="6"/>
      <c r="AZ242" s="12"/>
      <c r="BQ242">
        <v>1</v>
      </c>
      <c r="CC242">
        <v>1</v>
      </c>
      <c r="CI242">
        <v>1</v>
      </c>
      <c r="EA242">
        <v>1</v>
      </c>
      <c r="EM242" t="s">
        <v>539</v>
      </c>
      <c r="EN242" s="16" t="s">
        <v>210</v>
      </c>
    </row>
    <row r="243" spans="1:144" x14ac:dyDescent="0.3">
      <c r="A243" t="s">
        <v>61</v>
      </c>
      <c r="B243" s="6" t="s">
        <v>3159</v>
      </c>
      <c r="C243">
        <v>1</v>
      </c>
      <c r="D243" s="6">
        <v>1</v>
      </c>
      <c r="E243">
        <v>10</v>
      </c>
      <c r="F243" s="6">
        <v>80</v>
      </c>
      <c r="G243" s="18">
        <v>17.059999999999999</v>
      </c>
      <c r="H243" s="18">
        <v>17.059999999999999</v>
      </c>
      <c r="I243" s="18">
        <v>17.059999999999999</v>
      </c>
      <c r="J243" s="87">
        <v>0</v>
      </c>
      <c r="K243" s="63">
        <v>360</v>
      </c>
      <c r="L243" s="63">
        <v>360</v>
      </c>
      <c r="M243" s="63">
        <v>360</v>
      </c>
      <c r="N243" s="88">
        <v>0</v>
      </c>
      <c r="O243" s="99">
        <v>-34.62921</v>
      </c>
      <c r="P243" s="6">
        <v>-33.997630000000001</v>
      </c>
      <c r="Q243" s="99">
        <v>18.485019999999999</v>
      </c>
      <c r="R243" s="6">
        <v>19.826509999999999</v>
      </c>
      <c r="S243" s="7">
        <v>0</v>
      </c>
      <c r="T243" s="7">
        <v>0</v>
      </c>
      <c r="U243" s="7">
        <v>1</v>
      </c>
      <c r="V243" s="7">
        <v>0</v>
      </c>
      <c r="W243" s="7">
        <v>1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8">
        <v>0</v>
      </c>
      <c r="AF243" s="44">
        <v>5</v>
      </c>
      <c r="AG243" s="6"/>
      <c r="AL243">
        <v>16.5</v>
      </c>
      <c r="AM243" s="6">
        <v>1.5</v>
      </c>
      <c r="AN243" s="12"/>
      <c r="AS243" s="6"/>
      <c r="AT243"/>
      <c r="AY243" s="6"/>
      <c r="AZ243" s="12"/>
      <c r="BT243" s="6">
        <v>1</v>
      </c>
      <c r="CE243">
        <v>1</v>
      </c>
      <c r="CH243">
        <v>1</v>
      </c>
      <c r="CI243">
        <v>1</v>
      </c>
      <c r="EM243" t="s">
        <v>539</v>
      </c>
      <c r="EN243" s="16" t="s">
        <v>210</v>
      </c>
    </row>
    <row r="244" spans="1:144" x14ac:dyDescent="0.3">
      <c r="A244" t="s">
        <v>61</v>
      </c>
      <c r="B244" s="6" t="s">
        <v>3162</v>
      </c>
      <c r="C244">
        <v>1</v>
      </c>
      <c r="D244" s="6">
        <v>1</v>
      </c>
      <c r="E244" s="30"/>
      <c r="F244" s="93"/>
      <c r="G244" s="18">
        <v>17.760000000000002</v>
      </c>
      <c r="H244" s="18">
        <v>26.89</v>
      </c>
      <c r="I244" s="18">
        <v>22.2</v>
      </c>
      <c r="J244" s="87">
        <v>3.3655163051157655</v>
      </c>
      <c r="K244" s="63">
        <v>435</v>
      </c>
      <c r="L244" s="63">
        <v>1127</v>
      </c>
      <c r="M244" s="63">
        <v>790</v>
      </c>
      <c r="N244" s="88">
        <v>293.81797085951024</v>
      </c>
      <c r="O244" s="99">
        <v>-12.17877</v>
      </c>
      <c r="P244" s="96">
        <v>3.875</v>
      </c>
      <c r="Q244" s="99">
        <v>36.556139999999999</v>
      </c>
      <c r="R244" s="96">
        <v>40.625</v>
      </c>
      <c r="S244" s="7">
        <v>0</v>
      </c>
      <c r="T244" s="7">
        <v>1</v>
      </c>
      <c r="U244" s="7">
        <v>1</v>
      </c>
      <c r="V244" s="7">
        <v>1</v>
      </c>
      <c r="W244" s="7">
        <v>1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8">
        <v>0</v>
      </c>
      <c r="AF244" s="44">
        <v>1</v>
      </c>
      <c r="AG244" s="6">
        <v>1</v>
      </c>
      <c r="AL244">
        <v>44.5</v>
      </c>
      <c r="AM244" s="6">
        <v>6.5</v>
      </c>
      <c r="AN244" s="12"/>
      <c r="AS244" s="6"/>
      <c r="AT244"/>
      <c r="AY244" s="6"/>
      <c r="AZ244" s="12"/>
      <c r="BK244">
        <v>1</v>
      </c>
      <c r="BQ244">
        <v>1</v>
      </c>
      <c r="BY244">
        <v>1</v>
      </c>
      <c r="CA244" s="6">
        <v>1</v>
      </c>
      <c r="CI244">
        <v>1</v>
      </c>
      <c r="CJ244">
        <v>1</v>
      </c>
      <c r="EM244" t="s">
        <v>539</v>
      </c>
      <c r="EN244" s="16" t="s">
        <v>210</v>
      </c>
    </row>
    <row r="245" spans="1:144" x14ac:dyDescent="0.3">
      <c r="A245" t="s">
        <v>61</v>
      </c>
      <c r="B245" s="6" t="s">
        <v>3163</v>
      </c>
      <c r="C245">
        <v>1</v>
      </c>
      <c r="D245" s="6">
        <v>1</v>
      </c>
      <c r="E245" s="30"/>
      <c r="F245" s="93"/>
      <c r="G245">
        <v>16.579999999999998</v>
      </c>
      <c r="H245">
        <v>26.98</v>
      </c>
      <c r="I245">
        <v>21.583333333333332</v>
      </c>
      <c r="J245" s="87">
        <v>2.6046042565682228</v>
      </c>
      <c r="K245">
        <v>171.43</v>
      </c>
      <c r="L245">
        <v>1126.8</v>
      </c>
      <c r="M245">
        <v>610.02476190476182</v>
      </c>
      <c r="N245" s="88">
        <v>248.22186298992818</v>
      </c>
      <c r="O245">
        <v>-32.581429999999997</v>
      </c>
      <c r="P245" s="6">
        <v>3.375</v>
      </c>
      <c r="Q245">
        <v>16.036429999999999</v>
      </c>
      <c r="R245" s="6">
        <v>39.433329999999998</v>
      </c>
      <c r="S245" s="7">
        <v>0</v>
      </c>
      <c r="T245" s="7">
        <v>1</v>
      </c>
      <c r="U245" s="7">
        <v>1</v>
      </c>
      <c r="V245" s="7">
        <v>0</v>
      </c>
      <c r="W245" s="7">
        <v>1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1</v>
      </c>
      <c r="AD245" s="7">
        <v>1</v>
      </c>
      <c r="AE245" s="8">
        <v>0</v>
      </c>
      <c r="AF245" s="44">
        <v>1</v>
      </c>
      <c r="AG245" s="6"/>
      <c r="AH245">
        <v>203</v>
      </c>
      <c r="AI245">
        <v>1.2</v>
      </c>
      <c r="AJ245">
        <v>115</v>
      </c>
      <c r="AK245">
        <v>0.8</v>
      </c>
      <c r="AM245" s="6"/>
      <c r="AN245" s="12">
        <v>2000</v>
      </c>
      <c r="AO245">
        <v>3000</v>
      </c>
      <c r="AP245">
        <v>1.5</v>
      </c>
      <c r="AQ245">
        <v>0.05</v>
      </c>
      <c r="AS245" s="6"/>
      <c r="AT245"/>
      <c r="AY245" s="6"/>
      <c r="AZ245" s="12"/>
      <c r="BK245">
        <v>1</v>
      </c>
      <c r="BL245" s="6">
        <v>1</v>
      </c>
      <c r="BQ245">
        <v>1</v>
      </c>
      <c r="CG245">
        <v>1</v>
      </c>
      <c r="CI245">
        <v>1</v>
      </c>
      <c r="DT245">
        <v>1</v>
      </c>
      <c r="DU245">
        <v>1</v>
      </c>
      <c r="EH245">
        <v>1</v>
      </c>
      <c r="EM245" t="s">
        <v>539</v>
      </c>
      <c r="EN245" s="16" t="s">
        <v>4925</v>
      </c>
    </row>
    <row r="246" spans="1:144" x14ac:dyDescent="0.3">
      <c r="A246" t="s">
        <v>61</v>
      </c>
      <c r="B246" s="6" t="s">
        <v>3164</v>
      </c>
      <c r="C246">
        <v>1</v>
      </c>
      <c r="D246" s="6">
        <v>1</v>
      </c>
      <c r="E246">
        <v>0</v>
      </c>
      <c r="F246" s="6">
        <v>1500</v>
      </c>
      <c r="G246">
        <v>18.04</v>
      </c>
      <c r="H246">
        <v>28.63</v>
      </c>
      <c r="I246">
        <v>23.409999999999993</v>
      </c>
      <c r="J246" s="87">
        <v>2.692424557903216</v>
      </c>
      <c r="K246">
        <v>402.78</v>
      </c>
      <c r="L246">
        <v>1126.8</v>
      </c>
      <c r="M246">
        <v>769.32393939393933</v>
      </c>
      <c r="N246" s="88">
        <v>211.45136960036783</v>
      </c>
      <c r="O246" s="99">
        <v>-28.416219999999999</v>
      </c>
      <c r="P246" s="6">
        <v>14.216279999999999</v>
      </c>
      <c r="Q246" s="99">
        <v>-16.869289999999999</v>
      </c>
      <c r="R246" s="6">
        <v>40.67747</v>
      </c>
      <c r="S246" s="7">
        <v>1</v>
      </c>
      <c r="T246" s="7">
        <v>1</v>
      </c>
      <c r="U246" s="7">
        <v>0</v>
      </c>
      <c r="V246" s="7">
        <v>1</v>
      </c>
      <c r="W246" s="7">
        <v>1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1</v>
      </c>
      <c r="AD246" s="7">
        <v>1</v>
      </c>
      <c r="AE246" s="8">
        <v>0</v>
      </c>
      <c r="AF246" s="44">
        <v>1</v>
      </c>
      <c r="AG246" s="6"/>
      <c r="AH246">
        <v>101.5</v>
      </c>
      <c r="AI246">
        <v>18.5</v>
      </c>
      <c r="AJ246">
        <v>97.5</v>
      </c>
      <c r="AK246">
        <v>12.5</v>
      </c>
      <c r="AM246" s="6"/>
      <c r="AN246" s="12">
        <v>900</v>
      </c>
      <c r="AO246">
        <v>3500</v>
      </c>
      <c r="AS246" s="6"/>
      <c r="AT246"/>
      <c r="AX246">
        <v>2.2999999999999998</v>
      </c>
      <c r="AY246" s="6">
        <v>0.3</v>
      </c>
      <c r="AZ246" s="12"/>
      <c r="BF246">
        <v>1</v>
      </c>
      <c r="BK246">
        <v>1</v>
      </c>
      <c r="BL246" s="6">
        <v>1</v>
      </c>
      <c r="BZ246">
        <v>1</v>
      </c>
      <c r="CE246">
        <v>1</v>
      </c>
      <c r="CG246">
        <v>1</v>
      </c>
      <c r="CI246">
        <v>1</v>
      </c>
      <c r="DT246">
        <v>1</v>
      </c>
      <c r="EA246">
        <v>1</v>
      </c>
      <c r="EH246">
        <v>1</v>
      </c>
      <c r="EM246" t="s">
        <v>539</v>
      </c>
      <c r="EN246" s="16" t="s">
        <v>210</v>
      </c>
    </row>
    <row r="247" spans="1:144" x14ac:dyDescent="0.3">
      <c r="A247" s="12" t="s">
        <v>69</v>
      </c>
      <c r="B247" s="6" t="s">
        <v>3322</v>
      </c>
      <c r="C247">
        <v>1</v>
      </c>
      <c r="D247" s="6">
        <v>1</v>
      </c>
      <c r="E247">
        <v>200</v>
      </c>
      <c r="F247" s="6">
        <v>2000</v>
      </c>
      <c r="G247" s="18">
        <v>23.87</v>
      </c>
      <c r="H247" s="18">
        <v>27.31</v>
      </c>
      <c r="I247" s="18">
        <v>25.636666666666667</v>
      </c>
      <c r="J247" s="87">
        <v>1.7218981773999673</v>
      </c>
      <c r="K247" s="63">
        <v>1191</v>
      </c>
      <c r="L247" s="63">
        <v>2486</v>
      </c>
      <c r="M247" s="63">
        <v>1677.3333333333333</v>
      </c>
      <c r="N247" s="88">
        <v>705.1101568785781</v>
      </c>
      <c r="O247" s="99">
        <v>16.130099999999999</v>
      </c>
      <c r="P247" s="6">
        <v>23.660240000000002</v>
      </c>
      <c r="Q247" s="99">
        <v>92.409440000000004</v>
      </c>
      <c r="R247" s="6">
        <v>99.278549999999996</v>
      </c>
      <c r="S247" s="7">
        <v>1</v>
      </c>
      <c r="T247" s="7">
        <v>0</v>
      </c>
      <c r="U247" s="7">
        <v>0</v>
      </c>
      <c r="V247" s="7">
        <v>0</v>
      </c>
      <c r="W247" s="7">
        <v>1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8">
        <v>0</v>
      </c>
      <c r="AF247" s="44">
        <v>1</v>
      </c>
      <c r="AG247" s="6"/>
      <c r="AH247">
        <v>42.7</v>
      </c>
      <c r="AJ247">
        <v>75.400000000000006</v>
      </c>
      <c r="AM247" s="6"/>
      <c r="AN247" s="12"/>
      <c r="AS247" s="6"/>
      <c r="AT247"/>
      <c r="AY247" s="6"/>
      <c r="AZ247" s="12"/>
      <c r="BG247">
        <v>1</v>
      </c>
      <c r="BJ247" s="6">
        <v>1</v>
      </c>
      <c r="CB247">
        <v>1</v>
      </c>
      <c r="EM247" t="s">
        <v>591</v>
      </c>
      <c r="EN247" s="16" t="s">
        <v>210</v>
      </c>
    </row>
    <row r="248" spans="1:144" x14ac:dyDescent="0.3">
      <c r="A248" s="12" t="s">
        <v>69</v>
      </c>
      <c r="B248" s="6" t="s">
        <v>3330</v>
      </c>
      <c r="C248">
        <v>1</v>
      </c>
      <c r="D248" s="6">
        <v>1</v>
      </c>
      <c r="E248">
        <v>0</v>
      </c>
      <c r="F248" s="6">
        <v>1600</v>
      </c>
      <c r="G248">
        <v>6.16</v>
      </c>
      <c r="H248">
        <v>17.989999999999998</v>
      </c>
      <c r="I248">
        <v>13.24529411764706</v>
      </c>
      <c r="J248" s="87">
        <v>2.6970982500806708</v>
      </c>
      <c r="K248">
        <v>1164.72</v>
      </c>
      <c r="L248">
        <v>2620.2399999999998</v>
      </c>
      <c r="M248">
        <v>1795.0288235294117</v>
      </c>
      <c r="N248" s="88">
        <v>396.31365479065977</v>
      </c>
      <c r="O248">
        <v>30.684760000000001</v>
      </c>
      <c r="P248" s="6">
        <v>43.046460000000003</v>
      </c>
      <c r="Q248">
        <v>130.24299999999999</v>
      </c>
      <c r="R248" s="6">
        <v>141.35449</v>
      </c>
      <c r="S248" s="7">
        <v>1</v>
      </c>
      <c r="T248" s="7">
        <v>0</v>
      </c>
      <c r="U248" s="7">
        <v>0</v>
      </c>
      <c r="V248" s="7">
        <v>0</v>
      </c>
      <c r="W248" s="7">
        <v>1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1</v>
      </c>
      <c r="AE248" s="8">
        <v>0</v>
      </c>
      <c r="AF248" s="44">
        <v>1</v>
      </c>
      <c r="AG248" s="6"/>
      <c r="AH248">
        <v>38.5</v>
      </c>
      <c r="AI248">
        <v>8.5</v>
      </c>
      <c r="AJ248">
        <v>52.5</v>
      </c>
      <c r="AK248">
        <v>7.5</v>
      </c>
      <c r="AM248" s="6"/>
      <c r="AN248" s="12">
        <v>400</v>
      </c>
      <c r="AO248">
        <v>1350</v>
      </c>
      <c r="AR248">
        <v>0.71</v>
      </c>
      <c r="AS248" s="6"/>
      <c r="AT248">
        <v>8</v>
      </c>
      <c r="AV248">
        <v>59</v>
      </c>
      <c r="AW248">
        <v>21</v>
      </c>
      <c r="AY248" s="6"/>
      <c r="AZ248" s="12"/>
      <c r="BE248">
        <v>1</v>
      </c>
      <c r="CB248">
        <v>1</v>
      </c>
      <c r="CI248">
        <v>1</v>
      </c>
      <c r="EA248">
        <v>1</v>
      </c>
      <c r="EF248">
        <v>1</v>
      </c>
      <c r="EM248" t="s">
        <v>591</v>
      </c>
      <c r="EN248" s="16" t="s">
        <v>210</v>
      </c>
    </row>
    <row r="249" spans="1:144" x14ac:dyDescent="0.3">
      <c r="A249" s="12" t="s">
        <v>69</v>
      </c>
      <c r="B249" s="6" t="s">
        <v>3362</v>
      </c>
      <c r="C249">
        <v>1</v>
      </c>
      <c r="D249" s="6">
        <v>1</v>
      </c>
      <c r="E249">
        <v>50</v>
      </c>
      <c r="F249" s="6">
        <v>450</v>
      </c>
      <c r="G249" s="18">
        <v>23.39</v>
      </c>
      <c r="H249" s="18">
        <v>23.39</v>
      </c>
      <c r="I249" s="18">
        <v>23.39</v>
      </c>
      <c r="J249" s="87">
        <v>0</v>
      </c>
      <c r="K249" s="63">
        <v>2175</v>
      </c>
      <c r="L249" s="63">
        <v>2175</v>
      </c>
      <c r="M249" s="63">
        <v>2175</v>
      </c>
      <c r="N249" s="88">
        <v>0</v>
      </c>
      <c r="O249" s="99">
        <v>24.265440000000002</v>
      </c>
      <c r="P249" s="6">
        <v>24.44482</v>
      </c>
      <c r="Q249" s="99">
        <v>123.82021</v>
      </c>
      <c r="R249" s="6">
        <v>124.05432</v>
      </c>
      <c r="S249" s="7">
        <v>1</v>
      </c>
      <c r="T249" s="7">
        <v>0</v>
      </c>
      <c r="U249" s="7">
        <v>0</v>
      </c>
      <c r="V249" s="7">
        <v>0</v>
      </c>
      <c r="W249" s="7">
        <v>1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8">
        <v>0</v>
      </c>
      <c r="AF249" s="44">
        <v>4</v>
      </c>
      <c r="AG249" s="6"/>
      <c r="AH249">
        <v>68</v>
      </c>
      <c r="AI249">
        <v>8</v>
      </c>
      <c r="AJ249">
        <v>92.5</v>
      </c>
      <c r="AK249">
        <v>10.5</v>
      </c>
      <c r="AM249" s="6"/>
      <c r="AN249" s="12"/>
      <c r="AP249">
        <v>2.75</v>
      </c>
      <c r="AQ249">
        <v>0.15</v>
      </c>
      <c r="AS249" s="6"/>
      <c r="AT249"/>
      <c r="AY249" s="6"/>
      <c r="AZ249" s="12"/>
      <c r="BG249">
        <v>1</v>
      </c>
      <c r="CB249">
        <v>1</v>
      </c>
      <c r="CH249">
        <v>1</v>
      </c>
      <c r="EM249" t="s">
        <v>591</v>
      </c>
      <c r="EN249" s="16" t="s">
        <v>4319</v>
      </c>
    </row>
    <row r="250" spans="1:144" x14ac:dyDescent="0.3">
      <c r="A250" s="12" t="s">
        <v>69</v>
      </c>
      <c r="B250" s="6" t="s">
        <v>3369</v>
      </c>
      <c r="C250">
        <v>1</v>
      </c>
      <c r="D250" s="6">
        <v>1</v>
      </c>
      <c r="E250">
        <v>0</v>
      </c>
      <c r="F250" s="6">
        <v>2100</v>
      </c>
      <c r="G250" s="18">
        <v>9.26</v>
      </c>
      <c r="H250" s="18">
        <v>19.95</v>
      </c>
      <c r="I250" s="18">
        <v>14.865357142857137</v>
      </c>
      <c r="J250" s="87">
        <v>2.9533289216707344</v>
      </c>
      <c r="K250" s="63">
        <v>147</v>
      </c>
      <c r="L250" s="63">
        <v>853</v>
      </c>
      <c r="M250" s="63">
        <v>607.42857142857144</v>
      </c>
      <c r="N250" s="88">
        <v>163.16962965677163</v>
      </c>
      <c r="O250" s="99">
        <v>30.04768</v>
      </c>
      <c r="P250" s="6">
        <v>51.174860000000002</v>
      </c>
      <c r="Q250" s="99">
        <v>-0.51434000000000002</v>
      </c>
      <c r="R250" s="6">
        <v>30.193259999999999</v>
      </c>
      <c r="S250" s="7">
        <v>1</v>
      </c>
      <c r="T250" s="7">
        <v>0</v>
      </c>
      <c r="U250" s="7">
        <v>1</v>
      </c>
      <c r="V250" s="7">
        <v>1</v>
      </c>
      <c r="W250" s="7">
        <v>1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1</v>
      </c>
      <c r="AD250" s="7">
        <v>1</v>
      </c>
      <c r="AE250" s="8">
        <v>0</v>
      </c>
      <c r="AF250" s="44">
        <v>1</v>
      </c>
      <c r="AG250" s="6">
        <v>0</v>
      </c>
      <c r="AH250">
        <v>66</v>
      </c>
      <c r="AI250">
        <v>23.5</v>
      </c>
      <c r="AJ250">
        <v>69.099999999999994</v>
      </c>
      <c r="AK250">
        <v>26.1</v>
      </c>
      <c r="AM250" s="6"/>
      <c r="AN250" s="12"/>
      <c r="AP250">
        <v>1.55</v>
      </c>
      <c r="AQ250">
        <v>0.25</v>
      </c>
      <c r="AS250" s="6"/>
      <c r="AT250"/>
      <c r="AY250" s="6"/>
      <c r="AZ250" s="12"/>
      <c r="BE250">
        <v>1</v>
      </c>
      <c r="BP250">
        <v>1</v>
      </c>
      <c r="BQ250">
        <v>1</v>
      </c>
      <c r="BX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1</v>
      </c>
      <c r="CH250">
        <v>1</v>
      </c>
      <c r="CI250">
        <v>1</v>
      </c>
      <c r="CJ250">
        <v>1</v>
      </c>
      <c r="DT250">
        <v>1</v>
      </c>
      <c r="DU250">
        <v>1</v>
      </c>
      <c r="DZ250">
        <v>1</v>
      </c>
      <c r="EA250">
        <v>1</v>
      </c>
      <c r="EB250">
        <v>1</v>
      </c>
      <c r="ED250">
        <v>1</v>
      </c>
      <c r="EF250">
        <v>1</v>
      </c>
      <c r="EG250">
        <v>1</v>
      </c>
      <c r="EH250">
        <v>1</v>
      </c>
      <c r="EM250" t="s">
        <v>3123</v>
      </c>
      <c r="EN250" s="16" t="s">
        <v>224</v>
      </c>
    </row>
    <row r="251" spans="1:144" x14ac:dyDescent="0.3">
      <c r="A251" s="12" t="s">
        <v>69</v>
      </c>
      <c r="B251" s="6" t="s">
        <v>3374</v>
      </c>
      <c r="C251">
        <v>1</v>
      </c>
      <c r="D251" s="6">
        <v>1</v>
      </c>
      <c r="E251">
        <v>0</v>
      </c>
      <c r="F251" s="6">
        <v>1550</v>
      </c>
      <c r="G251" s="18">
        <v>4.5599999999999996</v>
      </c>
      <c r="H251" s="18">
        <v>12.68</v>
      </c>
      <c r="I251" s="18">
        <v>8.9731428571428591</v>
      </c>
      <c r="J251" s="87">
        <v>2.397742530735405</v>
      </c>
      <c r="K251" s="63">
        <v>543</v>
      </c>
      <c r="L251" s="63">
        <v>1495</v>
      </c>
      <c r="M251" s="63">
        <v>786.17142857142858</v>
      </c>
      <c r="N251" s="88">
        <v>203.52966046519037</v>
      </c>
      <c r="O251" s="99">
        <v>44.662350000000004</v>
      </c>
      <c r="P251" s="6">
        <v>60.595939999999999</v>
      </c>
      <c r="Q251" s="99">
        <v>-3.5</v>
      </c>
      <c r="R251" s="6">
        <v>48.679940000000002</v>
      </c>
      <c r="S251" s="7">
        <v>1</v>
      </c>
      <c r="T251" s="7">
        <v>0</v>
      </c>
      <c r="U251" s="7">
        <v>1</v>
      </c>
      <c r="V251" s="7">
        <v>1</v>
      </c>
      <c r="W251" s="7">
        <v>1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1</v>
      </c>
      <c r="AD251" s="7">
        <v>1</v>
      </c>
      <c r="AE251" s="8">
        <v>0</v>
      </c>
      <c r="AF251" s="44">
        <v>1</v>
      </c>
      <c r="AG251" s="6">
        <v>2</v>
      </c>
      <c r="AH251">
        <v>54.45</v>
      </c>
      <c r="AJ251">
        <v>60.25</v>
      </c>
      <c r="AM251" s="6"/>
      <c r="AN251" s="12">
        <v>440</v>
      </c>
      <c r="AO251">
        <v>4400</v>
      </c>
      <c r="AS251" s="6"/>
      <c r="AT251"/>
      <c r="AY251" s="6"/>
      <c r="AZ251" s="12"/>
      <c r="BE251">
        <v>1</v>
      </c>
      <c r="BP251">
        <v>1</v>
      </c>
      <c r="BX251">
        <v>1</v>
      </c>
      <c r="CB251">
        <v>1</v>
      </c>
      <c r="CC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N251">
        <v>1</v>
      </c>
      <c r="DT251">
        <v>1</v>
      </c>
      <c r="DU251">
        <v>1</v>
      </c>
      <c r="DV251">
        <v>1</v>
      </c>
      <c r="DW251">
        <v>1</v>
      </c>
      <c r="DZ251">
        <v>1</v>
      </c>
      <c r="EA251">
        <v>1</v>
      </c>
      <c r="EB251">
        <v>1</v>
      </c>
      <c r="ED251">
        <v>1</v>
      </c>
      <c r="EE251">
        <v>1</v>
      </c>
      <c r="EG251">
        <v>1</v>
      </c>
      <c r="EM251" t="s">
        <v>536</v>
      </c>
      <c r="EN251" s="16" t="s">
        <v>224</v>
      </c>
    </row>
    <row r="252" spans="1:144" x14ac:dyDescent="0.3">
      <c r="A252" s="12" t="s">
        <v>69</v>
      </c>
      <c r="B252" s="6" t="s">
        <v>3378</v>
      </c>
      <c r="C252">
        <v>1</v>
      </c>
      <c r="D252" s="6">
        <v>1</v>
      </c>
      <c r="E252">
        <v>0</v>
      </c>
      <c r="F252" s="6">
        <v>2500</v>
      </c>
      <c r="G252" s="18">
        <v>1.64</v>
      </c>
      <c r="H252" s="18">
        <v>16.079999999999998</v>
      </c>
      <c r="I252" s="18">
        <v>9.5946808510638277</v>
      </c>
      <c r="J252" s="87">
        <v>3.171011943174574</v>
      </c>
      <c r="K252" s="63">
        <v>400</v>
      </c>
      <c r="L252" s="63">
        <v>1471</v>
      </c>
      <c r="M252" s="63">
        <v>760.91489361702122</v>
      </c>
      <c r="N252" s="88">
        <v>224.21213070654025</v>
      </c>
      <c r="O252" s="99">
        <v>35.42456</v>
      </c>
      <c r="P252" s="6">
        <v>59.845190000000002</v>
      </c>
      <c r="Q252" s="99">
        <v>-2.1667900000000002</v>
      </c>
      <c r="R252" s="6">
        <v>91.556299999999993</v>
      </c>
      <c r="S252" s="7">
        <v>1</v>
      </c>
      <c r="T252" s="7">
        <v>0</v>
      </c>
      <c r="U252" s="7">
        <v>1</v>
      </c>
      <c r="V252" s="7">
        <v>1</v>
      </c>
      <c r="W252" s="7">
        <v>1</v>
      </c>
      <c r="X252" s="7">
        <v>0</v>
      </c>
      <c r="Y252" s="7">
        <v>1</v>
      </c>
      <c r="Z252" s="7">
        <v>1</v>
      </c>
      <c r="AA252" s="7">
        <v>1</v>
      </c>
      <c r="AB252" s="7">
        <v>1</v>
      </c>
      <c r="AC252" s="7">
        <v>1</v>
      </c>
      <c r="AD252" s="7">
        <v>1</v>
      </c>
      <c r="AE252" s="8">
        <v>1</v>
      </c>
      <c r="AF252" s="44">
        <v>1</v>
      </c>
      <c r="AG252" s="6">
        <v>2</v>
      </c>
      <c r="AH252">
        <v>72.239999999999995</v>
      </c>
      <c r="AJ252">
        <v>87.88</v>
      </c>
      <c r="AM252" s="6"/>
      <c r="AN252" s="12">
        <v>670</v>
      </c>
      <c r="AO252">
        <v>13000</v>
      </c>
      <c r="AS252" s="6"/>
      <c r="AT252"/>
      <c r="AY252" s="6"/>
      <c r="AZ252" s="12"/>
      <c r="BB252">
        <v>1</v>
      </c>
      <c r="BE252">
        <v>1</v>
      </c>
      <c r="BF252">
        <v>1</v>
      </c>
      <c r="BP252">
        <v>1</v>
      </c>
      <c r="BQ252">
        <v>1</v>
      </c>
      <c r="BX252">
        <v>1</v>
      </c>
      <c r="CB252">
        <v>1</v>
      </c>
      <c r="CC252">
        <v>1</v>
      </c>
      <c r="CE252">
        <v>1</v>
      </c>
      <c r="CF252">
        <v>1</v>
      </c>
      <c r="CG252">
        <v>1</v>
      </c>
      <c r="CH252">
        <v>1</v>
      </c>
      <c r="CI252">
        <v>1</v>
      </c>
      <c r="CJ252">
        <v>1</v>
      </c>
      <c r="CM252">
        <v>1</v>
      </c>
      <c r="CN252">
        <v>1</v>
      </c>
      <c r="CU252" s="6">
        <v>1</v>
      </c>
      <c r="CV252">
        <v>1</v>
      </c>
      <c r="CW252">
        <v>1</v>
      </c>
      <c r="DN252" s="6">
        <v>1</v>
      </c>
      <c r="DS252" s="6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Z252">
        <v>1</v>
      </c>
      <c r="EA252">
        <v>1</v>
      </c>
      <c r="EB252">
        <v>1</v>
      </c>
      <c r="ED252">
        <v>1</v>
      </c>
      <c r="EE252">
        <v>1</v>
      </c>
      <c r="EF252">
        <v>1</v>
      </c>
      <c r="EG252">
        <v>1</v>
      </c>
      <c r="EH252">
        <v>1</v>
      </c>
      <c r="EM252" t="s">
        <v>3123</v>
      </c>
      <c r="EN252" s="16" t="s">
        <v>224</v>
      </c>
    </row>
    <row r="253" spans="1:144" x14ac:dyDescent="0.3">
      <c r="A253" s="12" t="s">
        <v>69</v>
      </c>
      <c r="B253" s="6" t="s">
        <v>3419</v>
      </c>
      <c r="C253">
        <v>1</v>
      </c>
      <c r="D253" s="6">
        <v>1</v>
      </c>
      <c r="E253">
        <v>0</v>
      </c>
      <c r="F253" s="6">
        <v>1650</v>
      </c>
      <c r="G253" s="18">
        <v>-11.22</v>
      </c>
      <c r="H253" s="18">
        <v>10.86</v>
      </c>
      <c r="I253" s="18">
        <v>6.496944444444444</v>
      </c>
      <c r="J253" s="87">
        <v>4.6919912431074327</v>
      </c>
      <c r="K253" s="63">
        <v>8.35</v>
      </c>
      <c r="L253" s="63">
        <v>1275</v>
      </c>
      <c r="M253" s="63">
        <v>673.52297297297298</v>
      </c>
      <c r="N253" s="88">
        <v>191.08371514520476</v>
      </c>
      <c r="O253" s="99">
        <v>25.921029999999998</v>
      </c>
      <c r="P253" s="6">
        <v>68.871610000000004</v>
      </c>
      <c r="Q253" s="99">
        <v>1.6702300000000001</v>
      </c>
      <c r="R253" s="6">
        <v>116.70368999999999</v>
      </c>
      <c r="S253" s="7">
        <v>1</v>
      </c>
      <c r="T253" s="7">
        <v>0</v>
      </c>
      <c r="U253" s="7">
        <v>1</v>
      </c>
      <c r="V253" s="7">
        <v>1</v>
      </c>
      <c r="W253" s="7">
        <v>1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1</v>
      </c>
      <c r="AD253" s="7">
        <v>1</v>
      </c>
      <c r="AE253" s="8">
        <v>1</v>
      </c>
      <c r="AF253" s="44">
        <v>1</v>
      </c>
      <c r="AG253" s="6">
        <v>2</v>
      </c>
      <c r="AH253">
        <v>57.89</v>
      </c>
      <c r="AJ253">
        <v>56.48</v>
      </c>
      <c r="AM253" s="6"/>
      <c r="AN253" s="12">
        <v>500</v>
      </c>
      <c r="AO253">
        <v>3000</v>
      </c>
      <c r="AS253" s="6"/>
      <c r="AT253"/>
      <c r="AY253" s="6"/>
      <c r="AZ253" s="12"/>
      <c r="BB253">
        <v>1</v>
      </c>
      <c r="BC253">
        <v>1</v>
      </c>
      <c r="BE253">
        <v>1</v>
      </c>
      <c r="BM253">
        <v>1</v>
      </c>
      <c r="BO253">
        <v>1</v>
      </c>
      <c r="BP253">
        <v>1</v>
      </c>
      <c r="BU253">
        <v>1</v>
      </c>
      <c r="BV253">
        <v>1</v>
      </c>
      <c r="BX253">
        <v>1</v>
      </c>
      <c r="CB253">
        <v>1</v>
      </c>
      <c r="CC253">
        <v>1</v>
      </c>
      <c r="CE253">
        <v>1</v>
      </c>
      <c r="CF253">
        <v>1</v>
      </c>
      <c r="CG253">
        <v>1</v>
      </c>
      <c r="CH253">
        <v>1</v>
      </c>
      <c r="CI253">
        <v>1</v>
      </c>
      <c r="CJ253">
        <v>1</v>
      </c>
      <c r="CK253">
        <v>1</v>
      </c>
      <c r="CN253">
        <v>1</v>
      </c>
      <c r="DT253">
        <v>1</v>
      </c>
      <c r="DU253">
        <v>1</v>
      </c>
      <c r="DW253">
        <v>1</v>
      </c>
      <c r="DX253">
        <v>1</v>
      </c>
      <c r="DZ253">
        <v>1</v>
      </c>
      <c r="EA253">
        <v>1</v>
      </c>
      <c r="EB253">
        <v>1</v>
      </c>
      <c r="ED253">
        <v>1</v>
      </c>
      <c r="EE253">
        <v>1</v>
      </c>
      <c r="EF253">
        <v>1</v>
      </c>
      <c r="EG253">
        <v>1</v>
      </c>
      <c r="EM253" t="s">
        <v>3123</v>
      </c>
      <c r="EN253" s="16" t="s">
        <v>224</v>
      </c>
    </row>
    <row r="254" spans="1:144" x14ac:dyDescent="0.3">
      <c r="A254" s="12" t="s">
        <v>69</v>
      </c>
      <c r="B254" s="6" t="s">
        <v>3384</v>
      </c>
      <c r="C254">
        <v>1</v>
      </c>
      <c r="D254" s="6">
        <v>1</v>
      </c>
      <c r="E254" s="30"/>
      <c r="F254" s="93"/>
      <c r="G254" s="18">
        <v>0.5</v>
      </c>
      <c r="H254" s="18">
        <v>12.83</v>
      </c>
      <c r="I254" s="18">
        <v>10.45</v>
      </c>
      <c r="J254" s="87">
        <v>2.5830948390193633</v>
      </c>
      <c r="K254" s="63">
        <v>674</v>
      </c>
      <c r="L254" s="63">
        <v>3269</v>
      </c>
      <c r="M254" s="63">
        <v>1409.4</v>
      </c>
      <c r="N254" s="88">
        <v>604.73129308983596</v>
      </c>
      <c r="O254" s="99">
        <v>39.081890000000001</v>
      </c>
      <c r="P254" s="6">
        <v>53.929969999999997</v>
      </c>
      <c r="Q254" s="99">
        <v>-132.32612</v>
      </c>
      <c r="R254" s="6">
        <v>-121.15</v>
      </c>
      <c r="S254" s="7">
        <v>1</v>
      </c>
      <c r="T254" s="7">
        <v>0</v>
      </c>
      <c r="U254" s="7">
        <v>0</v>
      </c>
      <c r="V254" s="7">
        <v>0</v>
      </c>
      <c r="W254" s="7">
        <v>1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8">
        <v>0</v>
      </c>
      <c r="AF254" s="44">
        <v>1</v>
      </c>
      <c r="AG254" s="6">
        <v>2</v>
      </c>
      <c r="AL254">
        <v>64</v>
      </c>
      <c r="AM254" s="6">
        <v>20</v>
      </c>
      <c r="AN254" s="12">
        <v>300</v>
      </c>
      <c r="AO254">
        <v>5000</v>
      </c>
      <c r="AR254">
        <v>1.4</v>
      </c>
      <c r="AS254" s="6">
        <v>0.6</v>
      </c>
      <c r="AT254"/>
      <c r="AY254" s="6"/>
      <c r="AZ254" s="12"/>
      <c r="BE254">
        <v>1</v>
      </c>
      <c r="CB254">
        <v>1</v>
      </c>
      <c r="CC254">
        <v>1</v>
      </c>
      <c r="CD254">
        <v>1</v>
      </c>
      <c r="CE254">
        <v>1</v>
      </c>
      <c r="CH254">
        <v>1</v>
      </c>
      <c r="CI254">
        <v>1</v>
      </c>
      <c r="EM254" t="s">
        <v>538</v>
      </c>
      <c r="EN254" s="16" t="s">
        <v>312</v>
      </c>
    </row>
    <row r="255" spans="1:144" x14ac:dyDescent="0.3">
      <c r="A255" s="12" t="s">
        <v>69</v>
      </c>
      <c r="B255" s="6" t="s">
        <v>3386</v>
      </c>
      <c r="C255">
        <v>1</v>
      </c>
      <c r="D255" s="6">
        <v>1</v>
      </c>
      <c r="E255">
        <v>400</v>
      </c>
      <c r="F255" s="6">
        <v>2740</v>
      </c>
      <c r="G255" s="18">
        <v>5.38</v>
      </c>
      <c r="H255" s="18">
        <v>12.79</v>
      </c>
      <c r="I255" s="18">
        <v>9.356470588235295</v>
      </c>
      <c r="J255" s="87">
        <v>2.2151268055589663</v>
      </c>
      <c r="K255" s="63">
        <v>229</v>
      </c>
      <c r="L255" s="63">
        <v>1609</v>
      </c>
      <c r="M255" s="63">
        <v>787.23529411764707</v>
      </c>
      <c r="N255" s="88">
        <v>389.45226431036525</v>
      </c>
      <c r="O255" s="99">
        <v>40.337560000000003</v>
      </c>
      <c r="P255" s="6">
        <v>48.956560000000003</v>
      </c>
      <c r="Q255" s="99">
        <v>-124.39926</v>
      </c>
      <c r="R255" s="6">
        <v>-120.40115</v>
      </c>
      <c r="S255" s="7">
        <v>1</v>
      </c>
      <c r="T255" s="7">
        <v>0</v>
      </c>
      <c r="U255" s="7">
        <v>0</v>
      </c>
      <c r="V255" s="7">
        <v>1</v>
      </c>
      <c r="W255" s="7">
        <v>1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8">
        <v>0</v>
      </c>
      <c r="AF255" s="44">
        <v>1</v>
      </c>
      <c r="AG255" s="6">
        <v>0</v>
      </c>
      <c r="AH255">
        <v>55</v>
      </c>
      <c r="AI255">
        <v>5</v>
      </c>
      <c r="AJ255">
        <v>62.5</v>
      </c>
      <c r="AK255">
        <v>12.5</v>
      </c>
      <c r="AM255" s="6"/>
      <c r="AN255" s="12">
        <v>300</v>
      </c>
      <c r="AO255">
        <v>800</v>
      </c>
      <c r="AS255" s="6"/>
      <c r="AT255"/>
      <c r="AY255" s="6"/>
      <c r="AZ255" s="12"/>
      <c r="BE255">
        <v>1</v>
      </c>
      <c r="BX255">
        <v>1</v>
      </c>
      <c r="CB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EM255" t="s">
        <v>538</v>
      </c>
      <c r="EN255" s="16" t="s">
        <v>1033</v>
      </c>
    </row>
    <row r="256" spans="1:144" x14ac:dyDescent="0.3">
      <c r="A256" s="12" t="s">
        <v>69</v>
      </c>
      <c r="B256" s="6" t="s">
        <v>3393</v>
      </c>
      <c r="C256">
        <v>1</v>
      </c>
      <c r="D256" s="6">
        <v>1</v>
      </c>
      <c r="E256" s="30"/>
      <c r="F256" s="93"/>
      <c r="G256" s="18">
        <v>4.2</v>
      </c>
      <c r="H256">
        <v>25.58</v>
      </c>
      <c r="I256">
        <v>14.391677852348991</v>
      </c>
      <c r="J256" s="87">
        <v>4.3875792751265337</v>
      </c>
      <c r="K256">
        <v>161.54</v>
      </c>
      <c r="L256">
        <v>1696.72</v>
      </c>
      <c r="M256">
        <v>917.23604026845646</v>
      </c>
      <c r="N256" s="88">
        <v>383.41834307693603</v>
      </c>
      <c r="O256">
        <v>19.836960000000001</v>
      </c>
      <c r="P256" s="6">
        <v>49.742570000000001</v>
      </c>
      <c r="Q256">
        <v>-157.83186000000001</v>
      </c>
      <c r="R256" s="6">
        <v>-63.57009</v>
      </c>
      <c r="S256" s="7">
        <v>0</v>
      </c>
      <c r="T256" s="7">
        <v>0</v>
      </c>
      <c r="U256" s="7">
        <v>0</v>
      </c>
      <c r="V256" s="7">
        <v>0</v>
      </c>
      <c r="W256" s="7">
        <v>1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1</v>
      </c>
      <c r="AE256" s="8">
        <v>0</v>
      </c>
      <c r="AF256" s="44">
        <v>1</v>
      </c>
      <c r="AG256" s="6"/>
      <c r="AH256">
        <v>152</v>
      </c>
      <c r="AI256">
        <v>26</v>
      </c>
      <c r="AJ256">
        <v>162</v>
      </c>
      <c r="AK256">
        <v>21</v>
      </c>
      <c r="AM256" s="6"/>
      <c r="AN256" s="12"/>
      <c r="AO256">
        <v>20000</v>
      </c>
      <c r="AR256">
        <v>0.5</v>
      </c>
      <c r="AS256" s="6">
        <v>0.25</v>
      </c>
      <c r="AT256"/>
      <c r="AY256" s="6"/>
      <c r="AZ256" s="12"/>
      <c r="CB256">
        <v>1</v>
      </c>
      <c r="CC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N256">
        <v>1</v>
      </c>
      <c r="CQ256">
        <v>1</v>
      </c>
      <c r="DZ256">
        <v>1</v>
      </c>
      <c r="EF256">
        <v>1</v>
      </c>
      <c r="EG256">
        <v>1</v>
      </c>
      <c r="EH256">
        <v>1</v>
      </c>
      <c r="EM256" t="s">
        <v>538</v>
      </c>
      <c r="EN256" s="16" t="s">
        <v>1015</v>
      </c>
    </row>
    <row r="257" spans="1:144" x14ac:dyDescent="0.3">
      <c r="A257" s="12" t="s">
        <v>69</v>
      </c>
      <c r="B257" s="6" t="s">
        <v>3422</v>
      </c>
      <c r="C257">
        <v>1</v>
      </c>
      <c r="D257" s="6">
        <v>1</v>
      </c>
      <c r="E257" s="12">
        <v>1600</v>
      </c>
      <c r="F257" s="6">
        <v>1800</v>
      </c>
      <c r="G257" s="18">
        <v>14.04</v>
      </c>
      <c r="H257" s="18">
        <v>14.04</v>
      </c>
      <c r="I257" s="18">
        <v>14.04</v>
      </c>
      <c r="J257" s="87">
        <v>0</v>
      </c>
      <c r="K257" s="63">
        <v>1316</v>
      </c>
      <c r="L257" s="63">
        <v>1316</v>
      </c>
      <c r="M257" s="63">
        <v>1316</v>
      </c>
      <c r="N257" s="88">
        <v>0</v>
      </c>
      <c r="O257" s="99">
        <v>29.435079999999999</v>
      </c>
      <c r="P257" s="6">
        <v>29.435079999999999</v>
      </c>
      <c r="Q257" s="99">
        <v>103.31442</v>
      </c>
      <c r="R257" s="6">
        <v>103.31442</v>
      </c>
      <c r="S257" s="7">
        <v>1</v>
      </c>
      <c r="T257" s="7">
        <v>0</v>
      </c>
      <c r="U257" s="7">
        <v>0</v>
      </c>
      <c r="V257" s="7">
        <v>0</v>
      </c>
      <c r="W257" s="7">
        <v>1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8">
        <v>0</v>
      </c>
      <c r="AF257" s="44">
        <v>5</v>
      </c>
      <c r="AG257" s="6"/>
      <c r="AH257">
        <v>43</v>
      </c>
      <c r="AJ257">
        <v>56</v>
      </c>
      <c r="AM257" s="6"/>
      <c r="AN257" s="12"/>
      <c r="AS257" s="6"/>
      <c r="AT257"/>
      <c r="AY257" s="6"/>
      <c r="AZ257" s="12"/>
      <c r="BJ257" s="6">
        <v>1</v>
      </c>
      <c r="CH257">
        <v>1</v>
      </c>
      <c r="CI257">
        <v>1</v>
      </c>
      <c r="EM257" t="s">
        <v>591</v>
      </c>
      <c r="EN257" s="16" t="s">
        <v>3713</v>
      </c>
    </row>
    <row r="258" spans="1:144" x14ac:dyDescent="0.3">
      <c r="A258" s="12" t="s">
        <v>69</v>
      </c>
      <c r="B258" s="6" t="s">
        <v>3387</v>
      </c>
      <c r="C258">
        <v>1</v>
      </c>
      <c r="D258" s="6">
        <v>1</v>
      </c>
      <c r="E258" s="12">
        <v>0</v>
      </c>
      <c r="F258" s="6">
        <v>2400</v>
      </c>
      <c r="G258" s="18">
        <v>11.96</v>
      </c>
      <c r="H258" s="18">
        <v>23.98</v>
      </c>
      <c r="I258" s="18">
        <v>16.241176470588233</v>
      </c>
      <c r="J258" s="87">
        <v>3.0596933717959138</v>
      </c>
      <c r="K258" s="63">
        <v>130</v>
      </c>
      <c r="L258" s="63">
        <v>1351</v>
      </c>
      <c r="M258" s="63">
        <v>540.94117647058829</v>
      </c>
      <c r="N258" s="88">
        <v>277.56113529010037</v>
      </c>
      <c r="O258" s="99">
        <v>30.813199999999998</v>
      </c>
      <c r="P258" s="6">
        <v>39.200560000000003</v>
      </c>
      <c r="Q258" s="99">
        <v>-123.78736000000001</v>
      </c>
      <c r="R258" s="96">
        <v>-115.489</v>
      </c>
      <c r="S258" s="7">
        <v>1</v>
      </c>
      <c r="T258" s="7">
        <v>0</v>
      </c>
      <c r="U258" s="7">
        <v>0</v>
      </c>
      <c r="V258" s="7">
        <v>0</v>
      </c>
      <c r="W258" s="7">
        <v>1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1</v>
      </c>
      <c r="AE258" s="8">
        <v>0</v>
      </c>
      <c r="AF258" s="44">
        <v>2</v>
      </c>
      <c r="AG258" s="6">
        <v>2</v>
      </c>
      <c r="AL258">
        <v>82.55</v>
      </c>
      <c r="AM258" s="6">
        <v>44.45</v>
      </c>
      <c r="AN258" s="12">
        <v>300</v>
      </c>
      <c r="AO258">
        <v>5000</v>
      </c>
      <c r="AR258">
        <v>1.4</v>
      </c>
      <c r="AS258" s="6">
        <v>0.6</v>
      </c>
      <c r="AT258"/>
      <c r="AY258" s="6"/>
      <c r="AZ258" s="12"/>
      <c r="BG258">
        <v>1</v>
      </c>
      <c r="BJ258" s="6">
        <v>1</v>
      </c>
      <c r="CB258">
        <v>1</v>
      </c>
      <c r="CC258">
        <v>1</v>
      </c>
      <c r="CD258">
        <v>1</v>
      </c>
      <c r="CE258">
        <v>1</v>
      </c>
      <c r="CH258">
        <v>1</v>
      </c>
      <c r="CI258">
        <v>1</v>
      </c>
      <c r="CJ258">
        <v>1</v>
      </c>
      <c r="EA258">
        <v>1</v>
      </c>
      <c r="EF258">
        <v>1</v>
      </c>
      <c r="EG258">
        <v>1</v>
      </c>
      <c r="EH258">
        <v>1</v>
      </c>
      <c r="EM258" t="s">
        <v>538</v>
      </c>
      <c r="EN258" s="16" t="s">
        <v>4321</v>
      </c>
    </row>
    <row r="259" spans="1:144" x14ac:dyDescent="0.3">
      <c r="A259" s="12" t="s">
        <v>69</v>
      </c>
      <c r="B259" s="6" t="s">
        <v>3389</v>
      </c>
      <c r="C259">
        <v>1</v>
      </c>
      <c r="D259" s="6">
        <v>1</v>
      </c>
      <c r="E259">
        <v>300</v>
      </c>
      <c r="F259" s="6">
        <v>3790</v>
      </c>
      <c r="G259">
        <v>17.28</v>
      </c>
      <c r="H259">
        <v>24.22</v>
      </c>
      <c r="I259">
        <v>19.686666666666667</v>
      </c>
      <c r="J259" s="87">
        <v>3.9284772283078278</v>
      </c>
      <c r="K259">
        <v>117.09</v>
      </c>
      <c r="L259">
        <v>310.64</v>
      </c>
      <c r="M259">
        <v>229.95333333333335</v>
      </c>
      <c r="N259" s="88">
        <v>100.70702077478673</v>
      </c>
      <c r="O259">
        <v>33.679110000000001</v>
      </c>
      <c r="P259" s="6">
        <v>36.821739999999998</v>
      </c>
      <c r="Q259">
        <v>-118.7645</v>
      </c>
      <c r="R259" s="6">
        <v>-116.60675999999999</v>
      </c>
      <c r="S259" s="7">
        <v>1</v>
      </c>
      <c r="T259" s="7">
        <v>0</v>
      </c>
      <c r="U259" s="7">
        <v>0</v>
      </c>
      <c r="V259" s="7">
        <v>0</v>
      </c>
      <c r="W259" s="7">
        <v>1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8">
        <v>0</v>
      </c>
      <c r="AF259" s="44">
        <v>4</v>
      </c>
      <c r="AG259" s="6"/>
      <c r="AJ259">
        <v>47.5</v>
      </c>
      <c r="AK259">
        <v>2.5</v>
      </c>
      <c r="AM259" s="6"/>
      <c r="AN259" s="12"/>
      <c r="AS259" s="6"/>
      <c r="AT259"/>
      <c r="AY259" s="6"/>
      <c r="AZ259" s="12"/>
      <c r="BE259">
        <v>1</v>
      </c>
      <c r="CB259">
        <v>1</v>
      </c>
      <c r="CE259">
        <v>1</v>
      </c>
      <c r="CF259">
        <v>1</v>
      </c>
      <c r="CH259">
        <v>1</v>
      </c>
      <c r="EM259" t="s">
        <v>538</v>
      </c>
      <c r="EN259" s="16" t="s">
        <v>1033</v>
      </c>
    </row>
    <row r="260" spans="1:144" x14ac:dyDescent="0.3">
      <c r="A260" s="12" t="s">
        <v>69</v>
      </c>
      <c r="B260" s="6" t="s">
        <v>3391</v>
      </c>
      <c r="C260">
        <v>1</v>
      </c>
      <c r="D260" s="6">
        <v>1</v>
      </c>
      <c r="E260">
        <v>0</v>
      </c>
      <c r="F260" s="6">
        <v>1570</v>
      </c>
      <c r="G260" s="18">
        <v>6.76</v>
      </c>
      <c r="H260" s="18">
        <v>11.3</v>
      </c>
      <c r="I260" s="18">
        <v>9.8355555555555565</v>
      </c>
      <c r="J260" s="87">
        <v>1.5371736329308288</v>
      </c>
      <c r="K260" s="63">
        <v>270</v>
      </c>
      <c r="L260" s="63">
        <v>1810</v>
      </c>
      <c r="M260" s="63">
        <v>955.22222222222217</v>
      </c>
      <c r="N260" s="88">
        <v>577.02096534220016</v>
      </c>
      <c r="O260" s="99">
        <v>42.348129999999998</v>
      </c>
      <c r="P260" s="6">
        <v>49.31859</v>
      </c>
      <c r="Q260" s="99">
        <v>-123.19703</v>
      </c>
      <c r="R260" s="6">
        <v>-121.31332999999999</v>
      </c>
      <c r="S260" s="7">
        <v>1</v>
      </c>
      <c r="T260" s="7">
        <v>0</v>
      </c>
      <c r="U260" s="7">
        <v>1</v>
      </c>
      <c r="V260" s="7">
        <v>1</v>
      </c>
      <c r="W260" s="7">
        <v>1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1</v>
      </c>
      <c r="AE260" s="8">
        <v>0</v>
      </c>
      <c r="AF260" s="44">
        <v>3</v>
      </c>
      <c r="AG260" s="6"/>
      <c r="AH260">
        <v>60</v>
      </c>
      <c r="AI260">
        <v>15</v>
      </c>
      <c r="AJ260">
        <v>80</v>
      </c>
      <c r="AK260">
        <v>20</v>
      </c>
      <c r="AM260" s="6"/>
      <c r="AN260" s="12"/>
      <c r="AR260">
        <v>3.35</v>
      </c>
      <c r="AS260" s="6">
        <v>0.85</v>
      </c>
      <c r="AT260"/>
      <c r="AY260" s="6"/>
      <c r="AZ260" s="12"/>
      <c r="BE260">
        <v>1</v>
      </c>
      <c r="BP260">
        <v>1</v>
      </c>
      <c r="BX260">
        <v>1</v>
      </c>
      <c r="CB260">
        <v>1</v>
      </c>
      <c r="CC260">
        <v>1</v>
      </c>
      <c r="CE260">
        <v>1</v>
      </c>
      <c r="CF260">
        <v>1</v>
      </c>
      <c r="CH260">
        <v>1</v>
      </c>
      <c r="CJ260">
        <v>1</v>
      </c>
      <c r="EA260">
        <v>1</v>
      </c>
      <c r="EM260" t="s">
        <v>538</v>
      </c>
      <c r="EN260" s="16" t="s">
        <v>312</v>
      </c>
    </row>
    <row r="261" spans="1:144" x14ac:dyDescent="0.3">
      <c r="A261" s="12" t="s">
        <v>69</v>
      </c>
      <c r="B261" s="6" t="s">
        <v>3440</v>
      </c>
      <c r="C261">
        <v>1</v>
      </c>
      <c r="D261" s="6">
        <v>1</v>
      </c>
      <c r="E261">
        <v>0</v>
      </c>
      <c r="F261" s="6">
        <v>2700</v>
      </c>
      <c r="G261">
        <v>-0.57999999999999996</v>
      </c>
      <c r="H261">
        <v>13.37</v>
      </c>
      <c r="I261">
        <v>8.0286301369863029</v>
      </c>
      <c r="J261" s="87">
        <v>3.178903250366429</v>
      </c>
      <c r="K261">
        <v>508.03</v>
      </c>
      <c r="L261">
        <v>1592.59</v>
      </c>
      <c r="M261">
        <v>797.86712328767112</v>
      </c>
      <c r="N261" s="88">
        <v>235.59433811391108</v>
      </c>
      <c r="O261">
        <v>41.80247</v>
      </c>
      <c r="P261" s="6">
        <v>68.219179999999994</v>
      </c>
      <c r="Q261">
        <v>-9.02562</v>
      </c>
      <c r="R261" s="6">
        <v>56.445529999999998</v>
      </c>
      <c r="S261" s="7">
        <v>1</v>
      </c>
      <c r="T261" s="7">
        <v>0</v>
      </c>
      <c r="U261" s="7">
        <v>1</v>
      </c>
      <c r="V261" s="7">
        <v>1</v>
      </c>
      <c r="W261" s="7">
        <v>1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1</v>
      </c>
      <c r="AD261" s="7">
        <v>1</v>
      </c>
      <c r="AE261" s="8">
        <v>1</v>
      </c>
      <c r="AF261" s="44">
        <v>1</v>
      </c>
      <c r="AG261" s="6"/>
      <c r="AH261">
        <v>62.17</v>
      </c>
      <c r="AI261">
        <v>4.3518999999999997</v>
      </c>
      <c r="AJ261">
        <v>66.62</v>
      </c>
      <c r="AK261">
        <v>5.3296000000000001</v>
      </c>
      <c r="AM261" s="6"/>
      <c r="AN261" s="12">
        <v>670</v>
      </c>
      <c r="AO261">
        <v>4500</v>
      </c>
      <c r="AS261" s="6"/>
      <c r="AT261"/>
      <c r="AY261" s="6"/>
      <c r="AZ261" s="12"/>
      <c r="BB261">
        <v>1</v>
      </c>
      <c r="BC261">
        <v>1</v>
      </c>
      <c r="BE261">
        <v>1</v>
      </c>
      <c r="BM261">
        <v>1</v>
      </c>
      <c r="BO261">
        <v>1</v>
      </c>
      <c r="BP261">
        <v>1</v>
      </c>
      <c r="BU261">
        <v>1</v>
      </c>
      <c r="BV261">
        <v>1</v>
      </c>
      <c r="BX261">
        <v>1</v>
      </c>
      <c r="CB261">
        <v>1</v>
      </c>
      <c r="CC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N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Z261">
        <v>1</v>
      </c>
      <c r="EA261">
        <v>1</v>
      </c>
      <c r="EB261">
        <v>1</v>
      </c>
      <c r="ED261">
        <v>1</v>
      </c>
      <c r="EE261">
        <v>1</v>
      </c>
      <c r="EG261">
        <v>1</v>
      </c>
      <c r="EM261" t="s">
        <v>536</v>
      </c>
      <c r="EN261" s="16" t="s">
        <v>5043</v>
      </c>
    </row>
    <row r="262" spans="1:144" x14ac:dyDescent="0.3">
      <c r="A262" s="12" t="s">
        <v>69</v>
      </c>
      <c r="B262" s="6" t="s">
        <v>3446</v>
      </c>
      <c r="C262">
        <v>1</v>
      </c>
      <c r="D262" s="6">
        <v>1</v>
      </c>
      <c r="E262">
        <v>150</v>
      </c>
      <c r="F262" s="6">
        <v>1000</v>
      </c>
      <c r="G262" s="18">
        <v>25.8</v>
      </c>
      <c r="H262" s="18">
        <v>29.9</v>
      </c>
      <c r="I262" s="18">
        <v>27.671666666666663</v>
      </c>
      <c r="J262" s="87">
        <v>1.6408341374638282</v>
      </c>
      <c r="K262" s="63">
        <v>1136</v>
      </c>
      <c r="L262" s="63">
        <v>3542</v>
      </c>
      <c r="M262" s="63">
        <v>2280.8333333333335</v>
      </c>
      <c r="N262" s="88">
        <v>866.98060339702317</v>
      </c>
      <c r="O262" s="99">
        <v>-3.50027</v>
      </c>
      <c r="P262" s="6">
        <v>6.2658500000000004</v>
      </c>
      <c r="Q262" s="99">
        <v>108.99511</v>
      </c>
      <c r="R262" s="96">
        <v>117.88939999999999</v>
      </c>
      <c r="S262" s="7">
        <v>1</v>
      </c>
      <c r="T262" s="7">
        <v>0</v>
      </c>
      <c r="U262" s="7">
        <v>0</v>
      </c>
      <c r="V262" s="7">
        <v>0</v>
      </c>
      <c r="W262" s="7">
        <v>1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8">
        <v>0</v>
      </c>
      <c r="AF262" s="44">
        <v>1</v>
      </c>
      <c r="AG262" s="6"/>
      <c r="AH262">
        <v>36.299999999999997</v>
      </c>
      <c r="AI262">
        <v>1.4</v>
      </c>
      <c r="AJ262">
        <v>46.35</v>
      </c>
      <c r="AK262">
        <v>8.35</v>
      </c>
      <c r="AM262" s="6"/>
      <c r="AN262" s="12"/>
      <c r="AS262" s="6"/>
      <c r="AT262"/>
      <c r="AY262" s="6"/>
      <c r="AZ262" s="12"/>
      <c r="BG262">
        <v>1</v>
      </c>
      <c r="CB262">
        <v>1</v>
      </c>
      <c r="CC262">
        <v>1</v>
      </c>
      <c r="EM262" t="s">
        <v>591</v>
      </c>
      <c r="EN262" s="16" t="s">
        <v>3712</v>
      </c>
    </row>
    <row r="263" spans="1:144" x14ac:dyDescent="0.3">
      <c r="A263" s="12" t="s">
        <v>71</v>
      </c>
      <c r="B263" s="6" t="s">
        <v>3507</v>
      </c>
      <c r="C263">
        <v>2</v>
      </c>
      <c r="D263" s="6">
        <v>1</v>
      </c>
      <c r="E263" s="30"/>
      <c r="F263" s="93"/>
      <c r="G263" s="18">
        <v>23.79</v>
      </c>
      <c r="H263" s="18">
        <v>28.74</v>
      </c>
      <c r="I263" s="18">
        <v>26.099090909090908</v>
      </c>
      <c r="J263" s="87">
        <v>1.4217134348767648</v>
      </c>
      <c r="K263" s="63">
        <v>1121</v>
      </c>
      <c r="L263" s="63">
        <v>2857</v>
      </c>
      <c r="M263" s="63">
        <v>1819.1818181818182</v>
      </c>
      <c r="N263" s="88">
        <v>589.82468890032339</v>
      </c>
      <c r="O263" s="99">
        <v>-2.7602099999999998</v>
      </c>
      <c r="P263" s="6">
        <v>7.5541499999999999</v>
      </c>
      <c r="Q263" s="99">
        <v>-11.355370000000001</v>
      </c>
      <c r="R263" s="96">
        <v>31.553100000000001</v>
      </c>
      <c r="S263" s="7">
        <v>1</v>
      </c>
      <c r="T263" s="7">
        <v>0</v>
      </c>
      <c r="U263" s="7">
        <v>1</v>
      </c>
      <c r="V263" s="7">
        <v>0</v>
      </c>
      <c r="W263" s="7">
        <v>1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8">
        <v>0</v>
      </c>
      <c r="AF263" s="44">
        <v>1</v>
      </c>
      <c r="AG263" s="6"/>
      <c r="AH263">
        <v>46.5</v>
      </c>
      <c r="AI263">
        <v>2.5</v>
      </c>
      <c r="AJ263">
        <v>55.5</v>
      </c>
      <c r="AK263">
        <v>4.5</v>
      </c>
      <c r="AM263" s="6"/>
      <c r="AN263" s="12"/>
      <c r="AR263">
        <v>0.9</v>
      </c>
      <c r="AS263" s="6">
        <v>0.2</v>
      </c>
      <c r="AT263"/>
      <c r="AY263" s="6"/>
      <c r="AZ263" s="12"/>
      <c r="BG263">
        <v>1</v>
      </c>
      <c r="BQ263">
        <v>1</v>
      </c>
      <c r="CG263">
        <v>1</v>
      </c>
      <c r="CI263">
        <v>1</v>
      </c>
      <c r="EM263" t="s">
        <v>539</v>
      </c>
      <c r="EN263" s="16" t="s">
        <v>3712</v>
      </c>
    </row>
    <row r="264" spans="1:144" x14ac:dyDescent="0.3">
      <c r="A264" s="12" t="s">
        <v>71</v>
      </c>
      <c r="B264" s="6" t="s">
        <v>3508</v>
      </c>
      <c r="C264">
        <v>2</v>
      </c>
      <c r="D264" s="6">
        <v>1</v>
      </c>
      <c r="E264" s="30"/>
      <c r="F264" s="6">
        <v>1000</v>
      </c>
      <c r="G264" s="18">
        <v>17.059999999999999</v>
      </c>
      <c r="H264" s="18">
        <v>27.72</v>
      </c>
      <c r="I264" s="18">
        <v>22.902413793103456</v>
      </c>
      <c r="J264" s="87">
        <v>2.6430078308791232</v>
      </c>
      <c r="K264" s="63">
        <v>360</v>
      </c>
      <c r="L264" s="63">
        <v>1355</v>
      </c>
      <c r="M264" s="63">
        <v>886.9655172413793</v>
      </c>
      <c r="N264" s="88">
        <v>238.99992270749209</v>
      </c>
      <c r="O264" s="99">
        <v>-34.040190000000003</v>
      </c>
      <c r="P264" s="6">
        <v>-1.4611400000000001</v>
      </c>
      <c r="Q264" s="99">
        <v>18.49982</v>
      </c>
      <c r="R264" s="6">
        <v>40.503549999999997</v>
      </c>
      <c r="S264" s="7">
        <v>1</v>
      </c>
      <c r="T264" s="7">
        <v>1</v>
      </c>
      <c r="U264" s="7">
        <v>1</v>
      </c>
      <c r="V264" s="7">
        <v>1</v>
      </c>
      <c r="W264" s="7">
        <v>1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  <c r="AD264" s="7">
        <v>1</v>
      </c>
      <c r="AE264" s="8">
        <v>0</v>
      </c>
      <c r="AF264" s="44">
        <v>1</v>
      </c>
      <c r="AG264" s="6"/>
      <c r="AH264">
        <v>59</v>
      </c>
      <c r="AI264">
        <v>16</v>
      </c>
      <c r="AJ264">
        <v>75</v>
      </c>
      <c r="AK264">
        <v>15</v>
      </c>
      <c r="AM264" s="6"/>
      <c r="AN264" s="12">
        <v>500</v>
      </c>
      <c r="AO264">
        <v>1226</v>
      </c>
      <c r="AR264">
        <v>0.5</v>
      </c>
      <c r="AS264" s="6">
        <v>0.3</v>
      </c>
      <c r="AT264"/>
      <c r="AY264" s="6"/>
      <c r="AZ264" s="12"/>
      <c r="BF264">
        <v>1</v>
      </c>
      <c r="BK264">
        <v>1</v>
      </c>
      <c r="BL264" s="6">
        <v>1</v>
      </c>
      <c r="BQ264">
        <v>1</v>
      </c>
      <c r="BR264">
        <v>1</v>
      </c>
      <c r="BY264">
        <v>1</v>
      </c>
      <c r="BZ264">
        <v>1</v>
      </c>
      <c r="CI264">
        <v>1</v>
      </c>
      <c r="DT264">
        <v>1</v>
      </c>
      <c r="DU264">
        <v>1</v>
      </c>
      <c r="DW264">
        <v>1</v>
      </c>
      <c r="DX264">
        <v>1</v>
      </c>
      <c r="DY264" s="6">
        <v>1</v>
      </c>
      <c r="EA264">
        <v>1</v>
      </c>
      <c r="EH264">
        <v>1</v>
      </c>
      <c r="EM264" t="s">
        <v>539</v>
      </c>
      <c r="EN264" s="16" t="s">
        <v>4322</v>
      </c>
    </row>
    <row r="265" spans="1:144" x14ac:dyDescent="0.3">
      <c r="A265" s="12" t="s">
        <v>71</v>
      </c>
      <c r="B265" s="6" t="s">
        <v>3510</v>
      </c>
      <c r="C265">
        <v>2</v>
      </c>
      <c r="D265" s="6">
        <v>1</v>
      </c>
      <c r="E265">
        <v>1300</v>
      </c>
      <c r="F265" s="6">
        <v>2000</v>
      </c>
      <c r="G265" s="18">
        <v>27.41</v>
      </c>
      <c r="H265" s="18">
        <v>31.36</v>
      </c>
      <c r="I265" s="18">
        <v>29.616666666666664</v>
      </c>
      <c r="J265" s="87">
        <v>2.0153494320671368</v>
      </c>
      <c r="K265" s="63">
        <v>1260</v>
      </c>
      <c r="L265" s="63">
        <v>1735</v>
      </c>
      <c r="M265" s="63">
        <v>1562.3333333333333</v>
      </c>
      <c r="N265" s="88">
        <v>262.70959886028811</v>
      </c>
      <c r="O265" s="99">
        <v>10.08732</v>
      </c>
      <c r="P265" s="6">
        <v>10.238110000000001</v>
      </c>
      <c r="Q265" s="99">
        <v>77.039180000000002</v>
      </c>
      <c r="R265" s="6">
        <v>77.489180000000005</v>
      </c>
      <c r="S265" s="7">
        <v>1</v>
      </c>
      <c r="T265" s="7">
        <v>0</v>
      </c>
      <c r="U265" s="7">
        <v>0</v>
      </c>
      <c r="V265" s="7">
        <v>0</v>
      </c>
      <c r="W265" s="7">
        <v>1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8">
        <v>0</v>
      </c>
      <c r="AF265" s="44">
        <v>2</v>
      </c>
      <c r="AG265" s="6"/>
      <c r="AH265">
        <v>41.8</v>
      </c>
      <c r="AI265">
        <v>3</v>
      </c>
      <c r="AJ265">
        <v>58.1</v>
      </c>
      <c r="AM265" s="6"/>
      <c r="AN265" s="12"/>
      <c r="AP265">
        <v>2.8</v>
      </c>
      <c r="AQ265">
        <v>0.05</v>
      </c>
      <c r="AS265" s="6"/>
      <c r="AT265"/>
      <c r="AY265" s="6"/>
      <c r="AZ265" s="12"/>
      <c r="BJ265" s="6">
        <v>1</v>
      </c>
      <c r="CC265">
        <v>1</v>
      </c>
      <c r="EM265" t="s">
        <v>591</v>
      </c>
      <c r="EN265" s="16" t="s">
        <v>3713</v>
      </c>
    </row>
    <row r="266" spans="1:144" x14ac:dyDescent="0.3">
      <c r="A266" s="12" t="s">
        <v>71</v>
      </c>
      <c r="B266" s="6" t="s">
        <v>3516</v>
      </c>
      <c r="C266">
        <v>2</v>
      </c>
      <c r="D266" s="6">
        <v>1</v>
      </c>
      <c r="E266">
        <v>50</v>
      </c>
      <c r="F266" s="6">
        <v>2000</v>
      </c>
      <c r="G266" s="18">
        <v>23.99</v>
      </c>
      <c r="H266" s="18">
        <v>26.82</v>
      </c>
      <c r="I266" s="18">
        <v>25.091666666666669</v>
      </c>
      <c r="J266" s="87">
        <v>1.0917768392243299</v>
      </c>
      <c r="K266" s="63">
        <v>1420</v>
      </c>
      <c r="L266" s="63">
        <v>2840</v>
      </c>
      <c r="M266" s="63">
        <v>1954.8333333333333</v>
      </c>
      <c r="N266" s="88">
        <v>477.76120255486046</v>
      </c>
      <c r="O266" s="99">
        <v>22.079249999999998</v>
      </c>
      <c r="P266" s="6">
        <v>25.267489999999999</v>
      </c>
      <c r="Q266" s="99">
        <v>120.41547</v>
      </c>
      <c r="R266" s="96">
        <v>124.1589</v>
      </c>
      <c r="S266" s="7">
        <v>1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8">
        <v>0</v>
      </c>
      <c r="AF266" s="44">
        <v>1</v>
      </c>
      <c r="AG266" s="6"/>
      <c r="AH266">
        <v>34</v>
      </c>
      <c r="AI266">
        <v>1</v>
      </c>
      <c r="AJ266">
        <v>37</v>
      </c>
      <c r="AK266">
        <v>1</v>
      </c>
      <c r="AM266" s="6"/>
      <c r="AN266" s="12"/>
      <c r="AS266" s="6"/>
      <c r="AT266"/>
      <c r="AY266" s="6"/>
      <c r="AZ266" s="12"/>
      <c r="BG266">
        <v>1</v>
      </c>
      <c r="BJ266" s="6">
        <v>1</v>
      </c>
      <c r="EM266" t="s">
        <v>591</v>
      </c>
      <c r="EN266" s="16" t="s">
        <v>3713</v>
      </c>
    </row>
    <row r="267" spans="1:144" x14ac:dyDescent="0.3">
      <c r="A267" s="12" t="s">
        <v>71</v>
      </c>
      <c r="B267" s="6" t="s">
        <v>3517</v>
      </c>
      <c r="C267">
        <v>2</v>
      </c>
      <c r="D267" s="6">
        <v>1</v>
      </c>
      <c r="E267">
        <v>50</v>
      </c>
      <c r="F267" s="6">
        <v>2000</v>
      </c>
      <c r="G267" s="18">
        <v>24.24</v>
      </c>
      <c r="H267" s="18">
        <v>26.82</v>
      </c>
      <c r="I267" s="18">
        <v>25.312000000000001</v>
      </c>
      <c r="J267" s="87">
        <v>1.061070214453314</v>
      </c>
      <c r="K267" s="63">
        <v>1743</v>
      </c>
      <c r="L267" s="63">
        <v>2840</v>
      </c>
      <c r="M267" s="63">
        <v>2061.8000000000002</v>
      </c>
      <c r="N267" s="88">
        <v>446.66060941166523</v>
      </c>
      <c r="O267" s="99">
        <v>22.74353</v>
      </c>
      <c r="P267" s="96">
        <v>25.264800000000001</v>
      </c>
      <c r="Q267" s="99">
        <v>120.29067000000001</v>
      </c>
      <c r="R267" s="6">
        <v>121.92108</v>
      </c>
      <c r="S267" s="7">
        <v>0</v>
      </c>
      <c r="T267" s="7">
        <v>0</v>
      </c>
      <c r="U267" s="7">
        <v>1</v>
      </c>
      <c r="V267" s="7">
        <v>1</v>
      </c>
      <c r="W267" s="7">
        <v>1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1</v>
      </c>
      <c r="AE267" s="8">
        <v>0</v>
      </c>
      <c r="AF267" s="44">
        <v>1</v>
      </c>
      <c r="AG267" s="6"/>
      <c r="AL267">
        <v>33.5</v>
      </c>
      <c r="AM267" s="6">
        <v>9.5</v>
      </c>
      <c r="AN267" s="12"/>
      <c r="AP267">
        <v>1.95</v>
      </c>
      <c r="AQ267">
        <v>0.05</v>
      </c>
      <c r="AS267" s="6"/>
      <c r="AT267"/>
      <c r="AY267" s="6"/>
      <c r="AZ267" s="12"/>
      <c r="BR267">
        <v>1</v>
      </c>
      <c r="BZ267">
        <v>1</v>
      </c>
      <c r="CH267">
        <v>1</v>
      </c>
      <c r="CI267">
        <v>1</v>
      </c>
      <c r="EF267">
        <v>1</v>
      </c>
      <c r="EM267" t="s">
        <v>591</v>
      </c>
      <c r="EN267" s="16" t="s">
        <v>3713</v>
      </c>
    </row>
    <row r="268" spans="1:144" x14ac:dyDescent="0.3">
      <c r="A268" s="12" t="s">
        <v>71</v>
      </c>
      <c r="B268" s="6" t="s">
        <v>3522</v>
      </c>
      <c r="C268">
        <v>1</v>
      </c>
      <c r="D268" s="6">
        <v>1</v>
      </c>
      <c r="E268">
        <v>0</v>
      </c>
      <c r="F268" s="6">
        <v>650</v>
      </c>
      <c r="G268">
        <v>23.16</v>
      </c>
      <c r="H268">
        <v>23.16</v>
      </c>
      <c r="I268">
        <v>23.16</v>
      </c>
      <c r="J268" s="6">
        <v>0</v>
      </c>
      <c r="K268">
        <v>2132.56</v>
      </c>
      <c r="L268">
        <v>2132.56</v>
      </c>
      <c r="M268">
        <v>2132.56</v>
      </c>
      <c r="N268" s="6">
        <v>0</v>
      </c>
      <c r="O268" s="99">
        <v>22.200009999999999</v>
      </c>
      <c r="P268" s="6">
        <v>2247864</v>
      </c>
      <c r="Q268" s="99">
        <v>113.81497</v>
      </c>
      <c r="R268" s="6">
        <v>114.35336</v>
      </c>
      <c r="S268" s="7">
        <v>1</v>
      </c>
      <c r="T268" s="7">
        <v>0</v>
      </c>
      <c r="U268" s="7">
        <v>0</v>
      </c>
      <c r="V268" s="7">
        <v>0</v>
      </c>
      <c r="W268" s="7">
        <v>1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1</v>
      </c>
      <c r="AD268" s="7">
        <v>1</v>
      </c>
      <c r="AE268" s="8">
        <v>0</v>
      </c>
      <c r="AF268" s="44">
        <v>4</v>
      </c>
      <c r="AG268" s="6"/>
      <c r="AL268">
        <v>15</v>
      </c>
      <c r="AM268" s="6">
        <v>10</v>
      </c>
      <c r="AN268" s="12"/>
      <c r="AS268" s="6"/>
      <c r="AT268"/>
      <c r="AX268">
        <v>5</v>
      </c>
      <c r="AY268" s="6">
        <v>1</v>
      </c>
      <c r="AZ268" s="12"/>
      <c r="BG268">
        <v>1</v>
      </c>
      <c r="CB268">
        <v>1</v>
      </c>
      <c r="CC268">
        <v>1</v>
      </c>
      <c r="CE268">
        <v>1</v>
      </c>
      <c r="CH268">
        <v>1</v>
      </c>
      <c r="CI268">
        <v>1</v>
      </c>
      <c r="DV268">
        <v>1</v>
      </c>
      <c r="EA268">
        <v>1</v>
      </c>
      <c r="EM268" t="s">
        <v>591</v>
      </c>
      <c r="EN268" s="16" t="s">
        <v>210</v>
      </c>
    </row>
    <row r="269" spans="1:144" x14ac:dyDescent="0.3">
      <c r="A269" s="12" t="s">
        <v>71</v>
      </c>
      <c r="B269" s="6" t="s">
        <v>3529</v>
      </c>
      <c r="C269">
        <v>2</v>
      </c>
      <c r="D269" s="6">
        <v>1</v>
      </c>
      <c r="E269">
        <v>0</v>
      </c>
      <c r="F269" s="6">
        <v>1500</v>
      </c>
      <c r="G269" s="18">
        <v>23.23</v>
      </c>
      <c r="H269" s="18">
        <v>29.81</v>
      </c>
      <c r="I269" s="18">
        <v>27.485333333333337</v>
      </c>
      <c r="J269" s="87">
        <v>1.3222236779552294</v>
      </c>
      <c r="K269" s="63">
        <v>589</v>
      </c>
      <c r="L269" s="63">
        <v>3542</v>
      </c>
      <c r="M269" s="63">
        <v>1908.6666666666667</v>
      </c>
      <c r="N269" s="88">
        <v>837.42646895658299</v>
      </c>
      <c r="O269" s="99">
        <v>-10.033329999999999</v>
      </c>
      <c r="P269" s="6">
        <v>27.329409999999999</v>
      </c>
      <c r="Q269" s="99">
        <v>90.346950000000007</v>
      </c>
      <c r="R269" s="6">
        <v>128.25452999999999</v>
      </c>
      <c r="S269" s="7">
        <v>1</v>
      </c>
      <c r="T269" s="7">
        <v>0</v>
      </c>
      <c r="U269" s="7">
        <v>0</v>
      </c>
      <c r="V269" s="7">
        <v>1</v>
      </c>
      <c r="W269" s="7">
        <v>1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1</v>
      </c>
      <c r="AD269" s="7">
        <v>1</v>
      </c>
      <c r="AE269" s="8">
        <v>1</v>
      </c>
      <c r="AF269" s="44">
        <v>1</v>
      </c>
      <c r="AG269" s="6"/>
      <c r="AH269">
        <v>50</v>
      </c>
      <c r="AJ269">
        <v>80</v>
      </c>
      <c r="AM269" s="6"/>
      <c r="AN269">
        <v>100</v>
      </c>
      <c r="AO269">
        <v>400</v>
      </c>
      <c r="AR269">
        <v>0.5</v>
      </c>
      <c r="AS269" s="6">
        <v>0.2</v>
      </c>
      <c r="AT269"/>
      <c r="AY269" s="6"/>
      <c r="AZ269" s="12"/>
      <c r="BF269">
        <v>1</v>
      </c>
      <c r="BG269">
        <v>1</v>
      </c>
      <c r="BJ269" s="6">
        <v>1</v>
      </c>
      <c r="BZ269">
        <v>1</v>
      </c>
      <c r="CB269">
        <v>1</v>
      </c>
      <c r="CC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Z269">
        <v>1</v>
      </c>
      <c r="EA269">
        <v>1</v>
      </c>
      <c r="EB269">
        <v>1</v>
      </c>
      <c r="EF269">
        <v>1</v>
      </c>
      <c r="EG269">
        <v>1</v>
      </c>
      <c r="EM269" t="s">
        <v>591</v>
      </c>
      <c r="EN269" s="16" t="s">
        <v>3712</v>
      </c>
    </row>
    <row r="270" spans="1:144" x14ac:dyDescent="0.3">
      <c r="A270" s="12" t="s">
        <v>71</v>
      </c>
      <c r="B270" s="6" t="s">
        <v>3531</v>
      </c>
      <c r="C270">
        <v>2</v>
      </c>
      <c r="D270" s="6">
        <v>1</v>
      </c>
      <c r="E270">
        <v>0</v>
      </c>
      <c r="F270" s="6">
        <v>1000</v>
      </c>
      <c r="G270" s="18">
        <v>25.8</v>
      </c>
      <c r="H270" s="18">
        <v>28.2</v>
      </c>
      <c r="I270" s="18">
        <v>26.608333333333334</v>
      </c>
      <c r="J270" s="87">
        <v>0.85305138571288075</v>
      </c>
      <c r="K270" s="63">
        <v>1505</v>
      </c>
      <c r="L270" s="63">
        <v>3542</v>
      </c>
      <c r="M270" s="63">
        <v>2771.8333333333335</v>
      </c>
      <c r="N270" s="88">
        <v>717.98758113679594</v>
      </c>
      <c r="O270" s="99">
        <v>-2.8022800000000001</v>
      </c>
      <c r="P270" s="6">
        <v>6.2990599999999999</v>
      </c>
      <c r="Q270" s="99">
        <v>109</v>
      </c>
      <c r="R270" s="96">
        <v>118.50239999999999</v>
      </c>
      <c r="S270" s="7">
        <v>1</v>
      </c>
      <c r="T270" s="7">
        <v>0</v>
      </c>
      <c r="U270" s="7">
        <v>0</v>
      </c>
      <c r="V270" s="7">
        <v>0</v>
      </c>
      <c r="W270" s="7">
        <v>1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1</v>
      </c>
      <c r="AD270" s="7">
        <v>0</v>
      </c>
      <c r="AE270" s="8">
        <v>0</v>
      </c>
      <c r="AF270" s="44">
        <v>1</v>
      </c>
      <c r="AG270" s="6"/>
      <c r="AH270">
        <v>72</v>
      </c>
      <c r="AI270">
        <v>8</v>
      </c>
      <c r="AJ270">
        <v>89.5</v>
      </c>
      <c r="AK270">
        <v>7.5</v>
      </c>
      <c r="AM270" s="6"/>
      <c r="AS270" s="6"/>
      <c r="AT270"/>
      <c r="AV270">
        <v>80</v>
      </c>
      <c r="AY270" s="6"/>
      <c r="AZ270" s="12"/>
      <c r="BG270">
        <v>1</v>
      </c>
      <c r="CI270">
        <v>1</v>
      </c>
      <c r="DY270" s="6">
        <v>1</v>
      </c>
      <c r="EM270" t="s">
        <v>591</v>
      </c>
      <c r="EN270" s="16" t="s">
        <v>3712</v>
      </c>
    </row>
    <row r="271" spans="1:144" x14ac:dyDescent="0.3">
      <c r="A271" s="12" t="s">
        <v>71</v>
      </c>
      <c r="B271" s="6" t="s">
        <v>3537</v>
      </c>
      <c r="C271">
        <v>2</v>
      </c>
      <c r="D271" s="6">
        <v>0</v>
      </c>
      <c r="E271" s="12">
        <v>1060</v>
      </c>
      <c r="F271" s="6">
        <v>1060</v>
      </c>
      <c r="G271" s="18">
        <v>26.32</v>
      </c>
      <c r="H271" s="18">
        <v>26.32</v>
      </c>
      <c r="I271" s="18">
        <v>26.32</v>
      </c>
      <c r="J271" s="87">
        <v>0</v>
      </c>
      <c r="K271" s="63">
        <v>4403</v>
      </c>
      <c r="L271" s="63">
        <v>4403</v>
      </c>
      <c r="M271" s="63">
        <v>4403</v>
      </c>
      <c r="N271" s="88">
        <v>0</v>
      </c>
      <c r="O271" s="99">
        <v>6.4924499999999998</v>
      </c>
      <c r="P271" s="6">
        <v>6.5685799999999999</v>
      </c>
      <c r="Q271" s="99">
        <v>80.753919999999994</v>
      </c>
      <c r="R271" s="6">
        <v>80.790319999999994</v>
      </c>
      <c r="S271" s="7">
        <v>1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1</v>
      </c>
      <c r="AD271" s="7">
        <v>0</v>
      </c>
      <c r="AE271" s="8">
        <v>0</v>
      </c>
      <c r="AF271" s="44">
        <v>5</v>
      </c>
      <c r="AG271" s="6"/>
      <c r="AH271">
        <v>19.45</v>
      </c>
      <c r="AI271">
        <v>1.1499999999999999</v>
      </c>
      <c r="AJ271">
        <v>21.45</v>
      </c>
      <c r="AK271">
        <v>2.4500000000000002</v>
      </c>
      <c r="AM271" s="6"/>
      <c r="AN271">
        <v>6</v>
      </c>
      <c r="AO271">
        <v>155</v>
      </c>
      <c r="AP271">
        <v>4.7</v>
      </c>
      <c r="AQ271">
        <v>1</v>
      </c>
      <c r="AS271" s="6"/>
      <c r="AT271"/>
      <c r="AY271" s="6"/>
      <c r="AZ271" s="12"/>
      <c r="BJ271" s="6">
        <v>1</v>
      </c>
      <c r="DV271">
        <v>1</v>
      </c>
      <c r="EM271" t="s">
        <v>591</v>
      </c>
      <c r="EN271" s="16" t="s">
        <v>3713</v>
      </c>
    </row>
    <row r="272" spans="1:144" x14ac:dyDescent="0.3">
      <c r="A272" s="12" t="s">
        <v>71</v>
      </c>
      <c r="B272" s="6" t="s">
        <v>3578</v>
      </c>
      <c r="C272">
        <v>2</v>
      </c>
      <c r="D272" s="6">
        <v>0</v>
      </c>
      <c r="E272">
        <v>1200</v>
      </c>
      <c r="F272" s="6">
        <v>1600</v>
      </c>
      <c r="G272" s="18">
        <v>28.43</v>
      </c>
      <c r="H272" s="18">
        <v>28.97</v>
      </c>
      <c r="I272" s="18">
        <v>28.7</v>
      </c>
      <c r="J272" s="87">
        <v>0.38183766184073509</v>
      </c>
      <c r="K272" s="63">
        <v>1118</v>
      </c>
      <c r="L272" s="63">
        <v>1996</v>
      </c>
      <c r="M272" s="63">
        <v>1557</v>
      </c>
      <c r="N272" s="88">
        <v>620.83975388178874</v>
      </c>
      <c r="O272" s="99">
        <v>8.4803499999999996</v>
      </c>
      <c r="P272" s="6">
        <v>8.9581900000000001</v>
      </c>
      <c r="Q272" s="99">
        <v>77.156229999999994</v>
      </c>
      <c r="R272" s="6">
        <v>77.311940000000007</v>
      </c>
      <c r="S272" s="7">
        <v>1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8">
        <v>0</v>
      </c>
      <c r="AF272" s="44">
        <v>3</v>
      </c>
      <c r="AG272" s="6"/>
      <c r="AH272">
        <v>23.7</v>
      </c>
      <c r="AJ272">
        <v>26</v>
      </c>
      <c r="AM272" s="6"/>
      <c r="AN272">
        <v>5</v>
      </c>
      <c r="AO272">
        <v>8</v>
      </c>
      <c r="AP272">
        <v>5.73</v>
      </c>
      <c r="AQ272">
        <v>0.05</v>
      </c>
      <c r="AS272" s="6"/>
      <c r="AT272"/>
      <c r="AY272" s="6"/>
      <c r="AZ272" s="12"/>
      <c r="BG272">
        <v>1</v>
      </c>
      <c r="BJ272" s="6">
        <v>1</v>
      </c>
      <c r="EM272" t="s">
        <v>591</v>
      </c>
      <c r="EN272" s="16" t="s">
        <v>3713</v>
      </c>
    </row>
    <row r="273" spans="1:176" x14ac:dyDescent="0.3">
      <c r="A273" s="12" t="s">
        <v>71</v>
      </c>
      <c r="B273" s="6" t="s">
        <v>3587</v>
      </c>
      <c r="C273">
        <v>2</v>
      </c>
      <c r="D273" s="6">
        <v>0</v>
      </c>
      <c r="E273">
        <v>1896</v>
      </c>
      <c r="F273" s="6">
        <v>2695</v>
      </c>
      <c r="G273" s="18">
        <v>27.41</v>
      </c>
      <c r="H273" s="18">
        <v>30.08</v>
      </c>
      <c r="I273" s="18">
        <v>28.744999999999997</v>
      </c>
      <c r="J273" s="87">
        <v>1.8879751057680805</v>
      </c>
      <c r="K273" s="63">
        <v>1692</v>
      </c>
      <c r="L273" s="63">
        <v>1735</v>
      </c>
      <c r="M273" s="63">
        <v>1713.5</v>
      </c>
      <c r="N273" s="88">
        <v>30.405591591021544</v>
      </c>
      <c r="O273" s="99">
        <v>10.052479999999999</v>
      </c>
      <c r="P273" s="6">
        <v>10.16521</v>
      </c>
      <c r="Q273" s="99">
        <v>77.092609999999993</v>
      </c>
      <c r="R273" s="96">
        <v>77.197500000000005</v>
      </c>
      <c r="S273" s="7">
        <v>0</v>
      </c>
      <c r="T273" s="7">
        <v>0</v>
      </c>
      <c r="U273" s="7">
        <v>0</v>
      </c>
      <c r="V273" s="7">
        <v>1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8">
        <v>0</v>
      </c>
      <c r="AF273" s="44">
        <v>4</v>
      </c>
      <c r="AG273" s="6"/>
      <c r="AH273">
        <v>23.6</v>
      </c>
      <c r="AI273">
        <v>0.9</v>
      </c>
      <c r="AJ273">
        <v>26.75</v>
      </c>
      <c r="AK273">
        <v>1.55</v>
      </c>
      <c r="AM273" s="6"/>
      <c r="AR273">
        <v>3.5</v>
      </c>
      <c r="AS273" s="6">
        <v>0.5</v>
      </c>
      <c r="AT273"/>
      <c r="AY273" s="6"/>
      <c r="AZ273" s="12"/>
      <c r="CA273" s="6">
        <v>1</v>
      </c>
      <c r="EM273" t="s">
        <v>591</v>
      </c>
      <c r="EN273" s="16" t="s">
        <v>3713</v>
      </c>
    </row>
    <row r="274" spans="1:176" x14ac:dyDescent="0.3">
      <c r="A274" s="12" t="s">
        <v>71</v>
      </c>
      <c r="B274" s="6" t="s">
        <v>3590</v>
      </c>
      <c r="C274">
        <v>2</v>
      </c>
      <c r="D274" s="6">
        <v>1</v>
      </c>
      <c r="E274">
        <v>16</v>
      </c>
      <c r="F274" s="6">
        <v>162</v>
      </c>
      <c r="G274" s="18">
        <v>29.75</v>
      </c>
      <c r="H274" s="18">
        <v>29.75</v>
      </c>
      <c r="I274" s="18">
        <v>29.75</v>
      </c>
      <c r="J274" s="87">
        <v>0</v>
      </c>
      <c r="K274" s="63">
        <v>1784</v>
      </c>
      <c r="L274" s="63">
        <v>1784</v>
      </c>
      <c r="M274" s="63">
        <v>1784</v>
      </c>
      <c r="N274" s="88">
        <v>0</v>
      </c>
      <c r="O274" s="99">
        <v>11.35534</v>
      </c>
      <c r="P274" s="6">
        <v>11.35534</v>
      </c>
      <c r="Q274" s="99">
        <v>107.19347</v>
      </c>
      <c r="R274" s="6">
        <v>107.19347</v>
      </c>
      <c r="S274" s="7">
        <v>1</v>
      </c>
      <c r="T274" s="7">
        <v>0</v>
      </c>
      <c r="U274" s="7">
        <v>0</v>
      </c>
      <c r="V274" s="7">
        <v>0</v>
      </c>
      <c r="W274" s="7">
        <v>1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8">
        <v>0</v>
      </c>
      <c r="AF274" s="44">
        <v>4</v>
      </c>
      <c r="AG274" s="6"/>
      <c r="AH274">
        <v>78.900000000000006</v>
      </c>
      <c r="AI274">
        <v>6.6</v>
      </c>
      <c r="AJ274">
        <v>90.05</v>
      </c>
      <c r="AK274">
        <v>0.65</v>
      </c>
      <c r="AM274" s="6"/>
      <c r="AN274">
        <v>200</v>
      </c>
      <c r="AO274">
        <v>230</v>
      </c>
      <c r="AP274">
        <v>2.2999999999999998</v>
      </c>
      <c r="AQ274">
        <v>0.1</v>
      </c>
      <c r="AS274" s="6"/>
      <c r="AT274"/>
      <c r="AY274" s="6"/>
      <c r="AZ274" s="12"/>
      <c r="BG274">
        <v>1</v>
      </c>
      <c r="CC274">
        <v>1</v>
      </c>
      <c r="EM274" t="s">
        <v>591</v>
      </c>
      <c r="EN274" s="16" t="s">
        <v>3713</v>
      </c>
    </row>
    <row r="275" spans="1:176" x14ac:dyDescent="0.3">
      <c r="A275" s="12" t="s">
        <v>71</v>
      </c>
      <c r="B275" s="6" t="s">
        <v>3592</v>
      </c>
      <c r="C275">
        <v>2</v>
      </c>
      <c r="D275" s="6">
        <v>1</v>
      </c>
      <c r="E275">
        <v>213</v>
      </c>
      <c r="F275" s="6">
        <v>549</v>
      </c>
      <c r="G275" s="18">
        <v>25.8</v>
      </c>
      <c r="H275" s="18">
        <v>28.18</v>
      </c>
      <c r="I275" s="18">
        <v>27.141250000000003</v>
      </c>
      <c r="J275" s="87">
        <v>0.85087245141174273</v>
      </c>
      <c r="K275" s="63">
        <v>2052</v>
      </c>
      <c r="L275" s="63">
        <v>3542</v>
      </c>
      <c r="M275" s="63">
        <v>2667.625</v>
      </c>
      <c r="N275" s="88">
        <v>538.38195084902316</v>
      </c>
      <c r="O275" s="99">
        <v>-5.6535700000000002</v>
      </c>
      <c r="P275" s="6">
        <v>9.5749600000000008</v>
      </c>
      <c r="Q275" s="99">
        <v>98.708430000000007</v>
      </c>
      <c r="R275" s="6">
        <v>118.49403</v>
      </c>
      <c r="S275" s="7">
        <v>1</v>
      </c>
      <c r="T275" s="7">
        <v>0</v>
      </c>
      <c r="U275" s="7">
        <v>0</v>
      </c>
      <c r="V275" s="7">
        <v>0</v>
      </c>
      <c r="W275" s="7">
        <v>1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8">
        <v>0</v>
      </c>
      <c r="AF275" s="44">
        <v>1</v>
      </c>
      <c r="AG275" s="6"/>
      <c r="AL275">
        <v>95</v>
      </c>
      <c r="AM275" s="6">
        <v>5</v>
      </c>
      <c r="AS275" s="6"/>
      <c r="AT275"/>
      <c r="AY275" s="6"/>
      <c r="AZ275" s="12"/>
      <c r="BG275">
        <v>1</v>
      </c>
      <c r="CH275">
        <v>1</v>
      </c>
      <c r="CI275">
        <v>1</v>
      </c>
      <c r="EM275" t="s">
        <v>591</v>
      </c>
      <c r="EN275" s="16" t="s">
        <v>210</v>
      </c>
    </row>
    <row r="276" spans="1:176" x14ac:dyDescent="0.3">
      <c r="A276" s="12" t="s">
        <v>71</v>
      </c>
      <c r="B276" s="6" t="s">
        <v>3603</v>
      </c>
      <c r="C276">
        <v>2</v>
      </c>
      <c r="D276" s="6">
        <v>1</v>
      </c>
      <c r="E276">
        <v>0</v>
      </c>
      <c r="F276" s="6">
        <v>2350</v>
      </c>
      <c r="G276" s="18">
        <v>10.56</v>
      </c>
      <c r="H276" s="18">
        <v>17.28</v>
      </c>
      <c r="I276" s="18">
        <v>15.56</v>
      </c>
      <c r="J276" s="87">
        <v>2.5280110759251175</v>
      </c>
      <c r="K276" s="63">
        <v>430</v>
      </c>
      <c r="L276" s="63">
        <v>1383</v>
      </c>
      <c r="M276" s="63">
        <v>862.16666666666663</v>
      </c>
      <c r="N276" s="88">
        <v>464.56190832510862</v>
      </c>
      <c r="O276" s="99">
        <v>34.808880000000002</v>
      </c>
      <c r="P276" s="6">
        <v>41.196379999999998</v>
      </c>
      <c r="Q276" s="99">
        <v>134.56259</v>
      </c>
      <c r="R276" s="6">
        <v>141.37823</v>
      </c>
      <c r="S276" s="7">
        <v>1</v>
      </c>
      <c r="T276" s="7">
        <v>0</v>
      </c>
      <c r="U276" s="7">
        <v>0</v>
      </c>
      <c r="V276" s="7">
        <v>0</v>
      </c>
      <c r="W276" s="7">
        <v>1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1</v>
      </c>
      <c r="AE276" s="8">
        <v>0</v>
      </c>
      <c r="AF276" s="44">
        <v>1</v>
      </c>
      <c r="AG276" s="6"/>
      <c r="AH276">
        <v>51</v>
      </c>
      <c r="AI276">
        <v>9</v>
      </c>
      <c r="AJ276">
        <v>70.5</v>
      </c>
      <c r="AK276">
        <v>11.5</v>
      </c>
      <c r="AM276" s="6"/>
      <c r="AN276">
        <v>300</v>
      </c>
      <c r="AO276">
        <v>800</v>
      </c>
      <c r="AS276" s="6"/>
      <c r="AT276"/>
      <c r="AY276" s="6"/>
      <c r="AZ276" s="12"/>
      <c r="BE276">
        <v>1</v>
      </c>
      <c r="CH276">
        <v>1</v>
      </c>
      <c r="EF276">
        <v>1</v>
      </c>
      <c r="EM276" t="s">
        <v>591</v>
      </c>
      <c r="EN276" s="16" t="s">
        <v>3713</v>
      </c>
    </row>
    <row r="277" spans="1:176" x14ac:dyDescent="0.3">
      <c r="A277" s="12" t="s">
        <v>84</v>
      </c>
      <c r="B277" s="6" t="s">
        <v>157</v>
      </c>
      <c r="C277">
        <v>2</v>
      </c>
      <c r="D277" s="6">
        <v>2</v>
      </c>
      <c r="E277">
        <v>0</v>
      </c>
      <c r="F277" s="6">
        <v>1500</v>
      </c>
      <c r="G277" s="18">
        <v>8.86</v>
      </c>
      <c r="H277" s="18">
        <v>10.8</v>
      </c>
      <c r="I277" s="18">
        <v>9.6775000000000002</v>
      </c>
      <c r="J277" s="87">
        <v>0.83969736611869139</v>
      </c>
      <c r="K277" s="63">
        <v>407</v>
      </c>
      <c r="L277" s="63">
        <v>1877</v>
      </c>
      <c r="M277" s="63">
        <v>1433.25</v>
      </c>
      <c r="N277" s="88">
        <v>687.99727470390462</v>
      </c>
      <c r="O277">
        <v>-44.37621</v>
      </c>
      <c r="P277" s="6">
        <v>-37.700110000000002</v>
      </c>
      <c r="Q277">
        <v>-74.145020000000002</v>
      </c>
      <c r="R277" s="6">
        <v>-71.639250000000004</v>
      </c>
      <c r="S277" s="7">
        <v>1</v>
      </c>
      <c r="T277" s="7">
        <v>0</v>
      </c>
      <c r="U277" s="7">
        <v>0</v>
      </c>
      <c r="V277" s="7">
        <v>0</v>
      </c>
      <c r="W277" s="7">
        <v>1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8">
        <v>0</v>
      </c>
      <c r="AF277" s="44">
        <v>4</v>
      </c>
      <c r="AG277" s="6"/>
      <c r="AH277">
        <v>25</v>
      </c>
      <c r="AI277">
        <v>3</v>
      </c>
      <c r="AJ277">
        <v>28</v>
      </c>
      <c r="AK277">
        <v>3</v>
      </c>
      <c r="AM277" s="6"/>
      <c r="AN277">
        <v>3</v>
      </c>
      <c r="AO277">
        <v>40</v>
      </c>
      <c r="AP277">
        <v>4</v>
      </c>
      <c r="AQ277">
        <v>0</v>
      </c>
      <c r="AR277">
        <v>0.5</v>
      </c>
      <c r="AS277" s="6">
        <v>0</v>
      </c>
      <c r="AT277"/>
      <c r="AX277">
        <v>8.5</v>
      </c>
      <c r="AY277" s="6">
        <v>1.5</v>
      </c>
      <c r="AZ277" s="12"/>
      <c r="BD277">
        <v>1</v>
      </c>
      <c r="BE277">
        <v>1</v>
      </c>
      <c r="CE277">
        <v>1</v>
      </c>
      <c r="EM277" t="s">
        <v>537</v>
      </c>
      <c r="EN277" s="16" t="s">
        <v>3712</v>
      </c>
    </row>
    <row r="278" spans="1:176" x14ac:dyDescent="0.3">
      <c r="A278" t="s">
        <v>84</v>
      </c>
      <c r="B278" s="6" t="s">
        <v>3614</v>
      </c>
      <c r="C278">
        <v>2</v>
      </c>
      <c r="D278" s="6">
        <v>1</v>
      </c>
      <c r="E278">
        <v>50</v>
      </c>
      <c r="F278" s="6">
        <v>500</v>
      </c>
      <c r="G278" s="18">
        <v>9.7899999999999991</v>
      </c>
      <c r="H278" s="18">
        <v>12.23</v>
      </c>
      <c r="I278" s="18">
        <v>11.01</v>
      </c>
      <c r="J278" s="87">
        <v>1.725340546095167</v>
      </c>
      <c r="K278" s="63">
        <v>1338</v>
      </c>
      <c r="L278" s="63">
        <v>1877</v>
      </c>
      <c r="M278" s="63">
        <v>1607.5</v>
      </c>
      <c r="N278" s="88">
        <v>381.13055505954912</v>
      </c>
      <c r="O278" s="99">
        <v>-39.641599999999997</v>
      </c>
      <c r="P278" s="6">
        <v>-36.820140000000002</v>
      </c>
      <c r="Q278">
        <v>-73.044390000000007</v>
      </c>
      <c r="R278" s="6">
        <v>-72.337010000000006</v>
      </c>
      <c r="S278" s="7">
        <v>1</v>
      </c>
      <c r="T278" s="7">
        <v>0</v>
      </c>
      <c r="U278" s="7">
        <v>0</v>
      </c>
      <c r="V278" s="7">
        <v>0</v>
      </c>
      <c r="W278" s="7">
        <v>1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8">
        <v>0</v>
      </c>
      <c r="AF278" s="44">
        <v>5</v>
      </c>
      <c r="AG278" s="6"/>
      <c r="AH278">
        <v>31</v>
      </c>
      <c r="AJ278">
        <v>33</v>
      </c>
      <c r="AM278" s="6"/>
      <c r="AN278">
        <v>12</v>
      </c>
      <c r="AO278">
        <v>24</v>
      </c>
      <c r="AP278">
        <v>2.4</v>
      </c>
      <c r="AQ278">
        <v>0.05</v>
      </c>
      <c r="AS278" s="6"/>
      <c r="AT278"/>
      <c r="AY278" s="6"/>
      <c r="AZ278" s="12"/>
      <c r="BE278">
        <v>1</v>
      </c>
      <c r="CB278">
        <v>1</v>
      </c>
      <c r="EM278" t="s">
        <v>537</v>
      </c>
      <c r="EN278" s="16" t="s">
        <v>210</v>
      </c>
    </row>
    <row r="279" spans="1:176" s="62" customFormat="1" x14ac:dyDescent="0.3">
      <c r="A279" s="12" t="s">
        <v>35</v>
      </c>
      <c r="B279" s="169" t="s">
        <v>5134</v>
      </c>
      <c r="C279">
        <v>1</v>
      </c>
      <c r="D279" s="6">
        <v>1</v>
      </c>
      <c r="E279">
        <v>0</v>
      </c>
      <c r="F279" s="6">
        <v>500</v>
      </c>
      <c r="G279">
        <v>20.190000000000001</v>
      </c>
      <c r="H279">
        <v>27.26</v>
      </c>
      <c r="I279">
        <v>24.987391304347824</v>
      </c>
      <c r="J279" s="87">
        <v>1.7148634119775055</v>
      </c>
      <c r="K279" s="63">
        <v>644.84</v>
      </c>
      <c r="L279" s="63">
        <v>2367.15</v>
      </c>
      <c r="M279" s="63">
        <v>1595.2573913043477</v>
      </c>
      <c r="N279" s="88">
        <v>445.44575169371285</v>
      </c>
      <c r="O279" s="99">
        <v>10.21726</v>
      </c>
      <c r="P279" s="6">
        <v>26.741820000000001</v>
      </c>
      <c r="Q279" s="99">
        <v>-101.43197000000001</v>
      </c>
      <c r="R279" s="6">
        <v>-85.20693</v>
      </c>
      <c r="S279" s="7">
        <v>1</v>
      </c>
      <c r="T279" s="7">
        <v>1</v>
      </c>
      <c r="U279" s="7">
        <v>1</v>
      </c>
      <c r="V279" s="7">
        <v>1</v>
      </c>
      <c r="W279" s="7">
        <v>1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1</v>
      </c>
      <c r="AD279" s="7">
        <v>1</v>
      </c>
      <c r="AE279" s="8">
        <v>0</v>
      </c>
      <c r="AF279" s="44">
        <v>1</v>
      </c>
      <c r="AG279" s="6"/>
      <c r="AH279"/>
      <c r="AI279"/>
      <c r="AJ279"/>
      <c r="AK279"/>
      <c r="AL279">
        <v>62.5</v>
      </c>
      <c r="AM279" s="6">
        <v>2.5</v>
      </c>
      <c r="AN279"/>
      <c r="AO279"/>
      <c r="AP279"/>
      <c r="AQ279"/>
      <c r="AR279"/>
      <c r="AS279" s="6"/>
      <c r="AT279"/>
      <c r="AU279"/>
      <c r="AV279"/>
      <c r="AW279"/>
      <c r="AX279"/>
      <c r="AY279" s="6"/>
      <c r="AZ279" s="12"/>
      <c r="BA279" s="6"/>
      <c r="BB279"/>
      <c r="BC279"/>
      <c r="BD279"/>
      <c r="BE279"/>
      <c r="BF279">
        <v>1</v>
      </c>
      <c r="BG279">
        <v>1</v>
      </c>
      <c r="BH279"/>
      <c r="BI279"/>
      <c r="BJ279" s="6"/>
      <c r="BK279">
        <v>1</v>
      </c>
      <c r="BL279" s="6"/>
      <c r="BM279"/>
      <c r="BN279"/>
      <c r="BO279"/>
      <c r="BP279"/>
      <c r="BQ279">
        <v>1</v>
      </c>
      <c r="BR279"/>
      <c r="BS279"/>
      <c r="BT279" s="6"/>
      <c r="BU279"/>
      <c r="BV279"/>
      <c r="BW279"/>
      <c r="BX279">
        <v>1</v>
      </c>
      <c r="BY279"/>
      <c r="BZ279"/>
      <c r="CA279" s="6"/>
      <c r="CB279"/>
      <c r="CC279"/>
      <c r="CD279"/>
      <c r="CE279"/>
      <c r="CF279">
        <v>1</v>
      </c>
      <c r="CG279"/>
      <c r="CH279"/>
      <c r="CI279">
        <v>1</v>
      </c>
      <c r="CJ279"/>
      <c r="CK279"/>
      <c r="CL279"/>
      <c r="CM279"/>
      <c r="CN279"/>
      <c r="CO279"/>
      <c r="CP279"/>
      <c r="CQ279"/>
      <c r="CR279"/>
      <c r="CS279" s="6"/>
      <c r="CT279"/>
      <c r="CU279" s="6"/>
      <c r="CV279"/>
      <c r="CW279"/>
      <c r="CX279" s="6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 s="6"/>
      <c r="DO279"/>
      <c r="DP279"/>
      <c r="DQ279"/>
      <c r="DR279"/>
      <c r="DS279" s="6"/>
      <c r="DT279"/>
      <c r="DU279">
        <v>1</v>
      </c>
      <c r="DV279"/>
      <c r="DW279">
        <v>1</v>
      </c>
      <c r="DX279"/>
      <c r="DY279" s="6"/>
      <c r="DZ279"/>
      <c r="EA279"/>
      <c r="EB279"/>
      <c r="EC279"/>
      <c r="ED279"/>
      <c r="EE279"/>
      <c r="EF279"/>
      <c r="EG279">
        <v>1</v>
      </c>
      <c r="EH279">
        <v>1</v>
      </c>
      <c r="EI279"/>
      <c r="EJ279"/>
      <c r="EK279"/>
      <c r="EL279" s="6"/>
      <c r="EM279" t="s">
        <v>538</v>
      </c>
      <c r="EN279" s="16" t="s">
        <v>210</v>
      </c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</row>
    <row r="280" spans="1:176" x14ac:dyDescent="0.3">
      <c r="A280" s="12" t="s">
        <v>38</v>
      </c>
      <c r="B280" s="6" t="s">
        <v>3615</v>
      </c>
      <c r="C280">
        <v>1</v>
      </c>
      <c r="D280" s="6">
        <v>1</v>
      </c>
      <c r="E280" s="30"/>
      <c r="F280" s="93"/>
      <c r="G280">
        <v>11.81</v>
      </c>
      <c r="H280">
        <v>25.22</v>
      </c>
      <c r="I280">
        <v>19.08176470588236</v>
      </c>
      <c r="J280" s="87">
        <v>3.4085609427637626</v>
      </c>
      <c r="K280">
        <v>182</v>
      </c>
      <c r="L280">
        <v>1060.45</v>
      </c>
      <c r="M280">
        <v>442.88911764705881</v>
      </c>
      <c r="N280" s="88">
        <v>218.33698233870868</v>
      </c>
      <c r="O280">
        <v>21.178609999999999</v>
      </c>
      <c r="P280" s="6">
        <v>38.13006</v>
      </c>
      <c r="Q280">
        <v>-114.23242999999999</v>
      </c>
      <c r="R280" s="6">
        <v>-96.1524</v>
      </c>
      <c r="S280" s="7">
        <v>1</v>
      </c>
      <c r="T280" s="7">
        <v>0</v>
      </c>
      <c r="U280" s="7">
        <v>1</v>
      </c>
      <c r="V280" s="7">
        <v>1</v>
      </c>
      <c r="W280" s="7">
        <v>1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1</v>
      </c>
      <c r="AE280" s="8">
        <v>0</v>
      </c>
      <c r="AF280" s="44">
        <v>1</v>
      </c>
      <c r="AG280" s="6"/>
      <c r="AH280">
        <v>59</v>
      </c>
      <c r="AI280">
        <v>11</v>
      </c>
      <c r="AJ280">
        <v>65</v>
      </c>
      <c r="AK280">
        <v>15</v>
      </c>
      <c r="AM280" s="6"/>
      <c r="AN280">
        <v>3000</v>
      </c>
      <c r="AS280" s="6"/>
      <c r="AT280"/>
      <c r="AY280" s="6"/>
      <c r="AZ280" s="12"/>
      <c r="BG280">
        <v>1</v>
      </c>
      <c r="BP280">
        <v>1</v>
      </c>
      <c r="BQ280">
        <v>1</v>
      </c>
      <c r="BX280">
        <v>1</v>
      </c>
      <c r="BY280">
        <v>1</v>
      </c>
      <c r="CI280">
        <v>1</v>
      </c>
      <c r="EA280">
        <v>1</v>
      </c>
      <c r="EH280">
        <v>1</v>
      </c>
      <c r="EM280" t="s">
        <v>538</v>
      </c>
      <c r="EN280" s="16" t="s">
        <v>1016</v>
      </c>
    </row>
    <row r="281" spans="1:176" x14ac:dyDescent="0.3">
      <c r="A281" s="12" t="s">
        <v>38</v>
      </c>
      <c r="B281" s="6" t="s">
        <v>3616</v>
      </c>
      <c r="C281">
        <v>1</v>
      </c>
      <c r="D281" s="6">
        <v>1</v>
      </c>
      <c r="E281" s="30"/>
      <c r="F281" s="93"/>
      <c r="G281">
        <v>12.84</v>
      </c>
      <c r="H281">
        <v>24.41</v>
      </c>
      <c r="I281">
        <v>18.225526315789477</v>
      </c>
      <c r="J281" s="87">
        <v>2.7982858627307534</v>
      </c>
      <c r="K281">
        <v>711.71</v>
      </c>
      <c r="L281">
        <v>1746.76</v>
      </c>
      <c r="M281">
        <v>1310.3057894736842</v>
      </c>
      <c r="N281" s="88">
        <v>181.98440002390973</v>
      </c>
      <c r="O281">
        <v>25.813099999999999</v>
      </c>
      <c r="P281" s="6">
        <v>42.557099999999998</v>
      </c>
      <c r="Q281">
        <v>-91.335229999999996</v>
      </c>
      <c r="R281" s="6">
        <v>-69.916070000000005</v>
      </c>
      <c r="S281" s="7">
        <v>1</v>
      </c>
      <c r="T281" s="7">
        <v>0</v>
      </c>
      <c r="U281" s="7">
        <v>1</v>
      </c>
      <c r="V281" s="7">
        <v>1</v>
      </c>
      <c r="W281" s="7">
        <v>1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8">
        <v>0</v>
      </c>
      <c r="AF281" s="44">
        <v>1</v>
      </c>
      <c r="AG281" s="6"/>
      <c r="AL281">
        <v>44</v>
      </c>
      <c r="AM281" s="6"/>
      <c r="AN281">
        <v>2332</v>
      </c>
      <c r="AO281">
        <v>5468</v>
      </c>
      <c r="AR281">
        <v>1</v>
      </c>
      <c r="AS281" s="6">
        <v>1</v>
      </c>
      <c r="AT281"/>
      <c r="AY281" s="6"/>
      <c r="AZ281" s="12"/>
      <c r="BE281">
        <v>1</v>
      </c>
      <c r="BP281">
        <v>1</v>
      </c>
      <c r="BX281">
        <v>1</v>
      </c>
      <c r="CI281">
        <v>1</v>
      </c>
      <c r="EM281" t="s">
        <v>538</v>
      </c>
      <c r="EN281" s="16" t="s">
        <v>1033</v>
      </c>
    </row>
    <row r="282" spans="1:176" x14ac:dyDescent="0.3">
      <c r="A282" s="12" t="s">
        <v>38</v>
      </c>
      <c r="B282" s="6" t="s">
        <v>3618</v>
      </c>
      <c r="C282">
        <v>1</v>
      </c>
      <c r="D282" s="6">
        <v>1</v>
      </c>
      <c r="E282" s="30"/>
      <c r="F282" s="93"/>
      <c r="G282" s="18">
        <v>-2.4</v>
      </c>
      <c r="H282">
        <v>24.16</v>
      </c>
      <c r="I282" s="18">
        <v>12.400000000000002</v>
      </c>
      <c r="J282" s="87">
        <v>4.9405172918542739</v>
      </c>
      <c r="K282">
        <v>144.5</v>
      </c>
      <c r="L282">
        <v>1178.81</v>
      </c>
      <c r="M282">
        <v>521.32216216216216</v>
      </c>
      <c r="N282" s="88">
        <v>234.97327370640798</v>
      </c>
      <c r="O282">
        <v>26.29945</v>
      </c>
      <c r="P282" s="6">
        <v>52.582769999999996</v>
      </c>
      <c r="Q282">
        <v>-112.63491999999999</v>
      </c>
      <c r="R282" s="6">
        <v>-90.20478</v>
      </c>
      <c r="S282" s="7">
        <v>0</v>
      </c>
      <c r="T282" s="7">
        <v>0</v>
      </c>
      <c r="U282" s="7">
        <v>1</v>
      </c>
      <c r="V282" s="7">
        <v>1</v>
      </c>
      <c r="W282" s="7">
        <v>1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8">
        <v>0</v>
      </c>
      <c r="AF282" s="44">
        <v>1</v>
      </c>
      <c r="AG282" s="6"/>
      <c r="AH282">
        <v>34.5</v>
      </c>
      <c r="AI282">
        <v>3.5</v>
      </c>
      <c r="AJ282">
        <v>36</v>
      </c>
      <c r="AK282">
        <v>4</v>
      </c>
      <c r="AM282" s="6"/>
      <c r="AO282">
        <v>2000</v>
      </c>
      <c r="AS282" s="6"/>
      <c r="AT282"/>
      <c r="AY282" s="6"/>
      <c r="AZ282" s="12"/>
      <c r="BP282">
        <v>1</v>
      </c>
      <c r="BX282">
        <v>1</v>
      </c>
      <c r="CC282">
        <v>1</v>
      </c>
      <c r="CG282">
        <v>1</v>
      </c>
      <c r="CH282">
        <v>1</v>
      </c>
      <c r="CI282">
        <v>1</v>
      </c>
      <c r="EM282" t="s">
        <v>538</v>
      </c>
      <c r="EN282" s="16" t="s">
        <v>1015</v>
      </c>
    </row>
    <row r="283" spans="1:176" x14ac:dyDescent="0.3">
      <c r="A283" s="12" t="s">
        <v>38</v>
      </c>
      <c r="B283" s="6" t="s">
        <v>3619</v>
      </c>
      <c r="C283">
        <v>1</v>
      </c>
      <c r="D283" s="6">
        <v>1</v>
      </c>
      <c r="E283">
        <v>0</v>
      </c>
      <c r="F283" s="6">
        <v>1363</v>
      </c>
      <c r="G283">
        <v>17.28</v>
      </c>
      <c r="H283" s="18">
        <v>19.3</v>
      </c>
      <c r="I283" s="18">
        <v>18.202000000000002</v>
      </c>
      <c r="J283" s="87">
        <v>0.79260190371823991</v>
      </c>
      <c r="K283">
        <v>161.54</v>
      </c>
      <c r="L283">
        <v>851.41</v>
      </c>
      <c r="M283">
        <v>359.36799999999999</v>
      </c>
      <c r="N283" s="88">
        <v>209.67300826657572</v>
      </c>
      <c r="O283">
        <v>30.024249999999999</v>
      </c>
      <c r="P283" s="6">
        <v>40.393300000000004</v>
      </c>
      <c r="Q283">
        <v>-122.29052</v>
      </c>
      <c r="R283" s="6">
        <v>-115.1417</v>
      </c>
      <c r="S283" s="7">
        <v>1</v>
      </c>
      <c r="T283" s="7">
        <v>0</v>
      </c>
      <c r="U283" s="7">
        <v>1</v>
      </c>
      <c r="V283" s="7">
        <v>1</v>
      </c>
      <c r="W283" s="7">
        <v>1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1</v>
      </c>
      <c r="AE283" s="8">
        <v>0</v>
      </c>
      <c r="AF283" s="44">
        <v>2</v>
      </c>
      <c r="AG283" s="6"/>
      <c r="AL283">
        <v>49.5</v>
      </c>
      <c r="AM283" s="6">
        <v>12.5</v>
      </c>
      <c r="AN283">
        <v>300</v>
      </c>
      <c r="AO283">
        <v>500</v>
      </c>
      <c r="AS283" s="6"/>
      <c r="AT283"/>
      <c r="AY283" s="6"/>
      <c r="AZ283" s="12"/>
      <c r="BE283">
        <v>1</v>
      </c>
      <c r="BP283">
        <v>1</v>
      </c>
      <c r="BQ283">
        <v>1</v>
      </c>
      <c r="BX283">
        <v>1</v>
      </c>
      <c r="CC283">
        <v>1</v>
      </c>
      <c r="CI283">
        <v>1</v>
      </c>
      <c r="EA283">
        <v>1</v>
      </c>
      <c r="EM283" t="s">
        <v>538</v>
      </c>
      <c r="EN283" s="16" t="s">
        <v>1016</v>
      </c>
    </row>
    <row r="284" spans="1:176" x14ac:dyDescent="0.3">
      <c r="A284" s="12" t="s">
        <v>38</v>
      </c>
      <c r="B284" s="6" t="s">
        <v>3620</v>
      </c>
      <c r="C284">
        <v>1</v>
      </c>
      <c r="D284" s="6">
        <v>1</v>
      </c>
      <c r="E284">
        <v>0</v>
      </c>
      <c r="F284" s="6">
        <v>2800</v>
      </c>
      <c r="G284" s="18">
        <v>6.18</v>
      </c>
      <c r="H284" s="18">
        <v>17.07</v>
      </c>
      <c r="I284" s="18">
        <v>10.690000000000001</v>
      </c>
      <c r="J284" s="87">
        <v>2.9614802915503815</v>
      </c>
      <c r="K284" s="63">
        <v>123</v>
      </c>
      <c r="L284" s="63">
        <v>602</v>
      </c>
      <c r="M284" s="63">
        <v>286.48333333333335</v>
      </c>
      <c r="N284" s="88">
        <v>108.88925751560092</v>
      </c>
      <c r="O284">
        <v>36.369619999999998</v>
      </c>
      <c r="P284" s="6">
        <v>50.930370000000003</v>
      </c>
      <c r="Q284">
        <v>-121.56089</v>
      </c>
      <c r="R284" s="6">
        <v>-107.83839</v>
      </c>
      <c r="S284" s="7">
        <v>1</v>
      </c>
      <c r="T284" s="7">
        <v>0</v>
      </c>
      <c r="U284" s="7">
        <v>1</v>
      </c>
      <c r="V284" s="7">
        <v>1</v>
      </c>
      <c r="W284" s="7">
        <v>1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8">
        <v>0</v>
      </c>
      <c r="AF284" s="44">
        <v>1</v>
      </c>
      <c r="AG284" s="6"/>
      <c r="AH284">
        <v>49.5</v>
      </c>
      <c r="AI284">
        <v>9.5</v>
      </c>
      <c r="AJ284">
        <v>54</v>
      </c>
      <c r="AK284">
        <v>9</v>
      </c>
      <c r="AM284" s="6"/>
      <c r="AN284">
        <v>10</v>
      </c>
      <c r="AO284">
        <v>40</v>
      </c>
      <c r="AR284">
        <v>0.4</v>
      </c>
      <c r="AS284" s="6">
        <v>0.2</v>
      </c>
      <c r="AT284"/>
      <c r="AY284" s="6"/>
      <c r="AZ284" s="12"/>
      <c r="BE284">
        <v>1</v>
      </c>
      <c r="BP284">
        <v>1</v>
      </c>
      <c r="BQ284">
        <v>1</v>
      </c>
      <c r="BX284">
        <v>1</v>
      </c>
      <c r="CC284">
        <v>1</v>
      </c>
      <c r="CG284">
        <v>1</v>
      </c>
      <c r="CI284">
        <v>1</v>
      </c>
      <c r="EM284" t="s">
        <v>538</v>
      </c>
      <c r="EN284" s="16" t="s">
        <v>312</v>
      </c>
    </row>
    <row r="285" spans="1:176" s="51" customFormat="1" x14ac:dyDescent="0.3">
      <c r="A285" s="45" t="s">
        <v>38</v>
      </c>
      <c r="B285" s="52" t="s">
        <v>3621</v>
      </c>
      <c r="C285" s="51">
        <v>1</v>
      </c>
      <c r="D285" s="52">
        <v>1</v>
      </c>
      <c r="E285" s="51">
        <v>0</v>
      </c>
      <c r="F285" s="52">
        <v>2470</v>
      </c>
      <c r="G285" s="51">
        <v>10.25</v>
      </c>
      <c r="H285" s="51">
        <v>24.58</v>
      </c>
      <c r="I285" s="51">
        <v>17.685652173913041</v>
      </c>
      <c r="J285" s="163">
        <v>3.5895350750948212</v>
      </c>
      <c r="K285" s="51">
        <v>169.16</v>
      </c>
      <c r="L285" s="51">
        <v>1349.8</v>
      </c>
      <c r="M285" s="51">
        <v>492.26130434782607</v>
      </c>
      <c r="N285" s="165">
        <v>312.21397261121399</v>
      </c>
      <c r="O285" s="51">
        <v>16.956689999999998</v>
      </c>
      <c r="P285" s="52">
        <v>39.149799999999999</v>
      </c>
      <c r="Q285" s="51">
        <v>-114.05301</v>
      </c>
      <c r="R285" s="52">
        <v>-96.584800000000001</v>
      </c>
      <c r="S285" s="7">
        <v>1</v>
      </c>
      <c r="T285" s="7">
        <v>0</v>
      </c>
      <c r="U285" s="7">
        <v>1</v>
      </c>
      <c r="V285" s="7">
        <v>1</v>
      </c>
      <c r="W285" s="7">
        <v>1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1</v>
      </c>
      <c r="AE285" s="8">
        <v>0</v>
      </c>
      <c r="AF285" s="115">
        <v>1</v>
      </c>
      <c r="AG285" s="52"/>
      <c r="AH285" s="51">
        <v>50</v>
      </c>
      <c r="AI285" s="51">
        <v>9</v>
      </c>
      <c r="AJ285" s="51">
        <v>51</v>
      </c>
      <c r="AK285" s="51">
        <v>9</v>
      </c>
      <c r="AM285" s="52"/>
      <c r="AR285" s="51">
        <v>0.5</v>
      </c>
      <c r="AS285" s="52">
        <v>0.5</v>
      </c>
      <c r="AY285" s="52"/>
      <c r="AZ285" s="45"/>
      <c r="BA285" s="52"/>
      <c r="BE285" s="51">
        <v>1</v>
      </c>
      <c r="BG285" s="51">
        <v>1</v>
      </c>
      <c r="BJ285" s="52"/>
      <c r="BL285" s="52"/>
      <c r="BP285" s="51">
        <v>1</v>
      </c>
      <c r="BQ285" s="51">
        <v>1</v>
      </c>
      <c r="BT285" s="52"/>
      <c r="BX285" s="51">
        <v>1</v>
      </c>
      <c r="CA285" s="52"/>
      <c r="CI285" s="51">
        <v>1</v>
      </c>
      <c r="CS285" s="52"/>
      <c r="CU285" s="52"/>
      <c r="CX285" s="52"/>
      <c r="DN285" s="52"/>
      <c r="DS285" s="52"/>
      <c r="DY285" s="52"/>
      <c r="EA285" s="51">
        <v>1</v>
      </c>
      <c r="ED285" s="51">
        <v>1</v>
      </c>
      <c r="EG285" s="51">
        <v>1</v>
      </c>
      <c r="EL285" s="52"/>
      <c r="EM285" s="51" t="s">
        <v>538</v>
      </c>
      <c r="EN285" s="53" t="s">
        <v>1016</v>
      </c>
    </row>
    <row r="286" spans="1:176" s="70" customFormat="1" x14ac:dyDescent="0.3">
      <c r="A286" t="s">
        <v>44</v>
      </c>
      <c r="B286" s="6" t="s">
        <v>3622</v>
      </c>
      <c r="C286">
        <v>2</v>
      </c>
      <c r="D286" s="6">
        <v>0</v>
      </c>
      <c r="E286">
        <v>150</v>
      </c>
      <c r="F286" s="6">
        <v>991</v>
      </c>
      <c r="G286" s="18">
        <v>27.59</v>
      </c>
      <c r="H286" s="18">
        <v>27.59</v>
      </c>
      <c r="I286" s="18">
        <v>27.59</v>
      </c>
      <c r="J286" s="87">
        <v>0</v>
      </c>
      <c r="K286" s="63">
        <v>3015</v>
      </c>
      <c r="L286" s="63">
        <v>3015</v>
      </c>
      <c r="M286" s="63">
        <v>3015</v>
      </c>
      <c r="N286" s="88">
        <v>0</v>
      </c>
      <c r="O286">
        <v>-4.7985300000000004</v>
      </c>
      <c r="P286" s="6">
        <v>-4.63863</v>
      </c>
      <c r="Q286">
        <v>55.407589999999999</v>
      </c>
      <c r="R286" s="6">
        <v>55.571350000000002</v>
      </c>
      <c r="S286" s="7">
        <v>1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1</v>
      </c>
      <c r="AD286" s="7">
        <v>0</v>
      </c>
      <c r="AE286" s="8">
        <v>0</v>
      </c>
      <c r="AF286" s="44">
        <v>4</v>
      </c>
      <c r="AG286" s="6"/>
      <c r="AH286">
        <v>10.1</v>
      </c>
      <c r="AI286">
        <v>0.8</v>
      </c>
      <c r="AJ286">
        <v>11.5</v>
      </c>
      <c r="AK286">
        <v>1</v>
      </c>
      <c r="AL286"/>
      <c r="AM286" s="6"/>
      <c r="AN286" s="12">
        <v>8</v>
      </c>
      <c r="AO286">
        <v>16</v>
      </c>
      <c r="AP286"/>
      <c r="AQ286"/>
      <c r="AR286"/>
      <c r="AS286" s="6"/>
      <c r="AT286"/>
      <c r="AU286"/>
      <c r="AV286"/>
      <c r="AW286"/>
      <c r="AX286"/>
      <c r="AY286" s="6"/>
      <c r="AZ286" s="12"/>
      <c r="BA286" s="6"/>
      <c r="BB286"/>
      <c r="BC286"/>
      <c r="BD286"/>
      <c r="BE286"/>
      <c r="BF286"/>
      <c r="BG286">
        <v>1</v>
      </c>
      <c r="BH286"/>
      <c r="BI286"/>
      <c r="BJ286" s="6">
        <v>1</v>
      </c>
      <c r="BK286"/>
      <c r="BL286" s="6"/>
      <c r="BM286"/>
      <c r="BN286"/>
      <c r="BO286"/>
      <c r="BP286"/>
      <c r="BQ286"/>
      <c r="BR286"/>
      <c r="BS286"/>
      <c r="BT286" s="6"/>
      <c r="BU286"/>
      <c r="BV286"/>
      <c r="BW286"/>
      <c r="BX286"/>
      <c r="BY286"/>
      <c r="BZ286"/>
      <c r="CA286" s="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 s="6"/>
      <c r="CT286"/>
      <c r="CU286" s="6"/>
      <c r="CV286"/>
      <c r="CW286"/>
      <c r="CX286" s="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 s="6"/>
      <c r="DO286"/>
      <c r="DP286"/>
      <c r="DQ286"/>
      <c r="DR286"/>
      <c r="DS286" s="6"/>
      <c r="DT286"/>
      <c r="DU286"/>
      <c r="DV286"/>
      <c r="DW286"/>
      <c r="DX286"/>
      <c r="DY286" s="6">
        <v>1</v>
      </c>
      <c r="DZ286"/>
      <c r="EA286"/>
      <c r="EB286"/>
      <c r="EC286"/>
      <c r="ED286"/>
      <c r="EE286"/>
      <c r="EF286"/>
      <c r="EG286"/>
      <c r="EH286"/>
      <c r="EI286"/>
      <c r="EJ286"/>
      <c r="EK286"/>
      <c r="EL286" s="6"/>
      <c r="EM286" t="s">
        <v>539</v>
      </c>
      <c r="EN286" s="16" t="s">
        <v>3713</v>
      </c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</row>
    <row r="287" spans="1:176" x14ac:dyDescent="0.3">
      <c r="A287" s="12" t="s">
        <v>44</v>
      </c>
      <c r="B287" s="6" t="s">
        <v>158</v>
      </c>
      <c r="C287">
        <v>2</v>
      </c>
      <c r="D287" s="6">
        <v>2</v>
      </c>
      <c r="E287">
        <v>240</v>
      </c>
      <c r="F287" s="6">
        <v>984</v>
      </c>
      <c r="G287" s="18">
        <v>27.59</v>
      </c>
      <c r="H287" s="18">
        <v>29.24</v>
      </c>
      <c r="I287" s="18">
        <v>28.002500000000001</v>
      </c>
      <c r="J287" s="87">
        <v>0.82499999999999929</v>
      </c>
      <c r="K287" s="63">
        <v>3015</v>
      </c>
      <c r="L287" s="63">
        <v>3196</v>
      </c>
      <c r="M287" s="63">
        <v>3105.5</v>
      </c>
      <c r="N287" s="88">
        <v>104.50039872332226</v>
      </c>
      <c r="O287">
        <v>-4.7688899999999999</v>
      </c>
      <c r="P287" s="6">
        <v>-4.2057900000000004</v>
      </c>
      <c r="Q287" s="99">
        <v>55.241300000000003</v>
      </c>
      <c r="R287" s="6">
        <v>55.743220000000001</v>
      </c>
      <c r="S287" s="7">
        <v>1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1</v>
      </c>
      <c r="AD287" s="7">
        <v>0</v>
      </c>
      <c r="AE287" s="8">
        <v>0</v>
      </c>
      <c r="AF287" s="44">
        <v>4</v>
      </c>
      <c r="AG287" s="6"/>
      <c r="AL287">
        <v>17.05</v>
      </c>
      <c r="AM287" s="6">
        <v>0.65</v>
      </c>
      <c r="AS287" s="6"/>
      <c r="AT287"/>
      <c r="AY287" s="6"/>
      <c r="AZ287" s="12"/>
      <c r="BG287">
        <v>1</v>
      </c>
      <c r="DY287" s="6">
        <v>1</v>
      </c>
      <c r="EM287" t="s">
        <v>539</v>
      </c>
      <c r="EN287" s="16" t="s">
        <v>3713</v>
      </c>
    </row>
    <row r="288" spans="1:176" x14ac:dyDescent="0.3">
      <c r="A288" t="s">
        <v>1324</v>
      </c>
      <c r="B288" s="6" t="s">
        <v>3646</v>
      </c>
      <c r="C288">
        <v>2</v>
      </c>
      <c r="D288" s="6">
        <v>0</v>
      </c>
      <c r="E288">
        <v>0</v>
      </c>
      <c r="F288" s="6">
        <v>1900</v>
      </c>
      <c r="G288" s="18">
        <v>24</v>
      </c>
      <c r="H288" s="18">
        <v>26.34</v>
      </c>
      <c r="I288" s="18">
        <v>25.606000000000002</v>
      </c>
      <c r="J288" s="87">
        <v>0.9351363536939411</v>
      </c>
      <c r="K288" s="63">
        <v>2145</v>
      </c>
      <c r="L288" s="63">
        <v>2888</v>
      </c>
      <c r="M288" s="63">
        <v>2542.8000000000002</v>
      </c>
      <c r="N288" s="88">
        <v>277.1546499700122</v>
      </c>
      <c r="O288">
        <v>8.4074899999999992</v>
      </c>
      <c r="P288" s="96">
        <v>10.228400000000001</v>
      </c>
      <c r="Q288" s="99">
        <v>-84.639629999999997</v>
      </c>
      <c r="R288" s="6">
        <v>-77.95102</v>
      </c>
      <c r="S288" s="7">
        <v>1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8">
        <v>0</v>
      </c>
      <c r="AF288" s="44">
        <v>1</v>
      </c>
      <c r="AG288" s="6"/>
      <c r="AH288">
        <v>16.600000000000001</v>
      </c>
      <c r="AI288">
        <v>4.5999999999999996</v>
      </c>
      <c r="AJ288">
        <v>21.45</v>
      </c>
      <c r="AK288">
        <v>4.75</v>
      </c>
      <c r="AM288" s="6"/>
      <c r="AS288" s="6"/>
      <c r="AT288"/>
      <c r="AY288" s="6"/>
      <c r="AZ288" s="12"/>
      <c r="BG288">
        <v>1</v>
      </c>
      <c r="BJ288" s="6">
        <v>1</v>
      </c>
      <c r="EM288" t="s">
        <v>1180</v>
      </c>
      <c r="EN288" s="16" t="s">
        <v>210</v>
      </c>
    </row>
    <row r="289" spans="1:144" x14ac:dyDescent="0.3">
      <c r="A289" t="s">
        <v>1324</v>
      </c>
      <c r="B289" s="6" t="s">
        <v>3658</v>
      </c>
      <c r="C289">
        <v>2</v>
      </c>
      <c r="D289" s="6">
        <v>0</v>
      </c>
      <c r="E289">
        <v>0</v>
      </c>
      <c r="F289" s="6">
        <v>1900</v>
      </c>
      <c r="G289" s="18">
        <v>14.08</v>
      </c>
      <c r="H289" s="18">
        <v>27.36</v>
      </c>
      <c r="I289" s="18">
        <v>24.218181818181822</v>
      </c>
      <c r="J289" s="87">
        <v>4.3836441876178922</v>
      </c>
      <c r="K289" s="63">
        <v>655</v>
      </c>
      <c r="L289" s="63">
        <v>2587</v>
      </c>
      <c r="M289" s="63">
        <v>1778.5454545454545</v>
      </c>
      <c r="N289" s="88">
        <v>597.43173059963317</v>
      </c>
      <c r="O289" s="99">
        <v>-17.406169999999999</v>
      </c>
      <c r="P289" s="6">
        <v>-1.4669700000000001</v>
      </c>
      <c r="Q289" s="99">
        <v>-71.506810000000002</v>
      </c>
      <c r="R289" s="6">
        <v>-47.383600000000001</v>
      </c>
      <c r="S289" s="7">
        <v>1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8">
        <v>0</v>
      </c>
      <c r="AF289" s="44">
        <v>1</v>
      </c>
      <c r="AG289" s="6">
        <v>2</v>
      </c>
      <c r="AH289">
        <v>28.5</v>
      </c>
      <c r="AI289">
        <v>3.5</v>
      </c>
      <c r="AJ289">
        <v>40</v>
      </c>
      <c r="AK289">
        <v>5</v>
      </c>
      <c r="AM289" s="6"/>
      <c r="AN289">
        <v>10</v>
      </c>
      <c r="AO289">
        <v>20</v>
      </c>
      <c r="AS289" s="6"/>
      <c r="AT289"/>
      <c r="AY289" s="6"/>
      <c r="AZ289" s="12"/>
      <c r="BG289">
        <v>1</v>
      </c>
      <c r="BJ289" s="6">
        <v>1</v>
      </c>
      <c r="EM289" t="s">
        <v>537</v>
      </c>
      <c r="EN289" s="16" t="s">
        <v>210</v>
      </c>
    </row>
    <row r="290" spans="1:144" x14ac:dyDescent="0.3">
      <c r="A290" t="s">
        <v>1324</v>
      </c>
      <c r="B290" s="6" t="s">
        <v>3668</v>
      </c>
      <c r="C290">
        <v>2</v>
      </c>
      <c r="D290" s="6">
        <v>0</v>
      </c>
      <c r="E290">
        <v>1981</v>
      </c>
      <c r="F290" s="6">
        <v>3048</v>
      </c>
      <c r="G290" s="18">
        <v>23.37</v>
      </c>
      <c r="H290" s="18">
        <v>23.37</v>
      </c>
      <c r="I290" s="18">
        <v>23.37</v>
      </c>
      <c r="J290" s="87">
        <v>0</v>
      </c>
      <c r="K290" s="63">
        <v>2668</v>
      </c>
      <c r="L290" s="63">
        <v>2668</v>
      </c>
      <c r="M290" s="63">
        <v>2668</v>
      </c>
      <c r="N290" s="88">
        <v>0</v>
      </c>
      <c r="O290" s="99">
        <v>5.7727899999999996</v>
      </c>
      <c r="P290" s="6">
        <v>5.7727899999999996</v>
      </c>
      <c r="Q290" s="99">
        <v>-75.233540000000005</v>
      </c>
      <c r="R290" s="6">
        <v>-75.233540000000005</v>
      </c>
      <c r="S290" s="7">
        <v>0</v>
      </c>
      <c r="T290" s="7">
        <v>0</v>
      </c>
      <c r="U290" s="7">
        <v>0</v>
      </c>
      <c r="V290" s="7">
        <v>1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8">
        <v>0</v>
      </c>
      <c r="AF290" s="44">
        <v>3</v>
      </c>
      <c r="AG290" s="6">
        <v>1</v>
      </c>
      <c r="AH290">
        <v>18</v>
      </c>
      <c r="AI290">
        <v>2</v>
      </c>
      <c r="AJ290">
        <v>22.8</v>
      </c>
      <c r="AM290" s="6"/>
      <c r="AS290" s="6"/>
      <c r="AT290"/>
      <c r="AY290" s="6"/>
      <c r="AZ290" s="12"/>
      <c r="CA290" s="6">
        <v>1</v>
      </c>
      <c r="EM290" t="s">
        <v>537</v>
      </c>
      <c r="EN290" s="16" t="s">
        <v>210</v>
      </c>
    </row>
    <row r="291" spans="1:144" x14ac:dyDescent="0.3">
      <c r="A291" t="s">
        <v>1324</v>
      </c>
      <c r="B291" s="6" t="s">
        <v>3688</v>
      </c>
      <c r="C291">
        <v>2</v>
      </c>
      <c r="D291" s="6">
        <v>0</v>
      </c>
      <c r="E291">
        <v>10</v>
      </c>
      <c r="F291" s="6">
        <v>200</v>
      </c>
      <c r="G291" s="18">
        <v>26.79</v>
      </c>
      <c r="H291" s="18">
        <v>26.79</v>
      </c>
      <c r="I291" s="18">
        <v>26.79</v>
      </c>
      <c r="J291" s="87">
        <v>0</v>
      </c>
      <c r="K291" s="63">
        <v>2466</v>
      </c>
      <c r="L291" s="63">
        <v>2466</v>
      </c>
      <c r="M291" s="63">
        <v>2466</v>
      </c>
      <c r="N291" s="88">
        <v>0</v>
      </c>
      <c r="O291" s="99">
        <v>-2.97533</v>
      </c>
      <c r="P291" s="6">
        <v>-2.97533</v>
      </c>
      <c r="Q291" s="99">
        <v>-59.936169999999997</v>
      </c>
      <c r="R291" s="6">
        <v>-59.936169999999997</v>
      </c>
      <c r="S291" s="7">
        <v>1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1</v>
      </c>
      <c r="AD291" s="7">
        <v>0</v>
      </c>
      <c r="AE291" s="8">
        <v>0</v>
      </c>
      <c r="AF291" s="44">
        <v>1</v>
      </c>
      <c r="AG291" s="6"/>
      <c r="AH291">
        <v>20</v>
      </c>
      <c r="AI291">
        <v>1</v>
      </c>
      <c r="AJ291">
        <v>24</v>
      </c>
      <c r="AK291">
        <v>2</v>
      </c>
      <c r="AM291" s="6"/>
      <c r="AN291">
        <v>2</v>
      </c>
      <c r="AO291">
        <v>5</v>
      </c>
      <c r="AS291" s="6"/>
      <c r="AT291"/>
      <c r="AY291" s="6"/>
      <c r="AZ291" s="12"/>
      <c r="BG291">
        <v>1</v>
      </c>
      <c r="DV291">
        <v>1</v>
      </c>
      <c r="DW291">
        <v>1</v>
      </c>
      <c r="DY291" s="6">
        <v>1</v>
      </c>
      <c r="EM291" t="s">
        <v>537</v>
      </c>
      <c r="EN291" s="16" t="s">
        <v>210</v>
      </c>
    </row>
    <row r="292" spans="1:144" s="51" customFormat="1" x14ac:dyDescent="0.3">
      <c r="A292" s="51" t="s">
        <v>1324</v>
      </c>
      <c r="B292" s="52" t="s">
        <v>3691</v>
      </c>
      <c r="C292" s="51">
        <v>2</v>
      </c>
      <c r="D292" s="52">
        <v>0</v>
      </c>
      <c r="E292" s="51">
        <v>2650</v>
      </c>
      <c r="F292" s="52">
        <v>3180</v>
      </c>
      <c r="G292" s="162">
        <v>14.08</v>
      </c>
      <c r="H292" s="162">
        <v>14.08</v>
      </c>
      <c r="I292" s="162">
        <v>14.08</v>
      </c>
      <c r="J292" s="163">
        <v>0</v>
      </c>
      <c r="K292" s="164">
        <v>1136</v>
      </c>
      <c r="L292" s="164">
        <v>1136</v>
      </c>
      <c r="M292" s="164">
        <v>1136</v>
      </c>
      <c r="N292" s="165">
        <v>0</v>
      </c>
      <c r="O292" s="166">
        <v>-13.44581</v>
      </c>
      <c r="P292" s="52">
        <v>-13.44581</v>
      </c>
      <c r="Q292" s="166">
        <v>-71.003420000000006</v>
      </c>
      <c r="R292" s="52">
        <v>-71.003420000000006</v>
      </c>
      <c r="S292" s="61">
        <v>1</v>
      </c>
      <c r="T292" s="61">
        <v>0</v>
      </c>
      <c r="U292" s="61">
        <v>0</v>
      </c>
      <c r="V292" s="61">
        <v>0</v>
      </c>
      <c r="W292" s="61">
        <v>0</v>
      </c>
      <c r="X292" s="61">
        <v>0</v>
      </c>
      <c r="Y292" s="61">
        <v>0</v>
      </c>
      <c r="Z292" s="61">
        <v>0</v>
      </c>
      <c r="AA292" s="61">
        <v>0</v>
      </c>
      <c r="AB292" s="61">
        <v>0</v>
      </c>
      <c r="AC292" s="61">
        <v>0</v>
      </c>
      <c r="AD292" s="61">
        <v>0</v>
      </c>
      <c r="AE292" s="100">
        <v>0</v>
      </c>
      <c r="AF292" s="115">
        <v>1</v>
      </c>
      <c r="AG292" s="52"/>
      <c r="AH292" s="51">
        <v>20.100000000000001</v>
      </c>
      <c r="AI292" s="51">
        <v>4</v>
      </c>
      <c r="AJ292" s="51">
        <v>25.5</v>
      </c>
      <c r="AK292" s="51">
        <v>2.2000000000000002</v>
      </c>
      <c r="AM292" s="52"/>
      <c r="AN292" s="51">
        <v>7</v>
      </c>
      <c r="AO292" s="51">
        <v>12</v>
      </c>
      <c r="AP292" s="51">
        <v>4</v>
      </c>
      <c r="AQ292" s="51">
        <v>0.5</v>
      </c>
      <c r="AS292" s="52"/>
      <c r="AY292" s="52"/>
      <c r="AZ292" s="45"/>
      <c r="BA292" s="52"/>
      <c r="BJ292" s="52">
        <v>1</v>
      </c>
      <c r="BL292" s="52"/>
      <c r="BT292" s="52"/>
      <c r="CA292" s="52"/>
      <c r="CS292" s="52"/>
      <c r="CU292" s="52"/>
      <c r="CX292" s="52"/>
      <c r="DN292" s="52"/>
      <c r="DS292" s="52"/>
      <c r="DY292" s="52"/>
      <c r="EL292" s="52"/>
      <c r="EM292" s="51" t="s">
        <v>537</v>
      </c>
      <c r="EN292" s="53" t="s">
        <v>210</v>
      </c>
    </row>
    <row r="293" spans="1:144" x14ac:dyDescent="0.3">
      <c r="B293" s="6"/>
      <c r="D293" s="6"/>
      <c r="G293" s="18"/>
      <c r="H293" s="18"/>
      <c r="I293" s="18"/>
      <c r="J293" s="87"/>
      <c r="K293" s="63"/>
      <c r="L293" s="63"/>
      <c r="M293" s="63"/>
      <c r="N293" s="88"/>
      <c r="O293" s="99"/>
      <c r="Q293" s="99"/>
      <c r="AF293" s="44"/>
      <c r="AG293" s="6"/>
      <c r="AM293" s="6"/>
      <c r="AS293" s="6"/>
      <c r="AT293"/>
      <c r="AY293" s="6"/>
      <c r="AZ293" s="12"/>
      <c r="EN293" s="16"/>
    </row>
  </sheetData>
  <mergeCells count="28">
    <mergeCell ref="A1:B1"/>
    <mergeCell ref="C1:D1"/>
    <mergeCell ref="AH1:AM1"/>
    <mergeCell ref="AN1:AS1"/>
    <mergeCell ref="AF1:AG1"/>
    <mergeCell ref="E1:F1"/>
    <mergeCell ref="G1:J1"/>
    <mergeCell ref="K1:N1"/>
    <mergeCell ref="O1:P1"/>
    <mergeCell ref="S1:AE1"/>
    <mergeCell ref="Q1:R1"/>
    <mergeCell ref="DZ1:EL1"/>
    <mergeCell ref="CT1:CU1"/>
    <mergeCell ref="CV1:CX1"/>
    <mergeCell ref="CY1:DN1"/>
    <mergeCell ref="BB1:BJ1"/>
    <mergeCell ref="BK1:BL1"/>
    <mergeCell ref="BM1:BT1"/>
    <mergeCell ref="BU1:CA1"/>
    <mergeCell ref="CB1:CS1"/>
    <mergeCell ref="AN154:AO154"/>
    <mergeCell ref="AN175:AO175"/>
    <mergeCell ref="AN64:AO64"/>
    <mergeCell ref="DO1:DS1"/>
    <mergeCell ref="DT1:DY1"/>
    <mergeCell ref="AZ1:BA1"/>
    <mergeCell ref="AN27:AO27"/>
    <mergeCell ref="AT1:A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DFB9-2587-420B-9C6B-8DB1D9813D67}">
  <dimension ref="A1:E3438"/>
  <sheetViews>
    <sheetView zoomScaleNormal="100" workbookViewId="0">
      <pane ySplit="1" topLeftCell="A1484" activePane="bottomLeft" state="frozen"/>
      <selection pane="bottomLeft" activeCell="B1147" sqref="B1147"/>
    </sheetView>
  </sheetViews>
  <sheetFormatPr defaultRowHeight="14.4" x14ac:dyDescent="0.3"/>
  <cols>
    <col min="1" max="1" width="28.88671875" style="81" bestFit="1" customWidth="1"/>
    <col min="2" max="2" width="21.5546875" style="16" bestFit="1" customWidth="1"/>
    <col min="3" max="3" width="32.88671875" style="16" bestFit="1" customWidth="1"/>
    <col min="4" max="4" width="8.88671875" style="16"/>
    <col min="5" max="5" width="11.77734375" style="16" bestFit="1" customWidth="1"/>
  </cols>
  <sheetData>
    <row r="1" spans="1:5" s="51" customFormat="1" x14ac:dyDescent="0.3">
      <c r="A1" s="100" t="s">
        <v>354</v>
      </c>
      <c r="B1" s="61" t="s">
        <v>1412</v>
      </c>
      <c r="C1" s="61" t="s">
        <v>1413</v>
      </c>
      <c r="D1" s="61" t="s">
        <v>1415</v>
      </c>
      <c r="E1" s="61" t="s">
        <v>1414</v>
      </c>
    </row>
    <row r="2" spans="1:5" x14ac:dyDescent="0.3">
      <c r="A2" s="81" t="s">
        <v>169</v>
      </c>
      <c r="B2" s="16" t="s">
        <v>421</v>
      </c>
      <c r="C2" s="16" t="s">
        <v>420</v>
      </c>
      <c r="D2" s="16">
        <v>8.86</v>
      </c>
      <c r="E2" s="16">
        <v>1713</v>
      </c>
    </row>
    <row r="3" spans="1:5" x14ac:dyDescent="0.3">
      <c r="A3" s="81" t="s">
        <v>171</v>
      </c>
      <c r="B3" s="16" t="s">
        <v>421</v>
      </c>
      <c r="C3" s="16" t="s">
        <v>423</v>
      </c>
      <c r="D3" s="16">
        <v>9.7899999999999991</v>
      </c>
      <c r="E3" s="16">
        <v>1872</v>
      </c>
    </row>
    <row r="4" spans="1:5" x14ac:dyDescent="0.3">
      <c r="A4" s="81" t="s">
        <v>172</v>
      </c>
      <c r="B4" s="16" t="s">
        <v>424</v>
      </c>
      <c r="C4" s="16" t="s">
        <v>425</v>
      </c>
      <c r="D4" s="16">
        <v>16.8</v>
      </c>
      <c r="E4" s="16">
        <v>1240</v>
      </c>
    </row>
    <row r="5" spans="1:5" x14ac:dyDescent="0.3">
      <c r="A5" s="81" t="s">
        <v>172</v>
      </c>
      <c r="B5" s="16" t="s">
        <v>424</v>
      </c>
      <c r="C5" s="16" t="s">
        <v>426</v>
      </c>
      <c r="D5" s="16">
        <v>17.649999999999999</v>
      </c>
      <c r="E5" s="16">
        <v>1090</v>
      </c>
    </row>
    <row r="6" spans="1:5" x14ac:dyDescent="0.3">
      <c r="A6" s="81" t="s">
        <v>172</v>
      </c>
      <c r="B6" s="16" t="s">
        <v>429</v>
      </c>
      <c r="C6" s="16" t="s">
        <v>427</v>
      </c>
      <c r="D6" s="16">
        <v>21</v>
      </c>
      <c r="E6" s="16">
        <v>1832</v>
      </c>
    </row>
    <row r="7" spans="1:5" x14ac:dyDescent="0.3">
      <c r="A7" s="81" t="s">
        <v>172</v>
      </c>
      <c r="B7" s="16" t="s">
        <v>430</v>
      </c>
      <c r="C7" s="16" t="s">
        <v>428</v>
      </c>
      <c r="D7" s="16">
        <v>19.350000000000001</v>
      </c>
      <c r="E7" s="16">
        <v>1713</v>
      </c>
    </row>
    <row r="8" spans="1:5" x14ac:dyDescent="0.3">
      <c r="A8" s="151" t="s">
        <v>114</v>
      </c>
      <c r="B8" s="16" t="s">
        <v>431</v>
      </c>
      <c r="C8" s="16" t="s">
        <v>432</v>
      </c>
      <c r="D8" s="16">
        <v>15.26</v>
      </c>
      <c r="E8" s="16">
        <v>1171</v>
      </c>
    </row>
    <row r="9" spans="1:5" x14ac:dyDescent="0.3">
      <c r="A9" s="151" t="s">
        <v>114</v>
      </c>
      <c r="B9" s="16" t="s">
        <v>431</v>
      </c>
      <c r="C9" s="16" t="s">
        <v>433</v>
      </c>
      <c r="D9" s="16">
        <v>17.29</v>
      </c>
      <c r="E9" s="16">
        <v>628</v>
      </c>
    </row>
    <row r="10" spans="1:5" x14ac:dyDescent="0.3">
      <c r="A10" s="151" t="s">
        <v>114</v>
      </c>
      <c r="B10" s="16" t="s">
        <v>431</v>
      </c>
      <c r="C10" s="16" t="s">
        <v>434</v>
      </c>
      <c r="D10" s="16">
        <v>17.37</v>
      </c>
      <c r="E10" s="16">
        <v>556</v>
      </c>
    </row>
    <row r="11" spans="1:5" x14ac:dyDescent="0.3">
      <c r="A11" s="151" t="s">
        <v>114</v>
      </c>
      <c r="B11" s="16" t="s">
        <v>431</v>
      </c>
      <c r="C11" s="16" t="s">
        <v>435</v>
      </c>
      <c r="D11" s="16">
        <v>13.36</v>
      </c>
      <c r="E11" s="16">
        <v>766</v>
      </c>
    </row>
    <row r="12" spans="1:5" x14ac:dyDescent="0.3">
      <c r="A12" s="151" t="s">
        <v>114</v>
      </c>
      <c r="B12" s="16" t="s">
        <v>439</v>
      </c>
      <c r="C12" s="16" t="s">
        <v>436</v>
      </c>
      <c r="D12" s="16">
        <v>16.440000000000001</v>
      </c>
      <c r="E12" s="16">
        <v>538</v>
      </c>
    </row>
    <row r="13" spans="1:5" x14ac:dyDescent="0.3">
      <c r="A13" s="151" t="s">
        <v>114</v>
      </c>
      <c r="B13" s="16" t="s">
        <v>439</v>
      </c>
      <c r="C13" s="16" t="s">
        <v>437</v>
      </c>
      <c r="D13" s="16">
        <v>13.82</v>
      </c>
      <c r="E13" s="16">
        <v>488</v>
      </c>
    </row>
    <row r="14" spans="1:5" x14ac:dyDescent="0.3">
      <c r="A14" s="151" t="s">
        <v>114</v>
      </c>
      <c r="B14" s="16" t="s">
        <v>439</v>
      </c>
      <c r="C14" s="16" t="s">
        <v>438</v>
      </c>
      <c r="D14" s="16">
        <v>11.88</v>
      </c>
      <c r="E14" s="16">
        <v>614</v>
      </c>
    </row>
    <row r="15" spans="1:5" x14ac:dyDescent="0.3">
      <c r="A15" s="151" t="s">
        <v>181</v>
      </c>
      <c r="B15" s="16" t="s">
        <v>442</v>
      </c>
      <c r="C15" s="16" t="s">
        <v>440</v>
      </c>
      <c r="D15" s="16">
        <v>17</v>
      </c>
      <c r="E15" s="16">
        <v>550</v>
      </c>
    </row>
    <row r="16" spans="1:5" x14ac:dyDescent="0.3">
      <c r="A16" s="151" t="s">
        <v>181</v>
      </c>
      <c r="B16" s="16" t="s">
        <v>442</v>
      </c>
      <c r="C16" s="16" t="s">
        <v>441</v>
      </c>
      <c r="D16" s="16">
        <v>20.46</v>
      </c>
      <c r="E16" s="16">
        <v>729.87</v>
      </c>
    </row>
    <row r="17" spans="1:5" x14ac:dyDescent="0.3">
      <c r="A17" s="151" t="s">
        <v>183</v>
      </c>
      <c r="B17" s="16" t="s">
        <v>431</v>
      </c>
      <c r="C17" s="16" t="s">
        <v>447</v>
      </c>
      <c r="D17" s="16">
        <v>13.72</v>
      </c>
      <c r="E17" s="16">
        <v>1422</v>
      </c>
    </row>
    <row r="18" spans="1:5" x14ac:dyDescent="0.3">
      <c r="A18" s="151" t="s">
        <v>183</v>
      </c>
      <c r="B18" s="16" t="s">
        <v>439</v>
      </c>
      <c r="C18" s="16" t="s">
        <v>448</v>
      </c>
      <c r="D18" s="16">
        <v>11.73</v>
      </c>
      <c r="E18" s="16">
        <v>997</v>
      </c>
    </row>
    <row r="19" spans="1:5" x14ac:dyDescent="0.3">
      <c r="A19" s="151" t="s">
        <v>183</v>
      </c>
      <c r="B19" s="16" t="s">
        <v>439</v>
      </c>
      <c r="C19" s="16" t="s">
        <v>449</v>
      </c>
      <c r="D19" s="16">
        <v>12.88</v>
      </c>
      <c r="E19" s="16">
        <v>814</v>
      </c>
    </row>
    <row r="20" spans="1:5" x14ac:dyDescent="0.3">
      <c r="A20" s="151" t="s">
        <v>183</v>
      </c>
      <c r="B20" s="16" t="s">
        <v>364</v>
      </c>
      <c r="C20" s="16" t="s">
        <v>365</v>
      </c>
      <c r="D20" s="16">
        <v>13.71</v>
      </c>
      <c r="E20" s="16">
        <v>986</v>
      </c>
    </row>
    <row r="21" spans="1:5" x14ac:dyDescent="0.3">
      <c r="A21" s="151" t="s">
        <v>183</v>
      </c>
      <c r="B21" s="16" t="s">
        <v>364</v>
      </c>
      <c r="C21" s="16" t="s">
        <v>450</v>
      </c>
      <c r="D21" s="16">
        <v>12.69</v>
      </c>
      <c r="E21" s="16">
        <v>789</v>
      </c>
    </row>
    <row r="22" spans="1:5" x14ac:dyDescent="0.3">
      <c r="A22" s="151" t="s">
        <v>183</v>
      </c>
      <c r="B22" s="16" t="s">
        <v>364</v>
      </c>
      <c r="C22" s="16" t="s">
        <v>367</v>
      </c>
      <c r="D22" s="16">
        <v>11.5</v>
      </c>
      <c r="E22" s="16">
        <v>775</v>
      </c>
    </row>
    <row r="23" spans="1:5" x14ac:dyDescent="0.3">
      <c r="A23" s="151" t="s">
        <v>183</v>
      </c>
      <c r="B23" s="16" t="s">
        <v>364</v>
      </c>
      <c r="C23" s="16" t="s">
        <v>368</v>
      </c>
      <c r="D23" s="16">
        <v>11.25</v>
      </c>
      <c r="E23" s="16">
        <v>708</v>
      </c>
    </row>
    <row r="24" spans="1:5" x14ac:dyDescent="0.3">
      <c r="A24" s="151" t="s">
        <v>183</v>
      </c>
      <c r="B24" s="16" t="s">
        <v>393</v>
      </c>
      <c r="C24" s="16" t="s">
        <v>370</v>
      </c>
      <c r="D24" s="16">
        <v>10.86</v>
      </c>
      <c r="E24" s="16">
        <v>797</v>
      </c>
    </row>
    <row r="25" spans="1:5" x14ac:dyDescent="0.3">
      <c r="A25" s="151" t="s">
        <v>183</v>
      </c>
      <c r="B25" s="16" t="s">
        <v>393</v>
      </c>
      <c r="C25" s="16" t="s">
        <v>451</v>
      </c>
      <c r="D25" s="16">
        <v>10.48</v>
      </c>
      <c r="E25" s="16">
        <v>827</v>
      </c>
    </row>
    <row r="26" spans="1:5" x14ac:dyDescent="0.3">
      <c r="A26" s="151" t="s">
        <v>183</v>
      </c>
      <c r="B26" s="16" t="s">
        <v>394</v>
      </c>
      <c r="C26" s="16" t="s">
        <v>372</v>
      </c>
      <c r="D26" s="16">
        <v>9.65</v>
      </c>
      <c r="E26" s="16">
        <v>706</v>
      </c>
    </row>
    <row r="27" spans="1:5" x14ac:dyDescent="0.3">
      <c r="A27" s="151" t="s">
        <v>183</v>
      </c>
      <c r="B27" s="16" t="s">
        <v>394</v>
      </c>
      <c r="C27" s="16" t="s">
        <v>452</v>
      </c>
      <c r="D27" s="16">
        <v>9.74</v>
      </c>
      <c r="E27" s="16">
        <v>740</v>
      </c>
    </row>
    <row r="28" spans="1:5" x14ac:dyDescent="0.3">
      <c r="A28" s="81" t="s">
        <v>238</v>
      </c>
      <c r="B28" s="16" t="s">
        <v>486</v>
      </c>
      <c r="C28" s="16" t="s">
        <v>485</v>
      </c>
      <c r="D28" s="16">
        <v>25.16</v>
      </c>
      <c r="E28" s="16">
        <v>1407</v>
      </c>
    </row>
    <row r="29" spans="1:5" x14ac:dyDescent="0.3">
      <c r="A29" s="81" t="s">
        <v>238</v>
      </c>
      <c r="B29" s="16" t="s">
        <v>453</v>
      </c>
      <c r="C29" s="16" t="s">
        <v>487</v>
      </c>
      <c r="D29" s="16">
        <v>26.29</v>
      </c>
      <c r="E29" s="16">
        <v>2002</v>
      </c>
    </row>
    <row r="30" spans="1:5" x14ac:dyDescent="0.3">
      <c r="A30" s="81" t="s">
        <v>238</v>
      </c>
      <c r="B30" s="16" t="s">
        <v>453</v>
      </c>
      <c r="C30" s="16" t="s">
        <v>488</v>
      </c>
      <c r="D30" s="16">
        <v>25.09</v>
      </c>
      <c r="E30" s="16">
        <v>1673</v>
      </c>
    </row>
    <row r="31" spans="1:5" x14ac:dyDescent="0.3">
      <c r="A31" s="81" t="s">
        <v>238</v>
      </c>
      <c r="B31" s="16" t="s">
        <v>459</v>
      </c>
      <c r="C31" s="16" t="s">
        <v>489</v>
      </c>
      <c r="D31" s="16">
        <v>24.23</v>
      </c>
      <c r="E31" s="16">
        <v>1573</v>
      </c>
    </row>
    <row r="32" spans="1:5" x14ac:dyDescent="0.3">
      <c r="A32" s="81" t="s">
        <v>238</v>
      </c>
      <c r="B32" s="16" t="s">
        <v>459</v>
      </c>
      <c r="C32" s="16" t="s">
        <v>490</v>
      </c>
      <c r="D32" s="16">
        <v>24.85</v>
      </c>
      <c r="E32" s="16">
        <v>1637</v>
      </c>
    </row>
    <row r="33" spans="1:5" x14ac:dyDescent="0.3">
      <c r="A33" s="81" t="s">
        <v>238</v>
      </c>
      <c r="B33" s="16" t="s">
        <v>459</v>
      </c>
      <c r="C33" s="16" t="s">
        <v>458</v>
      </c>
      <c r="D33" s="16">
        <v>23.65</v>
      </c>
      <c r="E33" s="16">
        <v>2588</v>
      </c>
    </row>
    <row r="34" spans="1:5" x14ac:dyDescent="0.3">
      <c r="A34" s="81" t="s">
        <v>238</v>
      </c>
      <c r="B34" s="16" t="s">
        <v>491</v>
      </c>
      <c r="C34" s="16" t="s">
        <v>492</v>
      </c>
      <c r="D34" s="16">
        <v>27.01</v>
      </c>
      <c r="E34" s="16">
        <v>1729</v>
      </c>
    </row>
    <row r="35" spans="1:5" x14ac:dyDescent="0.3">
      <c r="A35" s="81" t="s">
        <v>238</v>
      </c>
      <c r="B35" s="16" t="s">
        <v>493</v>
      </c>
      <c r="C35" s="16" t="s">
        <v>494</v>
      </c>
      <c r="D35" s="16">
        <v>27.01</v>
      </c>
      <c r="E35" s="16">
        <v>1237</v>
      </c>
    </row>
    <row r="36" spans="1:5" x14ac:dyDescent="0.3">
      <c r="A36" s="81" t="s">
        <v>238</v>
      </c>
      <c r="B36" s="16" t="s">
        <v>493</v>
      </c>
      <c r="C36" s="16" t="s">
        <v>495</v>
      </c>
      <c r="D36" s="16">
        <v>26.82</v>
      </c>
      <c r="E36" s="16">
        <v>1230</v>
      </c>
    </row>
    <row r="37" spans="1:5" x14ac:dyDescent="0.3">
      <c r="A37" s="81" t="s">
        <v>238</v>
      </c>
      <c r="B37" s="16" t="s">
        <v>493</v>
      </c>
      <c r="C37" s="16" t="s">
        <v>496</v>
      </c>
      <c r="D37" s="16">
        <v>27.06</v>
      </c>
      <c r="E37" s="16">
        <v>1436</v>
      </c>
    </row>
    <row r="38" spans="1:5" x14ac:dyDescent="0.3">
      <c r="A38" s="81" t="s">
        <v>238</v>
      </c>
      <c r="B38" s="16" t="s">
        <v>497</v>
      </c>
      <c r="C38" s="16" t="s">
        <v>498</v>
      </c>
      <c r="D38" s="16">
        <v>27.05</v>
      </c>
      <c r="E38" s="16">
        <v>1127</v>
      </c>
    </row>
    <row r="39" spans="1:5" x14ac:dyDescent="0.3">
      <c r="A39" s="81" t="s">
        <v>238</v>
      </c>
      <c r="B39" s="16" t="s">
        <v>499</v>
      </c>
      <c r="C39" s="16" t="s">
        <v>500</v>
      </c>
      <c r="D39" s="16">
        <v>25.44</v>
      </c>
      <c r="E39" s="16">
        <v>2012</v>
      </c>
    </row>
    <row r="40" spans="1:5" x14ac:dyDescent="0.3">
      <c r="A40" s="81" t="s">
        <v>238</v>
      </c>
      <c r="B40" s="16" t="s">
        <v>501</v>
      </c>
      <c r="C40" s="16" t="s">
        <v>494</v>
      </c>
      <c r="D40" s="16">
        <v>25.96</v>
      </c>
      <c r="E40" s="16">
        <v>2485</v>
      </c>
    </row>
    <row r="41" spans="1:5" x14ac:dyDescent="0.3">
      <c r="A41" s="81" t="s">
        <v>240</v>
      </c>
      <c r="B41" s="16" t="s">
        <v>502</v>
      </c>
      <c r="C41" s="16" t="s">
        <v>503</v>
      </c>
      <c r="D41" s="16">
        <v>18.59</v>
      </c>
      <c r="E41" s="16">
        <v>867</v>
      </c>
    </row>
    <row r="42" spans="1:5" x14ac:dyDescent="0.3">
      <c r="A42" s="81" t="s">
        <v>240</v>
      </c>
      <c r="B42" s="16" t="s">
        <v>502</v>
      </c>
      <c r="C42" s="16" t="s">
        <v>504</v>
      </c>
      <c r="D42" s="16">
        <v>21</v>
      </c>
      <c r="E42" s="16">
        <v>516</v>
      </c>
    </row>
    <row r="43" spans="1:5" x14ac:dyDescent="0.3">
      <c r="A43" s="81" t="s">
        <v>240</v>
      </c>
      <c r="B43" s="16" t="s">
        <v>505</v>
      </c>
      <c r="C43" s="16" t="s">
        <v>506</v>
      </c>
      <c r="D43" s="16">
        <v>20.55</v>
      </c>
      <c r="E43" s="16">
        <v>930</v>
      </c>
    </row>
    <row r="44" spans="1:5" x14ac:dyDescent="0.3">
      <c r="A44" s="81" t="s">
        <v>240</v>
      </c>
      <c r="B44" s="16" t="s">
        <v>505</v>
      </c>
      <c r="C44" s="16" t="s">
        <v>507</v>
      </c>
      <c r="D44" s="16">
        <v>19.55</v>
      </c>
      <c r="E44" s="16">
        <v>833</v>
      </c>
    </row>
    <row r="45" spans="1:5" x14ac:dyDescent="0.3">
      <c r="A45" s="81" t="s">
        <v>240</v>
      </c>
      <c r="B45" s="16" t="s">
        <v>505</v>
      </c>
      <c r="C45" s="16" t="s">
        <v>508</v>
      </c>
      <c r="D45" s="16">
        <v>22.52</v>
      </c>
      <c r="E45" s="16">
        <v>800</v>
      </c>
    </row>
    <row r="46" spans="1:5" x14ac:dyDescent="0.3">
      <c r="A46" s="81" t="s">
        <v>240</v>
      </c>
      <c r="B46" s="16" t="s">
        <v>509</v>
      </c>
      <c r="C46" s="16" t="s">
        <v>510</v>
      </c>
      <c r="D46" s="16">
        <v>24.15</v>
      </c>
      <c r="E46" s="16">
        <v>736</v>
      </c>
    </row>
    <row r="47" spans="1:5" x14ac:dyDescent="0.3">
      <c r="A47" s="81" t="s">
        <v>240</v>
      </c>
      <c r="B47" s="16" t="s">
        <v>509</v>
      </c>
      <c r="C47" s="16" t="s">
        <v>511</v>
      </c>
      <c r="D47" s="16">
        <v>23.71</v>
      </c>
      <c r="E47" s="16">
        <v>989</v>
      </c>
    </row>
    <row r="48" spans="1:5" x14ac:dyDescent="0.3">
      <c r="A48" s="81" t="s">
        <v>240</v>
      </c>
      <c r="B48" s="16" t="s">
        <v>509</v>
      </c>
      <c r="C48" s="16" t="s">
        <v>512</v>
      </c>
      <c r="D48" s="16">
        <v>25.04</v>
      </c>
      <c r="E48" s="16">
        <v>1023</v>
      </c>
    </row>
    <row r="49" spans="1:5" x14ac:dyDescent="0.3">
      <c r="A49" s="81" t="s">
        <v>240</v>
      </c>
      <c r="B49" s="16" t="s">
        <v>509</v>
      </c>
      <c r="C49" s="16" t="s">
        <v>513</v>
      </c>
      <c r="D49" s="16">
        <v>25.06</v>
      </c>
      <c r="E49" s="16">
        <v>1106</v>
      </c>
    </row>
    <row r="50" spans="1:5" x14ac:dyDescent="0.3">
      <c r="A50" s="81" t="s">
        <v>240</v>
      </c>
      <c r="B50" s="16" t="s">
        <v>509</v>
      </c>
      <c r="C50" s="16" t="s">
        <v>514</v>
      </c>
      <c r="D50" s="16">
        <v>24.4</v>
      </c>
      <c r="E50" s="16">
        <v>868</v>
      </c>
    </row>
    <row r="51" spans="1:5" x14ac:dyDescent="0.3">
      <c r="A51" s="81" t="s">
        <v>240</v>
      </c>
      <c r="B51" s="16" t="s">
        <v>515</v>
      </c>
      <c r="C51" s="16" t="s">
        <v>516</v>
      </c>
      <c r="D51" s="16">
        <v>23.41</v>
      </c>
      <c r="E51" s="16">
        <v>767</v>
      </c>
    </row>
    <row r="52" spans="1:5" x14ac:dyDescent="0.3">
      <c r="A52" s="81" t="s">
        <v>240</v>
      </c>
      <c r="B52" s="16" t="s">
        <v>515</v>
      </c>
      <c r="C52" s="16" t="s">
        <v>517</v>
      </c>
      <c r="D52" s="16">
        <v>21.06</v>
      </c>
      <c r="E52" s="16">
        <v>1153</v>
      </c>
    </row>
    <row r="53" spans="1:5" x14ac:dyDescent="0.3">
      <c r="A53" s="81" t="s">
        <v>240</v>
      </c>
      <c r="B53" s="16" t="s">
        <v>515</v>
      </c>
      <c r="C53" s="16" t="s">
        <v>518</v>
      </c>
      <c r="D53" s="16">
        <v>21.74</v>
      </c>
      <c r="E53" s="16">
        <v>989</v>
      </c>
    </row>
    <row r="54" spans="1:5" x14ac:dyDescent="0.3">
      <c r="A54" s="81" t="s">
        <v>240</v>
      </c>
      <c r="B54" s="16" t="s">
        <v>515</v>
      </c>
      <c r="C54" s="16" t="s">
        <v>519</v>
      </c>
      <c r="D54" s="16">
        <v>22.15</v>
      </c>
      <c r="E54" s="16">
        <v>1241</v>
      </c>
    </row>
    <row r="55" spans="1:5" x14ac:dyDescent="0.3">
      <c r="A55" s="81" t="s">
        <v>240</v>
      </c>
      <c r="B55" s="16" t="s">
        <v>520</v>
      </c>
      <c r="C55" s="16" t="s">
        <v>521</v>
      </c>
      <c r="D55" s="16">
        <v>21.83</v>
      </c>
      <c r="E55" s="16">
        <v>1080</v>
      </c>
    </row>
    <row r="56" spans="1:5" x14ac:dyDescent="0.3">
      <c r="A56" s="81" t="s">
        <v>240</v>
      </c>
      <c r="B56" s="16" t="s">
        <v>520</v>
      </c>
      <c r="C56" s="16" t="s">
        <v>529</v>
      </c>
      <c r="D56" s="16">
        <v>24.83</v>
      </c>
      <c r="E56" s="16">
        <v>1454</v>
      </c>
    </row>
    <row r="57" spans="1:5" x14ac:dyDescent="0.3">
      <c r="A57" s="81" t="s">
        <v>240</v>
      </c>
      <c r="B57" s="16" t="s">
        <v>522</v>
      </c>
      <c r="C57" s="16" t="s">
        <v>523</v>
      </c>
      <c r="D57" s="16">
        <v>23.2</v>
      </c>
      <c r="E57" s="16">
        <v>1092</v>
      </c>
    </row>
    <row r="58" spans="1:5" x14ac:dyDescent="0.3">
      <c r="A58" s="81" t="s">
        <v>240</v>
      </c>
      <c r="B58" s="16" t="s">
        <v>522</v>
      </c>
      <c r="C58" s="16" t="s">
        <v>524</v>
      </c>
      <c r="D58" s="16">
        <v>25.28</v>
      </c>
      <c r="E58" s="16">
        <v>991</v>
      </c>
    </row>
    <row r="59" spans="1:5" x14ac:dyDescent="0.3">
      <c r="A59" s="81" t="s">
        <v>240</v>
      </c>
      <c r="B59" s="16" t="s">
        <v>522</v>
      </c>
      <c r="C59" s="16" t="s">
        <v>525</v>
      </c>
      <c r="D59" s="16">
        <v>24.74</v>
      </c>
      <c r="E59" s="16">
        <v>1155</v>
      </c>
    </row>
    <row r="60" spans="1:5" x14ac:dyDescent="0.3">
      <c r="A60" s="81" t="s">
        <v>240</v>
      </c>
      <c r="B60" s="16" t="s">
        <v>522</v>
      </c>
      <c r="C60" s="16" t="s">
        <v>526</v>
      </c>
      <c r="D60" s="16">
        <v>26.28</v>
      </c>
      <c r="E60" s="16">
        <v>1058</v>
      </c>
    </row>
    <row r="61" spans="1:5" x14ac:dyDescent="0.3">
      <c r="A61" s="81" t="s">
        <v>240</v>
      </c>
      <c r="B61" s="16" t="s">
        <v>522</v>
      </c>
      <c r="C61" s="16" t="s">
        <v>527</v>
      </c>
      <c r="D61" s="16">
        <v>26.55</v>
      </c>
      <c r="E61" s="16">
        <v>1449</v>
      </c>
    </row>
    <row r="62" spans="1:5" x14ac:dyDescent="0.3">
      <c r="A62" s="81" t="s">
        <v>240</v>
      </c>
      <c r="B62" s="16" t="s">
        <v>522</v>
      </c>
      <c r="C62" s="16" t="s">
        <v>528</v>
      </c>
      <c r="D62" s="16">
        <v>21.53</v>
      </c>
      <c r="E62" s="16">
        <v>875</v>
      </c>
    </row>
    <row r="63" spans="1:5" x14ac:dyDescent="0.3">
      <c r="A63" s="81" t="s">
        <v>240</v>
      </c>
      <c r="B63" s="16" t="s">
        <v>531</v>
      </c>
      <c r="C63" s="16" t="s">
        <v>530</v>
      </c>
      <c r="D63" s="16">
        <v>25.9</v>
      </c>
      <c r="E63" s="16">
        <v>870</v>
      </c>
    </row>
    <row r="64" spans="1:5" x14ac:dyDescent="0.3">
      <c r="A64" s="81" t="s">
        <v>240</v>
      </c>
      <c r="B64" s="16" t="s">
        <v>531</v>
      </c>
      <c r="C64" s="16" t="s">
        <v>532</v>
      </c>
      <c r="D64" s="16">
        <v>26.56</v>
      </c>
      <c r="E64" s="16">
        <v>880</v>
      </c>
    </row>
    <row r="65" spans="1:5" x14ac:dyDescent="0.3">
      <c r="A65" s="81" t="s">
        <v>283</v>
      </c>
      <c r="B65" s="16" t="s">
        <v>502</v>
      </c>
      <c r="C65" s="16" t="s">
        <v>503</v>
      </c>
      <c r="D65" s="16">
        <v>18.59</v>
      </c>
      <c r="E65" s="16">
        <v>867</v>
      </c>
    </row>
    <row r="66" spans="1:5" x14ac:dyDescent="0.3">
      <c r="A66" s="81" t="s">
        <v>283</v>
      </c>
      <c r="B66" s="16" t="s">
        <v>502</v>
      </c>
      <c r="C66" s="16" t="s">
        <v>595</v>
      </c>
      <c r="D66" s="16">
        <v>18.04</v>
      </c>
      <c r="E66" s="16">
        <v>736</v>
      </c>
    </row>
    <row r="67" spans="1:5" x14ac:dyDescent="0.3">
      <c r="A67" s="81" t="s">
        <v>283</v>
      </c>
      <c r="B67" s="16" t="s">
        <v>502</v>
      </c>
      <c r="C67" s="16" t="s">
        <v>504</v>
      </c>
      <c r="D67" s="16">
        <v>21</v>
      </c>
      <c r="E67" s="16">
        <v>516</v>
      </c>
    </row>
    <row r="68" spans="1:5" x14ac:dyDescent="0.3">
      <c r="A68" s="81" t="s">
        <v>283</v>
      </c>
      <c r="B68" s="16" t="s">
        <v>596</v>
      </c>
      <c r="C68" s="16" t="s">
        <v>597</v>
      </c>
      <c r="D68" s="16">
        <v>22.37</v>
      </c>
      <c r="E68" s="16">
        <v>667</v>
      </c>
    </row>
    <row r="69" spans="1:5" x14ac:dyDescent="0.3">
      <c r="A69" s="81" t="s">
        <v>283</v>
      </c>
      <c r="B69" s="16" t="s">
        <v>509</v>
      </c>
      <c r="C69" s="16" t="s">
        <v>535</v>
      </c>
      <c r="D69" s="16">
        <v>23.62</v>
      </c>
      <c r="E69" s="16">
        <v>735</v>
      </c>
    </row>
    <row r="70" spans="1:5" x14ac:dyDescent="0.3">
      <c r="A70" s="81" t="s">
        <v>283</v>
      </c>
      <c r="B70" s="16" t="s">
        <v>509</v>
      </c>
      <c r="C70" s="16" t="s">
        <v>512</v>
      </c>
      <c r="D70" s="16">
        <v>25.04</v>
      </c>
      <c r="E70" s="16">
        <v>1023</v>
      </c>
    </row>
    <row r="71" spans="1:5" x14ac:dyDescent="0.3">
      <c r="A71" s="81" t="s">
        <v>283</v>
      </c>
      <c r="B71" s="16" t="s">
        <v>509</v>
      </c>
      <c r="C71" s="16" t="s">
        <v>598</v>
      </c>
      <c r="D71" s="149">
        <v>25.5</v>
      </c>
      <c r="E71" s="16">
        <v>1022</v>
      </c>
    </row>
    <row r="72" spans="1:5" x14ac:dyDescent="0.3">
      <c r="A72" s="81" t="s">
        <v>283</v>
      </c>
      <c r="B72" s="16" t="s">
        <v>505</v>
      </c>
      <c r="C72" s="16" t="s">
        <v>599</v>
      </c>
      <c r="D72" s="16">
        <v>22.34</v>
      </c>
      <c r="E72" s="16">
        <v>566</v>
      </c>
    </row>
    <row r="73" spans="1:5" x14ac:dyDescent="0.3">
      <c r="A73" s="81" t="s">
        <v>283</v>
      </c>
      <c r="B73" s="16" t="s">
        <v>505</v>
      </c>
      <c r="C73" s="16" t="s">
        <v>506</v>
      </c>
      <c r="D73" s="16">
        <v>20.55</v>
      </c>
      <c r="E73" s="16">
        <v>930</v>
      </c>
    </row>
    <row r="74" spans="1:5" x14ac:dyDescent="0.3">
      <c r="A74" s="81" t="s">
        <v>285</v>
      </c>
      <c r="B74" s="16" t="s">
        <v>502</v>
      </c>
      <c r="C74" s="16" t="s">
        <v>534</v>
      </c>
      <c r="D74" s="16">
        <v>16.579999999999998</v>
      </c>
      <c r="E74" s="16">
        <v>568</v>
      </c>
    </row>
    <row r="75" spans="1:5" x14ac:dyDescent="0.3">
      <c r="A75" s="81" t="s">
        <v>285</v>
      </c>
      <c r="B75" s="16" t="s">
        <v>502</v>
      </c>
      <c r="C75" s="16" t="s">
        <v>503</v>
      </c>
      <c r="D75" s="16">
        <v>18.59</v>
      </c>
      <c r="E75" s="16">
        <v>867</v>
      </c>
    </row>
    <row r="76" spans="1:5" x14ac:dyDescent="0.3">
      <c r="A76" s="81" t="s">
        <v>285</v>
      </c>
      <c r="B76" s="16" t="s">
        <v>509</v>
      </c>
      <c r="C76" s="16" t="s">
        <v>535</v>
      </c>
      <c r="D76" s="16">
        <v>23.62</v>
      </c>
      <c r="E76" s="16">
        <v>735</v>
      </c>
    </row>
    <row r="77" spans="1:5" x14ac:dyDescent="0.3">
      <c r="A77" s="81" t="s">
        <v>306</v>
      </c>
      <c r="B77" s="16" t="s">
        <v>453</v>
      </c>
      <c r="C77" s="16" t="s">
        <v>454</v>
      </c>
      <c r="D77" s="16">
        <v>24.94</v>
      </c>
      <c r="E77" s="16">
        <v>1711</v>
      </c>
    </row>
    <row r="78" spans="1:5" x14ac:dyDescent="0.3">
      <c r="A78" s="81" t="s">
        <v>306</v>
      </c>
      <c r="B78" s="16" t="s">
        <v>453</v>
      </c>
      <c r="C78" s="16" t="s">
        <v>455</v>
      </c>
      <c r="D78" s="16">
        <v>25.15</v>
      </c>
      <c r="E78" s="16">
        <v>1796</v>
      </c>
    </row>
    <row r="79" spans="1:5" x14ac:dyDescent="0.3">
      <c r="A79" s="81" t="s">
        <v>306</v>
      </c>
      <c r="B79" s="16" t="s">
        <v>459</v>
      </c>
      <c r="C79" s="16" t="s">
        <v>456</v>
      </c>
      <c r="D79" s="16">
        <v>24.95</v>
      </c>
      <c r="E79" s="16">
        <v>1919</v>
      </c>
    </row>
    <row r="80" spans="1:5" x14ac:dyDescent="0.3">
      <c r="A80" s="81" t="s">
        <v>306</v>
      </c>
      <c r="B80" s="16" t="s">
        <v>459</v>
      </c>
      <c r="C80" s="16" t="s">
        <v>457</v>
      </c>
      <c r="D80" s="16">
        <v>26.22</v>
      </c>
      <c r="E80" s="16">
        <v>2585</v>
      </c>
    </row>
    <row r="81" spans="1:5" x14ac:dyDescent="0.3">
      <c r="A81" s="81" t="s">
        <v>306</v>
      </c>
      <c r="B81" s="16" t="s">
        <v>459</v>
      </c>
      <c r="C81" s="16" t="s">
        <v>458</v>
      </c>
      <c r="D81" s="16">
        <v>23.65</v>
      </c>
      <c r="E81" s="16">
        <v>2588</v>
      </c>
    </row>
    <row r="82" spans="1:5" x14ac:dyDescent="0.3">
      <c r="A82" s="81" t="s">
        <v>308</v>
      </c>
      <c r="B82" s="16" t="s">
        <v>460</v>
      </c>
      <c r="C82" s="16" t="s">
        <v>461</v>
      </c>
      <c r="D82" s="16">
        <v>13.1</v>
      </c>
      <c r="E82" s="16">
        <v>1136</v>
      </c>
    </row>
    <row r="83" spans="1:5" x14ac:dyDescent="0.3">
      <c r="A83" s="81" t="s">
        <v>308</v>
      </c>
      <c r="B83" s="16" t="s">
        <v>460</v>
      </c>
      <c r="C83" s="16" t="s">
        <v>462</v>
      </c>
      <c r="D83" s="16">
        <v>12.56</v>
      </c>
      <c r="E83" s="16">
        <v>1685</v>
      </c>
    </row>
    <row r="84" spans="1:5" x14ac:dyDescent="0.3">
      <c r="A84" s="81" t="s">
        <v>308</v>
      </c>
      <c r="B84" s="16" t="s">
        <v>460</v>
      </c>
      <c r="C84" s="16" t="s">
        <v>463</v>
      </c>
      <c r="D84" s="16">
        <v>11.67</v>
      </c>
      <c r="E84" s="16">
        <v>1181</v>
      </c>
    </row>
    <row r="85" spans="1:5" x14ac:dyDescent="0.3">
      <c r="A85" s="81" t="s">
        <v>308</v>
      </c>
      <c r="B85" s="16" t="s">
        <v>460</v>
      </c>
      <c r="C85" s="16" t="s">
        <v>464</v>
      </c>
      <c r="D85" s="16">
        <v>11.33</v>
      </c>
      <c r="E85" s="16">
        <v>528</v>
      </c>
    </row>
    <row r="86" spans="1:5" x14ac:dyDescent="0.3">
      <c r="A86" s="81" t="s">
        <v>308</v>
      </c>
      <c r="B86" s="16" t="s">
        <v>460</v>
      </c>
      <c r="C86" s="16" t="s">
        <v>465</v>
      </c>
      <c r="D86" s="16">
        <v>10.5</v>
      </c>
      <c r="E86" s="16">
        <v>1473</v>
      </c>
    </row>
    <row r="87" spans="1:5" x14ac:dyDescent="0.3">
      <c r="A87" s="81" t="s">
        <v>308</v>
      </c>
      <c r="B87" s="16" t="s">
        <v>460</v>
      </c>
      <c r="C87" s="16" t="s">
        <v>466</v>
      </c>
      <c r="D87" s="16">
        <v>9.2200000000000006</v>
      </c>
      <c r="E87" s="16">
        <v>1992</v>
      </c>
    </row>
    <row r="88" spans="1:5" x14ac:dyDescent="0.3">
      <c r="A88" s="81" t="s">
        <v>308</v>
      </c>
      <c r="B88" s="16" t="s">
        <v>467</v>
      </c>
      <c r="C88" s="16" t="s">
        <v>468</v>
      </c>
      <c r="D88" s="16">
        <v>12.72</v>
      </c>
      <c r="E88" s="16">
        <v>1554</v>
      </c>
    </row>
    <row r="89" spans="1:5" x14ac:dyDescent="0.3">
      <c r="A89" s="81" t="s">
        <v>308</v>
      </c>
      <c r="B89" s="16" t="s">
        <v>467</v>
      </c>
      <c r="C89" s="16" t="s">
        <v>469</v>
      </c>
      <c r="D89" s="16">
        <v>11.89</v>
      </c>
      <c r="E89" s="16">
        <v>1819</v>
      </c>
    </row>
    <row r="90" spans="1:5" x14ac:dyDescent="0.3">
      <c r="A90" s="81" t="s">
        <v>308</v>
      </c>
      <c r="B90" s="16" t="s">
        <v>467</v>
      </c>
      <c r="C90" s="16" t="s">
        <v>470</v>
      </c>
      <c r="D90" s="16">
        <v>10.23</v>
      </c>
      <c r="E90" s="16">
        <v>2334</v>
      </c>
    </row>
    <row r="91" spans="1:5" x14ac:dyDescent="0.3">
      <c r="A91" s="81" t="s">
        <v>308</v>
      </c>
      <c r="B91" s="16" t="s">
        <v>467</v>
      </c>
      <c r="C91" s="16" t="s">
        <v>471</v>
      </c>
      <c r="D91" s="16">
        <v>9.67</v>
      </c>
      <c r="E91" s="16">
        <v>1220</v>
      </c>
    </row>
    <row r="92" spans="1:5" x14ac:dyDescent="0.3">
      <c r="A92" s="81" t="s">
        <v>308</v>
      </c>
      <c r="B92" s="16" t="s">
        <v>472</v>
      </c>
      <c r="C92" s="16" t="s">
        <v>473</v>
      </c>
      <c r="D92" s="16">
        <v>10.220000000000001</v>
      </c>
      <c r="E92" s="16">
        <v>3046</v>
      </c>
    </row>
    <row r="93" spans="1:5" x14ac:dyDescent="0.3">
      <c r="A93" s="81" t="s">
        <v>308</v>
      </c>
      <c r="B93" s="16" t="s">
        <v>472</v>
      </c>
      <c r="C93" s="16" t="s">
        <v>474</v>
      </c>
      <c r="D93" s="16">
        <v>10</v>
      </c>
      <c r="E93" s="16">
        <v>866</v>
      </c>
    </row>
    <row r="94" spans="1:5" x14ac:dyDescent="0.3">
      <c r="A94" s="81" t="s">
        <v>308</v>
      </c>
      <c r="B94" s="16" t="s">
        <v>476</v>
      </c>
      <c r="C94" s="16" t="s">
        <v>475</v>
      </c>
      <c r="D94" s="16">
        <v>10.28</v>
      </c>
      <c r="E94" s="16">
        <v>902</v>
      </c>
    </row>
    <row r="95" spans="1:5" x14ac:dyDescent="0.3">
      <c r="A95" s="81" t="s">
        <v>308</v>
      </c>
      <c r="B95" s="16" t="s">
        <v>476</v>
      </c>
      <c r="C95" s="16" t="s">
        <v>477</v>
      </c>
      <c r="D95" s="16">
        <v>11</v>
      </c>
      <c r="E95" s="16">
        <v>1460</v>
      </c>
    </row>
    <row r="96" spans="1:5" x14ac:dyDescent="0.3">
      <c r="A96" s="81" t="s">
        <v>308</v>
      </c>
      <c r="B96" s="16" t="s">
        <v>476</v>
      </c>
      <c r="C96" s="16" t="s">
        <v>478</v>
      </c>
      <c r="D96" s="16">
        <v>9.4</v>
      </c>
      <c r="E96" s="16">
        <v>1428</v>
      </c>
    </row>
    <row r="97" spans="1:5" x14ac:dyDescent="0.3">
      <c r="A97" s="81" t="s">
        <v>308</v>
      </c>
      <c r="B97" s="16" t="s">
        <v>476</v>
      </c>
      <c r="C97" s="16" t="s">
        <v>479</v>
      </c>
      <c r="D97" s="16">
        <v>9.8000000000000007</v>
      </c>
      <c r="E97" s="16">
        <v>893</v>
      </c>
    </row>
    <row r="98" spans="1:5" x14ac:dyDescent="0.3">
      <c r="A98" s="81" t="s">
        <v>308</v>
      </c>
      <c r="B98" s="16" t="s">
        <v>476</v>
      </c>
      <c r="C98" s="16" t="s">
        <v>480</v>
      </c>
      <c r="D98" s="16">
        <v>8.6</v>
      </c>
      <c r="E98" s="16">
        <v>1044</v>
      </c>
    </row>
    <row r="99" spans="1:5" x14ac:dyDescent="0.3">
      <c r="A99" s="81" t="s">
        <v>308</v>
      </c>
      <c r="B99" s="16" t="s">
        <v>476</v>
      </c>
      <c r="C99" s="16" t="s">
        <v>481</v>
      </c>
      <c r="D99" s="16">
        <v>7.8</v>
      </c>
      <c r="E99" s="16">
        <v>1927</v>
      </c>
    </row>
    <row r="100" spans="1:5" x14ac:dyDescent="0.3">
      <c r="A100" s="81" t="s">
        <v>317</v>
      </c>
      <c r="B100" s="16" t="s">
        <v>429</v>
      </c>
      <c r="C100" s="16" t="s">
        <v>482</v>
      </c>
      <c r="D100" s="16">
        <v>10.83</v>
      </c>
      <c r="E100" s="16">
        <v>581</v>
      </c>
    </row>
    <row r="101" spans="1:5" x14ac:dyDescent="0.3">
      <c r="A101" s="81" t="s">
        <v>319</v>
      </c>
      <c r="B101" s="16" t="s">
        <v>421</v>
      </c>
      <c r="C101" s="16" t="s">
        <v>483</v>
      </c>
      <c r="D101" s="16">
        <v>6.42</v>
      </c>
      <c r="E101" s="16">
        <v>1765</v>
      </c>
    </row>
    <row r="102" spans="1:5" x14ac:dyDescent="0.3">
      <c r="A102" s="81" t="s">
        <v>319</v>
      </c>
      <c r="B102" s="16" t="s">
        <v>421</v>
      </c>
      <c r="C102" s="16" t="s">
        <v>420</v>
      </c>
      <c r="D102" s="16">
        <v>8.86</v>
      </c>
      <c r="E102" s="16">
        <v>1713</v>
      </c>
    </row>
    <row r="103" spans="1:5" x14ac:dyDescent="0.3">
      <c r="A103" s="81" t="s">
        <v>319</v>
      </c>
      <c r="B103" s="16" t="s">
        <v>421</v>
      </c>
      <c r="C103" s="16" t="s">
        <v>423</v>
      </c>
      <c r="D103" s="16">
        <v>9.7899999999999991</v>
      </c>
      <c r="E103" s="16">
        <v>1877</v>
      </c>
    </row>
    <row r="104" spans="1:5" x14ac:dyDescent="0.3">
      <c r="A104" s="81" t="s">
        <v>319</v>
      </c>
      <c r="B104" s="16" t="s">
        <v>421</v>
      </c>
      <c r="C104" s="16" t="s">
        <v>484</v>
      </c>
      <c r="D104" s="16">
        <v>12.23</v>
      </c>
      <c r="E104" s="16">
        <v>1338</v>
      </c>
    </row>
    <row r="105" spans="1:5" x14ac:dyDescent="0.3">
      <c r="A105" s="81" t="s">
        <v>133</v>
      </c>
      <c r="B105" s="16" t="s">
        <v>364</v>
      </c>
      <c r="C105" s="16" t="s">
        <v>365</v>
      </c>
      <c r="D105" s="16">
        <v>13.71</v>
      </c>
      <c r="E105" s="16">
        <v>986</v>
      </c>
    </row>
    <row r="106" spans="1:5" x14ac:dyDescent="0.3">
      <c r="A106" s="81" t="s">
        <v>133</v>
      </c>
      <c r="B106" s="16" t="s">
        <v>364</v>
      </c>
      <c r="C106" s="16" t="s">
        <v>366</v>
      </c>
      <c r="D106" s="16">
        <v>10.11</v>
      </c>
      <c r="E106" s="16">
        <v>1008</v>
      </c>
    </row>
    <row r="107" spans="1:5" x14ac:dyDescent="0.3">
      <c r="A107" s="81" t="s">
        <v>133</v>
      </c>
      <c r="B107" s="16" t="s">
        <v>364</v>
      </c>
      <c r="C107" s="16" t="s">
        <v>367</v>
      </c>
      <c r="D107" s="16">
        <v>11.5</v>
      </c>
      <c r="E107" s="16">
        <v>775</v>
      </c>
    </row>
    <row r="108" spans="1:5" x14ac:dyDescent="0.3">
      <c r="A108" s="81" t="s">
        <v>133</v>
      </c>
      <c r="B108" s="16" t="s">
        <v>364</v>
      </c>
      <c r="C108" s="16" t="s">
        <v>368</v>
      </c>
      <c r="D108" s="16">
        <v>11.25</v>
      </c>
      <c r="E108" s="16">
        <v>708</v>
      </c>
    </row>
    <row r="109" spans="1:5" x14ac:dyDescent="0.3">
      <c r="A109" s="81" t="s">
        <v>133</v>
      </c>
      <c r="B109" s="16" t="s">
        <v>364</v>
      </c>
      <c r="C109" s="16" t="s">
        <v>369</v>
      </c>
      <c r="D109" s="16">
        <v>10.39</v>
      </c>
      <c r="E109" s="16">
        <v>871</v>
      </c>
    </row>
    <row r="110" spans="1:5" x14ac:dyDescent="0.3">
      <c r="A110" s="81" t="s">
        <v>133</v>
      </c>
      <c r="B110" s="16" t="s">
        <v>393</v>
      </c>
      <c r="C110" s="16" t="s">
        <v>370</v>
      </c>
      <c r="D110" s="16">
        <v>10.86</v>
      </c>
      <c r="E110" s="16">
        <v>797</v>
      </c>
    </row>
    <row r="111" spans="1:5" x14ac:dyDescent="0.3">
      <c r="A111" s="81" t="s">
        <v>133</v>
      </c>
      <c r="B111" s="16" t="s">
        <v>394</v>
      </c>
      <c r="C111" s="16" t="s">
        <v>371</v>
      </c>
      <c r="D111" s="16">
        <v>10.23</v>
      </c>
      <c r="E111" s="16">
        <v>802</v>
      </c>
    </row>
    <row r="112" spans="1:5" x14ac:dyDescent="0.3">
      <c r="A112" s="81" t="s">
        <v>133</v>
      </c>
      <c r="B112" s="16" t="s">
        <v>394</v>
      </c>
      <c r="C112" s="16" t="s">
        <v>372</v>
      </c>
      <c r="D112" s="16">
        <v>9.65</v>
      </c>
      <c r="E112" s="16">
        <v>706</v>
      </c>
    </row>
    <row r="113" spans="1:5" x14ac:dyDescent="0.3">
      <c r="A113" s="81" t="s">
        <v>133</v>
      </c>
      <c r="B113" s="16" t="s">
        <v>394</v>
      </c>
      <c r="C113" s="16" t="s">
        <v>373</v>
      </c>
      <c r="D113" s="16">
        <v>9.61</v>
      </c>
      <c r="E113" s="16">
        <v>830</v>
      </c>
    </row>
    <row r="114" spans="1:5" x14ac:dyDescent="0.3">
      <c r="A114" s="81" t="s">
        <v>133</v>
      </c>
      <c r="B114" s="16" t="s">
        <v>394</v>
      </c>
      <c r="C114" s="16" t="s">
        <v>374</v>
      </c>
      <c r="D114" s="16">
        <v>8.93</v>
      </c>
      <c r="E114" s="16">
        <v>805</v>
      </c>
    </row>
    <row r="115" spans="1:5" x14ac:dyDescent="0.3">
      <c r="A115" s="81" t="s">
        <v>133</v>
      </c>
      <c r="B115" s="16" t="s">
        <v>395</v>
      </c>
      <c r="C115" s="16" t="s">
        <v>375</v>
      </c>
      <c r="D115" s="16">
        <v>8.5299999999999994</v>
      </c>
      <c r="E115" s="16">
        <v>1170</v>
      </c>
    </row>
    <row r="116" spans="1:5" x14ac:dyDescent="0.3">
      <c r="A116" s="81" t="s">
        <v>133</v>
      </c>
      <c r="B116" s="16" t="s">
        <v>396</v>
      </c>
      <c r="C116" s="16" t="s">
        <v>376</v>
      </c>
      <c r="D116" s="16">
        <v>11.89</v>
      </c>
      <c r="E116" s="16">
        <v>947</v>
      </c>
    </row>
    <row r="117" spans="1:5" x14ac:dyDescent="0.3">
      <c r="A117" s="81" t="s">
        <v>133</v>
      </c>
      <c r="B117" s="16" t="s">
        <v>397</v>
      </c>
      <c r="C117" s="16" t="s">
        <v>377</v>
      </c>
      <c r="D117" s="16">
        <v>9.5</v>
      </c>
      <c r="E117" s="16">
        <v>1781</v>
      </c>
    </row>
    <row r="118" spans="1:5" x14ac:dyDescent="0.3">
      <c r="A118" s="81" t="s">
        <v>133</v>
      </c>
      <c r="B118" s="16" t="s">
        <v>397</v>
      </c>
      <c r="C118" s="16" t="s">
        <v>378</v>
      </c>
      <c r="D118" s="16">
        <v>9.26</v>
      </c>
      <c r="E118" s="16">
        <v>1698</v>
      </c>
    </row>
    <row r="119" spans="1:5" x14ac:dyDescent="0.3">
      <c r="A119" s="81" t="s">
        <v>133</v>
      </c>
      <c r="B119" s="16" t="s">
        <v>398</v>
      </c>
      <c r="C119" s="16" t="s">
        <v>379</v>
      </c>
      <c r="D119" s="16">
        <v>8.36</v>
      </c>
      <c r="E119" s="16">
        <v>775</v>
      </c>
    </row>
    <row r="120" spans="1:5" x14ac:dyDescent="0.3">
      <c r="A120" s="81" t="s">
        <v>133</v>
      </c>
      <c r="B120" s="16" t="s">
        <v>398</v>
      </c>
      <c r="C120" s="16" t="s">
        <v>380</v>
      </c>
      <c r="D120" s="16">
        <v>8.89</v>
      </c>
      <c r="E120" s="16">
        <v>724</v>
      </c>
    </row>
    <row r="121" spans="1:5" x14ac:dyDescent="0.3">
      <c r="A121" s="81" t="s">
        <v>133</v>
      </c>
      <c r="B121" s="16" t="s">
        <v>399</v>
      </c>
      <c r="C121" s="16" t="s">
        <v>381</v>
      </c>
      <c r="D121" s="16">
        <v>7.9</v>
      </c>
      <c r="E121" s="16">
        <v>749</v>
      </c>
    </row>
    <row r="122" spans="1:5" x14ac:dyDescent="0.3">
      <c r="A122" s="81" t="s">
        <v>133</v>
      </c>
      <c r="B122" s="16" t="s">
        <v>399</v>
      </c>
      <c r="C122" s="16" t="s">
        <v>382</v>
      </c>
      <c r="D122" s="16">
        <v>10.34</v>
      </c>
      <c r="E122" s="16">
        <v>798</v>
      </c>
    </row>
    <row r="123" spans="1:5" x14ac:dyDescent="0.3">
      <c r="A123" s="81" t="s">
        <v>133</v>
      </c>
      <c r="B123" s="16" t="s">
        <v>400</v>
      </c>
      <c r="C123" s="16" t="s">
        <v>383</v>
      </c>
      <c r="D123" s="16">
        <v>11.23</v>
      </c>
      <c r="E123" s="16">
        <v>1529</v>
      </c>
    </row>
    <row r="124" spans="1:5" x14ac:dyDescent="0.3">
      <c r="A124" s="81" t="s">
        <v>133</v>
      </c>
      <c r="B124" s="16" t="s">
        <v>400</v>
      </c>
      <c r="C124" s="16" t="s">
        <v>384</v>
      </c>
      <c r="D124" s="16">
        <v>14.44</v>
      </c>
      <c r="E124" s="16">
        <v>1127</v>
      </c>
    </row>
    <row r="125" spans="1:5" x14ac:dyDescent="0.3">
      <c r="A125" s="81" t="s">
        <v>133</v>
      </c>
      <c r="B125" s="16" t="s">
        <v>401</v>
      </c>
      <c r="C125" s="16" t="s">
        <v>385</v>
      </c>
      <c r="D125" s="16">
        <v>11.63</v>
      </c>
      <c r="E125" s="16">
        <v>857</v>
      </c>
    </row>
    <row r="126" spans="1:5" x14ac:dyDescent="0.3">
      <c r="A126" s="81" t="s">
        <v>133</v>
      </c>
      <c r="B126" s="16" t="s">
        <v>402</v>
      </c>
      <c r="C126" s="16" t="s">
        <v>386</v>
      </c>
      <c r="D126" s="16">
        <v>11.54</v>
      </c>
      <c r="E126" s="16">
        <v>1406</v>
      </c>
    </row>
    <row r="127" spans="1:5" x14ac:dyDescent="0.3">
      <c r="A127" s="81" t="s">
        <v>133</v>
      </c>
      <c r="B127" s="16" t="s">
        <v>402</v>
      </c>
      <c r="C127" s="16" t="s">
        <v>387</v>
      </c>
      <c r="D127" s="16">
        <v>10.42</v>
      </c>
      <c r="E127" s="16">
        <v>887</v>
      </c>
    </row>
    <row r="128" spans="1:5" x14ac:dyDescent="0.3">
      <c r="A128" s="81" t="s">
        <v>133</v>
      </c>
      <c r="B128" s="16" t="s">
        <v>403</v>
      </c>
      <c r="C128" s="16" t="s">
        <v>388</v>
      </c>
      <c r="D128" s="16">
        <v>11.29</v>
      </c>
      <c r="E128" s="16">
        <v>706</v>
      </c>
    </row>
    <row r="129" spans="1:5" x14ac:dyDescent="0.3">
      <c r="A129" s="81" t="s">
        <v>133</v>
      </c>
      <c r="B129" s="16" t="s">
        <v>403</v>
      </c>
      <c r="C129" s="16" t="s">
        <v>389</v>
      </c>
      <c r="D129" s="16">
        <v>13.76</v>
      </c>
      <c r="E129" s="16">
        <v>539</v>
      </c>
    </row>
    <row r="130" spans="1:5" x14ac:dyDescent="0.3">
      <c r="A130" s="81" t="s">
        <v>133</v>
      </c>
      <c r="B130" s="16" t="s">
        <v>403</v>
      </c>
      <c r="C130" s="16" t="s">
        <v>391</v>
      </c>
      <c r="D130" s="16">
        <v>12.97</v>
      </c>
      <c r="E130" s="16">
        <v>652</v>
      </c>
    </row>
    <row r="131" spans="1:5" x14ac:dyDescent="0.3">
      <c r="A131" s="81" t="s">
        <v>133</v>
      </c>
      <c r="B131" s="16" t="s">
        <v>404</v>
      </c>
      <c r="C131" s="16" t="s">
        <v>390</v>
      </c>
      <c r="D131" s="16">
        <v>9.5399999999999991</v>
      </c>
      <c r="E131" s="16">
        <v>679</v>
      </c>
    </row>
    <row r="132" spans="1:5" x14ac:dyDescent="0.3">
      <c r="A132" s="81" t="s">
        <v>133</v>
      </c>
      <c r="B132" s="16" t="s">
        <v>404</v>
      </c>
      <c r="C132" s="16" t="s">
        <v>392</v>
      </c>
      <c r="D132" s="16">
        <v>12.31</v>
      </c>
      <c r="E132" s="16">
        <v>688</v>
      </c>
    </row>
    <row r="133" spans="1:5" x14ac:dyDescent="0.3">
      <c r="A133" s="81" t="s">
        <v>605</v>
      </c>
      <c r="B133" s="16" t="s">
        <v>430</v>
      </c>
      <c r="C133" s="16" t="s">
        <v>637</v>
      </c>
      <c r="D133" s="16">
        <v>22.15</v>
      </c>
      <c r="E133" s="16">
        <v>1362</v>
      </c>
    </row>
    <row r="134" spans="1:5" x14ac:dyDescent="0.3">
      <c r="A134" s="81" t="s">
        <v>611</v>
      </c>
      <c r="B134" s="16" t="s">
        <v>430</v>
      </c>
      <c r="C134" s="16" t="s">
        <v>637</v>
      </c>
      <c r="D134" s="16">
        <v>22.15</v>
      </c>
      <c r="E134" s="16">
        <v>1362</v>
      </c>
    </row>
    <row r="135" spans="1:5" x14ac:dyDescent="0.3">
      <c r="A135" s="81" t="s">
        <v>611</v>
      </c>
      <c r="B135" s="16" t="s">
        <v>430</v>
      </c>
      <c r="C135" s="16" t="s">
        <v>639</v>
      </c>
      <c r="D135" s="16">
        <v>22.25</v>
      </c>
      <c r="E135" s="16">
        <v>1359</v>
      </c>
    </row>
    <row r="136" spans="1:5" x14ac:dyDescent="0.3">
      <c r="A136" s="81" t="s">
        <v>625</v>
      </c>
      <c r="B136" s="16" t="s">
        <v>430</v>
      </c>
      <c r="C136" s="16" t="s">
        <v>639</v>
      </c>
      <c r="D136" s="16">
        <v>22.25</v>
      </c>
      <c r="E136" s="16">
        <v>1359</v>
      </c>
    </row>
    <row r="137" spans="1:5" x14ac:dyDescent="0.3">
      <c r="A137" s="81" t="s">
        <v>134</v>
      </c>
      <c r="B137" s="16" t="s">
        <v>502</v>
      </c>
      <c r="C137" s="16" t="s">
        <v>503</v>
      </c>
      <c r="D137" s="16">
        <v>18.59</v>
      </c>
      <c r="E137" s="16">
        <v>867</v>
      </c>
    </row>
    <row r="138" spans="1:5" x14ac:dyDescent="0.3">
      <c r="A138" s="81" t="s">
        <v>135</v>
      </c>
      <c r="B138" s="16" t="s">
        <v>502</v>
      </c>
      <c r="C138" s="16" t="s">
        <v>664</v>
      </c>
      <c r="D138" s="16">
        <v>17.059999999999999</v>
      </c>
      <c r="E138" s="16">
        <v>360</v>
      </c>
    </row>
    <row r="139" spans="1:5" x14ac:dyDescent="0.3">
      <c r="A139" s="81" t="s">
        <v>135</v>
      </c>
      <c r="B139" s="16" t="s">
        <v>502</v>
      </c>
      <c r="C139" s="16" t="s">
        <v>534</v>
      </c>
      <c r="D139" s="16">
        <v>16.579999999999998</v>
      </c>
      <c r="E139" s="16">
        <v>568</v>
      </c>
    </row>
    <row r="140" spans="1:5" x14ac:dyDescent="0.3">
      <c r="A140" s="81" t="s">
        <v>136</v>
      </c>
      <c r="B140" s="16" t="s">
        <v>502</v>
      </c>
      <c r="C140" s="16" t="s">
        <v>664</v>
      </c>
      <c r="D140" s="16">
        <v>17.059999999999999</v>
      </c>
      <c r="E140" s="16">
        <v>360</v>
      </c>
    </row>
    <row r="141" spans="1:5" x14ac:dyDescent="0.3">
      <c r="A141" s="81" t="s">
        <v>656</v>
      </c>
      <c r="B141" s="16" t="s">
        <v>502</v>
      </c>
      <c r="C141" s="16" t="s">
        <v>504</v>
      </c>
      <c r="D141" s="149">
        <v>21</v>
      </c>
      <c r="E141" s="16">
        <v>516</v>
      </c>
    </row>
    <row r="142" spans="1:5" x14ac:dyDescent="0.3">
      <c r="A142" s="81" t="s">
        <v>722</v>
      </c>
      <c r="B142" s="16" t="s">
        <v>926</v>
      </c>
      <c r="C142" s="16" t="s">
        <v>927</v>
      </c>
      <c r="D142" s="16">
        <v>17.88</v>
      </c>
      <c r="E142" s="16">
        <v>1351</v>
      </c>
    </row>
    <row r="143" spans="1:5" x14ac:dyDescent="0.3">
      <c r="A143" s="81" t="s">
        <v>723</v>
      </c>
      <c r="B143" s="16" t="s">
        <v>926</v>
      </c>
      <c r="C143" s="16" t="s">
        <v>929</v>
      </c>
      <c r="D143" s="149">
        <v>22.1</v>
      </c>
      <c r="E143" s="16">
        <v>1151</v>
      </c>
    </row>
    <row r="144" spans="1:5" x14ac:dyDescent="0.3">
      <c r="A144" s="81" t="s">
        <v>930</v>
      </c>
      <c r="B144" s="16" t="s">
        <v>430</v>
      </c>
      <c r="C144" s="16" t="s">
        <v>932</v>
      </c>
      <c r="D144" s="16">
        <v>26.79</v>
      </c>
      <c r="E144" s="16">
        <v>2466</v>
      </c>
    </row>
    <row r="145" spans="1:5" x14ac:dyDescent="0.3">
      <c r="A145" s="81" t="s">
        <v>930</v>
      </c>
      <c r="B145" s="16" t="s">
        <v>430</v>
      </c>
      <c r="C145" s="16" t="s">
        <v>933</v>
      </c>
      <c r="D145" s="16">
        <v>26.55</v>
      </c>
      <c r="E145" s="16">
        <v>2537</v>
      </c>
    </row>
    <row r="146" spans="1:5" x14ac:dyDescent="0.3">
      <c r="A146" s="81" t="s">
        <v>731</v>
      </c>
      <c r="B146" s="16" t="s">
        <v>935</v>
      </c>
      <c r="C146" s="16" t="s">
        <v>936</v>
      </c>
      <c r="D146" s="16">
        <v>22.51</v>
      </c>
      <c r="E146" s="16">
        <v>351</v>
      </c>
    </row>
    <row r="147" spans="1:5" x14ac:dyDescent="0.3">
      <c r="A147" s="81" t="s">
        <v>731</v>
      </c>
      <c r="B147" s="16" t="s">
        <v>935</v>
      </c>
      <c r="C147" s="16" t="s">
        <v>937</v>
      </c>
      <c r="D147" s="16">
        <v>17.84</v>
      </c>
      <c r="E147" s="16">
        <v>408</v>
      </c>
    </row>
    <row r="148" spans="1:5" x14ac:dyDescent="0.3">
      <c r="A148" s="81" t="s">
        <v>731</v>
      </c>
      <c r="B148" s="16" t="s">
        <v>935</v>
      </c>
      <c r="C148" s="16" t="s">
        <v>938</v>
      </c>
      <c r="D148" s="16">
        <v>20.62</v>
      </c>
      <c r="E148" s="16">
        <v>333</v>
      </c>
    </row>
    <row r="149" spans="1:5" x14ac:dyDescent="0.3">
      <c r="A149" s="81" t="s">
        <v>731</v>
      </c>
      <c r="B149" s="16" t="s">
        <v>935</v>
      </c>
      <c r="C149" s="16" t="s">
        <v>939</v>
      </c>
      <c r="D149" s="16">
        <v>17.89</v>
      </c>
      <c r="E149" s="16">
        <v>564</v>
      </c>
    </row>
    <row r="150" spans="1:5" x14ac:dyDescent="0.3">
      <c r="A150" s="81" t="s">
        <v>731</v>
      </c>
      <c r="B150" s="16" t="s">
        <v>935</v>
      </c>
      <c r="C150" s="16" t="s">
        <v>940</v>
      </c>
      <c r="D150" s="16">
        <v>17.64</v>
      </c>
      <c r="E150" s="16">
        <v>458</v>
      </c>
    </row>
    <row r="151" spans="1:5" x14ac:dyDescent="0.3">
      <c r="A151" s="81" t="s">
        <v>731</v>
      </c>
      <c r="B151" s="16" t="s">
        <v>935</v>
      </c>
      <c r="C151" s="16" t="s">
        <v>941</v>
      </c>
      <c r="D151" s="16">
        <v>21.66</v>
      </c>
      <c r="E151" s="16">
        <v>500</v>
      </c>
    </row>
    <row r="152" spans="1:5" x14ac:dyDescent="0.3">
      <c r="A152" s="81" t="s">
        <v>731</v>
      </c>
      <c r="B152" s="16" t="s">
        <v>935</v>
      </c>
      <c r="C152" s="16" t="s">
        <v>942</v>
      </c>
      <c r="D152" s="16">
        <v>20.190000000000001</v>
      </c>
      <c r="E152" s="16">
        <v>645</v>
      </c>
    </row>
    <row r="153" spans="1:5" x14ac:dyDescent="0.3">
      <c r="A153" s="81" t="s">
        <v>731</v>
      </c>
      <c r="B153" s="16" t="s">
        <v>460</v>
      </c>
      <c r="C153" s="16" t="s">
        <v>957</v>
      </c>
      <c r="D153" s="16">
        <v>23.98</v>
      </c>
      <c r="E153" s="16">
        <v>132</v>
      </c>
    </row>
    <row r="154" spans="1:5" x14ac:dyDescent="0.3">
      <c r="A154" s="81" t="s">
        <v>731</v>
      </c>
      <c r="B154" s="16" t="s">
        <v>460</v>
      </c>
      <c r="C154" s="16" t="s">
        <v>958</v>
      </c>
      <c r="D154" s="16">
        <v>23.02</v>
      </c>
      <c r="E154" s="16">
        <v>96</v>
      </c>
    </row>
    <row r="155" spans="1:5" x14ac:dyDescent="0.3">
      <c r="A155" s="81" t="s">
        <v>731</v>
      </c>
      <c r="B155" s="16" t="s">
        <v>943</v>
      </c>
      <c r="C155" s="16" t="s">
        <v>959</v>
      </c>
      <c r="D155" s="16">
        <v>23.42</v>
      </c>
      <c r="E155" s="16">
        <v>106</v>
      </c>
    </row>
    <row r="156" spans="1:5" x14ac:dyDescent="0.3">
      <c r="A156" s="81" t="s">
        <v>731</v>
      </c>
      <c r="B156" s="16" t="s">
        <v>943</v>
      </c>
      <c r="C156" s="16" t="s">
        <v>960</v>
      </c>
      <c r="D156" s="16">
        <v>12.99</v>
      </c>
      <c r="E156" s="16">
        <v>306</v>
      </c>
    </row>
    <row r="157" spans="1:5" x14ac:dyDescent="0.3">
      <c r="A157" s="81" t="s">
        <v>731</v>
      </c>
      <c r="B157" s="16" t="s">
        <v>943</v>
      </c>
      <c r="C157" s="16" t="s">
        <v>961</v>
      </c>
      <c r="D157" s="16">
        <v>13</v>
      </c>
      <c r="E157" s="16">
        <v>418</v>
      </c>
    </row>
    <row r="158" spans="1:5" x14ac:dyDescent="0.3">
      <c r="A158" s="81" t="s">
        <v>731</v>
      </c>
      <c r="B158" s="16" t="s">
        <v>943</v>
      </c>
      <c r="C158" s="16" t="s">
        <v>962</v>
      </c>
      <c r="D158" s="16">
        <v>24.21</v>
      </c>
      <c r="E158" s="16">
        <v>183</v>
      </c>
    </row>
    <row r="159" spans="1:5" x14ac:dyDescent="0.3">
      <c r="A159" s="81" t="s">
        <v>731</v>
      </c>
      <c r="B159" s="16" t="s">
        <v>943</v>
      </c>
      <c r="C159" s="16" t="s">
        <v>963</v>
      </c>
      <c r="D159" s="16">
        <v>23.07</v>
      </c>
      <c r="E159" s="16">
        <v>177</v>
      </c>
    </row>
    <row r="160" spans="1:5" x14ac:dyDescent="0.3">
      <c r="A160" s="81" t="s">
        <v>731</v>
      </c>
      <c r="B160" s="16" t="s">
        <v>943</v>
      </c>
      <c r="C160" s="16" t="s">
        <v>964</v>
      </c>
      <c r="D160" s="16">
        <v>20.97</v>
      </c>
      <c r="E160" s="16">
        <v>283</v>
      </c>
    </row>
    <row r="161" spans="1:5" x14ac:dyDescent="0.3">
      <c r="A161" s="81" t="s">
        <v>731</v>
      </c>
      <c r="B161" s="16" t="s">
        <v>943</v>
      </c>
      <c r="C161" s="16" t="s">
        <v>965</v>
      </c>
      <c r="D161" s="16">
        <v>16.82</v>
      </c>
      <c r="E161" s="16">
        <v>315</v>
      </c>
    </row>
    <row r="162" spans="1:5" x14ac:dyDescent="0.3">
      <c r="A162" s="81" t="s">
        <v>731</v>
      </c>
      <c r="B162" s="16" t="s">
        <v>943</v>
      </c>
      <c r="C162" s="16" t="s">
        <v>966</v>
      </c>
      <c r="D162" s="16">
        <v>13.67</v>
      </c>
      <c r="E162" s="16">
        <v>207</v>
      </c>
    </row>
    <row r="163" spans="1:5" x14ac:dyDescent="0.3">
      <c r="A163" s="81" t="s">
        <v>731</v>
      </c>
      <c r="B163" s="16" t="s">
        <v>944</v>
      </c>
      <c r="C163" s="16" t="s">
        <v>967</v>
      </c>
      <c r="D163" s="16">
        <v>16.77</v>
      </c>
      <c r="E163" s="16">
        <v>263</v>
      </c>
    </row>
    <row r="164" spans="1:5" x14ac:dyDescent="0.3">
      <c r="A164" s="81" t="s">
        <v>731</v>
      </c>
      <c r="B164" s="16" t="s">
        <v>944</v>
      </c>
      <c r="C164" s="16" t="s">
        <v>968</v>
      </c>
      <c r="D164" s="16">
        <v>14.8</v>
      </c>
      <c r="E164" s="16">
        <v>327</v>
      </c>
    </row>
    <row r="165" spans="1:5" x14ac:dyDescent="0.3">
      <c r="A165" s="81" t="s">
        <v>731</v>
      </c>
      <c r="B165" s="16" t="s">
        <v>944</v>
      </c>
      <c r="C165" s="16" t="s">
        <v>969</v>
      </c>
      <c r="D165" s="16">
        <v>15.15</v>
      </c>
      <c r="E165" s="16">
        <v>261</v>
      </c>
    </row>
    <row r="166" spans="1:5" x14ac:dyDescent="0.3">
      <c r="A166" s="81" t="s">
        <v>731</v>
      </c>
      <c r="B166" s="16" t="s">
        <v>944</v>
      </c>
      <c r="C166" s="16" t="s">
        <v>970</v>
      </c>
      <c r="D166" s="16">
        <v>17.28</v>
      </c>
      <c r="E166" s="16">
        <v>270</v>
      </c>
    </row>
    <row r="167" spans="1:5" x14ac:dyDescent="0.3">
      <c r="A167" s="81" t="s">
        <v>731</v>
      </c>
      <c r="B167" s="16" t="s">
        <v>944</v>
      </c>
      <c r="C167" s="16" t="s">
        <v>971</v>
      </c>
      <c r="D167" s="16">
        <v>17.32</v>
      </c>
      <c r="E167" s="16">
        <v>295</v>
      </c>
    </row>
    <row r="168" spans="1:5" x14ac:dyDescent="0.3">
      <c r="A168" s="81" t="s">
        <v>731</v>
      </c>
      <c r="B168" s="16" t="s">
        <v>944</v>
      </c>
      <c r="C168" s="16" t="s">
        <v>972</v>
      </c>
      <c r="D168" s="149">
        <v>15.6</v>
      </c>
      <c r="E168" s="16">
        <v>409</v>
      </c>
    </row>
    <row r="169" spans="1:5" x14ac:dyDescent="0.3">
      <c r="A169" s="81" t="s">
        <v>731</v>
      </c>
      <c r="B169" s="16" t="s">
        <v>944</v>
      </c>
      <c r="C169" s="16" t="s">
        <v>973</v>
      </c>
      <c r="D169" s="16">
        <v>14.39</v>
      </c>
      <c r="E169" s="16">
        <v>225</v>
      </c>
    </row>
    <row r="170" spans="1:5" x14ac:dyDescent="0.3">
      <c r="A170" s="81" t="s">
        <v>731</v>
      </c>
      <c r="B170" s="16" t="s">
        <v>945</v>
      </c>
      <c r="C170" s="16" t="s">
        <v>974</v>
      </c>
      <c r="D170" s="16">
        <v>16.68</v>
      </c>
      <c r="E170" s="16">
        <v>308</v>
      </c>
    </row>
    <row r="171" spans="1:5" x14ac:dyDescent="0.3">
      <c r="A171" s="81" t="s">
        <v>731</v>
      </c>
      <c r="B171" s="16" t="s">
        <v>945</v>
      </c>
      <c r="C171" s="16" t="s">
        <v>975</v>
      </c>
      <c r="D171" s="16">
        <v>18.989999999999998</v>
      </c>
      <c r="E171" s="16">
        <v>223</v>
      </c>
    </row>
    <row r="172" spans="1:5" x14ac:dyDescent="0.3">
      <c r="A172" s="81" t="s">
        <v>731</v>
      </c>
      <c r="B172" s="16" t="s">
        <v>945</v>
      </c>
      <c r="C172" s="16" t="s">
        <v>976</v>
      </c>
      <c r="D172" s="16">
        <v>18.28</v>
      </c>
      <c r="E172" s="16">
        <v>355</v>
      </c>
    </row>
    <row r="173" spans="1:5" x14ac:dyDescent="0.3">
      <c r="A173" s="81" t="s">
        <v>731</v>
      </c>
      <c r="B173" s="16" t="s">
        <v>945</v>
      </c>
      <c r="C173" s="16" t="s">
        <v>977</v>
      </c>
      <c r="D173" s="16">
        <v>16.309999999999999</v>
      </c>
      <c r="E173" s="16">
        <v>466</v>
      </c>
    </row>
    <row r="174" spans="1:5" x14ac:dyDescent="0.3">
      <c r="A174" s="81" t="s">
        <v>731</v>
      </c>
      <c r="B174" s="16" t="s">
        <v>945</v>
      </c>
      <c r="C174" s="16" t="s">
        <v>978</v>
      </c>
      <c r="D174" s="16">
        <v>16.61</v>
      </c>
      <c r="E174" s="16">
        <v>636</v>
      </c>
    </row>
    <row r="175" spans="1:5" x14ac:dyDescent="0.3">
      <c r="A175" s="81" t="s">
        <v>731</v>
      </c>
      <c r="B175" s="16" t="s">
        <v>945</v>
      </c>
      <c r="C175" s="16" t="s">
        <v>979</v>
      </c>
      <c r="D175" s="16">
        <v>14.84</v>
      </c>
      <c r="E175" s="16">
        <v>499</v>
      </c>
    </row>
    <row r="176" spans="1:5" x14ac:dyDescent="0.3">
      <c r="A176" s="81" t="s">
        <v>731</v>
      </c>
      <c r="B176" s="16" t="s">
        <v>945</v>
      </c>
      <c r="C176" s="16" t="s">
        <v>980</v>
      </c>
      <c r="D176" s="16">
        <v>17.59</v>
      </c>
      <c r="E176" s="16">
        <v>708</v>
      </c>
    </row>
    <row r="177" spans="1:5" x14ac:dyDescent="0.3">
      <c r="A177" s="81" t="s">
        <v>731</v>
      </c>
      <c r="B177" s="16" t="s">
        <v>946</v>
      </c>
      <c r="C177" s="16" t="s">
        <v>981</v>
      </c>
      <c r="D177" s="16">
        <v>13.99</v>
      </c>
      <c r="E177" s="16">
        <v>485</v>
      </c>
    </row>
    <row r="178" spans="1:5" x14ac:dyDescent="0.3">
      <c r="A178" s="81" t="s">
        <v>731</v>
      </c>
      <c r="B178" s="16" t="s">
        <v>946</v>
      </c>
      <c r="C178" s="16" t="s">
        <v>982</v>
      </c>
      <c r="D178" s="16">
        <v>16.350000000000001</v>
      </c>
      <c r="E178" s="16">
        <v>778</v>
      </c>
    </row>
    <row r="179" spans="1:5" x14ac:dyDescent="0.3">
      <c r="A179" s="81" t="s">
        <v>731</v>
      </c>
      <c r="B179" s="16" t="s">
        <v>946</v>
      </c>
      <c r="C179" s="16" t="s">
        <v>983</v>
      </c>
      <c r="D179" s="149">
        <v>15.3</v>
      </c>
      <c r="E179" s="16">
        <v>851</v>
      </c>
    </row>
    <row r="180" spans="1:5" x14ac:dyDescent="0.3">
      <c r="A180" s="81" t="s">
        <v>731</v>
      </c>
      <c r="B180" s="16" t="s">
        <v>947</v>
      </c>
      <c r="C180" s="16" t="s">
        <v>984</v>
      </c>
      <c r="D180" s="16">
        <v>13.89</v>
      </c>
      <c r="E180" s="16">
        <v>828</v>
      </c>
    </row>
    <row r="181" spans="1:5" x14ac:dyDescent="0.3">
      <c r="A181" s="81" t="s">
        <v>731</v>
      </c>
      <c r="B181" s="16" t="s">
        <v>947</v>
      </c>
      <c r="C181" s="16" t="s">
        <v>985</v>
      </c>
      <c r="D181" s="16">
        <v>13.66</v>
      </c>
      <c r="E181" s="16">
        <v>836</v>
      </c>
    </row>
    <row r="182" spans="1:5" x14ac:dyDescent="0.3">
      <c r="A182" s="81" t="s">
        <v>731</v>
      </c>
      <c r="B182" s="16" t="s">
        <v>947</v>
      </c>
      <c r="C182" s="16" t="s">
        <v>986</v>
      </c>
      <c r="D182" s="16">
        <v>14.19</v>
      </c>
      <c r="E182" s="16">
        <v>871</v>
      </c>
    </row>
    <row r="183" spans="1:5" x14ac:dyDescent="0.3">
      <c r="A183" s="81" t="s">
        <v>731</v>
      </c>
      <c r="B183" s="16" t="s">
        <v>947</v>
      </c>
      <c r="C183" s="16" t="s">
        <v>987</v>
      </c>
      <c r="D183" s="16">
        <v>12.39</v>
      </c>
      <c r="E183" s="16">
        <v>693</v>
      </c>
    </row>
    <row r="184" spans="1:5" x14ac:dyDescent="0.3">
      <c r="A184" s="81" t="s">
        <v>731</v>
      </c>
      <c r="B184" s="16" t="s">
        <v>947</v>
      </c>
      <c r="C184" s="16" t="s">
        <v>988</v>
      </c>
      <c r="D184" s="16">
        <v>11.78</v>
      </c>
      <c r="E184" s="16">
        <v>489</v>
      </c>
    </row>
    <row r="185" spans="1:5" x14ac:dyDescent="0.3">
      <c r="A185" s="81" t="s">
        <v>731</v>
      </c>
      <c r="B185" s="16" t="s">
        <v>948</v>
      </c>
      <c r="C185" s="16" t="s">
        <v>989</v>
      </c>
      <c r="D185" s="16">
        <v>5.9</v>
      </c>
      <c r="E185" s="16">
        <v>184</v>
      </c>
    </row>
    <row r="186" spans="1:5" x14ac:dyDescent="0.3">
      <c r="A186" s="81" t="s">
        <v>731</v>
      </c>
      <c r="B186" s="16" t="s">
        <v>948</v>
      </c>
      <c r="C186" s="16" t="s">
        <v>990</v>
      </c>
      <c r="D186" s="16">
        <v>12.06</v>
      </c>
      <c r="E186" s="16">
        <v>346</v>
      </c>
    </row>
    <row r="187" spans="1:5" x14ac:dyDescent="0.3">
      <c r="A187" s="81" t="s">
        <v>731</v>
      </c>
      <c r="B187" s="16" t="s">
        <v>948</v>
      </c>
      <c r="C187" s="16" t="s">
        <v>991</v>
      </c>
      <c r="D187" s="16">
        <v>10.93</v>
      </c>
      <c r="E187" s="16">
        <v>489</v>
      </c>
    </row>
    <row r="188" spans="1:5" x14ac:dyDescent="0.3">
      <c r="A188" s="81" t="s">
        <v>731</v>
      </c>
      <c r="B188" s="16" t="s">
        <v>948</v>
      </c>
      <c r="C188" s="16" t="s">
        <v>992</v>
      </c>
      <c r="D188" s="16">
        <v>8.74</v>
      </c>
      <c r="E188" s="16">
        <v>341</v>
      </c>
    </row>
    <row r="189" spans="1:5" x14ac:dyDescent="0.3">
      <c r="A189" s="81" t="s">
        <v>731</v>
      </c>
      <c r="B189" s="16" t="s">
        <v>949</v>
      </c>
      <c r="C189" s="16" t="s">
        <v>993</v>
      </c>
      <c r="D189" s="16">
        <v>9.92</v>
      </c>
      <c r="E189" s="16">
        <v>649</v>
      </c>
    </row>
    <row r="190" spans="1:5" x14ac:dyDescent="0.3">
      <c r="A190" s="81" t="s">
        <v>731</v>
      </c>
      <c r="B190" s="16" t="s">
        <v>949</v>
      </c>
      <c r="C190" s="16" t="s">
        <v>994</v>
      </c>
      <c r="D190" s="16">
        <v>11.35</v>
      </c>
      <c r="E190" s="16">
        <v>809</v>
      </c>
    </row>
    <row r="191" spans="1:5" x14ac:dyDescent="0.3">
      <c r="A191" s="81" t="s">
        <v>731</v>
      </c>
      <c r="B191" s="16" t="s">
        <v>949</v>
      </c>
      <c r="C191" s="16" t="s">
        <v>995</v>
      </c>
      <c r="D191" s="16">
        <v>9.83</v>
      </c>
      <c r="E191" s="16">
        <v>446</v>
      </c>
    </row>
    <row r="192" spans="1:5" x14ac:dyDescent="0.3">
      <c r="A192" s="81" t="s">
        <v>731</v>
      </c>
      <c r="B192" s="16" t="s">
        <v>950</v>
      </c>
      <c r="C192" s="16" t="s">
        <v>996</v>
      </c>
      <c r="D192" s="16">
        <v>6.98</v>
      </c>
      <c r="E192" s="16">
        <v>354</v>
      </c>
    </row>
    <row r="193" spans="1:5" x14ac:dyDescent="0.3">
      <c r="A193" s="81" t="s">
        <v>731</v>
      </c>
      <c r="B193" s="16" t="s">
        <v>950</v>
      </c>
      <c r="C193" s="16" t="s">
        <v>997</v>
      </c>
      <c r="D193" s="16">
        <v>8.24</v>
      </c>
      <c r="E193" s="16">
        <v>447</v>
      </c>
    </row>
    <row r="194" spans="1:5" x14ac:dyDescent="0.3">
      <c r="A194" s="81" t="s">
        <v>731</v>
      </c>
      <c r="B194" s="16" t="s">
        <v>951</v>
      </c>
      <c r="C194" s="16" t="s">
        <v>998</v>
      </c>
      <c r="D194" s="16">
        <v>10.24</v>
      </c>
      <c r="E194" s="16">
        <v>498</v>
      </c>
    </row>
    <row r="195" spans="1:5" x14ac:dyDescent="0.3">
      <c r="A195" s="81" t="s">
        <v>731</v>
      </c>
      <c r="B195" s="16" t="s">
        <v>951</v>
      </c>
      <c r="C195" s="16" t="s">
        <v>999</v>
      </c>
      <c r="D195" s="149">
        <v>9</v>
      </c>
      <c r="E195" s="16">
        <v>517</v>
      </c>
    </row>
    <row r="196" spans="1:5" x14ac:dyDescent="0.3">
      <c r="A196" s="81" t="s">
        <v>731</v>
      </c>
      <c r="B196" s="16" t="s">
        <v>951</v>
      </c>
      <c r="C196" s="16" t="s">
        <v>1000</v>
      </c>
      <c r="D196" s="16">
        <v>9.25</v>
      </c>
      <c r="E196" s="16">
        <v>728</v>
      </c>
    </row>
    <row r="197" spans="1:5" x14ac:dyDescent="0.3">
      <c r="A197" s="81" t="s">
        <v>731</v>
      </c>
      <c r="B197" s="16" t="s">
        <v>951</v>
      </c>
      <c r="C197" s="16" t="s">
        <v>1001</v>
      </c>
      <c r="D197" s="16">
        <v>7.71</v>
      </c>
      <c r="E197" s="16">
        <v>592</v>
      </c>
    </row>
    <row r="198" spans="1:5" x14ac:dyDescent="0.3">
      <c r="A198" s="81" t="s">
        <v>731</v>
      </c>
      <c r="B198" s="16" t="s">
        <v>951</v>
      </c>
      <c r="C198" s="16" t="s">
        <v>1002</v>
      </c>
      <c r="D198" s="16">
        <v>6.69</v>
      </c>
      <c r="E198" s="16">
        <v>554</v>
      </c>
    </row>
    <row r="199" spans="1:5" x14ac:dyDescent="0.3">
      <c r="A199" s="81" t="s">
        <v>731</v>
      </c>
      <c r="B199" s="16" t="s">
        <v>952</v>
      </c>
      <c r="C199" s="16" t="s">
        <v>1003</v>
      </c>
      <c r="D199" s="16">
        <v>6.19</v>
      </c>
      <c r="E199" s="16">
        <v>401</v>
      </c>
    </row>
    <row r="200" spans="1:5" x14ac:dyDescent="0.3">
      <c r="A200" s="81" t="s">
        <v>731</v>
      </c>
      <c r="B200" s="16" t="s">
        <v>952</v>
      </c>
      <c r="C200" s="16" t="s">
        <v>1004</v>
      </c>
      <c r="D200" s="16">
        <v>5.62</v>
      </c>
      <c r="E200" s="16">
        <v>398</v>
      </c>
    </row>
    <row r="201" spans="1:5" x14ac:dyDescent="0.3">
      <c r="A201" s="81" t="s">
        <v>731</v>
      </c>
      <c r="B201" s="16" t="s">
        <v>952</v>
      </c>
      <c r="C201" s="16" t="s">
        <v>1005</v>
      </c>
      <c r="D201" s="16">
        <v>4.79</v>
      </c>
      <c r="E201" s="16">
        <v>528</v>
      </c>
    </row>
    <row r="202" spans="1:5" x14ac:dyDescent="0.3">
      <c r="A202" s="81" t="s">
        <v>731</v>
      </c>
      <c r="B202" s="16" t="s">
        <v>952</v>
      </c>
      <c r="C202" s="16" t="s">
        <v>1006</v>
      </c>
      <c r="D202" s="16">
        <v>4.72</v>
      </c>
      <c r="E202" s="16">
        <v>545</v>
      </c>
    </row>
    <row r="203" spans="1:5" x14ac:dyDescent="0.3">
      <c r="A203" s="81" t="s">
        <v>731</v>
      </c>
      <c r="B203" s="16" t="s">
        <v>952</v>
      </c>
      <c r="C203" s="16" t="s">
        <v>1007</v>
      </c>
      <c r="D203" s="16">
        <v>5.67</v>
      </c>
      <c r="E203" s="16">
        <v>608</v>
      </c>
    </row>
    <row r="204" spans="1:5" x14ac:dyDescent="0.3">
      <c r="A204" s="81" t="s">
        <v>731</v>
      </c>
      <c r="B204" s="16" t="s">
        <v>953</v>
      </c>
      <c r="C204" s="16" t="s">
        <v>1008</v>
      </c>
      <c r="D204" s="16">
        <v>8.99</v>
      </c>
      <c r="E204" s="16">
        <v>363</v>
      </c>
    </row>
    <row r="205" spans="1:5" x14ac:dyDescent="0.3">
      <c r="A205" s="81" t="s">
        <v>731</v>
      </c>
      <c r="B205" s="16" t="s">
        <v>953</v>
      </c>
      <c r="C205" s="16" t="s">
        <v>1009</v>
      </c>
      <c r="D205" s="16">
        <v>6.76</v>
      </c>
      <c r="E205" s="16">
        <v>384</v>
      </c>
    </row>
    <row r="206" spans="1:5" x14ac:dyDescent="0.3">
      <c r="A206" s="81" t="s">
        <v>731</v>
      </c>
      <c r="B206" s="16" t="s">
        <v>953</v>
      </c>
      <c r="C206" s="16" t="s">
        <v>974</v>
      </c>
      <c r="D206" s="16">
        <v>6.63</v>
      </c>
      <c r="E206" s="16">
        <v>371</v>
      </c>
    </row>
    <row r="207" spans="1:5" x14ac:dyDescent="0.3">
      <c r="A207" s="81" t="s">
        <v>731</v>
      </c>
      <c r="B207" s="16" t="s">
        <v>954</v>
      </c>
      <c r="C207" s="16" t="s">
        <v>1010</v>
      </c>
      <c r="D207" s="149">
        <v>4.8</v>
      </c>
      <c r="E207" s="16">
        <v>282</v>
      </c>
    </row>
    <row r="208" spans="1:5" x14ac:dyDescent="0.3">
      <c r="A208" s="81" t="s">
        <v>731</v>
      </c>
      <c r="B208" s="16" t="s">
        <v>955</v>
      </c>
      <c r="C208" s="16" t="s">
        <v>1011</v>
      </c>
      <c r="D208" s="149">
        <v>5.7</v>
      </c>
      <c r="E208" s="16">
        <v>244</v>
      </c>
    </row>
    <row r="209" spans="1:5" x14ac:dyDescent="0.3">
      <c r="A209" s="81" t="s">
        <v>731</v>
      </c>
      <c r="B209" s="16" t="s">
        <v>956</v>
      </c>
      <c r="C209" s="16" t="s">
        <v>1012</v>
      </c>
      <c r="D209" s="16">
        <v>7.4</v>
      </c>
      <c r="E209" s="16">
        <v>89</v>
      </c>
    </row>
    <row r="210" spans="1:5" x14ac:dyDescent="0.3">
      <c r="A210" s="81" t="s">
        <v>731</v>
      </c>
      <c r="B210" s="16" t="s">
        <v>956</v>
      </c>
      <c r="C210" s="16" t="s">
        <v>1013</v>
      </c>
      <c r="D210" s="16">
        <v>6.3</v>
      </c>
      <c r="E210" s="16">
        <v>242</v>
      </c>
    </row>
    <row r="211" spans="1:5" x14ac:dyDescent="0.3">
      <c r="A211" s="81" t="s">
        <v>731</v>
      </c>
      <c r="B211" s="16" t="s">
        <v>956</v>
      </c>
      <c r="C211" s="16" t="s">
        <v>1014</v>
      </c>
      <c r="D211" s="16">
        <v>7.2</v>
      </c>
      <c r="E211" s="16">
        <v>233</v>
      </c>
    </row>
    <row r="212" spans="1:5" x14ac:dyDescent="0.3">
      <c r="A212" s="81" t="s">
        <v>732</v>
      </c>
      <c r="B212" s="16" t="s">
        <v>935</v>
      </c>
      <c r="C212" s="16" t="s">
        <v>936</v>
      </c>
      <c r="D212" s="16">
        <v>22.51</v>
      </c>
      <c r="E212" s="16">
        <v>351</v>
      </c>
    </row>
    <row r="213" spans="1:5" x14ac:dyDescent="0.3">
      <c r="A213" s="81" t="s">
        <v>732</v>
      </c>
      <c r="B213" s="16" t="s">
        <v>935</v>
      </c>
      <c r="C213" s="16" t="s">
        <v>937</v>
      </c>
      <c r="D213" s="16">
        <v>17.84</v>
      </c>
      <c r="E213" s="16">
        <v>408</v>
      </c>
    </row>
    <row r="214" spans="1:5" x14ac:dyDescent="0.3">
      <c r="A214" s="81" t="s">
        <v>732</v>
      </c>
      <c r="B214" s="16" t="s">
        <v>935</v>
      </c>
      <c r="C214" s="16" t="s">
        <v>939</v>
      </c>
      <c r="D214" s="16">
        <v>17.89</v>
      </c>
      <c r="E214" s="16">
        <v>564</v>
      </c>
    </row>
    <row r="215" spans="1:5" x14ac:dyDescent="0.3">
      <c r="A215" s="81" t="s">
        <v>732</v>
      </c>
      <c r="B215" s="16" t="s">
        <v>935</v>
      </c>
      <c r="C215" s="16" t="s">
        <v>940</v>
      </c>
      <c r="D215" s="16">
        <v>17.64</v>
      </c>
      <c r="E215" s="16">
        <v>458</v>
      </c>
    </row>
    <row r="216" spans="1:5" x14ac:dyDescent="0.3">
      <c r="A216" s="81" t="s">
        <v>732</v>
      </c>
      <c r="B216" s="16" t="s">
        <v>935</v>
      </c>
      <c r="C216" s="16" t="s">
        <v>941</v>
      </c>
      <c r="D216" s="16">
        <v>21.66</v>
      </c>
      <c r="E216" s="16">
        <v>500</v>
      </c>
    </row>
    <row r="217" spans="1:5" x14ac:dyDescent="0.3">
      <c r="A217" s="81" t="s">
        <v>732</v>
      </c>
      <c r="B217" s="16" t="s">
        <v>935</v>
      </c>
      <c r="C217" s="16" t="s">
        <v>1018</v>
      </c>
      <c r="D217" s="16">
        <v>23.65</v>
      </c>
      <c r="E217" s="16">
        <v>664</v>
      </c>
    </row>
    <row r="218" spans="1:5" x14ac:dyDescent="0.3">
      <c r="A218" s="81" t="s">
        <v>732</v>
      </c>
      <c r="B218" s="16" t="s">
        <v>943</v>
      </c>
      <c r="C218" s="16" t="s">
        <v>965</v>
      </c>
      <c r="D218" s="16">
        <v>16.82</v>
      </c>
      <c r="E218" s="16">
        <v>315</v>
      </c>
    </row>
    <row r="219" spans="1:5" x14ac:dyDescent="0.3">
      <c r="A219" s="81" t="s">
        <v>732</v>
      </c>
      <c r="B219" s="16" t="s">
        <v>943</v>
      </c>
      <c r="C219" s="16" t="s">
        <v>1019</v>
      </c>
      <c r="D219" s="16">
        <v>19.11</v>
      </c>
      <c r="E219" s="16">
        <v>203</v>
      </c>
    </row>
    <row r="220" spans="1:5" x14ac:dyDescent="0.3">
      <c r="A220" s="81" t="s">
        <v>732</v>
      </c>
      <c r="B220" s="16" t="s">
        <v>943</v>
      </c>
      <c r="C220" s="16" t="s">
        <v>1020</v>
      </c>
      <c r="D220" s="16">
        <v>17.86</v>
      </c>
      <c r="E220" s="16">
        <v>278</v>
      </c>
    </row>
    <row r="221" spans="1:5" x14ac:dyDescent="0.3">
      <c r="A221" s="81" t="s">
        <v>732</v>
      </c>
      <c r="B221" s="16" t="s">
        <v>943</v>
      </c>
      <c r="C221" s="16" t="s">
        <v>1021</v>
      </c>
      <c r="D221" s="16">
        <v>13.62</v>
      </c>
      <c r="E221" s="16">
        <v>498</v>
      </c>
    </row>
    <row r="222" spans="1:5" x14ac:dyDescent="0.3">
      <c r="A222" s="81" t="s">
        <v>732</v>
      </c>
      <c r="B222" s="16" t="s">
        <v>944</v>
      </c>
      <c r="C222" s="16" t="s">
        <v>967</v>
      </c>
      <c r="D222" s="16">
        <v>16.77</v>
      </c>
      <c r="E222" s="16">
        <v>263</v>
      </c>
    </row>
    <row r="223" spans="1:5" x14ac:dyDescent="0.3">
      <c r="A223" s="81" t="s">
        <v>732</v>
      </c>
      <c r="B223" s="16" t="s">
        <v>944</v>
      </c>
      <c r="C223" s="16" t="s">
        <v>1022</v>
      </c>
      <c r="D223" s="16">
        <v>16.61</v>
      </c>
      <c r="E223" s="16">
        <v>223</v>
      </c>
    </row>
    <row r="224" spans="1:5" x14ac:dyDescent="0.3">
      <c r="A224" s="81" t="s">
        <v>732</v>
      </c>
      <c r="B224" s="16" t="s">
        <v>944</v>
      </c>
      <c r="C224" s="16" t="s">
        <v>969</v>
      </c>
      <c r="D224" s="16">
        <v>15.15</v>
      </c>
      <c r="E224" s="16">
        <v>261</v>
      </c>
    </row>
    <row r="225" spans="1:5" x14ac:dyDescent="0.3">
      <c r="A225" s="81" t="s">
        <v>732</v>
      </c>
      <c r="B225" s="16" t="s">
        <v>944</v>
      </c>
      <c r="C225" s="16" t="s">
        <v>1023</v>
      </c>
      <c r="D225" s="16">
        <v>17.98</v>
      </c>
      <c r="E225" s="16">
        <v>319</v>
      </c>
    </row>
    <row r="226" spans="1:5" x14ac:dyDescent="0.3">
      <c r="A226" s="81" t="s">
        <v>732</v>
      </c>
      <c r="B226" s="16" t="s">
        <v>944</v>
      </c>
      <c r="C226" s="16" t="s">
        <v>971</v>
      </c>
      <c r="D226" s="16">
        <v>17.32</v>
      </c>
      <c r="E226" s="16">
        <v>295</v>
      </c>
    </row>
    <row r="227" spans="1:5" x14ac:dyDescent="0.3">
      <c r="A227" s="81" t="s">
        <v>732</v>
      </c>
      <c r="B227" s="16" t="s">
        <v>944</v>
      </c>
      <c r="C227" s="16" t="s">
        <v>972</v>
      </c>
      <c r="D227" s="149">
        <v>15.6</v>
      </c>
      <c r="E227" s="16">
        <v>409</v>
      </c>
    </row>
    <row r="228" spans="1:5" x14ac:dyDescent="0.3">
      <c r="A228" s="81" t="s">
        <v>732</v>
      </c>
      <c r="B228" s="16" t="s">
        <v>945</v>
      </c>
      <c r="C228" s="16" t="s">
        <v>1024</v>
      </c>
      <c r="D228" s="16">
        <v>23.54</v>
      </c>
      <c r="E228" s="16">
        <v>571</v>
      </c>
    </row>
    <row r="229" spans="1:5" x14ac:dyDescent="0.3">
      <c r="A229" s="81" t="s">
        <v>732</v>
      </c>
      <c r="B229" s="16" t="s">
        <v>945</v>
      </c>
      <c r="C229" s="16" t="s">
        <v>1025</v>
      </c>
      <c r="D229" s="16">
        <v>21.71</v>
      </c>
      <c r="E229" s="16">
        <v>699</v>
      </c>
    </row>
    <row r="230" spans="1:5" x14ac:dyDescent="0.3">
      <c r="A230" s="81" t="s">
        <v>732</v>
      </c>
      <c r="B230" s="16" t="s">
        <v>945</v>
      </c>
      <c r="C230" s="16" t="s">
        <v>1026</v>
      </c>
      <c r="D230" s="16">
        <v>22.63</v>
      </c>
      <c r="E230" s="16">
        <v>494</v>
      </c>
    </row>
    <row r="231" spans="1:5" x14ac:dyDescent="0.3">
      <c r="A231" s="81" t="s">
        <v>732</v>
      </c>
      <c r="B231" s="16" t="s">
        <v>945</v>
      </c>
      <c r="C231" s="16" t="s">
        <v>1027</v>
      </c>
      <c r="D231" s="16">
        <v>21.33</v>
      </c>
      <c r="E231" s="16">
        <v>529</v>
      </c>
    </row>
    <row r="232" spans="1:5" x14ac:dyDescent="0.3">
      <c r="A232" s="81" t="s">
        <v>732</v>
      </c>
      <c r="B232" s="16" t="s">
        <v>945</v>
      </c>
      <c r="C232" s="16" t="s">
        <v>1028</v>
      </c>
      <c r="D232" s="16">
        <v>16.41</v>
      </c>
      <c r="E232" s="16">
        <v>320</v>
      </c>
    </row>
    <row r="233" spans="1:5" x14ac:dyDescent="0.3">
      <c r="A233" s="81" t="s">
        <v>732</v>
      </c>
      <c r="B233" s="16" t="s">
        <v>945</v>
      </c>
      <c r="C233" s="16" t="s">
        <v>974</v>
      </c>
      <c r="D233" s="16">
        <v>16.68</v>
      </c>
      <c r="E233" s="16">
        <v>308</v>
      </c>
    </row>
    <row r="234" spans="1:5" x14ac:dyDescent="0.3">
      <c r="A234" s="81" t="s">
        <v>732</v>
      </c>
      <c r="B234" s="16" t="s">
        <v>945</v>
      </c>
      <c r="C234" s="16" t="s">
        <v>1029</v>
      </c>
      <c r="D234" s="16">
        <v>18.55</v>
      </c>
      <c r="E234" s="16">
        <v>532</v>
      </c>
    </row>
    <row r="235" spans="1:5" x14ac:dyDescent="0.3">
      <c r="A235" s="81" t="s">
        <v>732</v>
      </c>
      <c r="B235" s="16" t="s">
        <v>945</v>
      </c>
      <c r="C235" s="16" t="s">
        <v>977</v>
      </c>
      <c r="D235" s="16">
        <v>16.309999999999999</v>
      </c>
      <c r="E235" s="16">
        <v>466</v>
      </c>
    </row>
    <row r="236" spans="1:5" x14ac:dyDescent="0.3">
      <c r="A236" s="81" t="s">
        <v>732</v>
      </c>
      <c r="B236" s="16" t="s">
        <v>945</v>
      </c>
      <c r="C236" s="16" t="s">
        <v>979</v>
      </c>
      <c r="D236" s="16">
        <v>14.84</v>
      </c>
      <c r="E236" s="16">
        <v>499</v>
      </c>
    </row>
    <row r="237" spans="1:5" x14ac:dyDescent="0.3">
      <c r="A237" s="81" t="s">
        <v>732</v>
      </c>
      <c r="B237" s="16" t="s">
        <v>945</v>
      </c>
      <c r="C237" s="16" t="s">
        <v>1030</v>
      </c>
      <c r="D237" s="16">
        <v>16.87</v>
      </c>
      <c r="E237" s="16">
        <v>607</v>
      </c>
    </row>
    <row r="238" spans="1:5" x14ac:dyDescent="0.3">
      <c r="A238" s="81" t="s">
        <v>732</v>
      </c>
      <c r="B238" s="16" t="s">
        <v>945</v>
      </c>
      <c r="C238" s="16" t="s">
        <v>980</v>
      </c>
      <c r="D238" s="16">
        <v>17.59</v>
      </c>
      <c r="E238" s="16">
        <v>708</v>
      </c>
    </row>
    <row r="239" spans="1:5" x14ac:dyDescent="0.3">
      <c r="A239" s="81" t="s">
        <v>732</v>
      </c>
      <c r="B239" s="16" t="s">
        <v>947</v>
      </c>
      <c r="C239" s="16" t="s">
        <v>1031</v>
      </c>
      <c r="D239" s="16">
        <v>11.59</v>
      </c>
      <c r="E239" s="16">
        <v>504</v>
      </c>
    </row>
    <row r="240" spans="1:5" x14ac:dyDescent="0.3">
      <c r="A240" s="81" t="s">
        <v>732</v>
      </c>
      <c r="B240" s="16" t="s">
        <v>948</v>
      </c>
      <c r="C240" s="16" t="s">
        <v>990</v>
      </c>
      <c r="D240" s="16">
        <v>12.06</v>
      </c>
      <c r="E240" s="16">
        <v>346</v>
      </c>
    </row>
    <row r="241" spans="1:5" x14ac:dyDescent="0.3">
      <c r="A241" s="81" t="s">
        <v>732</v>
      </c>
      <c r="B241" s="16" t="s">
        <v>948</v>
      </c>
      <c r="C241" s="16" t="s">
        <v>1032</v>
      </c>
      <c r="D241" s="16">
        <v>12.41</v>
      </c>
      <c r="E241" s="16">
        <v>422</v>
      </c>
    </row>
    <row r="242" spans="1:5" x14ac:dyDescent="0.3">
      <c r="A242" s="81" t="s">
        <v>736</v>
      </c>
      <c r="B242" s="16" t="s">
        <v>945</v>
      </c>
      <c r="C242" s="16" t="s">
        <v>1035</v>
      </c>
      <c r="D242" s="16">
        <v>20.02</v>
      </c>
      <c r="E242" s="16">
        <v>917</v>
      </c>
    </row>
    <row r="243" spans="1:5" x14ac:dyDescent="0.3">
      <c r="A243" s="81" t="s">
        <v>736</v>
      </c>
      <c r="B243" s="16" t="s">
        <v>945</v>
      </c>
      <c r="C243" s="16" t="s">
        <v>1036</v>
      </c>
      <c r="D243" s="16">
        <v>20.29</v>
      </c>
      <c r="E243" s="16">
        <v>943</v>
      </c>
    </row>
    <row r="244" spans="1:5" x14ac:dyDescent="0.3">
      <c r="A244" s="81" t="s">
        <v>742</v>
      </c>
      <c r="B244" s="16" t="s">
        <v>935</v>
      </c>
      <c r="C244" s="16" t="s">
        <v>936</v>
      </c>
      <c r="D244" s="16">
        <v>22.51</v>
      </c>
      <c r="E244" s="16">
        <v>351</v>
      </c>
    </row>
    <row r="245" spans="1:5" x14ac:dyDescent="0.3">
      <c r="A245" s="81" t="s">
        <v>742</v>
      </c>
      <c r="B245" s="16" t="s">
        <v>943</v>
      </c>
      <c r="C245" s="16" t="s">
        <v>963</v>
      </c>
      <c r="D245" s="16">
        <v>23.07</v>
      </c>
      <c r="E245" s="16">
        <v>177</v>
      </c>
    </row>
    <row r="246" spans="1:5" x14ac:dyDescent="0.3">
      <c r="A246" s="81" t="s">
        <v>742</v>
      </c>
      <c r="B246" s="16" t="s">
        <v>943</v>
      </c>
      <c r="C246" s="16" t="s">
        <v>1038</v>
      </c>
      <c r="D246" s="16">
        <v>23.74</v>
      </c>
      <c r="E246" s="16">
        <v>161</v>
      </c>
    </row>
    <row r="247" spans="1:5" x14ac:dyDescent="0.3">
      <c r="A247" s="81" t="s">
        <v>761</v>
      </c>
      <c r="B247" s="16" t="s">
        <v>1040</v>
      </c>
      <c r="C247" s="16" t="s">
        <v>1041</v>
      </c>
      <c r="D247" s="16">
        <v>24.7</v>
      </c>
      <c r="E247" s="16">
        <v>1203</v>
      </c>
    </row>
    <row r="248" spans="1:5" x14ac:dyDescent="0.3">
      <c r="A248" s="81" t="s">
        <v>761</v>
      </c>
      <c r="B248" s="16" t="s">
        <v>1040</v>
      </c>
      <c r="C248" s="16" t="s">
        <v>1042</v>
      </c>
      <c r="D248" s="16">
        <v>24.73</v>
      </c>
      <c r="E248" s="16">
        <v>1150</v>
      </c>
    </row>
    <row r="249" spans="1:5" x14ac:dyDescent="0.3">
      <c r="A249" s="81" t="s">
        <v>761</v>
      </c>
      <c r="B249" s="16" t="s">
        <v>1040</v>
      </c>
      <c r="C249" s="16" t="s">
        <v>462</v>
      </c>
      <c r="D249" s="16">
        <v>25.44</v>
      </c>
      <c r="E249" s="16">
        <v>1353</v>
      </c>
    </row>
    <row r="250" spans="1:5" x14ac:dyDescent="0.3">
      <c r="A250" s="81" t="s">
        <v>761</v>
      </c>
      <c r="B250" s="16" t="s">
        <v>1040</v>
      </c>
      <c r="C250" s="16" t="s">
        <v>1043</v>
      </c>
      <c r="D250" s="16">
        <v>23.54</v>
      </c>
      <c r="E250" s="16">
        <v>972</v>
      </c>
    </row>
    <row r="251" spans="1:5" x14ac:dyDescent="0.3">
      <c r="A251" s="81" t="s">
        <v>778</v>
      </c>
      <c r="B251" s="16" t="s">
        <v>1040</v>
      </c>
      <c r="C251" s="16" t="s">
        <v>1045</v>
      </c>
      <c r="D251" s="16">
        <v>19.54</v>
      </c>
      <c r="E251" s="16">
        <v>993</v>
      </c>
    </row>
    <row r="252" spans="1:5" x14ac:dyDescent="0.3">
      <c r="A252" s="81" t="s">
        <v>785</v>
      </c>
      <c r="B252" s="16" t="s">
        <v>1047</v>
      </c>
      <c r="C252" s="16" t="s">
        <v>932</v>
      </c>
      <c r="D252" s="16">
        <v>20.96</v>
      </c>
      <c r="E252" s="16">
        <v>1722</v>
      </c>
    </row>
    <row r="253" spans="1:5" x14ac:dyDescent="0.3">
      <c r="A253" s="81" t="s">
        <v>785</v>
      </c>
      <c r="B253" s="16" t="s">
        <v>1047</v>
      </c>
      <c r="C253" s="16" t="s">
        <v>1048</v>
      </c>
      <c r="D253" s="16">
        <v>26.69</v>
      </c>
      <c r="E253" s="16">
        <v>2646</v>
      </c>
    </row>
    <row r="254" spans="1:5" x14ac:dyDescent="0.3">
      <c r="A254" s="81" t="s">
        <v>785</v>
      </c>
      <c r="B254" s="16" t="s">
        <v>1049</v>
      </c>
      <c r="C254" s="16" t="s">
        <v>1050</v>
      </c>
      <c r="D254" s="16">
        <v>20.72</v>
      </c>
      <c r="E254" s="16">
        <v>2431</v>
      </c>
    </row>
    <row r="255" spans="1:5" x14ac:dyDescent="0.3">
      <c r="A255" s="81" t="s">
        <v>785</v>
      </c>
      <c r="B255" s="16" t="s">
        <v>1049</v>
      </c>
      <c r="C255" s="16" t="s">
        <v>1051</v>
      </c>
      <c r="D255" s="16">
        <v>24.98</v>
      </c>
      <c r="E255" s="16">
        <v>3725</v>
      </c>
    </row>
    <row r="256" spans="1:5" x14ac:dyDescent="0.3">
      <c r="A256" s="81" t="s">
        <v>785</v>
      </c>
      <c r="B256" s="16" t="s">
        <v>1049</v>
      </c>
      <c r="C256" s="16" t="s">
        <v>1052</v>
      </c>
      <c r="D256" s="16">
        <v>23.25</v>
      </c>
      <c r="E256" s="16">
        <v>3045</v>
      </c>
    </row>
    <row r="257" spans="1:5" x14ac:dyDescent="0.3">
      <c r="A257" s="81" t="s">
        <v>785</v>
      </c>
      <c r="B257" s="16" t="s">
        <v>1053</v>
      </c>
      <c r="C257" s="16" t="s">
        <v>1054</v>
      </c>
      <c r="D257" s="16">
        <v>27.05</v>
      </c>
      <c r="E257" s="16">
        <v>2301</v>
      </c>
    </row>
    <row r="258" spans="1:5" x14ac:dyDescent="0.3">
      <c r="A258" s="81" t="s">
        <v>785</v>
      </c>
      <c r="B258" s="16" t="s">
        <v>430</v>
      </c>
      <c r="C258" s="16" t="s">
        <v>933</v>
      </c>
      <c r="D258" s="16">
        <v>26.55</v>
      </c>
      <c r="E258" s="16">
        <v>2537</v>
      </c>
    </row>
    <row r="259" spans="1:5" x14ac:dyDescent="0.3">
      <c r="A259" s="81" t="s">
        <v>785</v>
      </c>
      <c r="B259" s="16" t="s">
        <v>1055</v>
      </c>
      <c r="C259" s="16" t="s">
        <v>1056</v>
      </c>
      <c r="D259" s="16">
        <v>28.98</v>
      </c>
      <c r="E259" s="16">
        <v>960</v>
      </c>
    </row>
    <row r="260" spans="1:5" x14ac:dyDescent="0.3">
      <c r="A260" s="81" t="s">
        <v>790</v>
      </c>
      <c r="B260" s="16" t="s">
        <v>1058</v>
      </c>
      <c r="C260" s="16" t="s">
        <v>1059</v>
      </c>
      <c r="D260" s="16">
        <v>26.1</v>
      </c>
      <c r="E260" s="16">
        <v>1851</v>
      </c>
    </row>
    <row r="261" spans="1:5" x14ac:dyDescent="0.3">
      <c r="A261" s="81" t="s">
        <v>793</v>
      </c>
      <c r="B261" s="16" t="s">
        <v>1062</v>
      </c>
      <c r="C261" s="16" t="s">
        <v>1065</v>
      </c>
      <c r="D261" s="16">
        <v>23.3</v>
      </c>
      <c r="E261" s="16">
        <v>1468</v>
      </c>
    </row>
    <row r="262" spans="1:5" x14ac:dyDescent="0.3">
      <c r="A262" s="81" t="s">
        <v>809</v>
      </c>
      <c r="B262" s="16" t="s">
        <v>502</v>
      </c>
      <c r="C262" s="16" t="s">
        <v>664</v>
      </c>
      <c r="D262" s="16">
        <v>17.059999999999999</v>
      </c>
      <c r="E262" s="16">
        <v>360</v>
      </c>
    </row>
    <row r="263" spans="1:5" x14ac:dyDescent="0.3">
      <c r="A263" s="81" t="s">
        <v>814</v>
      </c>
      <c r="B263" s="16" t="s">
        <v>1062</v>
      </c>
      <c r="C263" s="16" t="s">
        <v>1069</v>
      </c>
      <c r="D263" s="16">
        <v>23.67</v>
      </c>
      <c r="E263" s="16">
        <v>1200</v>
      </c>
    </row>
    <row r="264" spans="1:5" x14ac:dyDescent="0.3">
      <c r="A264" s="81" t="s">
        <v>814</v>
      </c>
      <c r="B264" s="16" t="s">
        <v>1062</v>
      </c>
      <c r="C264" s="16" t="s">
        <v>1073</v>
      </c>
      <c r="D264" s="16">
        <v>14.48</v>
      </c>
      <c r="E264" s="16">
        <v>1371</v>
      </c>
    </row>
    <row r="265" spans="1:5" x14ac:dyDescent="0.3">
      <c r="A265" s="81" t="s">
        <v>814</v>
      </c>
      <c r="B265" s="16" t="s">
        <v>1070</v>
      </c>
      <c r="C265" s="16" t="s">
        <v>1072</v>
      </c>
      <c r="D265" s="16">
        <v>16.23</v>
      </c>
      <c r="E265" s="16">
        <v>1692</v>
      </c>
    </row>
    <row r="266" spans="1:5" x14ac:dyDescent="0.3">
      <c r="A266" s="81" t="s">
        <v>814</v>
      </c>
      <c r="B266" s="16" t="s">
        <v>1070</v>
      </c>
      <c r="C266" s="16" t="s">
        <v>1071</v>
      </c>
      <c r="D266" s="16">
        <v>14.76</v>
      </c>
      <c r="E266" s="16">
        <v>1606</v>
      </c>
    </row>
    <row r="267" spans="1:5" x14ac:dyDescent="0.3">
      <c r="A267" s="81" t="s">
        <v>814</v>
      </c>
      <c r="B267" s="16" t="s">
        <v>1074</v>
      </c>
      <c r="C267" s="16" t="s">
        <v>1075</v>
      </c>
      <c r="D267" s="16">
        <v>4.55</v>
      </c>
      <c r="E267" s="16">
        <v>1290</v>
      </c>
    </row>
    <row r="268" spans="1:5" x14ac:dyDescent="0.3">
      <c r="A268" s="81" t="s">
        <v>814</v>
      </c>
      <c r="B268" s="16" t="s">
        <v>1074</v>
      </c>
      <c r="C268" s="16" t="s">
        <v>1076</v>
      </c>
      <c r="D268" s="16">
        <v>6.1</v>
      </c>
      <c r="E268" s="16">
        <v>1365</v>
      </c>
    </row>
    <row r="269" spans="1:5" x14ac:dyDescent="0.3">
      <c r="A269" s="81" t="s">
        <v>814</v>
      </c>
      <c r="B269" s="16" t="s">
        <v>1074</v>
      </c>
      <c r="C269" s="16" t="s">
        <v>1077</v>
      </c>
      <c r="D269" s="16">
        <v>7.18</v>
      </c>
      <c r="E269" s="16">
        <v>1774</v>
      </c>
    </row>
    <row r="270" spans="1:5" x14ac:dyDescent="0.3">
      <c r="A270" s="81" t="s">
        <v>814</v>
      </c>
      <c r="B270" s="16" t="s">
        <v>1074</v>
      </c>
      <c r="C270" s="16" t="s">
        <v>1078</v>
      </c>
      <c r="D270" s="16">
        <v>9.49</v>
      </c>
      <c r="E270" s="16">
        <v>2090</v>
      </c>
    </row>
    <row r="271" spans="1:5" x14ac:dyDescent="0.3">
      <c r="A271" s="81" t="s">
        <v>814</v>
      </c>
      <c r="B271" s="16" t="s">
        <v>1074</v>
      </c>
      <c r="C271" s="16" t="s">
        <v>1079</v>
      </c>
      <c r="D271" s="16">
        <v>15.99</v>
      </c>
      <c r="E271" s="16">
        <v>2909</v>
      </c>
    </row>
    <row r="272" spans="1:5" x14ac:dyDescent="0.3">
      <c r="A272" s="81" t="s">
        <v>814</v>
      </c>
      <c r="B272" s="16" t="s">
        <v>1074</v>
      </c>
      <c r="C272" s="16" t="s">
        <v>1080</v>
      </c>
      <c r="D272" s="16">
        <v>7.3</v>
      </c>
      <c r="E272" s="16">
        <v>1214</v>
      </c>
    </row>
    <row r="273" spans="1:5" x14ac:dyDescent="0.3">
      <c r="A273" s="81" t="s">
        <v>831</v>
      </c>
      <c r="B273" s="16" t="s">
        <v>1082</v>
      </c>
      <c r="C273" s="16" t="s">
        <v>1083</v>
      </c>
      <c r="D273" s="16">
        <v>24.12</v>
      </c>
      <c r="E273" s="16">
        <v>3673</v>
      </c>
    </row>
    <row r="274" spans="1:5" x14ac:dyDescent="0.3">
      <c r="A274" s="81" t="s">
        <v>831</v>
      </c>
      <c r="B274" s="16" t="s">
        <v>1082</v>
      </c>
      <c r="C274" s="16" t="s">
        <v>1084</v>
      </c>
      <c r="D274" s="16">
        <v>24.62</v>
      </c>
      <c r="E274" s="16">
        <v>3088</v>
      </c>
    </row>
    <row r="275" spans="1:5" x14ac:dyDescent="0.3">
      <c r="A275" s="81" t="s">
        <v>831</v>
      </c>
      <c r="B275" s="16" t="s">
        <v>1058</v>
      </c>
      <c r="C275" s="16" t="s">
        <v>1085</v>
      </c>
      <c r="D275" s="16">
        <v>22.69</v>
      </c>
      <c r="E275" s="16">
        <v>3113</v>
      </c>
    </row>
    <row r="276" spans="1:5" x14ac:dyDescent="0.3">
      <c r="A276" s="81" t="s">
        <v>843</v>
      </c>
      <c r="B276" s="16" t="s">
        <v>1087</v>
      </c>
      <c r="C276" s="16" t="s">
        <v>1088</v>
      </c>
      <c r="D276" s="16">
        <v>26.6</v>
      </c>
      <c r="E276" s="16">
        <v>2719</v>
      </c>
    </row>
    <row r="277" spans="1:5" x14ac:dyDescent="0.3">
      <c r="A277" s="81" t="s">
        <v>843</v>
      </c>
      <c r="B277" s="16" t="s">
        <v>1087</v>
      </c>
      <c r="C277" s="16" t="s">
        <v>1089</v>
      </c>
      <c r="D277" s="16">
        <v>26.75</v>
      </c>
      <c r="E277" s="16">
        <v>3359</v>
      </c>
    </row>
    <row r="278" spans="1:5" x14ac:dyDescent="0.3">
      <c r="A278" s="81" t="s">
        <v>843</v>
      </c>
      <c r="B278" s="16" t="s">
        <v>1087</v>
      </c>
      <c r="C278" s="16" t="s">
        <v>1090</v>
      </c>
      <c r="D278" s="16">
        <v>26.56</v>
      </c>
      <c r="E278" s="16">
        <v>2884</v>
      </c>
    </row>
    <row r="279" spans="1:5" x14ac:dyDescent="0.3">
      <c r="A279" s="81" t="s">
        <v>843</v>
      </c>
      <c r="B279" s="16" t="s">
        <v>1087</v>
      </c>
      <c r="C279" s="16" t="s">
        <v>1091</v>
      </c>
      <c r="D279" s="16">
        <v>26.32</v>
      </c>
      <c r="E279" s="16">
        <v>2699</v>
      </c>
    </row>
    <row r="280" spans="1:5" x14ac:dyDescent="0.3">
      <c r="A280" s="81" t="s">
        <v>843</v>
      </c>
      <c r="B280" s="16" t="s">
        <v>1087</v>
      </c>
      <c r="C280" s="16" t="s">
        <v>1092</v>
      </c>
      <c r="D280" s="16">
        <v>27.65</v>
      </c>
      <c r="E280" s="16">
        <v>2676</v>
      </c>
    </row>
    <row r="281" spans="1:5" x14ac:dyDescent="0.3">
      <c r="A281" s="81" t="s">
        <v>843</v>
      </c>
      <c r="B281" s="16" t="s">
        <v>1093</v>
      </c>
      <c r="C281" s="16" t="s">
        <v>1094</v>
      </c>
      <c r="D281" s="16">
        <v>26.02</v>
      </c>
      <c r="E281" s="16">
        <v>3542</v>
      </c>
    </row>
    <row r="282" spans="1:5" x14ac:dyDescent="0.3">
      <c r="A282" s="81" t="s">
        <v>843</v>
      </c>
      <c r="B282" s="16" t="s">
        <v>1093</v>
      </c>
      <c r="C282" s="16" t="s">
        <v>1095</v>
      </c>
      <c r="D282" s="16">
        <v>25.8</v>
      </c>
      <c r="E282" s="16">
        <v>2642</v>
      </c>
    </row>
    <row r="283" spans="1:5" x14ac:dyDescent="0.3">
      <c r="A283" s="81" t="s">
        <v>860</v>
      </c>
      <c r="B283" s="16" t="s">
        <v>522</v>
      </c>
      <c r="C283" s="16" t="s">
        <v>525</v>
      </c>
      <c r="D283" s="16">
        <v>24.74</v>
      </c>
      <c r="E283" s="16">
        <v>1155</v>
      </c>
    </row>
    <row r="284" spans="1:5" x14ac:dyDescent="0.3">
      <c r="A284" s="81" t="s">
        <v>861</v>
      </c>
      <c r="B284" s="16" t="s">
        <v>522</v>
      </c>
      <c r="C284" s="16" t="s">
        <v>525</v>
      </c>
      <c r="D284" s="16">
        <v>24.74</v>
      </c>
      <c r="E284" s="16">
        <v>1155</v>
      </c>
    </row>
    <row r="285" spans="1:5" x14ac:dyDescent="0.3">
      <c r="A285" s="81" t="s">
        <v>871</v>
      </c>
      <c r="B285" s="16" t="s">
        <v>1062</v>
      </c>
      <c r="C285" s="16" t="s">
        <v>1099</v>
      </c>
      <c r="D285" s="16">
        <v>28.95</v>
      </c>
      <c r="E285" s="16">
        <v>770</v>
      </c>
    </row>
    <row r="286" spans="1:5" x14ac:dyDescent="0.3">
      <c r="A286" s="81" t="s">
        <v>871</v>
      </c>
      <c r="B286" s="16" t="s">
        <v>1062</v>
      </c>
      <c r="C286" s="16" t="s">
        <v>1100</v>
      </c>
      <c r="D286" s="16">
        <v>28.03</v>
      </c>
      <c r="E286" s="16">
        <v>547</v>
      </c>
    </row>
    <row r="287" spans="1:5" x14ac:dyDescent="0.3">
      <c r="A287" s="81" t="s">
        <v>879</v>
      </c>
      <c r="B287" s="16" t="s">
        <v>1102</v>
      </c>
      <c r="C287" s="16" t="s">
        <v>1103</v>
      </c>
      <c r="D287" s="16">
        <v>24.05</v>
      </c>
      <c r="E287" s="16">
        <v>1419</v>
      </c>
    </row>
    <row r="288" spans="1:5" x14ac:dyDescent="0.3">
      <c r="A288" s="81" t="s">
        <v>879</v>
      </c>
      <c r="B288" s="16" t="s">
        <v>1102</v>
      </c>
      <c r="C288" s="16" t="s">
        <v>1104</v>
      </c>
      <c r="D288" s="16">
        <v>26.15</v>
      </c>
      <c r="E288" s="16">
        <v>2441</v>
      </c>
    </row>
    <row r="289" spans="1:5" x14ac:dyDescent="0.3">
      <c r="A289" s="81" t="s">
        <v>879</v>
      </c>
      <c r="B289" s="16" t="s">
        <v>1102</v>
      </c>
      <c r="C289" s="16" t="s">
        <v>1105</v>
      </c>
      <c r="D289" s="16">
        <v>27.53</v>
      </c>
      <c r="E289" s="16">
        <v>1726</v>
      </c>
    </row>
    <row r="290" spans="1:5" x14ac:dyDescent="0.3">
      <c r="A290" s="81" t="s">
        <v>879</v>
      </c>
      <c r="B290" s="16" t="s">
        <v>1102</v>
      </c>
      <c r="C290" s="16" t="s">
        <v>1106</v>
      </c>
      <c r="D290" s="16">
        <v>26.99</v>
      </c>
      <c r="E290" s="16">
        <v>1678</v>
      </c>
    </row>
    <row r="291" spans="1:5" x14ac:dyDescent="0.3">
      <c r="A291" s="81" t="s">
        <v>879</v>
      </c>
      <c r="B291" s="16" t="s">
        <v>1102</v>
      </c>
      <c r="C291" s="16" t="s">
        <v>1107</v>
      </c>
      <c r="D291" s="16">
        <v>27.26</v>
      </c>
      <c r="E291" s="16">
        <v>2831</v>
      </c>
    </row>
    <row r="292" spans="1:5" x14ac:dyDescent="0.3">
      <c r="A292" s="81" t="s">
        <v>879</v>
      </c>
      <c r="B292" s="16" t="s">
        <v>1102</v>
      </c>
      <c r="C292" s="16" t="s">
        <v>1108</v>
      </c>
      <c r="D292" s="16">
        <v>26.99</v>
      </c>
      <c r="E292" s="16">
        <v>3408</v>
      </c>
    </row>
    <row r="293" spans="1:5" x14ac:dyDescent="0.3">
      <c r="A293" s="81" t="s">
        <v>879</v>
      </c>
      <c r="B293" s="16" t="s">
        <v>1102</v>
      </c>
      <c r="C293" s="16" t="s">
        <v>1109</v>
      </c>
      <c r="D293" s="16">
        <v>27.36</v>
      </c>
      <c r="E293" s="16">
        <v>2488</v>
      </c>
    </row>
    <row r="294" spans="1:5" x14ac:dyDescent="0.3">
      <c r="A294" s="81" t="s">
        <v>879</v>
      </c>
      <c r="B294" s="16" t="s">
        <v>1102</v>
      </c>
      <c r="C294" s="16" t="s">
        <v>1110</v>
      </c>
      <c r="D294" s="16">
        <v>27.93</v>
      </c>
      <c r="E294" s="16">
        <v>2418</v>
      </c>
    </row>
    <row r="295" spans="1:5" x14ac:dyDescent="0.3">
      <c r="A295" s="81" t="s">
        <v>879</v>
      </c>
      <c r="B295" s="16" t="s">
        <v>1102</v>
      </c>
      <c r="C295" s="16" t="s">
        <v>1111</v>
      </c>
      <c r="D295" s="16">
        <v>27.77</v>
      </c>
      <c r="E295" s="16">
        <v>1942</v>
      </c>
    </row>
    <row r="296" spans="1:5" x14ac:dyDescent="0.3">
      <c r="A296" s="81" t="s">
        <v>879</v>
      </c>
      <c r="B296" s="16" t="s">
        <v>1102</v>
      </c>
      <c r="C296" s="16" t="s">
        <v>1112</v>
      </c>
      <c r="D296" s="16">
        <v>27.92</v>
      </c>
      <c r="E296" s="16">
        <v>2337</v>
      </c>
    </row>
    <row r="297" spans="1:5" x14ac:dyDescent="0.3">
      <c r="A297" s="81" t="s">
        <v>879</v>
      </c>
      <c r="B297" s="16" t="s">
        <v>1102</v>
      </c>
      <c r="C297" s="16" t="s">
        <v>1113</v>
      </c>
      <c r="D297" s="16">
        <v>28.18</v>
      </c>
      <c r="E297" s="16">
        <v>2155</v>
      </c>
    </row>
    <row r="298" spans="1:5" x14ac:dyDescent="0.3">
      <c r="A298" s="81" t="s">
        <v>879</v>
      </c>
      <c r="B298" s="16" t="s">
        <v>1102</v>
      </c>
      <c r="C298" s="16" t="s">
        <v>1114</v>
      </c>
      <c r="D298" s="16">
        <v>28</v>
      </c>
      <c r="E298" s="16">
        <v>2052</v>
      </c>
    </row>
    <row r="299" spans="1:5" x14ac:dyDescent="0.3">
      <c r="A299" s="81" t="s">
        <v>879</v>
      </c>
      <c r="B299" s="16" t="s">
        <v>1102</v>
      </c>
      <c r="C299" s="16" t="s">
        <v>1115</v>
      </c>
      <c r="D299" s="16">
        <v>26.87</v>
      </c>
      <c r="E299" s="16">
        <v>2354</v>
      </c>
    </row>
    <row r="300" spans="1:5" x14ac:dyDescent="0.3">
      <c r="A300" s="81" t="s">
        <v>879</v>
      </c>
      <c r="B300" s="16" t="s">
        <v>1102</v>
      </c>
      <c r="C300" s="16" t="s">
        <v>1116</v>
      </c>
      <c r="D300" s="16">
        <v>27.37</v>
      </c>
      <c r="E300" s="16">
        <v>2559</v>
      </c>
    </row>
    <row r="301" spans="1:5" x14ac:dyDescent="0.3">
      <c r="A301" s="81" t="s">
        <v>879</v>
      </c>
      <c r="B301" s="16" t="s">
        <v>1093</v>
      </c>
      <c r="C301" s="16" t="s">
        <v>1117</v>
      </c>
      <c r="D301" s="16">
        <v>27.59</v>
      </c>
      <c r="E301" s="16">
        <v>2410</v>
      </c>
    </row>
    <row r="302" spans="1:5" x14ac:dyDescent="0.3">
      <c r="A302" s="81" t="s">
        <v>879</v>
      </c>
      <c r="B302" s="16" t="s">
        <v>1093</v>
      </c>
      <c r="C302" s="16" t="s">
        <v>1118</v>
      </c>
      <c r="D302" s="16">
        <v>27.41</v>
      </c>
      <c r="E302" s="16">
        <v>2495</v>
      </c>
    </row>
    <row r="303" spans="1:5" x14ac:dyDescent="0.3">
      <c r="A303" s="81" t="s">
        <v>879</v>
      </c>
      <c r="B303" s="16" t="s">
        <v>1093</v>
      </c>
      <c r="C303" s="16" t="s">
        <v>1119</v>
      </c>
      <c r="D303" s="16">
        <v>26.98</v>
      </c>
      <c r="E303" s="16">
        <v>2603</v>
      </c>
    </row>
    <row r="304" spans="1:5" x14ac:dyDescent="0.3">
      <c r="A304" s="81" t="s">
        <v>879</v>
      </c>
      <c r="B304" s="16" t="s">
        <v>1093</v>
      </c>
      <c r="C304" s="16" t="s">
        <v>1094</v>
      </c>
      <c r="D304" s="16">
        <v>26.02</v>
      </c>
      <c r="E304" s="16">
        <v>3542</v>
      </c>
    </row>
    <row r="305" spans="1:5" x14ac:dyDescent="0.3">
      <c r="A305" s="81" t="s">
        <v>879</v>
      </c>
      <c r="B305" s="16" t="s">
        <v>1093</v>
      </c>
      <c r="C305" s="16" t="s">
        <v>1095</v>
      </c>
      <c r="D305" s="16">
        <v>25.8</v>
      </c>
      <c r="E305" s="16">
        <v>2642</v>
      </c>
    </row>
    <row r="306" spans="1:5" x14ac:dyDescent="0.3">
      <c r="A306" s="81" t="s">
        <v>879</v>
      </c>
      <c r="B306" s="16" t="s">
        <v>1087</v>
      </c>
      <c r="C306" s="16" t="s">
        <v>1091</v>
      </c>
      <c r="D306" s="16">
        <v>26.32</v>
      </c>
      <c r="E306" s="16">
        <v>2699</v>
      </c>
    </row>
    <row r="307" spans="1:5" x14ac:dyDescent="0.3">
      <c r="A307" s="81" t="s">
        <v>879</v>
      </c>
      <c r="B307" s="16" t="s">
        <v>1087</v>
      </c>
      <c r="C307" s="16" t="s">
        <v>1089</v>
      </c>
      <c r="D307" s="16">
        <v>26.75</v>
      </c>
      <c r="E307" s="16">
        <v>3359</v>
      </c>
    </row>
    <row r="308" spans="1:5" x14ac:dyDescent="0.3">
      <c r="A308" s="81" t="s">
        <v>879</v>
      </c>
      <c r="B308" s="16" t="s">
        <v>1087</v>
      </c>
      <c r="C308" s="16" t="s">
        <v>1090</v>
      </c>
      <c r="D308" s="16">
        <v>26.56</v>
      </c>
      <c r="E308" s="16">
        <v>2884</v>
      </c>
    </row>
    <row r="309" spans="1:5" x14ac:dyDescent="0.3">
      <c r="A309" s="81" t="s">
        <v>879</v>
      </c>
      <c r="B309" s="16" t="s">
        <v>1087</v>
      </c>
      <c r="C309" s="16" t="s">
        <v>1120</v>
      </c>
      <c r="D309" s="16">
        <v>25.52</v>
      </c>
      <c r="E309" s="16">
        <v>2518</v>
      </c>
    </row>
    <row r="310" spans="1:5" x14ac:dyDescent="0.3">
      <c r="A310" s="81" t="s">
        <v>879</v>
      </c>
      <c r="B310" s="16" t="s">
        <v>1087</v>
      </c>
      <c r="C310" s="16" t="s">
        <v>1121</v>
      </c>
      <c r="D310" s="16">
        <v>26.33</v>
      </c>
      <c r="E310" s="16">
        <v>2807</v>
      </c>
    </row>
    <row r="311" spans="1:5" x14ac:dyDescent="0.3">
      <c r="A311" s="81" t="s">
        <v>879</v>
      </c>
      <c r="B311" s="16" t="s">
        <v>1087</v>
      </c>
      <c r="C311" s="16" t="s">
        <v>1088</v>
      </c>
      <c r="D311" s="16">
        <v>26.6</v>
      </c>
      <c r="E311" s="16">
        <v>2719</v>
      </c>
    </row>
    <row r="312" spans="1:5" x14ac:dyDescent="0.3">
      <c r="A312" s="81" t="s">
        <v>879</v>
      </c>
      <c r="B312" s="16" t="s">
        <v>1087</v>
      </c>
      <c r="C312" s="16" t="s">
        <v>1122</v>
      </c>
      <c r="D312" s="16">
        <v>27.84</v>
      </c>
      <c r="E312" s="16">
        <v>2502</v>
      </c>
    </row>
    <row r="313" spans="1:5" x14ac:dyDescent="0.3">
      <c r="A313" s="81" t="s">
        <v>889</v>
      </c>
      <c r="B313" s="16" t="s">
        <v>1124</v>
      </c>
      <c r="C313" s="16" t="s">
        <v>1125</v>
      </c>
      <c r="D313" s="16">
        <v>26.69</v>
      </c>
      <c r="E313" s="16">
        <v>2444</v>
      </c>
    </row>
    <row r="314" spans="1:5" x14ac:dyDescent="0.3">
      <c r="A314" s="81" t="s">
        <v>889</v>
      </c>
      <c r="B314" s="16" t="s">
        <v>1053</v>
      </c>
      <c r="C314" s="16" t="s">
        <v>1126</v>
      </c>
      <c r="D314" s="16">
        <v>26.41</v>
      </c>
      <c r="E314" s="16">
        <v>2315</v>
      </c>
    </row>
    <row r="315" spans="1:5" x14ac:dyDescent="0.3">
      <c r="A315" s="81" t="s">
        <v>889</v>
      </c>
      <c r="B315" s="16" t="s">
        <v>1055</v>
      </c>
      <c r="C315" s="16" t="s">
        <v>1056</v>
      </c>
      <c r="D315" s="16">
        <v>28.98</v>
      </c>
      <c r="E315" s="16">
        <v>960</v>
      </c>
    </row>
    <row r="316" spans="1:5" x14ac:dyDescent="0.3">
      <c r="A316" s="81" t="s">
        <v>889</v>
      </c>
      <c r="B316" s="16" t="s">
        <v>430</v>
      </c>
      <c r="C316" s="16" t="s">
        <v>1128</v>
      </c>
      <c r="D316" s="16">
        <v>26.75</v>
      </c>
      <c r="E316" s="16">
        <v>735</v>
      </c>
    </row>
    <row r="317" spans="1:5" x14ac:dyDescent="0.3">
      <c r="A317" s="81" t="s">
        <v>889</v>
      </c>
      <c r="B317" s="16" t="s">
        <v>430</v>
      </c>
      <c r="C317" s="16" t="s">
        <v>1129</v>
      </c>
      <c r="D317" s="16">
        <v>26.93</v>
      </c>
      <c r="E317" s="16">
        <v>614</v>
      </c>
    </row>
    <row r="318" spans="1:5" x14ac:dyDescent="0.3">
      <c r="A318" s="81" t="s">
        <v>889</v>
      </c>
      <c r="B318" s="16" t="s">
        <v>430</v>
      </c>
      <c r="C318" s="16" t="s">
        <v>1130</v>
      </c>
      <c r="D318" s="16">
        <v>25.37</v>
      </c>
      <c r="E318" s="16">
        <v>655</v>
      </c>
    </row>
    <row r="319" spans="1:5" x14ac:dyDescent="0.3">
      <c r="A319" s="81" t="s">
        <v>889</v>
      </c>
      <c r="B319" s="16" t="s">
        <v>430</v>
      </c>
      <c r="C319" s="16" t="s">
        <v>1131</v>
      </c>
      <c r="D319" s="16">
        <v>25.11</v>
      </c>
      <c r="E319" s="16">
        <v>645</v>
      </c>
    </row>
    <row r="320" spans="1:5" x14ac:dyDescent="0.3">
      <c r="A320" s="81" t="s">
        <v>889</v>
      </c>
      <c r="B320" s="16" t="s">
        <v>430</v>
      </c>
      <c r="C320" s="16" t="s">
        <v>1132</v>
      </c>
      <c r="D320" s="16">
        <v>25.11</v>
      </c>
      <c r="E320" s="16">
        <v>946</v>
      </c>
    </row>
    <row r="321" spans="1:5" x14ac:dyDescent="0.3">
      <c r="A321" s="81" t="s">
        <v>889</v>
      </c>
      <c r="B321" s="16" t="s">
        <v>430</v>
      </c>
      <c r="C321" s="16" t="s">
        <v>1133</v>
      </c>
      <c r="D321" s="16">
        <v>24.82</v>
      </c>
      <c r="E321" s="16">
        <v>791</v>
      </c>
    </row>
    <row r="322" spans="1:5" x14ac:dyDescent="0.3">
      <c r="A322" s="81" t="s">
        <v>889</v>
      </c>
      <c r="B322" s="16" t="s">
        <v>430</v>
      </c>
      <c r="C322" s="16" t="s">
        <v>1134</v>
      </c>
      <c r="D322" s="16">
        <v>22.67</v>
      </c>
      <c r="E322" s="16">
        <v>1260</v>
      </c>
    </row>
    <row r="323" spans="1:5" x14ac:dyDescent="0.3">
      <c r="A323" s="81" t="s">
        <v>889</v>
      </c>
      <c r="B323" s="16" t="s">
        <v>430</v>
      </c>
      <c r="C323" s="16" t="s">
        <v>1135</v>
      </c>
      <c r="D323" s="16">
        <v>23.62</v>
      </c>
      <c r="E323" s="16">
        <v>1238</v>
      </c>
    </row>
    <row r="324" spans="1:5" x14ac:dyDescent="0.3">
      <c r="A324" s="81" t="s">
        <v>138</v>
      </c>
      <c r="B324" s="16" t="s">
        <v>421</v>
      </c>
      <c r="C324" s="16" t="s">
        <v>1142</v>
      </c>
      <c r="D324" s="16">
        <v>10.87</v>
      </c>
      <c r="E324" s="16">
        <v>190</v>
      </c>
    </row>
    <row r="325" spans="1:5" x14ac:dyDescent="0.3">
      <c r="A325" s="81" t="s">
        <v>138</v>
      </c>
      <c r="B325" s="16" t="s">
        <v>421</v>
      </c>
      <c r="C325" s="16" t="s">
        <v>1143</v>
      </c>
      <c r="D325" s="16">
        <v>11.8</v>
      </c>
      <c r="E325" s="16">
        <v>365</v>
      </c>
    </row>
    <row r="326" spans="1:5" x14ac:dyDescent="0.3">
      <c r="A326" s="81" t="s">
        <v>138</v>
      </c>
      <c r="B326" s="16" t="s">
        <v>421</v>
      </c>
      <c r="C326" s="16" t="s">
        <v>1144</v>
      </c>
      <c r="D326" s="16">
        <v>10.33</v>
      </c>
      <c r="E326" s="16">
        <v>505</v>
      </c>
    </row>
    <row r="327" spans="1:5" x14ac:dyDescent="0.3">
      <c r="A327" s="81" t="s">
        <v>138</v>
      </c>
      <c r="B327" s="16" t="s">
        <v>421</v>
      </c>
      <c r="C327" s="16" t="s">
        <v>1145</v>
      </c>
      <c r="D327" s="16">
        <v>11.71</v>
      </c>
      <c r="E327" s="16">
        <v>632</v>
      </c>
    </row>
    <row r="328" spans="1:5" x14ac:dyDescent="0.3">
      <c r="A328" s="81" t="s">
        <v>138</v>
      </c>
      <c r="B328" s="16" t="s">
        <v>421</v>
      </c>
      <c r="C328" s="16" t="s">
        <v>1146</v>
      </c>
      <c r="D328" s="16">
        <v>12.05</v>
      </c>
      <c r="E328" s="16">
        <v>795</v>
      </c>
    </row>
    <row r="329" spans="1:5" x14ac:dyDescent="0.3">
      <c r="A329" s="81" t="s">
        <v>138</v>
      </c>
      <c r="B329" s="16" t="s">
        <v>421</v>
      </c>
      <c r="C329" s="16" t="s">
        <v>484</v>
      </c>
      <c r="D329" s="16">
        <v>12.33</v>
      </c>
      <c r="E329" s="16">
        <v>1338</v>
      </c>
    </row>
    <row r="330" spans="1:5" x14ac:dyDescent="0.3">
      <c r="A330" s="81" t="s">
        <v>138</v>
      </c>
      <c r="B330" s="16" t="s">
        <v>421</v>
      </c>
      <c r="C330" s="16" t="s">
        <v>1147</v>
      </c>
      <c r="D330" s="16">
        <v>10.8</v>
      </c>
      <c r="E330" s="16">
        <v>1736</v>
      </c>
    </row>
    <row r="331" spans="1:5" x14ac:dyDescent="0.3">
      <c r="A331" s="81" t="s">
        <v>138</v>
      </c>
      <c r="B331" s="16" t="s">
        <v>421</v>
      </c>
      <c r="C331" s="16" t="s">
        <v>423</v>
      </c>
      <c r="D331" s="16">
        <v>9.7899999999999991</v>
      </c>
      <c r="E331" s="16">
        <v>1872</v>
      </c>
    </row>
    <row r="332" spans="1:5" x14ac:dyDescent="0.3">
      <c r="A332" s="81" t="s">
        <v>138</v>
      </c>
      <c r="B332" s="16" t="s">
        <v>421</v>
      </c>
      <c r="C332" s="16" t="s">
        <v>420</v>
      </c>
      <c r="D332" s="16">
        <v>8.86</v>
      </c>
      <c r="E332" s="16">
        <v>1713</v>
      </c>
    </row>
    <row r="333" spans="1:5" x14ac:dyDescent="0.3">
      <c r="A333" s="81" t="s">
        <v>1165</v>
      </c>
      <c r="B333" s="16" t="s">
        <v>1124</v>
      </c>
      <c r="C333" s="16" t="s">
        <v>1236</v>
      </c>
      <c r="D333" s="16">
        <v>20.62</v>
      </c>
      <c r="E333" s="16">
        <v>2663</v>
      </c>
    </row>
    <row r="334" spans="1:5" x14ac:dyDescent="0.3">
      <c r="A334" s="81" t="s">
        <v>1165</v>
      </c>
      <c r="B334" s="16" t="s">
        <v>1049</v>
      </c>
      <c r="C334" s="16" t="s">
        <v>1237</v>
      </c>
      <c r="D334" s="16">
        <v>15.89</v>
      </c>
      <c r="E334" s="16">
        <v>1849</v>
      </c>
    </row>
    <row r="335" spans="1:5" x14ac:dyDescent="0.3">
      <c r="A335" s="81" t="s">
        <v>1183</v>
      </c>
      <c r="B335" s="16" t="s">
        <v>1049</v>
      </c>
      <c r="C335" s="16" t="s">
        <v>1239</v>
      </c>
      <c r="D335" s="16">
        <v>24.71</v>
      </c>
      <c r="E335" s="16">
        <v>1422</v>
      </c>
    </row>
    <row r="336" spans="1:5" x14ac:dyDescent="0.3">
      <c r="A336" s="81" t="s">
        <v>1183</v>
      </c>
      <c r="B336" s="16" t="s">
        <v>1049</v>
      </c>
      <c r="C336" s="16" t="s">
        <v>1240</v>
      </c>
      <c r="D336" s="16">
        <v>24.41</v>
      </c>
      <c r="E336" s="16">
        <v>2561</v>
      </c>
    </row>
    <row r="337" spans="1:5" x14ac:dyDescent="0.3">
      <c r="A337" s="81" t="s">
        <v>1189</v>
      </c>
      <c r="B337" s="16" t="s">
        <v>1049</v>
      </c>
      <c r="C337" s="16" t="s">
        <v>1242</v>
      </c>
      <c r="D337" s="16">
        <v>22.44</v>
      </c>
      <c r="E337" s="16">
        <v>795</v>
      </c>
    </row>
    <row r="338" spans="1:5" x14ac:dyDescent="0.3">
      <c r="A338" s="81" t="s">
        <v>1189</v>
      </c>
      <c r="B338" s="16" t="s">
        <v>1049</v>
      </c>
      <c r="C338" s="16" t="s">
        <v>1239</v>
      </c>
      <c r="D338" s="16">
        <v>24.71</v>
      </c>
      <c r="E338" s="16">
        <v>1422</v>
      </c>
    </row>
    <row r="339" spans="1:5" x14ac:dyDescent="0.3">
      <c r="A339" s="81" t="s">
        <v>1189</v>
      </c>
      <c r="B339" s="16" t="s">
        <v>1049</v>
      </c>
      <c r="C339" s="16" t="s">
        <v>1240</v>
      </c>
      <c r="D339" s="16">
        <v>24.41</v>
      </c>
      <c r="E339" s="16">
        <v>2561</v>
      </c>
    </row>
    <row r="340" spans="1:5" x14ac:dyDescent="0.3">
      <c r="A340" s="81" t="s">
        <v>1189</v>
      </c>
      <c r="B340" s="16" t="s">
        <v>1049</v>
      </c>
      <c r="C340" s="16" t="s">
        <v>1237</v>
      </c>
      <c r="D340" s="16">
        <v>15.89</v>
      </c>
      <c r="E340" s="16">
        <v>1846</v>
      </c>
    </row>
    <row r="341" spans="1:5" x14ac:dyDescent="0.3">
      <c r="A341" s="81" t="s">
        <v>1189</v>
      </c>
      <c r="B341" s="16" t="s">
        <v>1049</v>
      </c>
      <c r="C341" s="16" t="s">
        <v>1243</v>
      </c>
      <c r="D341" s="16">
        <v>21.53</v>
      </c>
      <c r="E341" s="16">
        <v>2900</v>
      </c>
    </row>
    <row r="342" spans="1:5" x14ac:dyDescent="0.3">
      <c r="A342" s="81" t="s">
        <v>1189</v>
      </c>
      <c r="B342" s="16" t="s">
        <v>1049</v>
      </c>
      <c r="C342" s="16" t="s">
        <v>1244</v>
      </c>
      <c r="D342" s="16">
        <v>16.21</v>
      </c>
      <c r="E342" s="16">
        <v>1766</v>
      </c>
    </row>
    <row r="343" spans="1:5" x14ac:dyDescent="0.3">
      <c r="A343" s="81" t="s">
        <v>1189</v>
      </c>
      <c r="B343" s="16" t="s">
        <v>1049</v>
      </c>
      <c r="C343" s="16" t="s">
        <v>1245</v>
      </c>
      <c r="D343" s="16">
        <v>15.75</v>
      </c>
      <c r="E343" s="16">
        <v>2040</v>
      </c>
    </row>
    <row r="344" spans="1:5" x14ac:dyDescent="0.3">
      <c r="A344" s="81" t="s">
        <v>1189</v>
      </c>
      <c r="B344" s="16" t="s">
        <v>1049</v>
      </c>
      <c r="C344" s="16" t="s">
        <v>1246</v>
      </c>
      <c r="D344" s="16">
        <v>25.32</v>
      </c>
      <c r="E344" s="16">
        <v>3404</v>
      </c>
    </row>
    <row r="345" spans="1:5" x14ac:dyDescent="0.3">
      <c r="A345" s="81" t="s">
        <v>1189</v>
      </c>
      <c r="B345" s="16" t="s">
        <v>1124</v>
      </c>
      <c r="C345" s="16" t="s">
        <v>1247</v>
      </c>
      <c r="D345" s="16">
        <v>18.079999999999998</v>
      </c>
      <c r="E345" s="16">
        <v>1999</v>
      </c>
    </row>
    <row r="346" spans="1:5" x14ac:dyDescent="0.3">
      <c r="A346" s="81" t="s">
        <v>1189</v>
      </c>
      <c r="B346" s="16" t="s">
        <v>1124</v>
      </c>
      <c r="C346" s="16" t="s">
        <v>1248</v>
      </c>
      <c r="D346" s="16">
        <v>20.25</v>
      </c>
      <c r="E346" s="16">
        <v>1850</v>
      </c>
    </row>
    <row r="347" spans="1:5" x14ac:dyDescent="0.3">
      <c r="A347" s="81" t="s">
        <v>1189</v>
      </c>
      <c r="B347" s="16" t="s">
        <v>1124</v>
      </c>
      <c r="C347" s="16" t="s">
        <v>1236</v>
      </c>
      <c r="D347" s="16">
        <v>20.62</v>
      </c>
      <c r="E347" s="16">
        <v>2663</v>
      </c>
    </row>
    <row r="348" spans="1:5" x14ac:dyDescent="0.3">
      <c r="A348" s="81" t="s">
        <v>1189</v>
      </c>
      <c r="B348" s="16" t="s">
        <v>1124</v>
      </c>
      <c r="C348" s="16" t="s">
        <v>1249</v>
      </c>
      <c r="D348" s="16">
        <v>19.96</v>
      </c>
      <c r="E348" s="16">
        <v>2357</v>
      </c>
    </row>
    <row r="349" spans="1:5" x14ac:dyDescent="0.3">
      <c r="A349" s="81" t="s">
        <v>1189</v>
      </c>
      <c r="B349" s="16" t="s">
        <v>1124</v>
      </c>
      <c r="C349" s="16" t="s">
        <v>1250</v>
      </c>
      <c r="D349" s="16">
        <v>23.37</v>
      </c>
      <c r="E349" s="16">
        <v>2688</v>
      </c>
    </row>
    <row r="350" spans="1:5" x14ac:dyDescent="0.3">
      <c r="A350" s="81" t="s">
        <v>1189</v>
      </c>
      <c r="B350" s="16" t="s">
        <v>1124</v>
      </c>
      <c r="C350" s="16" t="s">
        <v>1251</v>
      </c>
      <c r="D350" s="16">
        <v>25.37</v>
      </c>
      <c r="E350" s="16">
        <v>4892</v>
      </c>
    </row>
    <row r="351" spans="1:5" x14ac:dyDescent="0.3">
      <c r="A351" s="81" t="s">
        <v>1189</v>
      </c>
      <c r="B351" s="16" t="s">
        <v>1058</v>
      </c>
      <c r="C351" s="16" t="s">
        <v>1252</v>
      </c>
      <c r="D351" s="16">
        <v>26.31</v>
      </c>
      <c r="E351" s="16">
        <v>2516</v>
      </c>
    </row>
    <row r="352" spans="1:5" x14ac:dyDescent="0.3">
      <c r="A352" s="81" t="s">
        <v>1189</v>
      </c>
      <c r="B352" s="16" t="s">
        <v>1058</v>
      </c>
      <c r="C352" s="16" t="s">
        <v>1253</v>
      </c>
      <c r="D352" s="16">
        <v>26.34</v>
      </c>
      <c r="E352" s="16">
        <v>2433</v>
      </c>
    </row>
    <row r="353" spans="1:5" x14ac:dyDescent="0.3">
      <c r="A353" s="81" t="s">
        <v>1189</v>
      </c>
      <c r="B353" s="16" t="s">
        <v>1058</v>
      </c>
      <c r="C353" s="16" t="s">
        <v>1254</v>
      </c>
      <c r="D353" s="16">
        <v>26.46</v>
      </c>
      <c r="E353" s="16">
        <v>2006</v>
      </c>
    </row>
    <row r="354" spans="1:5" x14ac:dyDescent="0.3">
      <c r="A354" s="81" t="s">
        <v>1189</v>
      </c>
      <c r="B354" s="16" t="s">
        <v>1058</v>
      </c>
      <c r="C354" s="16" t="s">
        <v>1255</v>
      </c>
      <c r="D354" s="16">
        <v>24.28</v>
      </c>
      <c r="E354" s="16">
        <v>2923</v>
      </c>
    </row>
    <row r="355" spans="1:5" x14ac:dyDescent="0.3">
      <c r="A355" s="81" t="s">
        <v>1189</v>
      </c>
      <c r="B355" s="16" t="s">
        <v>1082</v>
      </c>
      <c r="C355" s="16" t="s">
        <v>1084</v>
      </c>
      <c r="D355" s="16">
        <v>24.62</v>
      </c>
      <c r="E355" s="16">
        <v>3088</v>
      </c>
    </row>
    <row r="356" spans="1:5" x14ac:dyDescent="0.3">
      <c r="A356" s="81" t="s">
        <v>1189</v>
      </c>
      <c r="B356" s="16" t="s">
        <v>1082</v>
      </c>
      <c r="C356" s="16" t="s">
        <v>1083</v>
      </c>
      <c r="D356" s="16">
        <v>24.12</v>
      </c>
      <c r="E356" s="16">
        <v>3673</v>
      </c>
    </row>
    <row r="357" spans="1:5" x14ac:dyDescent="0.3">
      <c r="A357" s="81" t="s">
        <v>1189</v>
      </c>
      <c r="B357" s="16" t="s">
        <v>1082</v>
      </c>
      <c r="C357" s="16" t="s">
        <v>1256</v>
      </c>
      <c r="D357" s="16">
        <v>23</v>
      </c>
      <c r="E357" s="16">
        <v>2790</v>
      </c>
    </row>
    <row r="358" spans="1:5" x14ac:dyDescent="0.3">
      <c r="A358" s="81" t="s">
        <v>1189</v>
      </c>
      <c r="B358" s="16" t="s">
        <v>1082</v>
      </c>
      <c r="C358" s="16" t="s">
        <v>1257</v>
      </c>
      <c r="D358" s="16">
        <v>19.63</v>
      </c>
      <c r="E358" s="16">
        <v>3553</v>
      </c>
    </row>
    <row r="359" spans="1:5" x14ac:dyDescent="0.3">
      <c r="A359" s="81" t="s">
        <v>1189</v>
      </c>
      <c r="B359" s="16" t="s">
        <v>1082</v>
      </c>
      <c r="C359" s="16" t="s">
        <v>1258</v>
      </c>
      <c r="D359" s="16">
        <v>25.02</v>
      </c>
      <c r="E359" s="16">
        <v>3721</v>
      </c>
    </row>
    <row r="360" spans="1:5" x14ac:dyDescent="0.3">
      <c r="A360" s="81" t="s">
        <v>1189</v>
      </c>
      <c r="B360" s="16" t="s">
        <v>1082</v>
      </c>
      <c r="C360" s="16" t="s">
        <v>1259</v>
      </c>
      <c r="D360" s="16">
        <v>25.7</v>
      </c>
      <c r="E360" s="16">
        <v>2888</v>
      </c>
    </row>
    <row r="361" spans="1:5" x14ac:dyDescent="0.3">
      <c r="A361" s="81" t="s">
        <v>1214</v>
      </c>
      <c r="B361" s="16" t="s">
        <v>1055</v>
      </c>
      <c r="C361" s="16" t="s">
        <v>1056</v>
      </c>
      <c r="D361" s="16">
        <v>28.98</v>
      </c>
      <c r="E361" s="16">
        <v>960</v>
      </c>
    </row>
    <row r="362" spans="1:5" x14ac:dyDescent="0.3">
      <c r="A362" s="81" t="s">
        <v>1214</v>
      </c>
      <c r="B362" s="16" t="s">
        <v>1124</v>
      </c>
      <c r="C362" s="16" t="s">
        <v>1261</v>
      </c>
      <c r="D362" s="16">
        <v>25.46</v>
      </c>
      <c r="E362" s="16">
        <v>2659</v>
      </c>
    </row>
    <row r="363" spans="1:5" x14ac:dyDescent="0.3">
      <c r="A363" s="81" t="s">
        <v>1214</v>
      </c>
      <c r="B363" s="16" t="s">
        <v>1124</v>
      </c>
      <c r="C363" s="16" t="s">
        <v>1262</v>
      </c>
      <c r="D363" s="16">
        <v>24.24</v>
      </c>
      <c r="E363" s="16">
        <v>3127</v>
      </c>
    </row>
    <row r="364" spans="1:5" x14ac:dyDescent="0.3">
      <c r="A364" s="81" t="s">
        <v>1214</v>
      </c>
      <c r="B364" s="16" t="s">
        <v>1049</v>
      </c>
      <c r="C364" s="16" t="s">
        <v>1051</v>
      </c>
      <c r="D364" s="16">
        <v>24.98</v>
      </c>
      <c r="E364" s="16">
        <v>3725</v>
      </c>
    </row>
    <row r="365" spans="1:5" x14ac:dyDescent="0.3">
      <c r="A365" s="81" t="s">
        <v>1214</v>
      </c>
      <c r="B365" s="16" t="s">
        <v>1049</v>
      </c>
      <c r="C365" s="16" t="s">
        <v>1263</v>
      </c>
      <c r="D365" s="16">
        <v>17.010000000000002</v>
      </c>
      <c r="E365" s="16">
        <v>2213</v>
      </c>
    </row>
    <row r="366" spans="1:5" x14ac:dyDescent="0.3">
      <c r="A366" s="81" t="s">
        <v>1214</v>
      </c>
      <c r="B366" s="16" t="s">
        <v>1049</v>
      </c>
      <c r="C366" s="16" t="s">
        <v>1246</v>
      </c>
      <c r="D366" s="16">
        <v>25.32</v>
      </c>
      <c r="E366" s="16">
        <v>3404</v>
      </c>
    </row>
    <row r="367" spans="1:5" x14ac:dyDescent="0.3">
      <c r="A367" s="81" t="s">
        <v>1214</v>
      </c>
      <c r="B367" s="16" t="s">
        <v>1049</v>
      </c>
      <c r="C367" s="16" t="s">
        <v>1052</v>
      </c>
      <c r="D367" s="16">
        <v>23.25</v>
      </c>
      <c r="E367" s="16">
        <v>3045</v>
      </c>
    </row>
    <row r="368" spans="1:5" x14ac:dyDescent="0.3">
      <c r="A368" s="81" t="s">
        <v>1214</v>
      </c>
      <c r="B368" s="16" t="s">
        <v>430</v>
      </c>
      <c r="C368" s="16" t="s">
        <v>1264</v>
      </c>
      <c r="D368" s="16">
        <v>25.79</v>
      </c>
      <c r="E368" s="16">
        <v>2102</v>
      </c>
    </row>
    <row r="369" spans="1:5" x14ac:dyDescent="0.3">
      <c r="A369" s="81" t="s">
        <v>1217</v>
      </c>
      <c r="B369" s="16" t="s">
        <v>430</v>
      </c>
      <c r="C369" s="16" t="s">
        <v>1133</v>
      </c>
      <c r="D369" s="16">
        <v>24.82</v>
      </c>
      <c r="E369" s="16">
        <v>791</v>
      </c>
    </row>
    <row r="370" spans="1:5" x14ac:dyDescent="0.3">
      <c r="A370" s="81" t="s">
        <v>1218</v>
      </c>
      <c r="B370" s="16" t="s">
        <v>430</v>
      </c>
      <c r="C370" s="16" t="s">
        <v>1134</v>
      </c>
      <c r="D370" s="16">
        <v>22.67</v>
      </c>
      <c r="E370" s="16">
        <v>1260</v>
      </c>
    </row>
    <row r="371" spans="1:5" x14ac:dyDescent="0.3">
      <c r="A371" s="81" t="s">
        <v>1218</v>
      </c>
      <c r="B371" s="16" t="s">
        <v>430</v>
      </c>
      <c r="C371" s="16" t="s">
        <v>637</v>
      </c>
      <c r="D371" s="16">
        <v>22.15</v>
      </c>
      <c r="E371" s="16">
        <v>1362</v>
      </c>
    </row>
    <row r="372" spans="1:5" x14ac:dyDescent="0.3">
      <c r="A372" s="81" t="s">
        <v>1218</v>
      </c>
      <c r="B372" s="16" t="s">
        <v>430</v>
      </c>
      <c r="C372" s="16" t="s">
        <v>1135</v>
      </c>
      <c r="D372" s="16">
        <v>23.62</v>
      </c>
      <c r="E372" s="16">
        <v>1238</v>
      </c>
    </row>
    <row r="373" spans="1:5" x14ac:dyDescent="0.3">
      <c r="A373" s="81" t="s">
        <v>1224</v>
      </c>
      <c r="B373" s="16" t="s">
        <v>1055</v>
      </c>
      <c r="C373" s="16" t="s">
        <v>1056</v>
      </c>
      <c r="D373" s="16">
        <v>28.98</v>
      </c>
      <c r="E373" s="16">
        <v>960</v>
      </c>
    </row>
    <row r="374" spans="1:5" x14ac:dyDescent="0.3">
      <c r="A374" s="81" t="s">
        <v>1224</v>
      </c>
      <c r="B374" s="16" t="s">
        <v>1053</v>
      </c>
      <c r="C374" s="16" t="s">
        <v>1126</v>
      </c>
      <c r="D374" s="16">
        <v>26.41</v>
      </c>
      <c r="E374" s="16">
        <v>2315</v>
      </c>
    </row>
    <row r="375" spans="1:5" x14ac:dyDescent="0.3">
      <c r="A375" s="81" t="s">
        <v>1224</v>
      </c>
      <c r="B375" s="16" t="s">
        <v>430</v>
      </c>
      <c r="C375" s="16" t="s">
        <v>1269</v>
      </c>
      <c r="D375" s="16">
        <v>25.86</v>
      </c>
      <c r="E375" s="16">
        <v>1918</v>
      </c>
    </row>
    <row r="376" spans="1:5" x14ac:dyDescent="0.3">
      <c r="A376" s="81" t="s">
        <v>1231</v>
      </c>
      <c r="B376" s="16" t="s">
        <v>1082</v>
      </c>
      <c r="C376" s="16" t="s">
        <v>1270</v>
      </c>
      <c r="D376" s="16">
        <v>27.76</v>
      </c>
      <c r="E376" s="16">
        <v>1955</v>
      </c>
    </row>
    <row r="377" spans="1:5" x14ac:dyDescent="0.3">
      <c r="A377" s="81" t="s">
        <v>1231</v>
      </c>
      <c r="B377" s="16" t="s">
        <v>1082</v>
      </c>
      <c r="C377" s="16" t="s">
        <v>1083</v>
      </c>
      <c r="D377" s="16">
        <v>24.12</v>
      </c>
      <c r="E377" s="16">
        <v>3673</v>
      </c>
    </row>
    <row r="378" spans="1:5" x14ac:dyDescent="0.3">
      <c r="A378" s="81" t="s">
        <v>1281</v>
      </c>
      <c r="B378" s="16" t="s">
        <v>1293</v>
      </c>
      <c r="C378" s="16" t="s">
        <v>1293</v>
      </c>
      <c r="D378" s="16">
        <v>27.9</v>
      </c>
      <c r="E378" s="16">
        <v>3411</v>
      </c>
    </row>
    <row r="379" spans="1:5" x14ac:dyDescent="0.3">
      <c r="A379" s="81" t="s">
        <v>1294</v>
      </c>
      <c r="B379" s="16" t="s">
        <v>1296</v>
      </c>
      <c r="C379" s="16" t="s">
        <v>1297</v>
      </c>
      <c r="D379" s="16">
        <v>25.64</v>
      </c>
      <c r="E379" s="16">
        <v>2594</v>
      </c>
    </row>
    <row r="380" spans="1:5" x14ac:dyDescent="0.3">
      <c r="A380" s="81" t="s">
        <v>1294</v>
      </c>
      <c r="B380" s="16" t="s">
        <v>1296</v>
      </c>
      <c r="C380" s="16" t="s">
        <v>495</v>
      </c>
      <c r="D380" s="16">
        <v>24.33</v>
      </c>
      <c r="E380" s="16">
        <v>2588</v>
      </c>
    </row>
    <row r="381" spans="1:5" x14ac:dyDescent="0.3">
      <c r="A381" s="81" t="s">
        <v>1289</v>
      </c>
      <c r="B381" s="16" t="s">
        <v>1298</v>
      </c>
      <c r="C381" s="16" t="s">
        <v>1299</v>
      </c>
      <c r="D381" s="16">
        <v>27.05</v>
      </c>
      <c r="E381" s="16">
        <v>2072</v>
      </c>
    </row>
    <row r="382" spans="1:5" x14ac:dyDescent="0.3">
      <c r="A382" s="81" t="s">
        <v>1289</v>
      </c>
      <c r="B382" s="16" t="s">
        <v>1298</v>
      </c>
      <c r="C382" s="16" t="s">
        <v>1300</v>
      </c>
      <c r="D382" s="16">
        <v>27.18</v>
      </c>
      <c r="E382" s="16">
        <v>2867</v>
      </c>
    </row>
    <row r="383" spans="1:5" x14ac:dyDescent="0.3">
      <c r="A383" s="81" t="s">
        <v>1305</v>
      </c>
      <c r="B383" s="16" t="s">
        <v>429</v>
      </c>
      <c r="C383" s="16" t="s">
        <v>1310</v>
      </c>
      <c r="D383" s="16">
        <v>13.08</v>
      </c>
      <c r="E383" s="16">
        <v>350</v>
      </c>
    </row>
    <row r="384" spans="1:5" x14ac:dyDescent="0.3">
      <c r="A384" s="81" t="s">
        <v>1305</v>
      </c>
      <c r="B384" s="16" t="s">
        <v>429</v>
      </c>
      <c r="C384" s="16" t="s">
        <v>1311</v>
      </c>
      <c r="D384" s="16">
        <v>17.34</v>
      </c>
      <c r="E384" s="16">
        <v>545</v>
      </c>
    </row>
    <row r="385" spans="1:5" x14ac:dyDescent="0.3">
      <c r="A385" s="81" t="s">
        <v>1305</v>
      </c>
      <c r="B385" s="16" t="s">
        <v>429</v>
      </c>
      <c r="C385" s="16" t="s">
        <v>1312</v>
      </c>
      <c r="D385" s="16">
        <v>16.38</v>
      </c>
      <c r="E385" s="16">
        <v>343</v>
      </c>
    </row>
    <row r="386" spans="1:5" x14ac:dyDescent="0.3">
      <c r="A386" s="81" t="s">
        <v>1305</v>
      </c>
      <c r="B386" s="16" t="s">
        <v>429</v>
      </c>
      <c r="C386" s="16" t="s">
        <v>1313</v>
      </c>
      <c r="D386" s="16">
        <v>17.93</v>
      </c>
      <c r="E386" s="16">
        <v>764</v>
      </c>
    </row>
    <row r="387" spans="1:5" x14ac:dyDescent="0.3">
      <c r="A387" s="81" t="s">
        <v>1305</v>
      </c>
      <c r="B387" s="16" t="s">
        <v>429</v>
      </c>
      <c r="C387" s="16" t="s">
        <v>1314</v>
      </c>
      <c r="D387" s="16">
        <v>19.43</v>
      </c>
      <c r="E387" s="16">
        <v>1010</v>
      </c>
    </row>
    <row r="388" spans="1:5" x14ac:dyDescent="0.3">
      <c r="A388" s="81" t="s">
        <v>1305</v>
      </c>
      <c r="B388" s="16" t="s">
        <v>429</v>
      </c>
      <c r="C388" s="16" t="s">
        <v>1315</v>
      </c>
      <c r="D388" s="16">
        <v>21.31</v>
      </c>
      <c r="E388" s="16">
        <v>748</v>
      </c>
    </row>
    <row r="389" spans="1:5" x14ac:dyDescent="0.3">
      <c r="A389" s="81" t="s">
        <v>1305</v>
      </c>
      <c r="B389" s="16" t="s">
        <v>429</v>
      </c>
      <c r="C389" s="16" t="s">
        <v>1316</v>
      </c>
      <c r="D389" s="16">
        <v>22.32</v>
      </c>
      <c r="E389" s="16">
        <v>996</v>
      </c>
    </row>
    <row r="390" spans="1:5" x14ac:dyDescent="0.3">
      <c r="A390" s="81" t="s">
        <v>1305</v>
      </c>
      <c r="B390" s="16" t="s">
        <v>429</v>
      </c>
      <c r="C390" s="16" t="s">
        <v>1317</v>
      </c>
      <c r="D390" s="16">
        <v>17.03</v>
      </c>
      <c r="E390" s="16">
        <v>614</v>
      </c>
    </row>
    <row r="391" spans="1:5" x14ac:dyDescent="0.3">
      <c r="A391" s="81" t="s">
        <v>1305</v>
      </c>
      <c r="B391" s="16" t="s">
        <v>1318</v>
      </c>
      <c r="C391" s="16" t="s">
        <v>1319</v>
      </c>
      <c r="D391" s="16">
        <v>24.93</v>
      </c>
      <c r="E391" s="16">
        <v>1068</v>
      </c>
    </row>
    <row r="392" spans="1:5" x14ac:dyDescent="0.3">
      <c r="A392" s="81" t="s">
        <v>1305</v>
      </c>
      <c r="B392" s="16" t="s">
        <v>430</v>
      </c>
      <c r="C392" s="16" t="s">
        <v>1320</v>
      </c>
      <c r="D392" s="16">
        <v>24.87</v>
      </c>
      <c r="E392" s="16">
        <v>1437</v>
      </c>
    </row>
    <row r="393" spans="1:5" x14ac:dyDescent="0.3">
      <c r="A393" s="81" t="s">
        <v>139</v>
      </c>
      <c r="B393" s="16" t="s">
        <v>429</v>
      </c>
      <c r="C393" s="16" t="s">
        <v>1321</v>
      </c>
      <c r="D393" s="16">
        <v>15.57</v>
      </c>
      <c r="E393" s="16">
        <v>894</v>
      </c>
    </row>
    <row r="394" spans="1:5" x14ac:dyDescent="0.3">
      <c r="A394" s="81" t="s">
        <v>139</v>
      </c>
      <c r="B394" s="16" t="s">
        <v>429</v>
      </c>
      <c r="C394" s="16" t="s">
        <v>1322</v>
      </c>
      <c r="D394" s="16">
        <v>15.99</v>
      </c>
      <c r="E394" s="16">
        <v>457</v>
      </c>
    </row>
    <row r="395" spans="1:5" x14ac:dyDescent="0.3">
      <c r="A395" s="81" t="s">
        <v>140</v>
      </c>
      <c r="B395" s="16" t="s">
        <v>459</v>
      </c>
      <c r="C395" s="16" t="s">
        <v>457</v>
      </c>
      <c r="D395" s="16">
        <v>26.22</v>
      </c>
      <c r="E395" s="16">
        <v>2585</v>
      </c>
    </row>
    <row r="396" spans="1:5" x14ac:dyDescent="0.3">
      <c r="A396" s="81" t="s">
        <v>140</v>
      </c>
      <c r="B396" s="16" t="s">
        <v>459</v>
      </c>
      <c r="C396" s="16" t="s">
        <v>490</v>
      </c>
      <c r="D396" s="16">
        <v>24.85</v>
      </c>
      <c r="E396" s="16">
        <v>1637</v>
      </c>
    </row>
    <row r="397" spans="1:5" x14ac:dyDescent="0.3">
      <c r="A397" s="81" t="s">
        <v>1347</v>
      </c>
      <c r="B397" s="16" t="s">
        <v>935</v>
      </c>
      <c r="C397" s="16" t="s">
        <v>936</v>
      </c>
      <c r="D397" s="16">
        <v>22.51</v>
      </c>
      <c r="E397" s="16">
        <v>351</v>
      </c>
    </row>
    <row r="398" spans="1:5" x14ac:dyDescent="0.3">
      <c r="A398" s="81" t="s">
        <v>1347</v>
      </c>
      <c r="B398" s="16" t="s">
        <v>935</v>
      </c>
      <c r="C398" s="16" t="s">
        <v>1350</v>
      </c>
      <c r="D398" s="16">
        <v>24.5</v>
      </c>
      <c r="E398" s="16">
        <v>703</v>
      </c>
    </row>
    <row r="399" spans="1:5" x14ac:dyDescent="0.3">
      <c r="A399" s="81" t="s">
        <v>1347</v>
      </c>
      <c r="B399" s="16" t="s">
        <v>935</v>
      </c>
      <c r="C399" s="16" t="s">
        <v>938</v>
      </c>
      <c r="D399" s="16">
        <v>20.62</v>
      </c>
      <c r="E399" s="16">
        <v>333</v>
      </c>
    </row>
    <row r="400" spans="1:5" x14ac:dyDescent="0.3">
      <c r="A400" s="81" t="s">
        <v>1347</v>
      </c>
      <c r="B400" s="16" t="s">
        <v>935</v>
      </c>
      <c r="C400" s="16" t="s">
        <v>1351</v>
      </c>
      <c r="D400" s="16">
        <v>21.66</v>
      </c>
      <c r="E400" s="16">
        <v>500</v>
      </c>
    </row>
    <row r="401" spans="1:5" x14ac:dyDescent="0.3">
      <c r="A401" s="81" t="s">
        <v>1347</v>
      </c>
      <c r="B401" s="16" t="s">
        <v>935</v>
      </c>
      <c r="C401" s="16" t="s">
        <v>1018</v>
      </c>
      <c r="D401" s="16">
        <v>23.65</v>
      </c>
      <c r="E401" s="16">
        <v>664</v>
      </c>
    </row>
    <row r="402" spans="1:5" x14ac:dyDescent="0.3">
      <c r="A402" s="81" t="s">
        <v>1347</v>
      </c>
      <c r="B402" s="16" t="s">
        <v>935</v>
      </c>
      <c r="C402" s="16" t="s">
        <v>942</v>
      </c>
      <c r="D402" s="16">
        <v>20.190000000000001</v>
      </c>
      <c r="E402" s="16">
        <v>645</v>
      </c>
    </row>
    <row r="403" spans="1:5" x14ac:dyDescent="0.3">
      <c r="A403" s="81" t="s">
        <v>1347</v>
      </c>
      <c r="B403" s="16" t="s">
        <v>935</v>
      </c>
      <c r="C403" s="16" t="s">
        <v>1352</v>
      </c>
      <c r="D403" s="16">
        <v>17.98</v>
      </c>
      <c r="E403" s="16">
        <v>505</v>
      </c>
    </row>
    <row r="404" spans="1:5" x14ac:dyDescent="0.3">
      <c r="A404" s="81" t="s">
        <v>1347</v>
      </c>
      <c r="B404" s="16" t="s">
        <v>935</v>
      </c>
      <c r="C404" s="16" t="s">
        <v>1353</v>
      </c>
      <c r="D404" s="16">
        <v>22.76</v>
      </c>
      <c r="E404" s="16">
        <v>1103</v>
      </c>
    </row>
    <row r="405" spans="1:5" x14ac:dyDescent="0.3">
      <c r="A405" s="81" t="s">
        <v>1347</v>
      </c>
      <c r="B405" s="16" t="s">
        <v>935</v>
      </c>
      <c r="C405" s="16" t="s">
        <v>1354</v>
      </c>
      <c r="D405" s="16">
        <v>20.75</v>
      </c>
      <c r="E405" s="16">
        <v>878</v>
      </c>
    </row>
    <row r="406" spans="1:5" x14ac:dyDescent="0.3">
      <c r="A406" s="81" t="s">
        <v>1347</v>
      </c>
      <c r="B406" s="16" t="s">
        <v>935</v>
      </c>
      <c r="C406" s="16" t="s">
        <v>1355</v>
      </c>
      <c r="D406" s="16">
        <v>18.47</v>
      </c>
      <c r="E406" s="16">
        <v>610</v>
      </c>
    </row>
    <row r="407" spans="1:5" x14ac:dyDescent="0.3">
      <c r="A407" s="81" t="s">
        <v>1347</v>
      </c>
      <c r="B407" s="16" t="s">
        <v>935</v>
      </c>
      <c r="C407" s="16" t="s">
        <v>1356</v>
      </c>
      <c r="D407" s="16">
        <v>22.07</v>
      </c>
      <c r="E407" s="16">
        <v>977</v>
      </c>
    </row>
    <row r="408" spans="1:5" x14ac:dyDescent="0.3">
      <c r="A408" s="81" t="s">
        <v>1347</v>
      </c>
      <c r="B408" s="16" t="s">
        <v>935</v>
      </c>
      <c r="C408" s="16" t="s">
        <v>935</v>
      </c>
      <c r="D408" s="16">
        <v>16.600000000000001</v>
      </c>
      <c r="E408" s="16">
        <v>1016</v>
      </c>
    </row>
    <row r="409" spans="1:5" x14ac:dyDescent="0.3">
      <c r="A409" s="81" t="s">
        <v>1347</v>
      </c>
      <c r="B409" s="16" t="s">
        <v>935</v>
      </c>
      <c r="C409" s="16" t="s">
        <v>1357</v>
      </c>
      <c r="D409" s="16">
        <v>24.58</v>
      </c>
      <c r="E409" s="16">
        <v>1143</v>
      </c>
    </row>
    <row r="410" spans="1:5" x14ac:dyDescent="0.3">
      <c r="A410" s="81" t="s">
        <v>1347</v>
      </c>
      <c r="B410" s="16" t="s">
        <v>935</v>
      </c>
      <c r="C410" s="16" t="s">
        <v>1358</v>
      </c>
      <c r="D410" s="16">
        <v>19.41</v>
      </c>
      <c r="E410" s="16">
        <v>1042</v>
      </c>
    </row>
    <row r="411" spans="1:5" x14ac:dyDescent="0.3">
      <c r="A411" s="81" t="s">
        <v>1347</v>
      </c>
      <c r="B411" s="16" t="s">
        <v>935</v>
      </c>
      <c r="C411" s="16" t="s">
        <v>1359</v>
      </c>
      <c r="D411" s="16">
        <v>22.22</v>
      </c>
      <c r="E411" s="16">
        <v>1350</v>
      </c>
    </row>
    <row r="412" spans="1:5" x14ac:dyDescent="0.3">
      <c r="A412" s="81" t="s">
        <v>1347</v>
      </c>
      <c r="B412" s="16" t="s">
        <v>944</v>
      </c>
      <c r="C412" s="16" t="s">
        <v>971</v>
      </c>
      <c r="D412" s="16">
        <v>15.22</v>
      </c>
      <c r="E412" s="16">
        <v>295</v>
      </c>
    </row>
    <row r="413" spans="1:5" x14ac:dyDescent="0.3">
      <c r="A413" s="81" t="s">
        <v>1347</v>
      </c>
      <c r="B413" s="16" t="s">
        <v>944</v>
      </c>
      <c r="C413" s="16" t="s">
        <v>1023</v>
      </c>
      <c r="D413" s="16">
        <v>17.98</v>
      </c>
      <c r="E413" s="16">
        <v>319</v>
      </c>
    </row>
    <row r="414" spans="1:5" x14ac:dyDescent="0.3">
      <c r="A414" s="81" t="s">
        <v>1347</v>
      </c>
      <c r="B414" s="16" t="s">
        <v>944</v>
      </c>
      <c r="C414" s="16" t="s">
        <v>1360</v>
      </c>
      <c r="D414" s="16">
        <v>15.9</v>
      </c>
      <c r="E414" s="16">
        <v>307</v>
      </c>
    </row>
    <row r="415" spans="1:5" x14ac:dyDescent="0.3">
      <c r="A415" s="81" t="s">
        <v>1347</v>
      </c>
      <c r="B415" s="16" t="s">
        <v>944</v>
      </c>
      <c r="C415" s="16" t="s">
        <v>1361</v>
      </c>
      <c r="D415" s="16">
        <v>15.82</v>
      </c>
      <c r="E415" s="16">
        <v>249</v>
      </c>
    </row>
    <row r="416" spans="1:5" x14ac:dyDescent="0.3">
      <c r="A416" s="81" t="s">
        <v>1347</v>
      </c>
      <c r="B416" s="16" t="s">
        <v>945</v>
      </c>
      <c r="C416" s="16" t="s">
        <v>1028</v>
      </c>
      <c r="D416" s="16">
        <v>16.41</v>
      </c>
      <c r="E416" s="16">
        <v>320</v>
      </c>
    </row>
    <row r="417" spans="1:5" x14ac:dyDescent="0.3">
      <c r="A417" s="81" t="s">
        <v>1347</v>
      </c>
      <c r="B417" s="16" t="s">
        <v>945</v>
      </c>
      <c r="C417" s="16" t="s">
        <v>1362</v>
      </c>
      <c r="D417" s="16">
        <v>19.48</v>
      </c>
      <c r="E417" s="16">
        <v>687</v>
      </c>
    </row>
    <row r="418" spans="1:5" x14ac:dyDescent="0.3">
      <c r="A418" s="81" t="s">
        <v>1347</v>
      </c>
      <c r="B418" s="16" t="s">
        <v>945</v>
      </c>
      <c r="C418" s="16" t="s">
        <v>1363</v>
      </c>
      <c r="D418" s="16">
        <v>18.329999999999998</v>
      </c>
      <c r="E418" s="16">
        <v>661</v>
      </c>
    </row>
    <row r="419" spans="1:5" x14ac:dyDescent="0.3">
      <c r="A419" s="81" t="s">
        <v>1347</v>
      </c>
      <c r="B419" s="16" t="s">
        <v>945</v>
      </c>
      <c r="C419" s="16" t="s">
        <v>1364</v>
      </c>
      <c r="D419" s="16">
        <v>19.38</v>
      </c>
      <c r="E419" s="16">
        <v>703</v>
      </c>
    </row>
    <row r="420" spans="1:5" x14ac:dyDescent="0.3">
      <c r="A420" s="81" t="s">
        <v>1347</v>
      </c>
      <c r="B420" s="16" t="s">
        <v>945</v>
      </c>
      <c r="C420" s="16" t="s">
        <v>1365</v>
      </c>
      <c r="D420" s="16">
        <v>19.22</v>
      </c>
      <c r="E420" s="16">
        <v>921</v>
      </c>
    </row>
    <row r="421" spans="1:5" x14ac:dyDescent="0.3">
      <c r="A421" s="81" t="s">
        <v>1347</v>
      </c>
      <c r="B421" s="16" t="s">
        <v>945</v>
      </c>
      <c r="C421" s="16" t="s">
        <v>1366</v>
      </c>
      <c r="D421" s="16">
        <v>18.12</v>
      </c>
      <c r="E421" s="16">
        <v>776</v>
      </c>
    </row>
    <row r="422" spans="1:5" x14ac:dyDescent="0.3">
      <c r="A422" s="81" t="s">
        <v>141</v>
      </c>
      <c r="B422" s="16" t="s">
        <v>1367</v>
      </c>
      <c r="C422" s="16" t="s">
        <v>1368</v>
      </c>
      <c r="D422" s="16">
        <v>26.14</v>
      </c>
      <c r="E422" s="16">
        <v>2080</v>
      </c>
    </row>
    <row r="423" spans="1:5" x14ac:dyDescent="0.3">
      <c r="A423" s="81" t="s">
        <v>141</v>
      </c>
      <c r="B423" s="16" t="s">
        <v>1367</v>
      </c>
      <c r="C423" s="16" t="s">
        <v>1369</v>
      </c>
      <c r="D423" s="16">
        <v>24.52</v>
      </c>
      <c r="E423" s="16">
        <v>1570</v>
      </c>
    </row>
    <row r="424" spans="1:5" x14ac:dyDescent="0.3">
      <c r="A424" s="81" t="s">
        <v>141</v>
      </c>
      <c r="B424" s="16" t="s">
        <v>1367</v>
      </c>
      <c r="C424" s="16" t="s">
        <v>1370</v>
      </c>
      <c r="D424" s="16">
        <v>27.14</v>
      </c>
      <c r="E424" s="16">
        <v>2827</v>
      </c>
    </row>
    <row r="425" spans="1:5" x14ac:dyDescent="0.3">
      <c r="A425" s="81" t="s">
        <v>141</v>
      </c>
      <c r="B425" s="16" t="s">
        <v>1371</v>
      </c>
      <c r="C425" s="16" t="s">
        <v>1372</v>
      </c>
      <c r="D425" s="16">
        <v>24.23</v>
      </c>
      <c r="E425" s="16">
        <v>1893</v>
      </c>
    </row>
    <row r="426" spans="1:5" x14ac:dyDescent="0.3">
      <c r="A426" s="81" t="s">
        <v>141</v>
      </c>
      <c r="B426" s="16" t="s">
        <v>1371</v>
      </c>
      <c r="C426" s="16" t="s">
        <v>1373</v>
      </c>
      <c r="D426" s="16">
        <v>26.66</v>
      </c>
      <c r="E426" s="16">
        <v>1383</v>
      </c>
    </row>
    <row r="427" spans="1:5" x14ac:dyDescent="0.3">
      <c r="A427" s="81" t="s">
        <v>141</v>
      </c>
      <c r="B427" s="16" t="s">
        <v>1371</v>
      </c>
      <c r="C427" s="16" t="s">
        <v>1374</v>
      </c>
      <c r="D427" s="16">
        <v>26.96</v>
      </c>
      <c r="E427" s="16">
        <v>1633</v>
      </c>
    </row>
    <row r="428" spans="1:5" x14ac:dyDescent="0.3">
      <c r="A428" s="81" t="s">
        <v>141</v>
      </c>
      <c r="B428" s="16" t="s">
        <v>1371</v>
      </c>
      <c r="C428" s="16" t="s">
        <v>1375</v>
      </c>
      <c r="D428" s="16">
        <v>26.05</v>
      </c>
      <c r="E428" s="16">
        <v>2492</v>
      </c>
    </row>
    <row r="429" spans="1:5" x14ac:dyDescent="0.3">
      <c r="A429" s="81" t="s">
        <v>141</v>
      </c>
      <c r="B429" s="16" t="s">
        <v>1371</v>
      </c>
      <c r="C429" s="16" t="s">
        <v>1376</v>
      </c>
      <c r="D429" s="16">
        <v>26.68</v>
      </c>
      <c r="E429" s="16">
        <v>3181</v>
      </c>
    </row>
    <row r="430" spans="1:5" x14ac:dyDescent="0.3">
      <c r="A430" s="81" t="s">
        <v>141</v>
      </c>
      <c r="B430" s="16" t="s">
        <v>1082</v>
      </c>
      <c r="C430" s="16" t="s">
        <v>1270</v>
      </c>
      <c r="D430" s="16">
        <v>27.26</v>
      </c>
      <c r="E430" s="16">
        <v>1955</v>
      </c>
    </row>
    <row r="431" spans="1:5" x14ac:dyDescent="0.3">
      <c r="A431" s="81" t="s">
        <v>141</v>
      </c>
      <c r="B431" s="16" t="s">
        <v>1082</v>
      </c>
      <c r="C431" s="16" t="s">
        <v>1259</v>
      </c>
      <c r="D431" s="16">
        <v>25.7</v>
      </c>
      <c r="E431" s="16">
        <v>2888</v>
      </c>
    </row>
    <row r="432" spans="1:5" x14ac:dyDescent="0.3">
      <c r="A432" s="81" t="s">
        <v>141</v>
      </c>
      <c r="B432" s="16" t="s">
        <v>1082</v>
      </c>
      <c r="C432" s="16" t="s">
        <v>1084</v>
      </c>
      <c r="D432" s="16">
        <v>24.64</v>
      </c>
      <c r="E432" s="16">
        <v>3088</v>
      </c>
    </row>
    <row r="433" spans="1:5" x14ac:dyDescent="0.3">
      <c r="A433" s="81" t="s">
        <v>141</v>
      </c>
      <c r="B433" s="16" t="s">
        <v>1082</v>
      </c>
      <c r="C433" s="16" t="s">
        <v>1258</v>
      </c>
      <c r="D433" s="16">
        <v>25.02</v>
      </c>
      <c r="E433" s="16">
        <v>3721</v>
      </c>
    </row>
    <row r="434" spans="1:5" x14ac:dyDescent="0.3">
      <c r="A434" s="81" t="s">
        <v>141</v>
      </c>
      <c r="B434" s="16" t="s">
        <v>1082</v>
      </c>
      <c r="C434" s="16" t="s">
        <v>1083</v>
      </c>
      <c r="D434" s="16">
        <v>24.12</v>
      </c>
      <c r="E434" s="16">
        <v>3673</v>
      </c>
    </row>
    <row r="435" spans="1:5" x14ac:dyDescent="0.3">
      <c r="A435" s="81" t="s">
        <v>141</v>
      </c>
      <c r="B435" s="16" t="s">
        <v>1082</v>
      </c>
      <c r="C435" s="16" t="s">
        <v>1257</v>
      </c>
      <c r="D435" s="16">
        <v>19.63</v>
      </c>
      <c r="E435" s="16">
        <v>3553</v>
      </c>
    </row>
    <row r="436" spans="1:5" x14ac:dyDescent="0.3">
      <c r="A436" s="81" t="s">
        <v>141</v>
      </c>
      <c r="B436" s="16" t="s">
        <v>1082</v>
      </c>
      <c r="C436" s="16" t="s">
        <v>1256</v>
      </c>
      <c r="D436" s="16">
        <v>23</v>
      </c>
      <c r="E436" s="16">
        <v>2790</v>
      </c>
    </row>
    <row r="437" spans="1:5" x14ac:dyDescent="0.3">
      <c r="A437" s="81" t="s">
        <v>141</v>
      </c>
      <c r="B437" s="16" t="s">
        <v>1058</v>
      </c>
      <c r="C437" s="16" t="s">
        <v>1255</v>
      </c>
      <c r="D437" s="16">
        <v>24.28</v>
      </c>
      <c r="E437" s="16">
        <v>2923</v>
      </c>
    </row>
    <row r="438" spans="1:5" x14ac:dyDescent="0.3">
      <c r="A438" s="81" t="s">
        <v>141</v>
      </c>
      <c r="B438" s="16" t="s">
        <v>1058</v>
      </c>
      <c r="C438" s="16" t="s">
        <v>1377</v>
      </c>
      <c r="D438" s="16">
        <v>24</v>
      </c>
      <c r="E438" s="16">
        <v>2672</v>
      </c>
    </row>
    <row r="439" spans="1:5" x14ac:dyDescent="0.3">
      <c r="A439" s="81" t="s">
        <v>141</v>
      </c>
      <c r="B439" s="16" t="s">
        <v>1058</v>
      </c>
      <c r="C439" s="16" t="s">
        <v>1378</v>
      </c>
      <c r="D439" s="16">
        <v>25.81</v>
      </c>
      <c r="E439" s="16">
        <v>2145</v>
      </c>
    </row>
    <row r="440" spans="1:5" x14ac:dyDescent="0.3">
      <c r="A440" s="81" t="s">
        <v>141</v>
      </c>
      <c r="B440" s="16" t="s">
        <v>1058</v>
      </c>
      <c r="C440" s="16" t="s">
        <v>1379</v>
      </c>
      <c r="D440" s="16">
        <v>26.25</v>
      </c>
      <c r="E440" s="16">
        <v>1953</v>
      </c>
    </row>
    <row r="441" spans="1:5" x14ac:dyDescent="0.3">
      <c r="A441" s="81" t="s">
        <v>141</v>
      </c>
      <c r="B441" s="16" t="s">
        <v>1058</v>
      </c>
      <c r="C441" s="16" t="s">
        <v>1059</v>
      </c>
      <c r="D441" s="16">
        <v>26.1</v>
      </c>
      <c r="E441" s="16">
        <v>1851</v>
      </c>
    </row>
    <row r="442" spans="1:5" x14ac:dyDescent="0.3">
      <c r="A442" s="81" t="s">
        <v>141</v>
      </c>
      <c r="B442" s="16" t="s">
        <v>1058</v>
      </c>
      <c r="C442" s="16" t="s">
        <v>1252</v>
      </c>
      <c r="D442" s="16">
        <v>26.31</v>
      </c>
      <c r="E442" s="16">
        <v>2516</v>
      </c>
    </row>
    <row r="443" spans="1:5" x14ac:dyDescent="0.3">
      <c r="A443" s="81" t="s">
        <v>141</v>
      </c>
      <c r="B443" s="16" t="s">
        <v>1058</v>
      </c>
      <c r="C443" s="16" t="s">
        <v>1253</v>
      </c>
      <c r="D443" s="16">
        <v>26.34</v>
      </c>
      <c r="E443" s="16">
        <v>2433</v>
      </c>
    </row>
    <row r="444" spans="1:5" x14ac:dyDescent="0.3">
      <c r="A444" s="81" t="s">
        <v>141</v>
      </c>
      <c r="B444" s="16" t="s">
        <v>1058</v>
      </c>
      <c r="C444" s="16" t="s">
        <v>1380</v>
      </c>
      <c r="D444" s="16">
        <v>26.18</v>
      </c>
      <c r="E444" s="16">
        <v>2576</v>
      </c>
    </row>
    <row r="445" spans="1:5" x14ac:dyDescent="0.3">
      <c r="A445" s="81" t="s">
        <v>141</v>
      </c>
      <c r="B445" s="16" t="s">
        <v>1124</v>
      </c>
      <c r="C445" s="16" t="s">
        <v>1251</v>
      </c>
      <c r="D445" s="16">
        <v>25.37</v>
      </c>
      <c r="E445" s="16">
        <v>4892</v>
      </c>
    </row>
    <row r="446" spans="1:5" x14ac:dyDescent="0.3">
      <c r="A446" s="81" t="s">
        <v>1406</v>
      </c>
      <c r="B446" s="16" t="s">
        <v>1124</v>
      </c>
      <c r="C446" s="16" t="s">
        <v>1262</v>
      </c>
      <c r="D446" s="16">
        <v>24.24</v>
      </c>
      <c r="E446" s="16">
        <v>3127</v>
      </c>
    </row>
    <row r="447" spans="1:5" x14ac:dyDescent="0.3">
      <c r="A447" s="81" t="s">
        <v>1406</v>
      </c>
      <c r="B447" s="16" t="s">
        <v>1124</v>
      </c>
      <c r="C447" s="16" t="s">
        <v>932</v>
      </c>
      <c r="D447" s="16">
        <v>26.59</v>
      </c>
      <c r="E447" s="16">
        <v>2953</v>
      </c>
    </row>
    <row r="448" spans="1:5" x14ac:dyDescent="0.3">
      <c r="A448" s="81" t="s">
        <v>1406</v>
      </c>
      <c r="B448" s="16" t="s">
        <v>1124</v>
      </c>
      <c r="C448" s="16" t="s">
        <v>1534</v>
      </c>
      <c r="D448" s="16">
        <v>28.05</v>
      </c>
      <c r="E448" s="16">
        <v>2514</v>
      </c>
    </row>
    <row r="449" spans="1:5" x14ac:dyDescent="0.3">
      <c r="A449" s="81" t="s">
        <v>1406</v>
      </c>
      <c r="B449" s="16" t="s">
        <v>1124</v>
      </c>
      <c r="C449" s="16" t="s">
        <v>1535</v>
      </c>
      <c r="D449" s="16">
        <v>25.46</v>
      </c>
      <c r="E449" s="16">
        <v>2603</v>
      </c>
    </row>
    <row r="450" spans="1:5" x14ac:dyDescent="0.3">
      <c r="A450" s="81" t="s">
        <v>1406</v>
      </c>
      <c r="B450" s="16" t="s">
        <v>1049</v>
      </c>
      <c r="C450" s="16" t="s">
        <v>1052</v>
      </c>
      <c r="D450" s="16">
        <v>23.25</v>
      </c>
      <c r="E450" s="16">
        <v>3045</v>
      </c>
    </row>
    <row r="451" spans="1:5" x14ac:dyDescent="0.3">
      <c r="A451" s="81" t="s">
        <v>1406</v>
      </c>
      <c r="B451" s="16" t="s">
        <v>1536</v>
      </c>
      <c r="C451" s="16" t="s">
        <v>462</v>
      </c>
      <c r="D451" s="16">
        <v>25.44</v>
      </c>
      <c r="E451" s="16">
        <v>1353</v>
      </c>
    </row>
    <row r="452" spans="1:5" x14ac:dyDescent="0.3">
      <c r="A452" s="81" t="s">
        <v>1406</v>
      </c>
      <c r="B452" s="16" t="s">
        <v>1536</v>
      </c>
      <c r="C452" s="16" t="s">
        <v>932</v>
      </c>
      <c r="D452" s="16">
        <v>24.46</v>
      </c>
      <c r="E452" s="16">
        <v>3051</v>
      </c>
    </row>
    <row r="453" spans="1:5" x14ac:dyDescent="0.3">
      <c r="A453" s="81" t="s">
        <v>1406</v>
      </c>
      <c r="B453" s="16" t="s">
        <v>1053</v>
      </c>
      <c r="C453" s="16" t="s">
        <v>1126</v>
      </c>
      <c r="D453" s="16">
        <v>26.41</v>
      </c>
      <c r="E453" s="16">
        <v>2315</v>
      </c>
    </row>
    <row r="454" spans="1:5" x14ac:dyDescent="0.3">
      <c r="A454" s="81" t="s">
        <v>1406</v>
      </c>
      <c r="B454" s="16" t="s">
        <v>430</v>
      </c>
      <c r="C454" s="16" t="s">
        <v>1537</v>
      </c>
      <c r="D454" s="16">
        <v>27.21</v>
      </c>
      <c r="E454" s="16">
        <v>897</v>
      </c>
    </row>
    <row r="455" spans="1:5" x14ac:dyDescent="0.3">
      <c r="A455" s="81" t="s">
        <v>1406</v>
      </c>
      <c r="B455" s="16" t="s">
        <v>430</v>
      </c>
      <c r="C455" s="16" t="s">
        <v>637</v>
      </c>
      <c r="D455" s="16">
        <v>22.15</v>
      </c>
      <c r="E455" s="16">
        <v>1362</v>
      </c>
    </row>
    <row r="456" spans="1:5" x14ac:dyDescent="0.3">
      <c r="A456" s="81" t="s">
        <v>1406</v>
      </c>
      <c r="B456" s="16" t="s">
        <v>430</v>
      </c>
      <c r="C456" s="16" t="s">
        <v>1538</v>
      </c>
      <c r="D456" s="16">
        <v>19.98</v>
      </c>
      <c r="E456" s="16">
        <v>1638</v>
      </c>
    </row>
    <row r="457" spans="1:5" x14ac:dyDescent="0.3">
      <c r="A457" s="81" t="s">
        <v>1419</v>
      </c>
      <c r="B457" s="16" t="s">
        <v>1124</v>
      </c>
      <c r="C457" s="16" t="s">
        <v>932</v>
      </c>
      <c r="D457" s="16">
        <v>24.46</v>
      </c>
      <c r="E457" s="16">
        <v>3051</v>
      </c>
    </row>
    <row r="458" spans="1:5" x14ac:dyDescent="0.3">
      <c r="A458" s="81" t="s">
        <v>1422</v>
      </c>
      <c r="B458" s="16" t="s">
        <v>430</v>
      </c>
      <c r="C458" s="16" t="s">
        <v>932</v>
      </c>
      <c r="D458" s="16">
        <v>26.79</v>
      </c>
      <c r="E458" s="16">
        <v>2466</v>
      </c>
    </row>
    <row r="459" spans="1:5" x14ac:dyDescent="0.3">
      <c r="A459" s="81" t="s">
        <v>1426</v>
      </c>
      <c r="B459" s="16" t="s">
        <v>1049</v>
      </c>
      <c r="C459" s="16" t="s">
        <v>1050</v>
      </c>
      <c r="D459" s="16">
        <v>20.72</v>
      </c>
      <c r="E459" s="16">
        <v>2431</v>
      </c>
    </row>
    <row r="460" spans="1:5" x14ac:dyDescent="0.3">
      <c r="A460" s="81" t="s">
        <v>1426</v>
      </c>
      <c r="B460" s="16" t="s">
        <v>1049</v>
      </c>
      <c r="C460" s="16" t="s">
        <v>1051</v>
      </c>
      <c r="D460" s="16">
        <v>24.98</v>
      </c>
      <c r="E460" s="16">
        <v>3725</v>
      </c>
    </row>
    <row r="461" spans="1:5" x14ac:dyDescent="0.3">
      <c r="A461" s="81" t="s">
        <v>1426</v>
      </c>
      <c r="B461" s="16" t="s">
        <v>1049</v>
      </c>
      <c r="C461" s="16" t="s">
        <v>1263</v>
      </c>
      <c r="D461" s="16">
        <v>17.010000000000002</v>
      </c>
      <c r="E461" s="16">
        <v>2213</v>
      </c>
    </row>
    <row r="462" spans="1:5" x14ac:dyDescent="0.3">
      <c r="A462" s="81" t="s">
        <v>1433</v>
      </c>
      <c r="B462" s="16" t="s">
        <v>1047</v>
      </c>
      <c r="C462" s="16" t="s">
        <v>1539</v>
      </c>
      <c r="D462" s="16">
        <v>23.28</v>
      </c>
      <c r="E462" s="16">
        <v>1525</v>
      </c>
    </row>
    <row r="463" spans="1:5" x14ac:dyDescent="0.3">
      <c r="A463" s="81" t="s">
        <v>1435</v>
      </c>
      <c r="B463" s="16" t="s">
        <v>430</v>
      </c>
      <c r="C463" s="16" t="s">
        <v>1269</v>
      </c>
      <c r="D463" s="16">
        <v>25.86</v>
      </c>
      <c r="E463" s="16">
        <v>1918</v>
      </c>
    </row>
    <row r="464" spans="1:5" x14ac:dyDescent="0.3">
      <c r="A464" s="81" t="s">
        <v>1439</v>
      </c>
      <c r="B464" s="16" t="s">
        <v>1047</v>
      </c>
      <c r="C464" s="16" t="s">
        <v>1539</v>
      </c>
      <c r="D464" s="16">
        <v>23.28</v>
      </c>
      <c r="E464" s="16">
        <v>1525</v>
      </c>
    </row>
    <row r="465" spans="1:5" x14ac:dyDescent="0.3">
      <c r="A465" s="81" t="s">
        <v>1442</v>
      </c>
      <c r="B465" s="16" t="s">
        <v>1047</v>
      </c>
      <c r="C465" s="16" t="s">
        <v>1540</v>
      </c>
      <c r="D465" s="16">
        <v>24.25</v>
      </c>
      <c r="E465" s="16">
        <v>2587</v>
      </c>
    </row>
    <row r="466" spans="1:5" x14ac:dyDescent="0.3">
      <c r="A466" s="81" t="s">
        <v>1442</v>
      </c>
      <c r="B466" s="16" t="s">
        <v>1047</v>
      </c>
      <c r="C466" s="16" t="s">
        <v>1541</v>
      </c>
      <c r="D466" s="16">
        <v>14.08</v>
      </c>
      <c r="E466" s="16">
        <v>1136</v>
      </c>
    </row>
    <row r="467" spans="1:5" x14ac:dyDescent="0.3">
      <c r="A467" s="81" t="s">
        <v>1444</v>
      </c>
      <c r="B467" s="16" t="s">
        <v>1047</v>
      </c>
      <c r="C467" s="16" t="s">
        <v>1048</v>
      </c>
      <c r="D467" s="16">
        <v>26.69</v>
      </c>
      <c r="E467" s="16">
        <v>2646</v>
      </c>
    </row>
    <row r="468" spans="1:5" x14ac:dyDescent="0.3">
      <c r="A468" s="81" t="s">
        <v>1444</v>
      </c>
      <c r="B468" s="16" t="s">
        <v>1047</v>
      </c>
      <c r="C468" s="16" t="s">
        <v>1539</v>
      </c>
      <c r="D468" s="16">
        <v>23.28</v>
      </c>
      <c r="E468" s="16">
        <v>1525</v>
      </c>
    </row>
    <row r="469" spans="1:5" x14ac:dyDescent="0.3">
      <c r="A469" s="81" t="s">
        <v>1444</v>
      </c>
      <c r="B469" s="16" t="s">
        <v>1047</v>
      </c>
      <c r="C469" s="16" t="s">
        <v>1542</v>
      </c>
      <c r="D469" s="16">
        <v>25.57</v>
      </c>
      <c r="E469" s="16">
        <v>2215</v>
      </c>
    </row>
    <row r="470" spans="1:5" x14ac:dyDescent="0.3">
      <c r="A470" s="81" t="s">
        <v>1444</v>
      </c>
      <c r="B470" s="16" t="s">
        <v>1047</v>
      </c>
      <c r="C470" s="16" t="s">
        <v>1543</v>
      </c>
      <c r="D470" s="16">
        <v>18.239999999999998</v>
      </c>
      <c r="E470" s="16">
        <v>1697</v>
      </c>
    </row>
    <row r="471" spans="1:5" x14ac:dyDescent="0.3">
      <c r="A471" s="81" t="s">
        <v>1444</v>
      </c>
      <c r="B471" s="16" t="s">
        <v>1047</v>
      </c>
      <c r="C471" s="16" t="s">
        <v>1544</v>
      </c>
      <c r="D471" s="16">
        <v>18.989999999999998</v>
      </c>
      <c r="E471" s="16">
        <v>1789</v>
      </c>
    </row>
    <row r="472" spans="1:5" x14ac:dyDescent="0.3">
      <c r="A472" s="81" t="s">
        <v>1444</v>
      </c>
      <c r="B472" s="16" t="s">
        <v>1047</v>
      </c>
      <c r="C472" s="16" t="s">
        <v>1540</v>
      </c>
      <c r="D472" s="16">
        <v>24.25</v>
      </c>
      <c r="E472" s="16">
        <v>2587</v>
      </c>
    </row>
    <row r="473" spans="1:5" x14ac:dyDescent="0.3">
      <c r="A473" s="81" t="s">
        <v>1444</v>
      </c>
      <c r="B473" s="16" t="s">
        <v>1124</v>
      </c>
      <c r="C473" s="16" t="s">
        <v>932</v>
      </c>
      <c r="D473" s="16">
        <v>26.59</v>
      </c>
      <c r="E473" s="16">
        <v>2953</v>
      </c>
    </row>
    <row r="474" spans="1:5" x14ac:dyDescent="0.3">
      <c r="A474" s="81" t="s">
        <v>1444</v>
      </c>
      <c r="B474" s="16" t="s">
        <v>430</v>
      </c>
      <c r="C474" s="16" t="s">
        <v>1264</v>
      </c>
      <c r="D474" s="16">
        <v>25.79</v>
      </c>
      <c r="E474" s="16">
        <v>2102</v>
      </c>
    </row>
    <row r="475" spans="1:5" x14ac:dyDescent="0.3">
      <c r="A475" s="81" t="s">
        <v>1444</v>
      </c>
      <c r="B475" s="16" t="s">
        <v>430</v>
      </c>
      <c r="C475" s="16" t="s">
        <v>932</v>
      </c>
      <c r="D475" s="16">
        <v>26.79</v>
      </c>
      <c r="E475" s="16">
        <v>2466</v>
      </c>
    </row>
    <row r="476" spans="1:5" x14ac:dyDescent="0.3">
      <c r="A476" s="81" t="s">
        <v>1444</v>
      </c>
      <c r="B476" s="16" t="s">
        <v>430</v>
      </c>
      <c r="C476" s="16" t="s">
        <v>1545</v>
      </c>
      <c r="D476" s="16">
        <v>26.92</v>
      </c>
      <c r="E476" s="16">
        <v>2217</v>
      </c>
    </row>
    <row r="477" spans="1:5" x14ac:dyDescent="0.3">
      <c r="A477" s="81" t="s">
        <v>1444</v>
      </c>
      <c r="B477" s="16" t="s">
        <v>1318</v>
      </c>
      <c r="C477" s="16" t="s">
        <v>1546</v>
      </c>
      <c r="D477" s="16">
        <v>26.55</v>
      </c>
      <c r="E477" s="16">
        <v>1910</v>
      </c>
    </row>
    <row r="478" spans="1:5" x14ac:dyDescent="0.3">
      <c r="A478" s="81" t="s">
        <v>1444</v>
      </c>
      <c r="B478" s="16" t="s">
        <v>1547</v>
      </c>
      <c r="C478" s="16" t="s">
        <v>1548</v>
      </c>
      <c r="D478" s="16">
        <v>26.82</v>
      </c>
      <c r="E478" s="16">
        <v>2082</v>
      </c>
    </row>
    <row r="479" spans="1:5" x14ac:dyDescent="0.3">
      <c r="A479" s="81" t="s">
        <v>1444</v>
      </c>
      <c r="B479" s="16" t="s">
        <v>1053</v>
      </c>
      <c r="C479" s="16" t="s">
        <v>1126</v>
      </c>
      <c r="D479" s="16">
        <v>26.41</v>
      </c>
      <c r="E479" s="16">
        <v>2315</v>
      </c>
    </row>
    <row r="480" spans="1:5" x14ac:dyDescent="0.3">
      <c r="A480" s="81" t="s">
        <v>1444</v>
      </c>
      <c r="B480" s="16" t="s">
        <v>1053</v>
      </c>
      <c r="C480" s="16" t="s">
        <v>1054</v>
      </c>
      <c r="D480" s="16">
        <v>27.05</v>
      </c>
      <c r="E480" s="16">
        <v>2301</v>
      </c>
    </row>
    <row r="481" spans="1:5" x14ac:dyDescent="0.3">
      <c r="A481" s="81" t="s">
        <v>1444</v>
      </c>
      <c r="B481" s="16" t="s">
        <v>1053</v>
      </c>
      <c r="C481" s="16" t="s">
        <v>1545</v>
      </c>
      <c r="D481" s="16">
        <v>27.2</v>
      </c>
      <c r="E481" s="16">
        <v>2188</v>
      </c>
    </row>
    <row r="482" spans="1:5" x14ac:dyDescent="0.3">
      <c r="A482" s="81" t="s">
        <v>1444</v>
      </c>
      <c r="B482" s="16" t="s">
        <v>1053</v>
      </c>
      <c r="C482" s="16" t="s">
        <v>1549</v>
      </c>
      <c r="D482" s="16">
        <v>26.9</v>
      </c>
      <c r="E482" s="16">
        <v>2273</v>
      </c>
    </row>
    <row r="483" spans="1:5" x14ac:dyDescent="0.3">
      <c r="A483" s="81" t="s">
        <v>1448</v>
      </c>
      <c r="B483" s="16" t="s">
        <v>1058</v>
      </c>
      <c r="C483" s="16" t="s">
        <v>1550</v>
      </c>
      <c r="D483" s="16">
        <v>26.46</v>
      </c>
      <c r="E483" s="16">
        <v>2006</v>
      </c>
    </row>
    <row r="484" spans="1:5" x14ac:dyDescent="0.3">
      <c r="A484" s="81" t="s">
        <v>1448</v>
      </c>
      <c r="B484" s="16" t="s">
        <v>1058</v>
      </c>
      <c r="C484" s="16" t="s">
        <v>1368</v>
      </c>
      <c r="D484" s="16">
        <v>26.31</v>
      </c>
      <c r="E484" s="16">
        <v>2516</v>
      </c>
    </row>
    <row r="485" spans="1:5" x14ac:dyDescent="0.3">
      <c r="A485" s="81" t="s">
        <v>1448</v>
      </c>
      <c r="B485" s="16" t="s">
        <v>1058</v>
      </c>
      <c r="C485" s="16" t="s">
        <v>1058</v>
      </c>
      <c r="D485" s="16">
        <v>26.34</v>
      </c>
      <c r="E485" s="16">
        <v>2433</v>
      </c>
    </row>
    <row r="486" spans="1:5" x14ac:dyDescent="0.3">
      <c r="A486" s="81" t="s">
        <v>1448</v>
      </c>
      <c r="B486" s="16" t="s">
        <v>1058</v>
      </c>
      <c r="C486" s="16" t="s">
        <v>1551</v>
      </c>
      <c r="D486" s="16">
        <v>26.18</v>
      </c>
      <c r="E486" s="16">
        <v>2576</v>
      </c>
    </row>
    <row r="487" spans="1:5" x14ac:dyDescent="0.3">
      <c r="A487" s="81" t="s">
        <v>1449</v>
      </c>
      <c r="B487" s="16" t="s">
        <v>1049</v>
      </c>
      <c r="C487" s="16" t="s">
        <v>1552</v>
      </c>
      <c r="D487" s="16">
        <v>15.37</v>
      </c>
      <c r="E487" s="16">
        <v>945</v>
      </c>
    </row>
    <row r="488" spans="1:5" x14ac:dyDescent="0.3">
      <c r="A488" s="81" t="s">
        <v>1449</v>
      </c>
      <c r="B488" s="16" t="s">
        <v>1049</v>
      </c>
      <c r="C488" s="16" t="s">
        <v>1242</v>
      </c>
      <c r="D488" s="16">
        <v>22.44</v>
      </c>
      <c r="E488" s="16">
        <v>795</v>
      </c>
    </row>
    <row r="489" spans="1:5" x14ac:dyDescent="0.3">
      <c r="A489" s="81" t="s">
        <v>1449</v>
      </c>
      <c r="B489" s="16" t="s">
        <v>1049</v>
      </c>
      <c r="C489" s="16" t="s">
        <v>1553</v>
      </c>
      <c r="D489" s="16">
        <v>19.53</v>
      </c>
      <c r="E489" s="16">
        <v>880</v>
      </c>
    </row>
    <row r="490" spans="1:5" x14ac:dyDescent="0.3">
      <c r="A490" s="81" t="s">
        <v>1449</v>
      </c>
      <c r="B490" s="16" t="s">
        <v>1047</v>
      </c>
      <c r="C490" s="16" t="s">
        <v>1554</v>
      </c>
      <c r="D490" s="16">
        <v>24.11</v>
      </c>
      <c r="E490" s="16">
        <v>390</v>
      </c>
    </row>
    <row r="491" spans="1:5" x14ac:dyDescent="0.3">
      <c r="A491" s="81" t="s">
        <v>1449</v>
      </c>
      <c r="B491" s="16" t="s">
        <v>1047</v>
      </c>
      <c r="C491" s="16" t="s">
        <v>1555</v>
      </c>
      <c r="D491" s="16">
        <v>22.53</v>
      </c>
      <c r="E491" s="16">
        <v>327</v>
      </c>
    </row>
    <row r="492" spans="1:5" x14ac:dyDescent="0.3">
      <c r="A492" s="81" t="s">
        <v>1450</v>
      </c>
      <c r="B492" s="16" t="s">
        <v>1049</v>
      </c>
      <c r="C492" s="16" t="s">
        <v>1239</v>
      </c>
      <c r="D492" s="16">
        <v>24.71</v>
      </c>
      <c r="E492" s="16">
        <v>1422</v>
      </c>
    </row>
    <row r="493" spans="1:5" x14ac:dyDescent="0.3">
      <c r="A493" s="81" t="s">
        <v>1450</v>
      </c>
      <c r="B493" s="16" t="s">
        <v>1049</v>
      </c>
      <c r="C493" s="16" t="s">
        <v>1556</v>
      </c>
      <c r="D493" s="16">
        <v>24.27</v>
      </c>
      <c r="E493" s="16">
        <v>586</v>
      </c>
    </row>
    <row r="494" spans="1:5" x14ac:dyDescent="0.3">
      <c r="A494" s="81" t="s">
        <v>1450</v>
      </c>
      <c r="B494" s="16" t="s">
        <v>1049</v>
      </c>
      <c r="C494" s="16" t="s">
        <v>1557</v>
      </c>
      <c r="D494" s="16">
        <v>24.99</v>
      </c>
      <c r="E494" s="16">
        <v>1198</v>
      </c>
    </row>
    <row r="495" spans="1:5" x14ac:dyDescent="0.3">
      <c r="A495" s="81" t="s">
        <v>1463</v>
      </c>
      <c r="B495" s="16" t="s">
        <v>1058</v>
      </c>
      <c r="C495" s="16" t="s">
        <v>1058</v>
      </c>
      <c r="D495" s="16">
        <v>26.34</v>
      </c>
      <c r="E495" s="16">
        <v>2433</v>
      </c>
    </row>
    <row r="496" spans="1:5" x14ac:dyDescent="0.3">
      <c r="A496" s="81" t="s">
        <v>1463</v>
      </c>
      <c r="B496" s="16" t="s">
        <v>1058</v>
      </c>
      <c r="C496" s="16" t="s">
        <v>1558</v>
      </c>
      <c r="D496" s="16">
        <v>26.45</v>
      </c>
      <c r="E496" s="16">
        <v>2313</v>
      </c>
    </row>
    <row r="497" spans="1:5" x14ac:dyDescent="0.3">
      <c r="A497" s="81" t="s">
        <v>1463</v>
      </c>
      <c r="B497" s="16" t="s">
        <v>1124</v>
      </c>
      <c r="C497" s="16" t="s">
        <v>1250</v>
      </c>
      <c r="D497" s="16">
        <v>23.37</v>
      </c>
      <c r="E497" s="16">
        <v>2688</v>
      </c>
    </row>
    <row r="498" spans="1:5" x14ac:dyDescent="0.3">
      <c r="A498" s="81" t="s">
        <v>1463</v>
      </c>
      <c r="B498" s="16" t="s">
        <v>1124</v>
      </c>
      <c r="C498" s="16" t="s">
        <v>1559</v>
      </c>
      <c r="D498" s="16">
        <v>25.37</v>
      </c>
      <c r="E498" s="16">
        <v>4892</v>
      </c>
    </row>
    <row r="499" spans="1:5" x14ac:dyDescent="0.3">
      <c r="A499" s="81" t="s">
        <v>1463</v>
      </c>
      <c r="B499" s="16" t="s">
        <v>1124</v>
      </c>
      <c r="C499" s="16" t="s">
        <v>1236</v>
      </c>
      <c r="D499" s="16">
        <v>20.62</v>
      </c>
      <c r="E499" s="16">
        <v>2663</v>
      </c>
    </row>
    <row r="500" spans="1:5" x14ac:dyDescent="0.3">
      <c r="A500" s="81" t="s">
        <v>1467</v>
      </c>
      <c r="B500" s="16" t="s">
        <v>1124</v>
      </c>
      <c r="C500" s="16" t="s">
        <v>1559</v>
      </c>
      <c r="D500" s="16">
        <v>25.37</v>
      </c>
      <c r="E500" s="16">
        <v>4892</v>
      </c>
    </row>
    <row r="501" spans="1:5" x14ac:dyDescent="0.3">
      <c r="A501" s="81" t="s">
        <v>1467</v>
      </c>
      <c r="B501" s="16" t="s">
        <v>1058</v>
      </c>
      <c r="C501" s="16" t="s">
        <v>1551</v>
      </c>
      <c r="D501" s="16">
        <v>26.18</v>
      </c>
      <c r="E501" s="16">
        <v>2576</v>
      </c>
    </row>
    <row r="502" spans="1:5" x14ac:dyDescent="0.3">
      <c r="A502" s="81" t="s">
        <v>1467</v>
      </c>
      <c r="B502" s="16" t="s">
        <v>1058</v>
      </c>
      <c r="C502" s="16" t="s">
        <v>1560</v>
      </c>
      <c r="D502" s="16">
        <v>26.25</v>
      </c>
      <c r="E502" s="16">
        <v>2469</v>
      </c>
    </row>
    <row r="503" spans="1:5" x14ac:dyDescent="0.3">
      <c r="A503" s="81" t="s">
        <v>1467</v>
      </c>
      <c r="B503" s="16" t="s">
        <v>1058</v>
      </c>
      <c r="C503" s="16" t="s">
        <v>1058</v>
      </c>
      <c r="D503" s="16">
        <v>26.34</v>
      </c>
      <c r="E503" s="16">
        <v>2433</v>
      </c>
    </row>
    <row r="504" spans="1:5" x14ac:dyDescent="0.3">
      <c r="A504" s="81" t="s">
        <v>1467</v>
      </c>
      <c r="B504" s="16" t="s">
        <v>1058</v>
      </c>
      <c r="C504" s="16" t="s">
        <v>1558</v>
      </c>
      <c r="D504" s="16">
        <v>26.45</v>
      </c>
      <c r="E504" s="16">
        <v>2313</v>
      </c>
    </row>
    <row r="505" spans="1:5" x14ac:dyDescent="0.3">
      <c r="A505" s="81" t="s">
        <v>1467</v>
      </c>
      <c r="B505" s="16" t="s">
        <v>1058</v>
      </c>
      <c r="C505" s="16" t="s">
        <v>1368</v>
      </c>
      <c r="D505" s="16">
        <v>26.31</v>
      </c>
      <c r="E505" s="16">
        <v>2516</v>
      </c>
    </row>
    <row r="506" spans="1:5" x14ac:dyDescent="0.3">
      <c r="A506" s="81" t="s">
        <v>1467</v>
      </c>
      <c r="B506" s="16" t="s">
        <v>1058</v>
      </c>
      <c r="C506" s="16" t="s">
        <v>1550</v>
      </c>
      <c r="D506" s="16">
        <v>26.46</v>
      </c>
      <c r="E506" s="16">
        <v>2006</v>
      </c>
    </row>
    <row r="507" spans="1:5" x14ac:dyDescent="0.3">
      <c r="A507" s="81" t="s">
        <v>1467</v>
      </c>
      <c r="B507" s="16" t="s">
        <v>1058</v>
      </c>
      <c r="C507" s="16" t="s">
        <v>1561</v>
      </c>
      <c r="D507" s="16">
        <v>26.1</v>
      </c>
      <c r="E507" s="16">
        <v>1851</v>
      </c>
    </row>
    <row r="508" spans="1:5" x14ac:dyDescent="0.3">
      <c r="A508" s="81" t="s">
        <v>1467</v>
      </c>
      <c r="B508" s="16" t="s">
        <v>1058</v>
      </c>
      <c r="C508" s="16" t="s">
        <v>1562</v>
      </c>
      <c r="D508" s="16">
        <v>26.48</v>
      </c>
      <c r="E508" s="16">
        <v>2040</v>
      </c>
    </row>
    <row r="509" spans="1:5" x14ac:dyDescent="0.3">
      <c r="A509" s="81" t="s">
        <v>1467</v>
      </c>
      <c r="B509" s="16" t="s">
        <v>1058</v>
      </c>
      <c r="C509" s="16" t="s">
        <v>1379</v>
      </c>
      <c r="D509" s="16">
        <v>26.25</v>
      </c>
      <c r="E509" s="16">
        <v>1953</v>
      </c>
    </row>
    <row r="510" spans="1:5" x14ac:dyDescent="0.3">
      <c r="A510" s="81" t="s">
        <v>1467</v>
      </c>
      <c r="B510" s="16" t="s">
        <v>1058</v>
      </c>
      <c r="C510" s="16" t="s">
        <v>1378</v>
      </c>
      <c r="D510" s="16">
        <v>25.81</v>
      </c>
      <c r="E510" s="16">
        <v>2145</v>
      </c>
    </row>
    <row r="511" spans="1:5" x14ac:dyDescent="0.3">
      <c r="A511" s="81" t="s">
        <v>1467</v>
      </c>
      <c r="B511" s="16" t="s">
        <v>1058</v>
      </c>
      <c r="C511" s="16" t="s">
        <v>1563</v>
      </c>
      <c r="D511" s="16">
        <v>24</v>
      </c>
      <c r="E511" s="16">
        <v>2672</v>
      </c>
    </row>
    <row r="512" spans="1:5" x14ac:dyDescent="0.3">
      <c r="A512" s="81" t="s">
        <v>1467</v>
      </c>
      <c r="B512" s="16" t="s">
        <v>1058</v>
      </c>
      <c r="C512" s="16" t="s">
        <v>1564</v>
      </c>
      <c r="D512" s="16">
        <v>24.28</v>
      </c>
      <c r="E512" s="16">
        <v>2923</v>
      </c>
    </row>
    <row r="513" spans="1:5" x14ac:dyDescent="0.3">
      <c r="A513" s="81" t="s">
        <v>1467</v>
      </c>
      <c r="B513" s="16" t="s">
        <v>1058</v>
      </c>
      <c r="C513" s="16" t="s">
        <v>1085</v>
      </c>
      <c r="D513" s="16">
        <v>22.69</v>
      </c>
      <c r="E513" s="16">
        <v>3113</v>
      </c>
    </row>
    <row r="514" spans="1:5" x14ac:dyDescent="0.3">
      <c r="A514" s="81" t="s">
        <v>1467</v>
      </c>
      <c r="B514" s="16" t="s">
        <v>1082</v>
      </c>
      <c r="C514" s="16" t="s">
        <v>1084</v>
      </c>
      <c r="D514" s="16">
        <v>24.62</v>
      </c>
      <c r="E514" s="16">
        <v>3088</v>
      </c>
    </row>
    <row r="515" spans="1:5" x14ac:dyDescent="0.3">
      <c r="A515" s="81" t="s">
        <v>1467</v>
      </c>
      <c r="B515" s="16" t="s">
        <v>1082</v>
      </c>
      <c r="C515" s="16" t="s">
        <v>1083</v>
      </c>
      <c r="D515" s="16">
        <v>24.12</v>
      </c>
      <c r="E515" s="16">
        <v>3673</v>
      </c>
    </row>
    <row r="516" spans="1:5" x14ac:dyDescent="0.3">
      <c r="A516" s="81" t="s">
        <v>1467</v>
      </c>
      <c r="B516" s="16" t="s">
        <v>1082</v>
      </c>
      <c r="C516" s="16" t="s">
        <v>1256</v>
      </c>
      <c r="D516" s="16">
        <v>23</v>
      </c>
      <c r="E516" s="16">
        <v>2790</v>
      </c>
    </row>
    <row r="517" spans="1:5" x14ac:dyDescent="0.3">
      <c r="A517" s="81" t="s">
        <v>1467</v>
      </c>
      <c r="B517" s="16" t="s">
        <v>1082</v>
      </c>
      <c r="C517" s="16" t="s">
        <v>1257</v>
      </c>
      <c r="D517" s="16">
        <v>19.63</v>
      </c>
      <c r="E517" s="16">
        <v>3553</v>
      </c>
    </row>
    <row r="518" spans="1:5" x14ac:dyDescent="0.3">
      <c r="A518" s="81" t="s">
        <v>1467</v>
      </c>
      <c r="B518" s="16" t="s">
        <v>1082</v>
      </c>
      <c r="C518" s="16" t="s">
        <v>1258</v>
      </c>
      <c r="D518" s="16">
        <v>25.02</v>
      </c>
      <c r="E518" s="16">
        <v>3721</v>
      </c>
    </row>
    <row r="519" spans="1:5" x14ac:dyDescent="0.3">
      <c r="A519" s="81" t="s">
        <v>1467</v>
      </c>
      <c r="B519" s="16" t="s">
        <v>1082</v>
      </c>
      <c r="C519" s="16" t="s">
        <v>1259</v>
      </c>
      <c r="D519" s="16">
        <v>25.7</v>
      </c>
      <c r="E519" s="16">
        <v>2888</v>
      </c>
    </row>
    <row r="520" spans="1:5" x14ac:dyDescent="0.3">
      <c r="A520" s="81" t="s">
        <v>1467</v>
      </c>
      <c r="B520" s="16" t="s">
        <v>1082</v>
      </c>
      <c r="C520" s="16" t="s">
        <v>1270</v>
      </c>
      <c r="D520" s="16">
        <v>27.26</v>
      </c>
      <c r="E520" s="16">
        <v>1955</v>
      </c>
    </row>
    <row r="521" spans="1:5" x14ac:dyDescent="0.3">
      <c r="A521" s="81" t="s">
        <v>1467</v>
      </c>
      <c r="B521" s="16" t="s">
        <v>1371</v>
      </c>
      <c r="C521" s="16" t="s">
        <v>1376</v>
      </c>
      <c r="D521" s="16">
        <v>26.68</v>
      </c>
      <c r="E521" s="16">
        <v>3181</v>
      </c>
    </row>
    <row r="522" spans="1:5" x14ac:dyDescent="0.3">
      <c r="A522" s="81" t="s">
        <v>1467</v>
      </c>
      <c r="B522" s="16" t="s">
        <v>1371</v>
      </c>
      <c r="C522" s="16" t="s">
        <v>1565</v>
      </c>
      <c r="D522" s="16">
        <v>26.05</v>
      </c>
      <c r="E522" s="16">
        <v>2942</v>
      </c>
    </row>
    <row r="523" spans="1:5" x14ac:dyDescent="0.3">
      <c r="A523" s="81" t="s">
        <v>1476</v>
      </c>
      <c r="B523" s="16" t="s">
        <v>1082</v>
      </c>
      <c r="C523" s="16" t="s">
        <v>1256</v>
      </c>
      <c r="D523" s="16">
        <v>23</v>
      </c>
      <c r="E523" s="16">
        <v>2790</v>
      </c>
    </row>
    <row r="524" spans="1:5" x14ac:dyDescent="0.3">
      <c r="A524" s="81" t="s">
        <v>1476</v>
      </c>
      <c r="B524" s="16" t="s">
        <v>1082</v>
      </c>
      <c r="C524" s="16" t="s">
        <v>1084</v>
      </c>
      <c r="D524" s="16">
        <v>24.62</v>
      </c>
      <c r="E524" s="16">
        <v>3088</v>
      </c>
    </row>
    <row r="525" spans="1:5" x14ac:dyDescent="0.3">
      <c r="A525" s="81" t="s">
        <v>1476</v>
      </c>
      <c r="B525" s="16" t="s">
        <v>1058</v>
      </c>
      <c r="C525" s="16" t="s">
        <v>1567</v>
      </c>
      <c r="D525" s="16">
        <v>22.69</v>
      </c>
      <c r="E525" s="16">
        <v>3113</v>
      </c>
    </row>
    <row r="526" spans="1:5" x14ac:dyDescent="0.3">
      <c r="A526" s="81" t="s">
        <v>1478</v>
      </c>
      <c r="B526" s="16" t="s">
        <v>1124</v>
      </c>
      <c r="C526" s="16" t="s">
        <v>1568</v>
      </c>
      <c r="D526" s="16">
        <v>21.78</v>
      </c>
      <c r="E526" s="16">
        <v>2871</v>
      </c>
    </row>
    <row r="527" spans="1:5" x14ac:dyDescent="0.3">
      <c r="A527" s="81" t="s">
        <v>1482</v>
      </c>
      <c r="B527" s="16" t="s">
        <v>1058</v>
      </c>
      <c r="C527" s="16" t="s">
        <v>1569</v>
      </c>
      <c r="D527" s="16">
        <v>24</v>
      </c>
      <c r="E527" s="16">
        <v>2672</v>
      </c>
    </row>
    <row r="528" spans="1:5" x14ac:dyDescent="0.3">
      <c r="A528" s="81" t="s">
        <v>1482</v>
      </c>
      <c r="B528" s="16" t="s">
        <v>1058</v>
      </c>
      <c r="C528" s="16" t="s">
        <v>1378</v>
      </c>
      <c r="D528" s="16">
        <v>25.81</v>
      </c>
      <c r="E528" s="16">
        <v>2145</v>
      </c>
    </row>
    <row r="529" spans="1:5" x14ac:dyDescent="0.3">
      <c r="A529" s="81" t="s">
        <v>1482</v>
      </c>
      <c r="B529" s="16" t="s">
        <v>1058</v>
      </c>
      <c r="C529" s="16" t="s">
        <v>1368</v>
      </c>
      <c r="D529" s="16">
        <v>26.31</v>
      </c>
      <c r="E529" s="16">
        <v>2516</v>
      </c>
    </row>
    <row r="530" spans="1:5" x14ac:dyDescent="0.3">
      <c r="A530" s="81" t="s">
        <v>1498</v>
      </c>
      <c r="B530" s="16" t="s">
        <v>1124</v>
      </c>
      <c r="C530" s="16" t="s">
        <v>1570</v>
      </c>
      <c r="D530" s="16">
        <v>25.46</v>
      </c>
      <c r="E530" s="16">
        <v>2659</v>
      </c>
    </row>
    <row r="531" spans="1:5" x14ac:dyDescent="0.3">
      <c r="A531" s="81" t="s">
        <v>1498</v>
      </c>
      <c r="B531" s="16" t="s">
        <v>1124</v>
      </c>
      <c r="C531" s="16" t="s">
        <v>932</v>
      </c>
      <c r="D531" s="16">
        <v>26.59</v>
      </c>
      <c r="E531" s="16">
        <v>2953</v>
      </c>
    </row>
    <row r="532" spans="1:5" x14ac:dyDescent="0.3">
      <c r="A532" s="81" t="s">
        <v>1498</v>
      </c>
      <c r="B532" s="16" t="s">
        <v>1049</v>
      </c>
      <c r="C532" s="16" t="s">
        <v>1052</v>
      </c>
      <c r="D532" s="16">
        <v>23.25</v>
      </c>
      <c r="E532" s="16">
        <v>3045</v>
      </c>
    </row>
    <row r="533" spans="1:5" x14ac:dyDescent="0.3">
      <c r="A533" s="81" t="s">
        <v>1498</v>
      </c>
      <c r="B533" s="16" t="s">
        <v>1049</v>
      </c>
      <c r="C533" s="16" t="s">
        <v>1263</v>
      </c>
      <c r="D533" s="16">
        <v>17.010000000000002</v>
      </c>
      <c r="E533" s="16">
        <v>2213</v>
      </c>
    </row>
    <row r="534" spans="1:5" x14ac:dyDescent="0.3">
      <c r="A534" s="81" t="s">
        <v>1498</v>
      </c>
      <c r="B534" s="16" t="s">
        <v>1049</v>
      </c>
      <c r="C534" s="16" t="s">
        <v>1246</v>
      </c>
      <c r="D534" s="16">
        <v>25.32</v>
      </c>
      <c r="E534" s="16">
        <v>3404</v>
      </c>
    </row>
    <row r="535" spans="1:5" x14ac:dyDescent="0.3">
      <c r="A535" s="81" t="s">
        <v>1498</v>
      </c>
      <c r="B535" s="16" t="s">
        <v>1049</v>
      </c>
      <c r="C535" s="16" t="s">
        <v>1051</v>
      </c>
      <c r="D535" s="16">
        <v>24.98</v>
      </c>
      <c r="E535" s="16">
        <v>3725</v>
      </c>
    </row>
    <row r="536" spans="1:5" x14ac:dyDescent="0.3">
      <c r="A536" s="81" t="s">
        <v>1498</v>
      </c>
      <c r="B536" s="16" t="s">
        <v>1049</v>
      </c>
      <c r="C536" s="16" t="s">
        <v>1050</v>
      </c>
      <c r="D536" s="16">
        <v>20.72</v>
      </c>
      <c r="E536" s="16">
        <v>2431</v>
      </c>
    </row>
    <row r="537" spans="1:5" x14ac:dyDescent="0.3">
      <c r="A537" s="81" t="s">
        <v>1498</v>
      </c>
      <c r="B537" s="16" t="s">
        <v>1047</v>
      </c>
      <c r="C537" s="16" t="s">
        <v>1048</v>
      </c>
      <c r="D537" s="16">
        <v>26.69</v>
      </c>
      <c r="E537" s="16">
        <v>2646</v>
      </c>
    </row>
    <row r="538" spans="1:5" x14ac:dyDescent="0.3">
      <c r="A538" s="81" t="s">
        <v>1498</v>
      </c>
      <c r="B538" s="16" t="s">
        <v>1047</v>
      </c>
      <c r="C538" s="16" t="s">
        <v>1539</v>
      </c>
      <c r="D538" s="16">
        <v>23.28</v>
      </c>
      <c r="E538" s="16">
        <v>1525</v>
      </c>
    </row>
    <row r="539" spans="1:5" x14ac:dyDescent="0.3">
      <c r="A539" s="81" t="s">
        <v>1595</v>
      </c>
      <c r="B539" s="16" t="s">
        <v>522</v>
      </c>
      <c r="C539" s="16" t="s">
        <v>1631</v>
      </c>
      <c r="D539" s="16">
        <v>21.59</v>
      </c>
      <c r="E539" s="16">
        <v>918</v>
      </c>
    </row>
    <row r="540" spans="1:5" x14ac:dyDescent="0.3">
      <c r="A540" s="81" t="s">
        <v>1595</v>
      </c>
      <c r="B540" s="16" t="s">
        <v>522</v>
      </c>
      <c r="C540" s="16" t="s">
        <v>1632</v>
      </c>
      <c r="D540" s="16">
        <v>21.97</v>
      </c>
      <c r="E540" s="16">
        <v>1032</v>
      </c>
    </row>
    <row r="541" spans="1:5" x14ac:dyDescent="0.3">
      <c r="A541" s="81" t="s">
        <v>1595</v>
      </c>
      <c r="B541" s="16" t="s">
        <v>522</v>
      </c>
      <c r="C541" s="16" t="s">
        <v>1633</v>
      </c>
      <c r="D541" s="16">
        <v>22.9</v>
      </c>
      <c r="E541" s="16">
        <v>1083</v>
      </c>
    </row>
    <row r="542" spans="1:5" x14ac:dyDescent="0.3">
      <c r="A542" s="81" t="s">
        <v>1595</v>
      </c>
      <c r="B542" s="16" t="s">
        <v>522</v>
      </c>
      <c r="C542" s="16" t="s">
        <v>1634</v>
      </c>
      <c r="D542" s="16">
        <v>23.2</v>
      </c>
      <c r="E542" s="16">
        <v>903</v>
      </c>
    </row>
    <row r="543" spans="1:5" x14ac:dyDescent="0.3">
      <c r="A543" s="81" t="s">
        <v>1595</v>
      </c>
      <c r="B543" s="16" t="s">
        <v>522</v>
      </c>
      <c r="C543" s="16" t="s">
        <v>1635</v>
      </c>
      <c r="D543" s="16">
        <v>21.03</v>
      </c>
      <c r="E543" s="16">
        <v>695</v>
      </c>
    </row>
    <row r="544" spans="1:5" x14ac:dyDescent="0.3">
      <c r="A544" s="81" t="s">
        <v>1595</v>
      </c>
      <c r="B544" s="16" t="s">
        <v>531</v>
      </c>
      <c r="C544" s="16" t="s">
        <v>1636</v>
      </c>
      <c r="D544" s="16">
        <v>17.96</v>
      </c>
      <c r="E544" s="16">
        <v>1077</v>
      </c>
    </row>
    <row r="545" spans="1:5" x14ac:dyDescent="0.3">
      <c r="A545" s="81" t="s">
        <v>1595</v>
      </c>
      <c r="B545" s="16" t="s">
        <v>531</v>
      </c>
      <c r="C545" s="16" t="s">
        <v>1637</v>
      </c>
      <c r="D545" s="16">
        <v>22</v>
      </c>
      <c r="E545" s="16">
        <v>1584</v>
      </c>
    </row>
    <row r="546" spans="1:5" x14ac:dyDescent="0.3">
      <c r="A546" s="81" t="s">
        <v>1595</v>
      </c>
      <c r="B546" s="16" t="s">
        <v>531</v>
      </c>
      <c r="C546" s="16" t="s">
        <v>1638</v>
      </c>
      <c r="D546" s="16">
        <v>21.13</v>
      </c>
      <c r="E546" s="16">
        <v>1757</v>
      </c>
    </row>
    <row r="547" spans="1:5" x14ac:dyDescent="0.3">
      <c r="A547" s="81" t="s">
        <v>1595</v>
      </c>
      <c r="B547" s="16" t="s">
        <v>531</v>
      </c>
      <c r="C547" s="16" t="s">
        <v>1639</v>
      </c>
      <c r="D547" s="16">
        <v>22.94</v>
      </c>
      <c r="E547" s="16">
        <v>1596</v>
      </c>
    </row>
    <row r="548" spans="1:5" x14ac:dyDescent="0.3">
      <c r="A548" s="81" t="s">
        <v>1595</v>
      </c>
      <c r="B548" s="16" t="s">
        <v>531</v>
      </c>
      <c r="C548" s="16" t="s">
        <v>1640</v>
      </c>
      <c r="D548" s="16">
        <v>21.25</v>
      </c>
      <c r="E548" s="16">
        <v>1128</v>
      </c>
    </row>
    <row r="549" spans="1:5" x14ac:dyDescent="0.3">
      <c r="A549" s="81" t="s">
        <v>1595</v>
      </c>
      <c r="B549" s="16" t="s">
        <v>520</v>
      </c>
      <c r="C549" s="16" t="s">
        <v>1641</v>
      </c>
      <c r="D549" s="16">
        <v>24.62</v>
      </c>
      <c r="E549" s="16">
        <v>1556</v>
      </c>
    </row>
    <row r="550" spans="1:5" x14ac:dyDescent="0.3">
      <c r="A550" s="81" t="s">
        <v>1595</v>
      </c>
      <c r="B550" s="16" t="s">
        <v>520</v>
      </c>
      <c r="C550" s="16" t="s">
        <v>1642</v>
      </c>
      <c r="D550" s="16">
        <v>21.4</v>
      </c>
      <c r="E550" s="16">
        <v>1431</v>
      </c>
    </row>
    <row r="551" spans="1:5" x14ac:dyDescent="0.3">
      <c r="A551" s="81" t="s">
        <v>1595</v>
      </c>
      <c r="B551" s="16" t="s">
        <v>520</v>
      </c>
      <c r="C551" s="16" t="s">
        <v>1643</v>
      </c>
      <c r="D551" s="16">
        <v>24.83</v>
      </c>
      <c r="E551" s="16">
        <v>1454</v>
      </c>
    </row>
    <row r="552" spans="1:5" x14ac:dyDescent="0.3">
      <c r="A552" s="81" t="s">
        <v>1595</v>
      </c>
      <c r="B552" s="16" t="s">
        <v>520</v>
      </c>
      <c r="C552" s="16" t="s">
        <v>1644</v>
      </c>
      <c r="D552" s="16">
        <v>25.15</v>
      </c>
      <c r="E552" s="16">
        <v>1630</v>
      </c>
    </row>
    <row r="553" spans="1:5" x14ac:dyDescent="0.3">
      <c r="A553" s="81" t="s">
        <v>1595</v>
      </c>
      <c r="B553" s="16" t="s">
        <v>1645</v>
      </c>
      <c r="C553" s="16" t="s">
        <v>485</v>
      </c>
      <c r="D553" s="16">
        <v>25.16</v>
      </c>
      <c r="E553" s="16">
        <v>1407</v>
      </c>
    </row>
    <row r="554" spans="1:5" x14ac:dyDescent="0.3">
      <c r="A554" s="81" t="s">
        <v>1595</v>
      </c>
      <c r="B554" s="16" t="s">
        <v>453</v>
      </c>
      <c r="C554" s="16" t="s">
        <v>1646</v>
      </c>
      <c r="D554" s="16">
        <v>26.29</v>
      </c>
      <c r="E554" s="16">
        <v>2002</v>
      </c>
    </row>
    <row r="555" spans="1:5" x14ac:dyDescent="0.3">
      <c r="A555" s="81" t="s">
        <v>1595</v>
      </c>
      <c r="B555" s="16" t="s">
        <v>453</v>
      </c>
      <c r="C555" s="16" t="s">
        <v>1647</v>
      </c>
      <c r="D555" s="16">
        <v>24.61</v>
      </c>
      <c r="E555" s="16">
        <v>1813</v>
      </c>
    </row>
    <row r="556" spans="1:5" x14ac:dyDescent="0.3">
      <c r="A556" s="81" t="s">
        <v>1595</v>
      </c>
      <c r="B556" s="16" t="s">
        <v>1648</v>
      </c>
      <c r="C556" s="16" t="s">
        <v>929</v>
      </c>
      <c r="D556" s="16">
        <v>22.1</v>
      </c>
      <c r="E556" s="16">
        <v>1151</v>
      </c>
    </row>
    <row r="557" spans="1:5" x14ac:dyDescent="0.3">
      <c r="A557" s="81" t="s">
        <v>1595</v>
      </c>
      <c r="B557" s="16" t="s">
        <v>1648</v>
      </c>
      <c r="C557" s="16" t="s">
        <v>1649</v>
      </c>
      <c r="D557" s="16">
        <v>27.49</v>
      </c>
      <c r="E557" s="16">
        <v>1102</v>
      </c>
    </row>
    <row r="558" spans="1:5" x14ac:dyDescent="0.3">
      <c r="A558" s="81" t="s">
        <v>1595</v>
      </c>
      <c r="B558" s="16" t="s">
        <v>1650</v>
      </c>
      <c r="C558" s="16" t="s">
        <v>1651</v>
      </c>
      <c r="D558" s="16">
        <v>22.53</v>
      </c>
      <c r="E558" s="16">
        <v>1549</v>
      </c>
    </row>
    <row r="559" spans="1:5" x14ac:dyDescent="0.3">
      <c r="A559" s="81" t="s">
        <v>1595</v>
      </c>
      <c r="B559" s="16" t="s">
        <v>1650</v>
      </c>
      <c r="C559" s="16" t="s">
        <v>1652</v>
      </c>
      <c r="D559" s="16">
        <v>24.69</v>
      </c>
      <c r="E559" s="16">
        <v>1272</v>
      </c>
    </row>
    <row r="560" spans="1:5" x14ac:dyDescent="0.3">
      <c r="A560" s="81" t="s">
        <v>1595</v>
      </c>
      <c r="B560" s="16" t="s">
        <v>1650</v>
      </c>
      <c r="C560" s="16" t="s">
        <v>1653</v>
      </c>
      <c r="D560" s="16">
        <v>23.79</v>
      </c>
      <c r="E560" s="16">
        <v>1270</v>
      </c>
    </row>
    <row r="561" spans="1:5" x14ac:dyDescent="0.3">
      <c r="A561" s="81" t="s">
        <v>1595</v>
      </c>
      <c r="B561" s="16" t="s">
        <v>1654</v>
      </c>
      <c r="C561" s="16" t="s">
        <v>1655</v>
      </c>
      <c r="D561" s="16">
        <v>29.2</v>
      </c>
      <c r="E561" s="16">
        <v>867</v>
      </c>
    </row>
    <row r="562" spans="1:5" x14ac:dyDescent="0.3">
      <c r="A562" s="81" t="s">
        <v>1595</v>
      </c>
      <c r="B562" s="16" t="s">
        <v>1656</v>
      </c>
      <c r="C562" s="16" t="s">
        <v>1657</v>
      </c>
      <c r="D562" s="16">
        <v>28.49</v>
      </c>
      <c r="E562" s="16">
        <v>809</v>
      </c>
    </row>
    <row r="563" spans="1:5" x14ac:dyDescent="0.3">
      <c r="A563" s="81" t="s">
        <v>1595</v>
      </c>
      <c r="B563" s="16" t="s">
        <v>1656</v>
      </c>
      <c r="C563" s="16" t="s">
        <v>1658</v>
      </c>
      <c r="D563" s="16">
        <v>25.94</v>
      </c>
      <c r="E563" s="16">
        <v>109</v>
      </c>
    </row>
    <row r="564" spans="1:5" x14ac:dyDescent="0.3">
      <c r="A564" s="81" t="s">
        <v>1595</v>
      </c>
      <c r="B564" s="16" t="s">
        <v>459</v>
      </c>
      <c r="C564" s="16" t="s">
        <v>457</v>
      </c>
      <c r="D564" s="16">
        <v>26.22</v>
      </c>
      <c r="E564" s="16">
        <v>2585</v>
      </c>
    </row>
    <row r="565" spans="1:5" x14ac:dyDescent="0.3">
      <c r="A565" s="81" t="s">
        <v>1595</v>
      </c>
      <c r="B565" s="16" t="s">
        <v>459</v>
      </c>
      <c r="C565" s="16" t="s">
        <v>490</v>
      </c>
      <c r="D565" s="16">
        <v>24.85</v>
      </c>
      <c r="E565" s="16">
        <v>1637</v>
      </c>
    </row>
    <row r="566" spans="1:5" x14ac:dyDescent="0.3">
      <c r="A566" s="81" t="s">
        <v>1595</v>
      </c>
      <c r="B566" s="16" t="s">
        <v>491</v>
      </c>
      <c r="C566" s="16" t="s">
        <v>1659</v>
      </c>
      <c r="D566" s="16">
        <v>27.76</v>
      </c>
      <c r="E566" s="16">
        <v>715</v>
      </c>
    </row>
    <row r="567" spans="1:5" x14ac:dyDescent="0.3">
      <c r="A567" s="81" t="s">
        <v>1595</v>
      </c>
      <c r="B567" s="16" t="s">
        <v>491</v>
      </c>
      <c r="C567" s="16" t="s">
        <v>1660</v>
      </c>
      <c r="D567" s="16">
        <v>26.71</v>
      </c>
      <c r="E567" s="16">
        <v>951</v>
      </c>
    </row>
    <row r="568" spans="1:5" x14ac:dyDescent="0.3">
      <c r="A568" s="81" t="s">
        <v>1595</v>
      </c>
      <c r="B568" s="16" t="s">
        <v>491</v>
      </c>
      <c r="C568" s="16" t="s">
        <v>1661</v>
      </c>
      <c r="D568" s="16">
        <v>26.37</v>
      </c>
      <c r="E568" s="16">
        <v>2366</v>
      </c>
    </row>
    <row r="569" spans="1:5" x14ac:dyDescent="0.3">
      <c r="A569" s="81" t="s">
        <v>1595</v>
      </c>
      <c r="B569" s="16" t="s">
        <v>491</v>
      </c>
      <c r="C569" s="16" t="s">
        <v>1662</v>
      </c>
      <c r="D569" s="16">
        <v>27.16</v>
      </c>
      <c r="E569" s="16">
        <v>1532</v>
      </c>
    </row>
    <row r="570" spans="1:5" x14ac:dyDescent="0.3">
      <c r="A570" s="81" t="s">
        <v>1595</v>
      </c>
      <c r="B570" s="16" t="s">
        <v>491</v>
      </c>
      <c r="C570" s="16" t="s">
        <v>1663</v>
      </c>
      <c r="D570" s="16">
        <v>27.15</v>
      </c>
      <c r="E570" s="16">
        <v>1877</v>
      </c>
    </row>
    <row r="571" spans="1:5" x14ac:dyDescent="0.3">
      <c r="A571" s="81" t="s">
        <v>1595</v>
      </c>
      <c r="B571" s="16" t="s">
        <v>491</v>
      </c>
      <c r="C571" s="16" t="s">
        <v>492</v>
      </c>
      <c r="D571" s="16">
        <v>27.01</v>
      </c>
      <c r="E571" s="16">
        <v>1729</v>
      </c>
    </row>
    <row r="572" spans="1:5" x14ac:dyDescent="0.3">
      <c r="A572" s="81" t="s">
        <v>1595</v>
      </c>
      <c r="B572" s="16" t="s">
        <v>491</v>
      </c>
      <c r="C572" s="16" t="s">
        <v>1664</v>
      </c>
      <c r="D572" s="16">
        <v>27.39</v>
      </c>
      <c r="E572" s="16">
        <v>1630</v>
      </c>
    </row>
    <row r="573" spans="1:5" x14ac:dyDescent="0.3">
      <c r="A573" s="81" t="s">
        <v>1595</v>
      </c>
      <c r="B573" s="16" t="s">
        <v>1665</v>
      </c>
      <c r="C573" s="16" t="s">
        <v>1666</v>
      </c>
      <c r="D573" s="16">
        <v>28.69</v>
      </c>
      <c r="E573" s="16">
        <v>287</v>
      </c>
    </row>
    <row r="574" spans="1:5" x14ac:dyDescent="0.3">
      <c r="A574" s="81" t="s">
        <v>1595</v>
      </c>
      <c r="B574" s="16" t="s">
        <v>1665</v>
      </c>
      <c r="C574" s="16" t="s">
        <v>1667</v>
      </c>
      <c r="D574" s="16">
        <v>30.23</v>
      </c>
      <c r="E574" s="16">
        <v>577</v>
      </c>
    </row>
    <row r="575" spans="1:5" x14ac:dyDescent="0.3">
      <c r="A575" s="81" t="s">
        <v>1595</v>
      </c>
      <c r="B575" s="16" t="s">
        <v>1668</v>
      </c>
      <c r="C575" s="16" t="s">
        <v>1669</v>
      </c>
      <c r="D575" s="16">
        <v>28.35</v>
      </c>
      <c r="E575" s="16">
        <v>1034</v>
      </c>
    </row>
    <row r="576" spans="1:5" x14ac:dyDescent="0.3">
      <c r="A576" s="81" t="s">
        <v>1595</v>
      </c>
      <c r="B576" s="16" t="s">
        <v>493</v>
      </c>
      <c r="C576" s="16" t="s">
        <v>496</v>
      </c>
      <c r="D576" s="16">
        <v>27.06</v>
      </c>
      <c r="E576" s="16">
        <v>1436</v>
      </c>
    </row>
    <row r="577" spans="1:5" x14ac:dyDescent="0.3">
      <c r="A577" s="81" t="s">
        <v>1595</v>
      </c>
      <c r="B577" s="16" t="s">
        <v>493</v>
      </c>
      <c r="C577" s="16" t="s">
        <v>1670</v>
      </c>
      <c r="D577" s="16">
        <v>26.84</v>
      </c>
      <c r="E577" s="16">
        <v>1524</v>
      </c>
    </row>
    <row r="578" spans="1:5" x14ac:dyDescent="0.3">
      <c r="A578" s="81" t="s">
        <v>1595</v>
      </c>
      <c r="B578" s="16" t="s">
        <v>493</v>
      </c>
      <c r="C578" s="16" t="s">
        <v>1671</v>
      </c>
      <c r="D578" s="16">
        <v>26.98</v>
      </c>
      <c r="E578" s="16">
        <v>1319</v>
      </c>
    </row>
    <row r="579" spans="1:5" x14ac:dyDescent="0.3">
      <c r="A579" s="81" t="s">
        <v>1595</v>
      </c>
      <c r="B579" s="16" t="s">
        <v>493</v>
      </c>
      <c r="C579" s="16" t="s">
        <v>495</v>
      </c>
      <c r="D579" s="16">
        <v>26.82</v>
      </c>
      <c r="E579" s="16">
        <v>1230</v>
      </c>
    </row>
    <row r="580" spans="1:5" x14ac:dyDescent="0.3">
      <c r="A580" s="81" t="s">
        <v>1595</v>
      </c>
      <c r="B580" s="16" t="s">
        <v>493</v>
      </c>
      <c r="C580" s="16" t="s">
        <v>1672</v>
      </c>
      <c r="D580" s="16">
        <v>27.25</v>
      </c>
      <c r="E580" s="16">
        <v>1179</v>
      </c>
    </row>
    <row r="581" spans="1:5" x14ac:dyDescent="0.3">
      <c r="A581" s="81" t="s">
        <v>1595</v>
      </c>
      <c r="B581" s="16" t="s">
        <v>1673</v>
      </c>
      <c r="C581" s="16" t="s">
        <v>1674</v>
      </c>
      <c r="D581" s="16">
        <v>28.34</v>
      </c>
      <c r="E581" s="16">
        <v>1044</v>
      </c>
    </row>
    <row r="582" spans="1:5" x14ac:dyDescent="0.3">
      <c r="A582" s="81" t="s">
        <v>1595</v>
      </c>
      <c r="B582" s="16" t="s">
        <v>1673</v>
      </c>
      <c r="C582" s="16" t="s">
        <v>1675</v>
      </c>
      <c r="D582" s="16">
        <v>28.08</v>
      </c>
      <c r="E582" s="16">
        <v>1103</v>
      </c>
    </row>
    <row r="583" spans="1:5" x14ac:dyDescent="0.3">
      <c r="A583" s="81" t="s">
        <v>1595</v>
      </c>
      <c r="B583" s="16" t="s">
        <v>1673</v>
      </c>
      <c r="C583" s="16" t="s">
        <v>1676</v>
      </c>
      <c r="D583" s="16">
        <v>28.57</v>
      </c>
      <c r="E583" s="16">
        <v>1047</v>
      </c>
    </row>
    <row r="584" spans="1:5" x14ac:dyDescent="0.3">
      <c r="A584" s="81" t="s">
        <v>1595</v>
      </c>
      <c r="B584" s="16" t="s">
        <v>497</v>
      </c>
      <c r="C584" s="16" t="s">
        <v>1677</v>
      </c>
      <c r="D584" s="16">
        <v>27.01</v>
      </c>
      <c r="E584" s="16">
        <v>1474</v>
      </c>
    </row>
    <row r="585" spans="1:5" x14ac:dyDescent="0.3">
      <c r="A585" s="81" t="s">
        <v>1595</v>
      </c>
      <c r="B585" s="16" t="s">
        <v>497</v>
      </c>
      <c r="C585" s="16" t="s">
        <v>498</v>
      </c>
      <c r="D585" s="16">
        <v>27.05</v>
      </c>
      <c r="E585" s="16">
        <v>1127</v>
      </c>
    </row>
    <row r="586" spans="1:5" x14ac:dyDescent="0.3">
      <c r="A586" s="81" t="s">
        <v>1595</v>
      </c>
      <c r="B586" s="16" t="s">
        <v>497</v>
      </c>
      <c r="C586" s="16" t="s">
        <v>1678</v>
      </c>
      <c r="D586" s="16">
        <v>26.17</v>
      </c>
      <c r="E586" s="16">
        <v>1663</v>
      </c>
    </row>
    <row r="587" spans="1:5" x14ac:dyDescent="0.3">
      <c r="A587" s="81" t="s">
        <v>1595</v>
      </c>
      <c r="B587" s="16" t="s">
        <v>497</v>
      </c>
      <c r="C587" s="16" t="s">
        <v>1679</v>
      </c>
      <c r="D587" s="16">
        <v>25.53</v>
      </c>
      <c r="E587" s="16">
        <v>1654</v>
      </c>
    </row>
    <row r="588" spans="1:5" x14ac:dyDescent="0.3">
      <c r="A588" s="81" t="s">
        <v>1595</v>
      </c>
      <c r="B588" s="16" t="s">
        <v>499</v>
      </c>
      <c r="C588" s="16" t="s">
        <v>1680</v>
      </c>
      <c r="D588" s="16">
        <v>26.24</v>
      </c>
      <c r="E588" s="16">
        <v>3005</v>
      </c>
    </row>
    <row r="589" spans="1:5" x14ac:dyDescent="0.3">
      <c r="A589" s="81" t="s">
        <v>1595</v>
      </c>
      <c r="B589" s="16" t="s">
        <v>499</v>
      </c>
      <c r="C589" s="16" t="s">
        <v>1681</v>
      </c>
      <c r="D589" s="16">
        <v>25.39</v>
      </c>
      <c r="E589" s="16">
        <v>2650</v>
      </c>
    </row>
    <row r="590" spans="1:5" x14ac:dyDescent="0.3">
      <c r="A590" s="81" t="s">
        <v>1595</v>
      </c>
      <c r="B590" s="16" t="s">
        <v>501</v>
      </c>
      <c r="C590" s="16" t="s">
        <v>494</v>
      </c>
      <c r="D590" s="16">
        <v>25.96</v>
      </c>
      <c r="E590" s="16">
        <v>2485</v>
      </c>
    </row>
    <row r="591" spans="1:5" x14ac:dyDescent="0.3">
      <c r="A591" s="81" t="s">
        <v>1595</v>
      </c>
      <c r="B591" s="16" t="s">
        <v>501</v>
      </c>
      <c r="C591" s="16" t="s">
        <v>1682</v>
      </c>
      <c r="D591" s="16">
        <v>26.89</v>
      </c>
      <c r="E591" s="16">
        <v>3000</v>
      </c>
    </row>
    <row r="592" spans="1:5" x14ac:dyDescent="0.3">
      <c r="A592" s="81" t="s">
        <v>1595</v>
      </c>
      <c r="B592" s="16" t="s">
        <v>501</v>
      </c>
      <c r="C592" s="16" t="s">
        <v>1683</v>
      </c>
      <c r="D592" s="16">
        <v>27.31</v>
      </c>
      <c r="E592" s="16">
        <v>2791</v>
      </c>
    </row>
    <row r="593" spans="1:5" x14ac:dyDescent="0.3">
      <c r="A593" s="81" t="s">
        <v>1595</v>
      </c>
      <c r="B593" s="16" t="s">
        <v>1684</v>
      </c>
      <c r="C593" s="16" t="s">
        <v>1685</v>
      </c>
      <c r="D593" s="16">
        <v>28.31</v>
      </c>
      <c r="E593" s="16">
        <v>908</v>
      </c>
    </row>
    <row r="594" spans="1:5" x14ac:dyDescent="0.3">
      <c r="A594" s="81" t="s">
        <v>1595</v>
      </c>
      <c r="B594" s="16" t="s">
        <v>1686</v>
      </c>
      <c r="C594" s="16" t="s">
        <v>1687</v>
      </c>
      <c r="D594" s="16">
        <v>26.6</v>
      </c>
      <c r="E594" s="16">
        <v>2513</v>
      </c>
    </row>
    <row r="595" spans="1:5" x14ac:dyDescent="0.3">
      <c r="A595" s="81" t="s">
        <v>1595</v>
      </c>
      <c r="B595" s="16" t="s">
        <v>1688</v>
      </c>
      <c r="C595" s="16" t="s">
        <v>1689</v>
      </c>
      <c r="D595" s="16">
        <v>27.86</v>
      </c>
      <c r="E595" s="16">
        <v>2141</v>
      </c>
    </row>
    <row r="596" spans="1:5" x14ac:dyDescent="0.3">
      <c r="A596" s="81" t="s">
        <v>1595</v>
      </c>
      <c r="B596" s="16" t="s">
        <v>1688</v>
      </c>
      <c r="C596" s="16" t="s">
        <v>1690</v>
      </c>
      <c r="D596" s="16">
        <v>27.61</v>
      </c>
      <c r="E596" s="16">
        <v>1575</v>
      </c>
    </row>
    <row r="597" spans="1:5" x14ac:dyDescent="0.3">
      <c r="A597" s="81" t="s">
        <v>1595</v>
      </c>
      <c r="B597" s="16" t="s">
        <v>1691</v>
      </c>
      <c r="C597" s="16" t="s">
        <v>1692</v>
      </c>
      <c r="D597" s="16">
        <v>26.79</v>
      </c>
      <c r="E597" s="16">
        <v>1122</v>
      </c>
    </row>
    <row r="598" spans="1:5" x14ac:dyDescent="0.3">
      <c r="A598" s="81" t="s">
        <v>1595</v>
      </c>
      <c r="B598" s="16" t="s">
        <v>1691</v>
      </c>
      <c r="C598" s="16" t="s">
        <v>1693</v>
      </c>
      <c r="D598" s="16">
        <v>27.29</v>
      </c>
      <c r="E598" s="16">
        <v>1115</v>
      </c>
    </row>
    <row r="599" spans="1:5" x14ac:dyDescent="0.3">
      <c r="A599" s="81" t="s">
        <v>1595</v>
      </c>
      <c r="B599" s="16" t="s">
        <v>1691</v>
      </c>
      <c r="C599" s="16" t="s">
        <v>1694</v>
      </c>
      <c r="D599" s="16">
        <v>29.03</v>
      </c>
      <c r="E599" s="16">
        <v>883</v>
      </c>
    </row>
    <row r="600" spans="1:5" x14ac:dyDescent="0.3">
      <c r="A600" s="81" t="s">
        <v>1595</v>
      </c>
      <c r="B600" s="16" t="s">
        <v>1695</v>
      </c>
      <c r="C600" s="16" t="s">
        <v>1696</v>
      </c>
      <c r="D600" s="16">
        <v>27.43</v>
      </c>
      <c r="E600" s="16">
        <v>1288</v>
      </c>
    </row>
    <row r="601" spans="1:5" x14ac:dyDescent="0.3">
      <c r="A601" s="81" t="s">
        <v>1595</v>
      </c>
      <c r="B601" s="16" t="s">
        <v>1695</v>
      </c>
      <c r="C601" s="16" t="s">
        <v>1697</v>
      </c>
      <c r="D601" s="16">
        <v>28.72</v>
      </c>
      <c r="E601" s="16">
        <v>1115</v>
      </c>
    </row>
    <row r="602" spans="1:5" x14ac:dyDescent="0.3">
      <c r="A602" s="81" t="s">
        <v>1595</v>
      </c>
      <c r="B602" s="16" t="s">
        <v>1695</v>
      </c>
      <c r="C602" s="16" t="s">
        <v>1698</v>
      </c>
      <c r="D602" s="16">
        <v>29.61</v>
      </c>
      <c r="E602" s="16">
        <v>823</v>
      </c>
    </row>
    <row r="603" spans="1:5" x14ac:dyDescent="0.3">
      <c r="A603" s="81" t="s">
        <v>1595</v>
      </c>
      <c r="B603" s="16" t="s">
        <v>1695</v>
      </c>
      <c r="C603" s="16" t="s">
        <v>1699</v>
      </c>
      <c r="D603" s="16">
        <v>29.01</v>
      </c>
      <c r="E603" s="16">
        <v>1162</v>
      </c>
    </row>
    <row r="604" spans="1:5" x14ac:dyDescent="0.3">
      <c r="A604" s="81" t="s">
        <v>1595</v>
      </c>
      <c r="B604" s="16" t="s">
        <v>1695</v>
      </c>
      <c r="C604" s="16" t="s">
        <v>1700</v>
      </c>
      <c r="D604" s="16">
        <v>27.11</v>
      </c>
      <c r="E604" s="16">
        <v>543</v>
      </c>
    </row>
    <row r="605" spans="1:5" x14ac:dyDescent="0.3">
      <c r="A605" s="81" t="s">
        <v>1595</v>
      </c>
      <c r="B605" s="16" t="s">
        <v>1695</v>
      </c>
      <c r="C605" s="16" t="s">
        <v>1701</v>
      </c>
      <c r="D605" s="16">
        <v>28.34</v>
      </c>
      <c r="E605" s="16">
        <v>307</v>
      </c>
    </row>
    <row r="606" spans="1:5" x14ac:dyDescent="0.3">
      <c r="A606" s="81" t="s">
        <v>1595</v>
      </c>
      <c r="B606" s="16" t="s">
        <v>1702</v>
      </c>
      <c r="C606" s="16" t="s">
        <v>1703</v>
      </c>
      <c r="D606" s="16">
        <v>29.25</v>
      </c>
      <c r="E606" s="16">
        <v>160</v>
      </c>
    </row>
    <row r="607" spans="1:5" x14ac:dyDescent="0.3">
      <c r="A607" s="81" t="s">
        <v>1595</v>
      </c>
      <c r="B607" s="16" t="s">
        <v>1702</v>
      </c>
      <c r="C607" s="16" t="s">
        <v>1704</v>
      </c>
      <c r="D607" s="16">
        <v>30.43</v>
      </c>
      <c r="E607" s="16">
        <v>229</v>
      </c>
    </row>
    <row r="608" spans="1:5" x14ac:dyDescent="0.3">
      <c r="A608" s="81" t="s">
        <v>1595</v>
      </c>
      <c r="B608" s="16" t="s">
        <v>1702</v>
      </c>
      <c r="C608" s="16" t="s">
        <v>1705</v>
      </c>
      <c r="D608" s="16">
        <v>30.64</v>
      </c>
      <c r="E608" s="16">
        <v>354</v>
      </c>
    </row>
    <row r="609" spans="1:5" x14ac:dyDescent="0.3">
      <c r="A609" s="81" t="s">
        <v>1595</v>
      </c>
      <c r="B609" s="16" t="s">
        <v>1702</v>
      </c>
      <c r="C609" s="16" t="s">
        <v>1706</v>
      </c>
      <c r="D609" s="16">
        <v>30.49</v>
      </c>
      <c r="E609" s="16">
        <v>442</v>
      </c>
    </row>
    <row r="610" spans="1:5" x14ac:dyDescent="0.3">
      <c r="A610" s="81" t="s">
        <v>1595</v>
      </c>
      <c r="B610" s="16" t="s">
        <v>1702</v>
      </c>
      <c r="C610" s="16" t="s">
        <v>1707</v>
      </c>
      <c r="D610" s="16">
        <v>30.66</v>
      </c>
      <c r="E610" s="16">
        <v>296</v>
      </c>
    </row>
    <row r="611" spans="1:5" x14ac:dyDescent="0.3">
      <c r="A611" s="81" t="s">
        <v>1595</v>
      </c>
      <c r="B611" s="16" t="s">
        <v>1702</v>
      </c>
      <c r="C611" s="16" t="s">
        <v>1708</v>
      </c>
      <c r="D611" s="16">
        <v>30.53</v>
      </c>
      <c r="E611" s="16">
        <v>275</v>
      </c>
    </row>
    <row r="612" spans="1:5" x14ac:dyDescent="0.3">
      <c r="A612" s="81" t="s">
        <v>1595</v>
      </c>
      <c r="B612" s="16" t="s">
        <v>1702</v>
      </c>
      <c r="C612" s="16" t="s">
        <v>1709</v>
      </c>
      <c r="D612" s="16">
        <v>30.27</v>
      </c>
      <c r="E612" s="16">
        <v>111</v>
      </c>
    </row>
    <row r="613" spans="1:5" x14ac:dyDescent="0.3">
      <c r="A613" s="81" t="s">
        <v>1595</v>
      </c>
      <c r="B613" s="16" t="s">
        <v>1702</v>
      </c>
      <c r="C613" s="16" t="s">
        <v>1710</v>
      </c>
      <c r="D613" s="16">
        <v>29.19</v>
      </c>
      <c r="E613" s="16">
        <v>49</v>
      </c>
    </row>
    <row r="614" spans="1:5" x14ac:dyDescent="0.3">
      <c r="A614" s="81" t="s">
        <v>1603</v>
      </c>
      <c r="B614" s="16" t="s">
        <v>1087</v>
      </c>
      <c r="C614" s="16" t="s">
        <v>1711</v>
      </c>
      <c r="D614" s="16">
        <v>24.45</v>
      </c>
      <c r="E614" s="16">
        <v>2154</v>
      </c>
    </row>
    <row r="615" spans="1:5" x14ac:dyDescent="0.3">
      <c r="A615" s="81" t="s">
        <v>1603</v>
      </c>
      <c r="B615" s="16" t="s">
        <v>1087</v>
      </c>
      <c r="C615" s="16" t="s">
        <v>1712</v>
      </c>
      <c r="D615" s="16">
        <v>24.45</v>
      </c>
      <c r="E615" s="16">
        <v>2543</v>
      </c>
    </row>
    <row r="616" spans="1:5" x14ac:dyDescent="0.3">
      <c r="A616" s="81" t="s">
        <v>1620</v>
      </c>
      <c r="B616" s="16" t="s">
        <v>1102</v>
      </c>
      <c r="C616" s="16" t="s">
        <v>1713</v>
      </c>
      <c r="D616" s="16">
        <v>23.87</v>
      </c>
      <c r="E616" s="16">
        <v>1355</v>
      </c>
    </row>
    <row r="617" spans="1:5" x14ac:dyDescent="0.3">
      <c r="A617" s="81" t="s">
        <v>1732</v>
      </c>
      <c r="B617" s="16" t="s">
        <v>1082</v>
      </c>
      <c r="C617" s="16" t="s">
        <v>1256</v>
      </c>
      <c r="D617" s="16">
        <v>23</v>
      </c>
      <c r="E617" s="16">
        <v>2790</v>
      </c>
    </row>
    <row r="618" spans="1:5" x14ac:dyDescent="0.3">
      <c r="A618" s="81" t="s">
        <v>1732</v>
      </c>
      <c r="B618" s="16" t="s">
        <v>1082</v>
      </c>
      <c r="C618" s="16" t="s">
        <v>1257</v>
      </c>
      <c r="D618" s="16">
        <v>19.63</v>
      </c>
      <c r="E618" s="16">
        <v>3553</v>
      </c>
    </row>
    <row r="619" spans="1:5" x14ac:dyDescent="0.3">
      <c r="A619" s="81" t="s">
        <v>1732</v>
      </c>
      <c r="B619" s="16" t="s">
        <v>1830</v>
      </c>
      <c r="C619" s="16" t="s">
        <v>1831</v>
      </c>
      <c r="D619" s="16">
        <v>25.31</v>
      </c>
      <c r="E619" s="16">
        <v>1858</v>
      </c>
    </row>
    <row r="620" spans="1:5" x14ac:dyDescent="0.3">
      <c r="A620" s="81" t="s">
        <v>1732</v>
      </c>
      <c r="B620" s="16" t="s">
        <v>1830</v>
      </c>
      <c r="C620" s="16" t="s">
        <v>1832</v>
      </c>
      <c r="D620" s="16">
        <v>24.99</v>
      </c>
      <c r="E620" s="16">
        <v>2045</v>
      </c>
    </row>
    <row r="621" spans="1:5" x14ac:dyDescent="0.3">
      <c r="A621" s="81" t="s">
        <v>1732</v>
      </c>
      <c r="B621" s="16" t="s">
        <v>1830</v>
      </c>
      <c r="C621" s="16" t="s">
        <v>1833</v>
      </c>
      <c r="D621" s="16">
        <v>24.54</v>
      </c>
      <c r="E621" s="16">
        <v>2011</v>
      </c>
    </row>
    <row r="622" spans="1:5" x14ac:dyDescent="0.3">
      <c r="A622" s="81" t="s">
        <v>1732</v>
      </c>
      <c r="B622" s="16" t="s">
        <v>1830</v>
      </c>
      <c r="C622" s="16" t="s">
        <v>1834</v>
      </c>
      <c r="D622" s="16">
        <v>24.74</v>
      </c>
      <c r="E622" s="16">
        <v>1905</v>
      </c>
    </row>
    <row r="623" spans="1:5" x14ac:dyDescent="0.3">
      <c r="A623" s="81" t="s">
        <v>1732</v>
      </c>
      <c r="B623" s="16" t="s">
        <v>1830</v>
      </c>
      <c r="C623" s="16" t="s">
        <v>1835</v>
      </c>
      <c r="D623" s="16">
        <v>24.89</v>
      </c>
      <c r="E623" s="16">
        <v>2058</v>
      </c>
    </row>
    <row r="624" spans="1:5" x14ac:dyDescent="0.3">
      <c r="A624" s="81" t="s">
        <v>1732</v>
      </c>
      <c r="B624" s="16" t="s">
        <v>1830</v>
      </c>
      <c r="C624" s="16" t="s">
        <v>1836</v>
      </c>
      <c r="D624" s="16">
        <v>25.1</v>
      </c>
      <c r="E624" s="16">
        <v>1887</v>
      </c>
    </row>
    <row r="625" spans="1:5" x14ac:dyDescent="0.3">
      <c r="A625" s="81" t="s">
        <v>1732</v>
      </c>
      <c r="B625" s="16" t="s">
        <v>1830</v>
      </c>
      <c r="C625" s="16" t="s">
        <v>1837</v>
      </c>
      <c r="D625" s="16">
        <v>24.6</v>
      </c>
      <c r="E625" s="16">
        <v>1875</v>
      </c>
    </row>
    <row r="626" spans="1:5" x14ac:dyDescent="0.3">
      <c r="A626" s="81" t="s">
        <v>1732</v>
      </c>
      <c r="B626" s="16" t="s">
        <v>1830</v>
      </c>
      <c r="C626" s="16" t="s">
        <v>1838</v>
      </c>
      <c r="D626" s="16">
        <v>25.76</v>
      </c>
      <c r="E626" s="16">
        <v>2355</v>
      </c>
    </row>
    <row r="627" spans="1:5" x14ac:dyDescent="0.3">
      <c r="A627" s="81" t="s">
        <v>1732</v>
      </c>
      <c r="B627" s="16" t="s">
        <v>1839</v>
      </c>
      <c r="C627" s="16" t="s">
        <v>1840</v>
      </c>
      <c r="D627" s="16">
        <v>23.19</v>
      </c>
      <c r="E627" s="16">
        <v>1909</v>
      </c>
    </row>
    <row r="628" spans="1:5" x14ac:dyDescent="0.3">
      <c r="A628" s="81" t="s">
        <v>1732</v>
      </c>
      <c r="B628" s="16" t="s">
        <v>1839</v>
      </c>
      <c r="C628" s="16" t="s">
        <v>1841</v>
      </c>
      <c r="D628" s="16">
        <v>24.59</v>
      </c>
      <c r="E628" s="16">
        <v>920</v>
      </c>
    </row>
    <row r="629" spans="1:5" x14ac:dyDescent="0.3">
      <c r="A629" s="81" t="s">
        <v>1732</v>
      </c>
      <c r="B629" s="16" t="s">
        <v>1839</v>
      </c>
      <c r="C629" s="16" t="s">
        <v>1842</v>
      </c>
      <c r="D629" s="16">
        <v>25.58</v>
      </c>
      <c r="E629" s="16">
        <v>417</v>
      </c>
    </row>
    <row r="630" spans="1:5" x14ac:dyDescent="0.3">
      <c r="A630" s="81" t="s">
        <v>1732</v>
      </c>
      <c r="B630" s="16" t="s">
        <v>1839</v>
      </c>
      <c r="C630" s="16" t="s">
        <v>1843</v>
      </c>
      <c r="D630" s="16">
        <v>25.05</v>
      </c>
      <c r="E630" s="16">
        <v>412</v>
      </c>
    </row>
    <row r="631" spans="1:5" x14ac:dyDescent="0.3">
      <c r="A631" s="81" t="s">
        <v>1732</v>
      </c>
      <c r="B631" s="16" t="s">
        <v>1839</v>
      </c>
      <c r="C631" s="16" t="s">
        <v>1844</v>
      </c>
      <c r="D631" s="16">
        <v>25.69</v>
      </c>
      <c r="E631" s="16">
        <v>251</v>
      </c>
    </row>
    <row r="632" spans="1:5" x14ac:dyDescent="0.3">
      <c r="A632" s="81" t="s">
        <v>1732</v>
      </c>
      <c r="B632" s="16" t="s">
        <v>1839</v>
      </c>
      <c r="C632" s="16" t="s">
        <v>1845</v>
      </c>
      <c r="D632" s="16">
        <v>21.38</v>
      </c>
      <c r="E632" s="16">
        <v>2296</v>
      </c>
    </row>
    <row r="633" spans="1:5" x14ac:dyDescent="0.3">
      <c r="A633" s="81" t="s">
        <v>1732</v>
      </c>
      <c r="B633" s="16" t="s">
        <v>460</v>
      </c>
      <c r="C633" s="16" t="s">
        <v>1846</v>
      </c>
      <c r="D633" s="16">
        <v>17.21</v>
      </c>
      <c r="E633" s="16">
        <v>346</v>
      </c>
    </row>
    <row r="634" spans="1:5" x14ac:dyDescent="0.3">
      <c r="A634" s="81" t="s">
        <v>1732</v>
      </c>
      <c r="B634" s="16" t="s">
        <v>1847</v>
      </c>
      <c r="C634" s="16" t="s">
        <v>1848</v>
      </c>
      <c r="D634" s="16">
        <v>25.25</v>
      </c>
      <c r="E634" s="16">
        <v>1712</v>
      </c>
    </row>
    <row r="635" spans="1:5" x14ac:dyDescent="0.3">
      <c r="A635" s="81" t="s">
        <v>1738</v>
      </c>
      <c r="B635" s="16" t="s">
        <v>1830</v>
      </c>
      <c r="C635" s="16" t="s">
        <v>1836</v>
      </c>
      <c r="D635" s="16">
        <v>25.1</v>
      </c>
      <c r="E635" s="16">
        <v>1887</v>
      </c>
    </row>
    <row r="636" spans="1:5" x14ac:dyDescent="0.3">
      <c r="A636" s="81" t="s">
        <v>1781</v>
      </c>
      <c r="B636" s="16" t="s">
        <v>935</v>
      </c>
      <c r="C636" s="16" t="s">
        <v>1849</v>
      </c>
      <c r="D636" s="16">
        <v>19.07</v>
      </c>
      <c r="E636" s="16">
        <v>696</v>
      </c>
    </row>
    <row r="637" spans="1:5" x14ac:dyDescent="0.3">
      <c r="A637" s="81" t="s">
        <v>1781</v>
      </c>
      <c r="B637" s="16" t="s">
        <v>945</v>
      </c>
      <c r="C637" s="16" t="s">
        <v>1850</v>
      </c>
      <c r="D637" s="16">
        <v>17.11</v>
      </c>
      <c r="E637" s="16">
        <v>408</v>
      </c>
    </row>
    <row r="638" spans="1:5" x14ac:dyDescent="0.3">
      <c r="A638" s="81" t="s">
        <v>1781</v>
      </c>
      <c r="B638" s="16" t="s">
        <v>945</v>
      </c>
      <c r="C638" s="16" t="s">
        <v>1851</v>
      </c>
      <c r="D638" s="16">
        <v>21.27</v>
      </c>
      <c r="E638" s="16">
        <v>236</v>
      </c>
    </row>
    <row r="639" spans="1:5" x14ac:dyDescent="0.3">
      <c r="A639" s="81" t="s">
        <v>1781</v>
      </c>
      <c r="B639" s="16" t="s">
        <v>945</v>
      </c>
      <c r="C639" s="16" t="s">
        <v>1852</v>
      </c>
      <c r="D639" s="16">
        <v>18.79</v>
      </c>
      <c r="E639" s="16">
        <v>363</v>
      </c>
    </row>
    <row r="640" spans="1:5" x14ac:dyDescent="0.3">
      <c r="A640" s="81" t="s">
        <v>1781</v>
      </c>
      <c r="B640" s="16" t="s">
        <v>945</v>
      </c>
      <c r="C640" s="16" t="s">
        <v>1853</v>
      </c>
      <c r="D640" s="16">
        <v>18.89</v>
      </c>
      <c r="E640" s="16">
        <v>382</v>
      </c>
    </row>
    <row r="641" spans="1:5" x14ac:dyDescent="0.3">
      <c r="A641" s="81" t="s">
        <v>1781</v>
      </c>
      <c r="B641" s="16" t="s">
        <v>945</v>
      </c>
      <c r="C641" s="16" t="s">
        <v>1854</v>
      </c>
      <c r="D641" s="16">
        <v>19.46</v>
      </c>
      <c r="E641" s="16">
        <v>487</v>
      </c>
    </row>
    <row r="642" spans="1:5" x14ac:dyDescent="0.3">
      <c r="A642" s="81" t="s">
        <v>1781</v>
      </c>
      <c r="B642" s="16" t="s">
        <v>945</v>
      </c>
      <c r="C642" s="16" t="s">
        <v>936</v>
      </c>
      <c r="D642" s="16">
        <v>18.75</v>
      </c>
      <c r="E642" s="16">
        <v>576</v>
      </c>
    </row>
    <row r="643" spans="1:5" x14ac:dyDescent="0.3">
      <c r="A643" s="81" t="s">
        <v>1781</v>
      </c>
      <c r="B643" s="16" t="s">
        <v>945</v>
      </c>
      <c r="C643" s="16" t="s">
        <v>1027</v>
      </c>
      <c r="D643" s="16">
        <v>21.33</v>
      </c>
      <c r="E643" s="16">
        <v>529</v>
      </c>
    </row>
    <row r="644" spans="1:5" x14ac:dyDescent="0.3">
      <c r="A644" s="81" t="s">
        <v>1781</v>
      </c>
      <c r="B644" s="16" t="s">
        <v>945</v>
      </c>
      <c r="C644" s="16" t="s">
        <v>1855</v>
      </c>
      <c r="D644" s="16">
        <v>20.54</v>
      </c>
      <c r="E644" s="16">
        <v>617</v>
      </c>
    </row>
    <row r="645" spans="1:5" x14ac:dyDescent="0.3">
      <c r="A645" s="81" t="s">
        <v>1781</v>
      </c>
      <c r="B645" s="16" t="s">
        <v>945</v>
      </c>
      <c r="C645" s="16" t="s">
        <v>1364</v>
      </c>
      <c r="D645" s="16">
        <v>19.38</v>
      </c>
      <c r="E645" s="16">
        <v>703</v>
      </c>
    </row>
    <row r="646" spans="1:5" x14ac:dyDescent="0.3">
      <c r="A646" s="81" t="s">
        <v>1781</v>
      </c>
      <c r="B646" s="16" t="s">
        <v>945</v>
      </c>
      <c r="C646" s="16" t="s">
        <v>1363</v>
      </c>
      <c r="D646" s="16">
        <v>18.329999999999998</v>
      </c>
      <c r="E646" s="16">
        <v>661</v>
      </c>
    </row>
    <row r="647" spans="1:5" x14ac:dyDescent="0.3">
      <c r="A647" s="81" t="s">
        <v>1781</v>
      </c>
      <c r="B647" s="16" t="s">
        <v>945</v>
      </c>
      <c r="C647" s="16" t="s">
        <v>1365</v>
      </c>
      <c r="D647" s="16">
        <v>19.22</v>
      </c>
      <c r="E647" s="16">
        <v>921</v>
      </c>
    </row>
    <row r="648" spans="1:5" x14ac:dyDescent="0.3">
      <c r="A648" s="81" t="s">
        <v>1781</v>
      </c>
      <c r="B648" s="16" t="s">
        <v>945</v>
      </c>
      <c r="C648" s="16" t="s">
        <v>1856</v>
      </c>
      <c r="D648" s="16">
        <v>19.14</v>
      </c>
      <c r="E648" s="16">
        <v>953</v>
      </c>
    </row>
    <row r="649" spans="1:5" x14ac:dyDescent="0.3">
      <c r="A649" s="81" t="s">
        <v>1781</v>
      </c>
      <c r="B649" s="16" t="s">
        <v>945</v>
      </c>
      <c r="C649" s="16" t="s">
        <v>1857</v>
      </c>
      <c r="D649" s="16">
        <v>20.9</v>
      </c>
      <c r="E649" s="16">
        <v>822</v>
      </c>
    </row>
    <row r="650" spans="1:5" x14ac:dyDescent="0.3">
      <c r="A650" s="81" t="s">
        <v>1781</v>
      </c>
      <c r="B650" s="16" t="s">
        <v>945</v>
      </c>
      <c r="C650" s="16" t="s">
        <v>1858</v>
      </c>
      <c r="D650" s="16">
        <v>20.34</v>
      </c>
      <c r="E650" s="16">
        <v>928</v>
      </c>
    </row>
    <row r="651" spans="1:5" x14ac:dyDescent="0.3">
      <c r="A651" s="81" t="s">
        <v>1781</v>
      </c>
      <c r="B651" s="16" t="s">
        <v>945</v>
      </c>
      <c r="C651" s="16" t="s">
        <v>1859</v>
      </c>
      <c r="D651" s="16">
        <v>19.66</v>
      </c>
      <c r="E651" s="16">
        <v>907</v>
      </c>
    </row>
    <row r="652" spans="1:5" x14ac:dyDescent="0.3">
      <c r="A652" s="81" t="s">
        <v>1781</v>
      </c>
      <c r="B652" s="16" t="s">
        <v>945</v>
      </c>
      <c r="C652" s="16" t="s">
        <v>1860</v>
      </c>
      <c r="D652" s="16">
        <v>19.68</v>
      </c>
      <c r="E652" s="16">
        <v>839</v>
      </c>
    </row>
    <row r="653" spans="1:5" x14ac:dyDescent="0.3">
      <c r="A653" s="81" t="s">
        <v>1781</v>
      </c>
      <c r="B653" s="16" t="s">
        <v>945</v>
      </c>
      <c r="C653" s="16" t="s">
        <v>1861</v>
      </c>
      <c r="D653" s="16">
        <v>19.5</v>
      </c>
      <c r="E653" s="16">
        <v>942</v>
      </c>
    </row>
    <row r="654" spans="1:5" x14ac:dyDescent="0.3">
      <c r="A654" s="81" t="s">
        <v>1781</v>
      </c>
      <c r="B654" s="16" t="s">
        <v>945</v>
      </c>
      <c r="C654" s="16" t="s">
        <v>1035</v>
      </c>
      <c r="D654" s="16">
        <v>20.02</v>
      </c>
      <c r="E654" s="16">
        <v>917</v>
      </c>
    </row>
    <row r="655" spans="1:5" x14ac:dyDescent="0.3">
      <c r="A655" s="81" t="s">
        <v>1743</v>
      </c>
      <c r="B655" s="16" t="s">
        <v>1862</v>
      </c>
      <c r="C655" s="16" t="s">
        <v>1863</v>
      </c>
      <c r="D655" s="16">
        <v>26.74</v>
      </c>
      <c r="E655" s="16">
        <v>2296</v>
      </c>
    </row>
    <row r="656" spans="1:5" x14ac:dyDescent="0.3">
      <c r="A656" s="81" t="s">
        <v>1743</v>
      </c>
      <c r="B656" s="16" t="s">
        <v>1862</v>
      </c>
      <c r="C656" s="16" t="s">
        <v>1864</v>
      </c>
      <c r="D656" s="16">
        <v>26.87</v>
      </c>
      <c r="E656" s="16">
        <v>2141</v>
      </c>
    </row>
    <row r="657" spans="1:5" x14ac:dyDescent="0.3">
      <c r="A657" s="81" t="s">
        <v>1743</v>
      </c>
      <c r="B657" s="16" t="s">
        <v>1862</v>
      </c>
      <c r="C657" s="16" t="s">
        <v>1865</v>
      </c>
      <c r="D657" s="16">
        <v>26.86</v>
      </c>
      <c r="E657" s="16">
        <v>2147</v>
      </c>
    </row>
    <row r="658" spans="1:5" x14ac:dyDescent="0.3">
      <c r="A658" s="81" t="s">
        <v>1743</v>
      </c>
      <c r="B658" s="16" t="s">
        <v>1862</v>
      </c>
      <c r="C658" s="16" t="s">
        <v>1866</v>
      </c>
      <c r="D658" s="16">
        <v>26.87</v>
      </c>
      <c r="E658" s="16">
        <v>2141</v>
      </c>
    </row>
    <row r="659" spans="1:5" x14ac:dyDescent="0.3">
      <c r="A659" s="81" t="s">
        <v>1743</v>
      </c>
      <c r="B659" s="16" t="s">
        <v>1862</v>
      </c>
      <c r="C659" s="16" t="s">
        <v>1867</v>
      </c>
      <c r="D659" s="16">
        <v>26.87</v>
      </c>
      <c r="E659" s="16">
        <v>2141</v>
      </c>
    </row>
    <row r="660" spans="1:5" x14ac:dyDescent="0.3">
      <c r="A660" s="81" t="s">
        <v>1743</v>
      </c>
      <c r="B660" s="16" t="s">
        <v>1868</v>
      </c>
      <c r="C660" s="16" t="s">
        <v>1869</v>
      </c>
      <c r="D660" s="16">
        <v>26.53</v>
      </c>
      <c r="E660" s="16">
        <v>1917</v>
      </c>
    </row>
    <row r="661" spans="1:5" x14ac:dyDescent="0.3">
      <c r="A661" s="81" t="s">
        <v>1743</v>
      </c>
      <c r="B661" s="16" t="s">
        <v>1871</v>
      </c>
      <c r="C661" s="16" t="s">
        <v>1872</v>
      </c>
      <c r="D661" s="16">
        <v>28.67</v>
      </c>
      <c r="E661" s="16">
        <v>959</v>
      </c>
    </row>
    <row r="662" spans="1:5" x14ac:dyDescent="0.3">
      <c r="A662" s="81" t="s">
        <v>1743</v>
      </c>
      <c r="B662" s="16" t="s">
        <v>1871</v>
      </c>
      <c r="C662" s="16" t="s">
        <v>1873</v>
      </c>
      <c r="D662" s="16">
        <v>29.27</v>
      </c>
      <c r="E662" s="16">
        <v>979</v>
      </c>
    </row>
    <row r="663" spans="1:5" x14ac:dyDescent="0.3">
      <c r="A663" s="81" t="s">
        <v>1743</v>
      </c>
      <c r="B663" s="16" t="s">
        <v>1871</v>
      </c>
      <c r="C663" s="16" t="s">
        <v>1874</v>
      </c>
      <c r="D663" s="16">
        <v>28.2</v>
      </c>
      <c r="E663" s="16">
        <v>943</v>
      </c>
    </row>
    <row r="664" spans="1:5" x14ac:dyDescent="0.3">
      <c r="A664" s="81" t="s">
        <v>1743</v>
      </c>
      <c r="B664" s="16" t="s">
        <v>1875</v>
      </c>
      <c r="C664" s="16" t="s">
        <v>1876</v>
      </c>
      <c r="D664" s="16">
        <v>27.99</v>
      </c>
      <c r="E664" s="16">
        <v>1387</v>
      </c>
    </row>
    <row r="665" spans="1:5" x14ac:dyDescent="0.3">
      <c r="A665" s="81" t="s">
        <v>1743</v>
      </c>
      <c r="B665" s="16" t="s">
        <v>1875</v>
      </c>
      <c r="C665" s="16" t="s">
        <v>1877</v>
      </c>
      <c r="D665" s="16">
        <v>27.42</v>
      </c>
      <c r="E665" s="16">
        <v>1358</v>
      </c>
    </row>
    <row r="666" spans="1:5" x14ac:dyDescent="0.3">
      <c r="A666" s="81" t="s">
        <v>1743</v>
      </c>
      <c r="B666" s="16" t="s">
        <v>1875</v>
      </c>
      <c r="C666" s="16" t="s">
        <v>1878</v>
      </c>
      <c r="D666" s="16">
        <v>27.16</v>
      </c>
      <c r="E666" s="16">
        <v>1346</v>
      </c>
    </row>
    <row r="667" spans="1:5" x14ac:dyDescent="0.3">
      <c r="A667" s="81" t="s">
        <v>1746</v>
      </c>
      <c r="B667" s="16" t="s">
        <v>1830</v>
      </c>
      <c r="C667" s="16" t="s">
        <v>1832</v>
      </c>
      <c r="D667" s="16">
        <v>24.99</v>
      </c>
      <c r="E667" s="16">
        <v>2045</v>
      </c>
    </row>
    <row r="668" spans="1:5" x14ac:dyDescent="0.3">
      <c r="A668" s="81" t="s">
        <v>1746</v>
      </c>
      <c r="B668" s="16" t="s">
        <v>1830</v>
      </c>
      <c r="C668" s="16" t="s">
        <v>1835</v>
      </c>
      <c r="D668" s="16">
        <v>24.89</v>
      </c>
      <c r="E668" s="16">
        <v>2058</v>
      </c>
    </row>
    <row r="669" spans="1:5" x14ac:dyDescent="0.3">
      <c r="A669" s="81" t="s">
        <v>1746</v>
      </c>
      <c r="B669" s="16" t="s">
        <v>1830</v>
      </c>
      <c r="C669" s="16" t="s">
        <v>1838</v>
      </c>
      <c r="D669" s="16">
        <v>25.76</v>
      </c>
      <c r="E669" s="16">
        <v>2355</v>
      </c>
    </row>
    <row r="670" spans="1:5" x14ac:dyDescent="0.3">
      <c r="A670" s="81" t="s">
        <v>1750</v>
      </c>
      <c r="B670" s="16" t="s">
        <v>1830</v>
      </c>
      <c r="C670" s="16" t="s">
        <v>1831</v>
      </c>
      <c r="D670" s="16">
        <v>25.31</v>
      </c>
      <c r="E670" s="16">
        <v>1858</v>
      </c>
    </row>
    <row r="671" spans="1:5" x14ac:dyDescent="0.3">
      <c r="A671" s="81" t="s">
        <v>1750</v>
      </c>
      <c r="B671" s="16" t="s">
        <v>1830</v>
      </c>
      <c r="C671" s="16" t="s">
        <v>1834</v>
      </c>
      <c r="D671" s="16">
        <v>24.74</v>
      </c>
      <c r="E671" s="16">
        <v>1905</v>
      </c>
    </row>
    <row r="672" spans="1:5" x14ac:dyDescent="0.3">
      <c r="A672" s="81" t="s">
        <v>1750</v>
      </c>
      <c r="B672" s="16" t="s">
        <v>1830</v>
      </c>
      <c r="C672" s="16" t="s">
        <v>1836</v>
      </c>
      <c r="D672" s="16">
        <v>25.1</v>
      </c>
      <c r="E672" s="16">
        <v>1887</v>
      </c>
    </row>
    <row r="673" spans="1:5" x14ac:dyDescent="0.3">
      <c r="A673" s="81" t="s">
        <v>1750</v>
      </c>
      <c r="B673" s="16" t="s">
        <v>1830</v>
      </c>
      <c r="C673" s="16" t="s">
        <v>1838</v>
      </c>
      <c r="D673" s="16">
        <v>25.76</v>
      </c>
      <c r="E673" s="16">
        <v>2355</v>
      </c>
    </row>
    <row r="674" spans="1:5" x14ac:dyDescent="0.3">
      <c r="A674" s="81" t="s">
        <v>1787</v>
      </c>
      <c r="B674" s="16" t="s">
        <v>430</v>
      </c>
      <c r="C674" s="16" t="s">
        <v>1128</v>
      </c>
      <c r="D674" s="16">
        <v>26.75</v>
      </c>
      <c r="E674" s="16">
        <v>735</v>
      </c>
    </row>
    <row r="675" spans="1:5" x14ac:dyDescent="0.3">
      <c r="A675" s="81" t="s">
        <v>1803</v>
      </c>
      <c r="B675" s="16" t="s">
        <v>430</v>
      </c>
      <c r="C675" s="16" t="s">
        <v>1879</v>
      </c>
      <c r="D675" s="16">
        <v>18.079999999999998</v>
      </c>
      <c r="E675" s="16">
        <v>1818</v>
      </c>
    </row>
    <row r="676" spans="1:5" x14ac:dyDescent="0.3">
      <c r="A676" s="81" t="s">
        <v>1803</v>
      </c>
      <c r="B676" s="16" t="s">
        <v>430</v>
      </c>
      <c r="C676" s="16" t="s">
        <v>639</v>
      </c>
      <c r="D676" s="16">
        <v>22.25</v>
      </c>
      <c r="E676" s="16">
        <v>1359</v>
      </c>
    </row>
    <row r="677" spans="1:5" x14ac:dyDescent="0.3">
      <c r="A677" s="81" t="s">
        <v>1808</v>
      </c>
      <c r="B677" s="16" t="s">
        <v>1058</v>
      </c>
      <c r="C677" s="16" t="s">
        <v>1561</v>
      </c>
      <c r="D677" s="16">
        <v>26.1</v>
      </c>
      <c r="E677" s="16">
        <v>1851</v>
      </c>
    </row>
    <row r="678" spans="1:5" x14ac:dyDescent="0.3">
      <c r="A678" s="81" t="s">
        <v>1808</v>
      </c>
      <c r="B678" s="16" t="s">
        <v>1058</v>
      </c>
      <c r="C678" s="16" t="s">
        <v>1550</v>
      </c>
      <c r="D678" s="16">
        <v>26.46</v>
      </c>
      <c r="E678" s="16">
        <v>2006</v>
      </c>
    </row>
    <row r="679" spans="1:5" x14ac:dyDescent="0.3">
      <c r="A679" s="81" t="s">
        <v>1808</v>
      </c>
      <c r="B679" s="16" t="s">
        <v>1049</v>
      </c>
      <c r="C679" s="16" t="s">
        <v>1245</v>
      </c>
      <c r="D679" s="16">
        <v>15.75</v>
      </c>
      <c r="E679" s="16">
        <v>2040</v>
      </c>
    </row>
    <row r="680" spans="1:5" x14ac:dyDescent="0.3">
      <c r="A680" s="81" t="s">
        <v>1814</v>
      </c>
      <c r="B680" s="16" t="s">
        <v>1049</v>
      </c>
      <c r="C680" s="16" t="s">
        <v>1245</v>
      </c>
      <c r="D680" s="16">
        <v>15.75</v>
      </c>
      <c r="E680" s="16">
        <v>2040</v>
      </c>
    </row>
    <row r="681" spans="1:5" x14ac:dyDescent="0.3">
      <c r="A681" s="81" t="s">
        <v>1814</v>
      </c>
      <c r="B681" s="16" t="s">
        <v>1049</v>
      </c>
      <c r="C681" s="16" t="s">
        <v>1244</v>
      </c>
      <c r="D681" s="16">
        <v>16.21</v>
      </c>
      <c r="E681" s="16">
        <v>1766</v>
      </c>
    </row>
    <row r="682" spans="1:5" x14ac:dyDescent="0.3">
      <c r="A682" s="81" t="s">
        <v>1814</v>
      </c>
      <c r="B682" s="16" t="s">
        <v>1049</v>
      </c>
      <c r="C682" s="16" t="s">
        <v>1237</v>
      </c>
      <c r="D682" s="16">
        <v>15.89</v>
      </c>
      <c r="E682" s="16">
        <v>1846</v>
      </c>
    </row>
    <row r="683" spans="1:5" x14ac:dyDescent="0.3">
      <c r="A683" s="81" t="s">
        <v>1814</v>
      </c>
      <c r="B683" s="16" t="s">
        <v>1049</v>
      </c>
      <c r="C683" s="16" t="s">
        <v>1051</v>
      </c>
      <c r="D683" s="16">
        <v>24.98</v>
      </c>
      <c r="E683" s="16">
        <v>3725</v>
      </c>
    </row>
    <row r="684" spans="1:5" x14ac:dyDescent="0.3">
      <c r="A684" s="81" t="s">
        <v>1814</v>
      </c>
      <c r="B684" s="16" t="s">
        <v>1049</v>
      </c>
      <c r="C684" s="16" t="s">
        <v>1263</v>
      </c>
      <c r="D684" s="16">
        <v>17.010000000000002</v>
      </c>
      <c r="E684" s="16">
        <v>2213</v>
      </c>
    </row>
    <row r="685" spans="1:5" x14ac:dyDescent="0.3">
      <c r="A685" s="81" t="s">
        <v>1814</v>
      </c>
      <c r="B685" s="16" t="s">
        <v>1049</v>
      </c>
      <c r="C685" s="16" t="s">
        <v>1880</v>
      </c>
      <c r="D685" s="16">
        <v>14.62</v>
      </c>
      <c r="E685" s="16">
        <v>1564</v>
      </c>
    </row>
    <row r="686" spans="1:5" x14ac:dyDescent="0.3">
      <c r="A686" s="81" t="s">
        <v>1814</v>
      </c>
      <c r="B686" s="16" t="s">
        <v>1049</v>
      </c>
      <c r="C686" s="16" t="s">
        <v>1881</v>
      </c>
      <c r="D686" s="16">
        <v>12.03</v>
      </c>
      <c r="E686" s="16">
        <v>936</v>
      </c>
    </row>
    <row r="687" spans="1:5" x14ac:dyDescent="0.3">
      <c r="A687" s="81" t="s">
        <v>1814</v>
      </c>
      <c r="B687" s="16" t="s">
        <v>1049</v>
      </c>
      <c r="C687" s="16" t="s">
        <v>1882</v>
      </c>
      <c r="D687" s="16">
        <v>12.18</v>
      </c>
      <c r="E687" s="16">
        <v>859</v>
      </c>
    </row>
    <row r="688" spans="1:5" x14ac:dyDescent="0.3">
      <c r="A688" s="81" t="s">
        <v>1814</v>
      </c>
      <c r="B688" s="16" t="s">
        <v>1049</v>
      </c>
      <c r="C688" s="16" t="s">
        <v>1883</v>
      </c>
      <c r="D688" s="16">
        <v>19.059999999999999</v>
      </c>
      <c r="E688" s="16">
        <v>1893</v>
      </c>
    </row>
    <row r="689" spans="1:5" x14ac:dyDescent="0.3">
      <c r="A689" s="81" t="s">
        <v>1817</v>
      </c>
      <c r="B689" s="16" t="s">
        <v>1049</v>
      </c>
      <c r="C689" s="16" t="s">
        <v>1052</v>
      </c>
      <c r="D689" s="16">
        <v>23.25</v>
      </c>
      <c r="E689" s="16">
        <v>3045</v>
      </c>
    </row>
    <row r="690" spans="1:5" x14ac:dyDescent="0.3">
      <c r="A690" s="81" t="s">
        <v>1817</v>
      </c>
      <c r="B690" s="16" t="s">
        <v>1047</v>
      </c>
      <c r="C690" s="16" t="s">
        <v>1048</v>
      </c>
      <c r="D690" s="16">
        <v>26.69</v>
      </c>
      <c r="E690" s="16">
        <v>2646</v>
      </c>
    </row>
    <row r="691" spans="1:5" x14ac:dyDescent="0.3">
      <c r="A691" s="81" t="s">
        <v>1817</v>
      </c>
      <c r="B691" s="16" t="s">
        <v>1124</v>
      </c>
      <c r="C691" s="16" t="s">
        <v>932</v>
      </c>
      <c r="D691" s="16">
        <v>26.59</v>
      </c>
      <c r="E691" s="16">
        <v>2953</v>
      </c>
    </row>
    <row r="692" spans="1:5" x14ac:dyDescent="0.3">
      <c r="A692" s="81" t="s">
        <v>148</v>
      </c>
      <c r="B692" s="16" t="s">
        <v>596</v>
      </c>
      <c r="C692" s="16" t="s">
        <v>597</v>
      </c>
      <c r="D692" s="16">
        <v>22.37</v>
      </c>
      <c r="E692" s="16">
        <v>667</v>
      </c>
    </row>
    <row r="693" spans="1:5" x14ac:dyDescent="0.3">
      <c r="A693" s="81" t="s">
        <v>148</v>
      </c>
      <c r="B693" s="16" t="s">
        <v>502</v>
      </c>
      <c r="C693" s="16" t="s">
        <v>503</v>
      </c>
      <c r="D693" s="16">
        <v>18.59</v>
      </c>
      <c r="E693" s="16">
        <v>867</v>
      </c>
    </row>
    <row r="694" spans="1:5" x14ac:dyDescent="0.3">
      <c r="A694" s="81" t="s">
        <v>1884</v>
      </c>
      <c r="B694" s="16" t="s">
        <v>502</v>
      </c>
      <c r="C694" s="16" t="s">
        <v>503</v>
      </c>
      <c r="D694" s="16">
        <v>18.59</v>
      </c>
      <c r="E694" s="16">
        <v>867</v>
      </c>
    </row>
    <row r="695" spans="1:5" x14ac:dyDescent="0.3">
      <c r="A695" s="81" t="s">
        <v>1884</v>
      </c>
      <c r="B695" s="16" t="s">
        <v>502</v>
      </c>
      <c r="C695" s="16" t="s">
        <v>595</v>
      </c>
      <c r="D695" s="16">
        <v>18.04</v>
      </c>
      <c r="E695" s="16">
        <v>736</v>
      </c>
    </row>
    <row r="696" spans="1:5" x14ac:dyDescent="0.3">
      <c r="A696" s="81" t="s">
        <v>1884</v>
      </c>
      <c r="B696" s="16" t="s">
        <v>502</v>
      </c>
      <c r="C696" s="16" t="s">
        <v>504</v>
      </c>
      <c r="D696" s="16">
        <v>21</v>
      </c>
      <c r="E696" s="16">
        <v>516</v>
      </c>
    </row>
    <row r="697" spans="1:5" x14ac:dyDescent="0.3">
      <c r="A697" s="81" t="s">
        <v>1884</v>
      </c>
      <c r="B697" s="16" t="s">
        <v>1888</v>
      </c>
      <c r="C697" s="16" t="s">
        <v>495</v>
      </c>
      <c r="D697" s="16">
        <v>22.18</v>
      </c>
      <c r="E697" s="16">
        <v>403</v>
      </c>
    </row>
    <row r="698" spans="1:5" x14ac:dyDescent="0.3">
      <c r="A698" s="81" t="s">
        <v>1884</v>
      </c>
      <c r="B698" s="16" t="s">
        <v>1888</v>
      </c>
      <c r="C698" s="16" t="s">
        <v>1889</v>
      </c>
      <c r="D698" s="16">
        <v>23.24</v>
      </c>
      <c r="E698" s="16">
        <v>590</v>
      </c>
    </row>
    <row r="699" spans="1:5" x14ac:dyDescent="0.3">
      <c r="A699" s="81" t="s">
        <v>1884</v>
      </c>
      <c r="B699" s="16" t="s">
        <v>1888</v>
      </c>
      <c r="C699" s="16" t="s">
        <v>1890</v>
      </c>
      <c r="D699" s="16">
        <v>23.29</v>
      </c>
      <c r="E699" s="16">
        <v>462</v>
      </c>
    </row>
    <row r="700" spans="1:5" x14ac:dyDescent="0.3">
      <c r="A700" s="81" t="s">
        <v>1884</v>
      </c>
      <c r="B700" s="16" t="s">
        <v>505</v>
      </c>
      <c r="C700" s="16" t="s">
        <v>599</v>
      </c>
      <c r="D700" s="16">
        <v>22.34</v>
      </c>
      <c r="E700" s="16">
        <v>566</v>
      </c>
    </row>
    <row r="701" spans="1:5" x14ac:dyDescent="0.3">
      <c r="A701" s="81" t="s">
        <v>1884</v>
      </c>
      <c r="B701" s="16" t="s">
        <v>505</v>
      </c>
      <c r="C701" s="16" t="s">
        <v>1891</v>
      </c>
      <c r="D701" s="16">
        <v>22.48</v>
      </c>
      <c r="E701" s="16">
        <v>610</v>
      </c>
    </row>
    <row r="702" spans="1:5" x14ac:dyDescent="0.3">
      <c r="A702" s="81" t="s">
        <v>1884</v>
      </c>
      <c r="B702" s="16" t="s">
        <v>505</v>
      </c>
      <c r="C702" s="16" t="s">
        <v>507</v>
      </c>
      <c r="D702" s="16">
        <v>19.55</v>
      </c>
      <c r="E702" s="16">
        <v>833</v>
      </c>
    </row>
    <row r="703" spans="1:5" x14ac:dyDescent="0.3">
      <c r="A703" s="81" t="s">
        <v>1884</v>
      </c>
      <c r="B703" s="16" t="s">
        <v>505</v>
      </c>
      <c r="C703" s="16" t="s">
        <v>1892</v>
      </c>
      <c r="D703" s="16">
        <v>20.65</v>
      </c>
      <c r="E703" s="16">
        <v>800</v>
      </c>
    </row>
    <row r="704" spans="1:5" x14ac:dyDescent="0.3">
      <c r="A704" s="81" t="s">
        <v>1884</v>
      </c>
      <c r="B704" s="16" t="s">
        <v>505</v>
      </c>
      <c r="C704" s="16" t="s">
        <v>506</v>
      </c>
      <c r="D704" s="16">
        <v>20.55</v>
      </c>
      <c r="E704" s="16">
        <v>930</v>
      </c>
    </row>
    <row r="705" spans="1:5" x14ac:dyDescent="0.3">
      <c r="A705" s="81" t="s">
        <v>1884</v>
      </c>
      <c r="B705" s="16" t="s">
        <v>505</v>
      </c>
      <c r="C705" s="16" t="s">
        <v>1893</v>
      </c>
      <c r="D705" s="16">
        <v>22.64</v>
      </c>
      <c r="E705" s="16">
        <v>737</v>
      </c>
    </row>
    <row r="706" spans="1:5" x14ac:dyDescent="0.3">
      <c r="A706" s="81" t="s">
        <v>1884</v>
      </c>
      <c r="B706" s="16" t="s">
        <v>509</v>
      </c>
      <c r="C706" s="16" t="s">
        <v>511</v>
      </c>
      <c r="D706" s="16">
        <v>23.71</v>
      </c>
      <c r="E706" s="16">
        <v>989</v>
      </c>
    </row>
    <row r="707" spans="1:5" x14ac:dyDescent="0.3">
      <c r="A707" s="81" t="s">
        <v>1884</v>
      </c>
      <c r="B707" s="16" t="s">
        <v>509</v>
      </c>
      <c r="C707" s="16" t="s">
        <v>512</v>
      </c>
      <c r="D707" s="16">
        <v>25.04</v>
      </c>
      <c r="E707" s="16">
        <v>1023</v>
      </c>
    </row>
    <row r="708" spans="1:5" x14ac:dyDescent="0.3">
      <c r="A708" s="81" t="s">
        <v>1884</v>
      </c>
      <c r="B708" s="16" t="s">
        <v>509</v>
      </c>
      <c r="C708" s="16" t="s">
        <v>513</v>
      </c>
      <c r="D708" s="16">
        <v>25.06</v>
      </c>
      <c r="E708" s="16">
        <v>1106</v>
      </c>
    </row>
    <row r="709" spans="1:5" x14ac:dyDescent="0.3">
      <c r="A709" s="81" t="s">
        <v>1884</v>
      </c>
      <c r="B709" s="16" t="s">
        <v>509</v>
      </c>
      <c r="C709" s="16" t="s">
        <v>1894</v>
      </c>
      <c r="D709" s="16">
        <v>23.61</v>
      </c>
      <c r="E709" s="16">
        <v>1127</v>
      </c>
    </row>
    <row r="710" spans="1:5" x14ac:dyDescent="0.3">
      <c r="A710" s="81" t="s">
        <v>1884</v>
      </c>
      <c r="B710" s="16" t="s">
        <v>1895</v>
      </c>
      <c r="C710" s="16" t="s">
        <v>1896</v>
      </c>
      <c r="D710" s="16">
        <v>23.74</v>
      </c>
      <c r="E710" s="16">
        <v>1005</v>
      </c>
    </row>
    <row r="711" spans="1:5" x14ac:dyDescent="0.3">
      <c r="A711" s="81" t="s">
        <v>1884</v>
      </c>
      <c r="B711" s="16" t="s">
        <v>1895</v>
      </c>
      <c r="C711" s="16" t="s">
        <v>1897</v>
      </c>
      <c r="D711" s="16">
        <v>21.88</v>
      </c>
      <c r="E711" s="16">
        <v>958</v>
      </c>
    </row>
    <row r="712" spans="1:5" x14ac:dyDescent="0.3">
      <c r="A712" s="81" t="s">
        <v>1884</v>
      </c>
      <c r="B712" s="16" t="s">
        <v>1895</v>
      </c>
      <c r="C712" s="16" t="s">
        <v>1898</v>
      </c>
      <c r="D712" s="16">
        <v>21.25</v>
      </c>
      <c r="E712" s="16">
        <v>1053</v>
      </c>
    </row>
    <row r="713" spans="1:5" x14ac:dyDescent="0.3">
      <c r="A713" s="81" t="s">
        <v>1884</v>
      </c>
      <c r="B713" s="16" t="s">
        <v>515</v>
      </c>
      <c r="C713" s="16" t="s">
        <v>518</v>
      </c>
      <c r="D713" s="16">
        <v>21.74</v>
      </c>
      <c r="E713" s="16">
        <v>989</v>
      </c>
    </row>
    <row r="714" spans="1:5" x14ac:dyDescent="0.3">
      <c r="A714" s="81" t="s">
        <v>1884</v>
      </c>
      <c r="B714" s="16" t="s">
        <v>515</v>
      </c>
      <c r="C714" s="16" t="s">
        <v>495</v>
      </c>
      <c r="D714" s="16">
        <v>21.95</v>
      </c>
      <c r="E714" s="16">
        <v>923</v>
      </c>
    </row>
    <row r="715" spans="1:5" x14ac:dyDescent="0.3">
      <c r="A715" s="81" t="s">
        <v>1884</v>
      </c>
      <c r="B715" s="16" t="s">
        <v>515</v>
      </c>
      <c r="C715" s="16" t="s">
        <v>516</v>
      </c>
      <c r="D715" s="16">
        <v>23.41</v>
      </c>
      <c r="E715" s="16">
        <v>767</v>
      </c>
    </row>
    <row r="716" spans="1:5" x14ac:dyDescent="0.3">
      <c r="A716" s="81" t="s">
        <v>1884</v>
      </c>
      <c r="B716" s="16" t="s">
        <v>515</v>
      </c>
      <c r="C716" s="16" t="s">
        <v>1682</v>
      </c>
      <c r="D716" s="16">
        <v>22.59</v>
      </c>
      <c r="E716" s="16">
        <v>707</v>
      </c>
    </row>
    <row r="717" spans="1:5" x14ac:dyDescent="0.3">
      <c r="A717" s="81" t="s">
        <v>1884</v>
      </c>
      <c r="B717" s="16" t="s">
        <v>522</v>
      </c>
      <c r="C717" s="16" t="s">
        <v>525</v>
      </c>
      <c r="D717" s="16">
        <v>24.74</v>
      </c>
      <c r="E717" s="16">
        <v>1155</v>
      </c>
    </row>
    <row r="718" spans="1:5" x14ac:dyDescent="0.3">
      <c r="A718" s="81" t="s">
        <v>1884</v>
      </c>
      <c r="B718" s="16" t="s">
        <v>522</v>
      </c>
      <c r="C718" s="16" t="s">
        <v>1635</v>
      </c>
      <c r="D718" s="16">
        <v>21.03</v>
      </c>
      <c r="E718" s="16">
        <v>695</v>
      </c>
    </row>
    <row r="719" spans="1:5" x14ac:dyDescent="0.3">
      <c r="A719" s="81" t="s">
        <v>1884</v>
      </c>
      <c r="B719" s="16" t="s">
        <v>522</v>
      </c>
      <c r="C719" s="16" t="s">
        <v>528</v>
      </c>
      <c r="D719" s="16">
        <v>21.53</v>
      </c>
      <c r="E719" s="16">
        <v>875</v>
      </c>
    </row>
    <row r="720" spans="1:5" x14ac:dyDescent="0.3">
      <c r="A720" s="81" t="s">
        <v>1884</v>
      </c>
      <c r="B720" s="16" t="s">
        <v>531</v>
      </c>
      <c r="C720" s="16" t="s">
        <v>530</v>
      </c>
      <c r="D720" s="16">
        <v>25.9</v>
      </c>
      <c r="E720" s="16">
        <v>870</v>
      </c>
    </row>
    <row r="721" spans="1:5" x14ac:dyDescent="0.3">
      <c r="A721" s="81" t="s">
        <v>1884</v>
      </c>
      <c r="B721" s="16" t="s">
        <v>531</v>
      </c>
      <c r="C721" s="16" t="s">
        <v>1899</v>
      </c>
      <c r="D721" s="16">
        <v>24.02</v>
      </c>
      <c r="E721" s="16">
        <v>758</v>
      </c>
    </row>
    <row r="722" spans="1:5" x14ac:dyDescent="0.3">
      <c r="A722" s="81" t="s">
        <v>1884</v>
      </c>
      <c r="B722" s="16" t="s">
        <v>531</v>
      </c>
      <c r="C722" s="16" t="s">
        <v>1900</v>
      </c>
      <c r="D722" s="16">
        <v>21.71</v>
      </c>
      <c r="E722" s="16">
        <v>634</v>
      </c>
    </row>
    <row r="723" spans="1:5" x14ac:dyDescent="0.3">
      <c r="A723" s="81" t="s">
        <v>1884</v>
      </c>
      <c r="B723" s="16" t="s">
        <v>531</v>
      </c>
      <c r="C723" s="16" t="s">
        <v>1901</v>
      </c>
      <c r="D723" s="16">
        <v>21.18</v>
      </c>
      <c r="E723" s="16">
        <v>1261</v>
      </c>
    </row>
    <row r="724" spans="1:5" x14ac:dyDescent="0.3">
      <c r="A724" s="81" t="s">
        <v>1884</v>
      </c>
      <c r="B724" s="16" t="s">
        <v>531</v>
      </c>
      <c r="C724" s="16" t="s">
        <v>1902</v>
      </c>
      <c r="D724" s="16">
        <v>17.98</v>
      </c>
      <c r="E724" s="16">
        <v>1037</v>
      </c>
    </row>
    <row r="725" spans="1:5" x14ac:dyDescent="0.3">
      <c r="A725" s="81" t="s">
        <v>1884</v>
      </c>
      <c r="B725" s="16" t="s">
        <v>531</v>
      </c>
      <c r="C725" s="16" t="s">
        <v>1636</v>
      </c>
      <c r="D725" s="16">
        <v>17.96</v>
      </c>
      <c r="E725" s="16">
        <v>1077</v>
      </c>
    </row>
    <row r="726" spans="1:5" x14ac:dyDescent="0.3">
      <c r="A726" s="81" t="s">
        <v>1884</v>
      </c>
      <c r="B726" s="16" t="s">
        <v>531</v>
      </c>
      <c r="C726" s="16" t="s">
        <v>1638</v>
      </c>
      <c r="D726" s="16">
        <v>21.13</v>
      </c>
      <c r="E726" s="16">
        <v>1757</v>
      </c>
    </row>
    <row r="727" spans="1:5" x14ac:dyDescent="0.3">
      <c r="A727" s="81" t="s">
        <v>1884</v>
      </c>
      <c r="B727" s="16" t="s">
        <v>1668</v>
      </c>
      <c r="C727" s="16" t="s">
        <v>1903</v>
      </c>
      <c r="D727" s="16">
        <v>27.92</v>
      </c>
      <c r="E727" s="16">
        <v>1048</v>
      </c>
    </row>
    <row r="728" spans="1:5" x14ac:dyDescent="0.3">
      <c r="A728" s="81" t="s">
        <v>1884</v>
      </c>
      <c r="B728" s="16" t="s">
        <v>1904</v>
      </c>
      <c r="C728" s="16" t="s">
        <v>1905</v>
      </c>
      <c r="D728" s="16">
        <v>27.5</v>
      </c>
      <c r="E728" s="16">
        <v>1088</v>
      </c>
    </row>
    <row r="729" spans="1:5" x14ac:dyDescent="0.3">
      <c r="A729" s="81" t="s">
        <v>1884</v>
      </c>
      <c r="B729" s="16" t="s">
        <v>1904</v>
      </c>
      <c r="C729" s="16" t="s">
        <v>1679</v>
      </c>
      <c r="D729" s="16">
        <v>25.53</v>
      </c>
      <c r="E729" s="16">
        <v>1654</v>
      </c>
    </row>
    <row r="730" spans="1:5" x14ac:dyDescent="0.3">
      <c r="A730" s="81" t="s">
        <v>1884</v>
      </c>
      <c r="B730" s="16" t="s">
        <v>1686</v>
      </c>
      <c r="C730" s="16" t="s">
        <v>1687</v>
      </c>
      <c r="D730" s="16">
        <v>26.6</v>
      </c>
      <c r="E730" s="16">
        <v>2513</v>
      </c>
    </row>
    <row r="731" spans="1:5" x14ac:dyDescent="0.3">
      <c r="A731" s="81" t="s">
        <v>1961</v>
      </c>
      <c r="B731" s="16" t="s">
        <v>3715</v>
      </c>
      <c r="C731" s="16" t="s">
        <v>3716</v>
      </c>
      <c r="D731" s="16">
        <v>18.98</v>
      </c>
      <c r="E731" s="16">
        <v>1539</v>
      </c>
    </row>
    <row r="732" spans="1:5" x14ac:dyDescent="0.3">
      <c r="A732" s="81" t="s">
        <v>1961</v>
      </c>
      <c r="B732" s="16" t="s">
        <v>3717</v>
      </c>
      <c r="C732" s="16" t="s">
        <v>3718</v>
      </c>
      <c r="D732" s="16">
        <v>17.18</v>
      </c>
      <c r="E732" s="16">
        <v>1379</v>
      </c>
    </row>
    <row r="733" spans="1:5" x14ac:dyDescent="0.3">
      <c r="A733" s="81" t="s">
        <v>1961</v>
      </c>
      <c r="B733" s="16" t="s">
        <v>3717</v>
      </c>
      <c r="C733" s="16" t="s">
        <v>3719</v>
      </c>
      <c r="D733" s="16">
        <v>15.44</v>
      </c>
      <c r="E733" s="16">
        <v>1516</v>
      </c>
    </row>
    <row r="734" spans="1:5" x14ac:dyDescent="0.3">
      <c r="A734" s="81" t="s">
        <v>1961</v>
      </c>
      <c r="B734" s="16" t="s">
        <v>3717</v>
      </c>
      <c r="C734" s="16" t="s">
        <v>3720</v>
      </c>
      <c r="D734" s="16">
        <v>16.78</v>
      </c>
      <c r="E734" s="16">
        <v>1474</v>
      </c>
    </row>
    <row r="735" spans="1:5" x14ac:dyDescent="0.3">
      <c r="A735" s="81" t="s">
        <v>1961</v>
      </c>
      <c r="B735" s="16" t="s">
        <v>3717</v>
      </c>
      <c r="C735" s="16" t="s">
        <v>3721</v>
      </c>
      <c r="D735" s="16">
        <v>17.13</v>
      </c>
      <c r="E735" s="16">
        <v>1464</v>
      </c>
    </row>
    <row r="736" spans="1:5" x14ac:dyDescent="0.3">
      <c r="A736" s="81" t="s">
        <v>1961</v>
      </c>
      <c r="B736" s="16" t="s">
        <v>3717</v>
      </c>
      <c r="C736" s="16" t="s">
        <v>3722</v>
      </c>
      <c r="D736" s="16">
        <v>18</v>
      </c>
      <c r="E736" s="16">
        <v>1427</v>
      </c>
    </row>
    <row r="737" spans="1:5" x14ac:dyDescent="0.3">
      <c r="A737" s="81" t="s">
        <v>1961</v>
      </c>
      <c r="B737" s="16" t="s">
        <v>3717</v>
      </c>
      <c r="C737" s="16" t="s">
        <v>3723</v>
      </c>
      <c r="D737" s="16">
        <v>18.82</v>
      </c>
      <c r="E737" s="16">
        <v>1385</v>
      </c>
    </row>
    <row r="738" spans="1:5" x14ac:dyDescent="0.3">
      <c r="A738" s="81" t="s">
        <v>1961</v>
      </c>
      <c r="B738" s="16" t="s">
        <v>3717</v>
      </c>
      <c r="C738" s="16" t="s">
        <v>3724</v>
      </c>
      <c r="D738" s="16">
        <v>17.75</v>
      </c>
      <c r="E738" s="16">
        <v>1523</v>
      </c>
    </row>
    <row r="739" spans="1:5" x14ac:dyDescent="0.3">
      <c r="A739" s="81" t="s">
        <v>1961</v>
      </c>
      <c r="B739" s="16" t="s">
        <v>3717</v>
      </c>
      <c r="C739" s="16" t="s">
        <v>3725</v>
      </c>
      <c r="D739" s="16">
        <v>18.239999999999998</v>
      </c>
      <c r="E739" s="16">
        <v>1496</v>
      </c>
    </row>
    <row r="740" spans="1:5" x14ac:dyDescent="0.3">
      <c r="A740" s="81" t="s">
        <v>1961</v>
      </c>
      <c r="B740" s="16" t="s">
        <v>3717</v>
      </c>
      <c r="C740" s="16" t="s">
        <v>3726</v>
      </c>
      <c r="D740" s="16">
        <v>18.45</v>
      </c>
      <c r="E740" s="16">
        <v>1529</v>
      </c>
    </row>
    <row r="741" spans="1:5" x14ac:dyDescent="0.3">
      <c r="A741" s="81" t="s">
        <v>1961</v>
      </c>
      <c r="B741" s="16" t="s">
        <v>3717</v>
      </c>
      <c r="C741" s="16" t="s">
        <v>3727</v>
      </c>
      <c r="D741" s="16">
        <v>17.54</v>
      </c>
      <c r="E741" s="16">
        <v>1435</v>
      </c>
    </row>
    <row r="742" spans="1:5" x14ac:dyDescent="0.3">
      <c r="A742" s="81" t="s">
        <v>1961</v>
      </c>
      <c r="B742" s="16" t="s">
        <v>3717</v>
      </c>
      <c r="C742" s="16" t="s">
        <v>3728</v>
      </c>
      <c r="D742" s="16">
        <v>19.11</v>
      </c>
      <c r="E742" s="16">
        <v>1299</v>
      </c>
    </row>
    <row r="743" spans="1:5" x14ac:dyDescent="0.3">
      <c r="A743" s="81" t="s">
        <v>1961</v>
      </c>
      <c r="B743" s="16" t="s">
        <v>3717</v>
      </c>
      <c r="C743" s="16" t="s">
        <v>3729</v>
      </c>
      <c r="D743" s="16">
        <v>18.510000000000002</v>
      </c>
      <c r="E743" s="16">
        <v>1341</v>
      </c>
    </row>
    <row r="744" spans="1:5" x14ac:dyDescent="0.3">
      <c r="A744" s="81" t="s">
        <v>1961</v>
      </c>
      <c r="B744" s="16" t="s">
        <v>1847</v>
      </c>
      <c r="C744" s="16" t="s">
        <v>3730</v>
      </c>
      <c r="D744" s="16">
        <v>19.45</v>
      </c>
      <c r="E744" s="16">
        <v>1615</v>
      </c>
    </row>
    <row r="745" spans="1:5" x14ac:dyDescent="0.3">
      <c r="A745" s="81" t="s">
        <v>1961</v>
      </c>
      <c r="B745" s="16" t="s">
        <v>1847</v>
      </c>
      <c r="C745" s="16" t="s">
        <v>3731</v>
      </c>
      <c r="D745" s="16">
        <v>19.670000000000002</v>
      </c>
      <c r="E745" s="16">
        <v>1519</v>
      </c>
    </row>
    <row r="746" spans="1:5" x14ac:dyDescent="0.3">
      <c r="A746" s="81" t="s">
        <v>1961</v>
      </c>
      <c r="B746" s="16" t="s">
        <v>3732</v>
      </c>
      <c r="C746" s="16" t="s">
        <v>3733</v>
      </c>
      <c r="D746" s="16">
        <v>17.309999999999999</v>
      </c>
      <c r="E746" s="16">
        <v>1252</v>
      </c>
    </row>
    <row r="747" spans="1:5" x14ac:dyDescent="0.3">
      <c r="A747" s="81" t="s">
        <v>1961</v>
      </c>
      <c r="B747" s="16" t="s">
        <v>3732</v>
      </c>
      <c r="C747" s="16" t="s">
        <v>3734</v>
      </c>
      <c r="D747" s="16">
        <v>17.2</v>
      </c>
      <c r="E747" s="16">
        <v>1243</v>
      </c>
    </row>
    <row r="748" spans="1:5" x14ac:dyDescent="0.3">
      <c r="A748" s="81" t="s">
        <v>1961</v>
      </c>
      <c r="B748" s="16" t="s">
        <v>3732</v>
      </c>
      <c r="C748" s="16" t="s">
        <v>3735</v>
      </c>
      <c r="D748" s="16">
        <v>17.71</v>
      </c>
      <c r="E748" s="16">
        <v>1224</v>
      </c>
    </row>
    <row r="749" spans="1:5" x14ac:dyDescent="0.3">
      <c r="A749" s="81" t="s">
        <v>1961</v>
      </c>
      <c r="B749" s="16" t="s">
        <v>3732</v>
      </c>
      <c r="C749" s="16" t="s">
        <v>3736</v>
      </c>
      <c r="D749" s="16">
        <v>18.3</v>
      </c>
      <c r="E749" s="16">
        <v>1201</v>
      </c>
    </row>
    <row r="750" spans="1:5" x14ac:dyDescent="0.3">
      <c r="A750" s="81" t="s">
        <v>1961</v>
      </c>
      <c r="B750" s="16" t="s">
        <v>3732</v>
      </c>
      <c r="C750" s="16" t="s">
        <v>3737</v>
      </c>
      <c r="D750" s="16">
        <v>18.55</v>
      </c>
      <c r="E750" s="16">
        <v>1120</v>
      </c>
    </row>
    <row r="751" spans="1:5" x14ac:dyDescent="0.3">
      <c r="A751" s="81" t="s">
        <v>1961</v>
      </c>
      <c r="B751" s="16" t="s">
        <v>3732</v>
      </c>
      <c r="C751" s="16" t="s">
        <v>3738</v>
      </c>
      <c r="D751" s="16">
        <v>15.77</v>
      </c>
      <c r="E751" s="16">
        <v>1399</v>
      </c>
    </row>
    <row r="752" spans="1:5" x14ac:dyDescent="0.3">
      <c r="A752" s="81" t="s">
        <v>1961</v>
      </c>
      <c r="B752" s="16" t="s">
        <v>3732</v>
      </c>
      <c r="C752" s="16" t="s">
        <v>3739</v>
      </c>
      <c r="D752" s="16">
        <v>16.239999999999998</v>
      </c>
      <c r="E752" s="16">
        <v>1448</v>
      </c>
    </row>
    <row r="753" spans="1:5" x14ac:dyDescent="0.3">
      <c r="A753" s="81" t="s">
        <v>1961</v>
      </c>
      <c r="B753" s="16" t="s">
        <v>3732</v>
      </c>
      <c r="C753" s="16" t="s">
        <v>3740</v>
      </c>
      <c r="D753" s="16">
        <v>14.6</v>
      </c>
      <c r="E753" s="16">
        <v>1490</v>
      </c>
    </row>
    <row r="754" spans="1:5" x14ac:dyDescent="0.3">
      <c r="A754" s="81" t="s">
        <v>1961</v>
      </c>
      <c r="B754" s="16" t="s">
        <v>3741</v>
      </c>
      <c r="C754" s="16" t="s">
        <v>3742</v>
      </c>
      <c r="D754" s="16">
        <v>14.42</v>
      </c>
      <c r="E754" s="16">
        <v>1366</v>
      </c>
    </row>
    <row r="755" spans="1:5" x14ac:dyDescent="0.3">
      <c r="A755" s="81" t="s">
        <v>1961</v>
      </c>
      <c r="B755" s="16" t="s">
        <v>3741</v>
      </c>
      <c r="C755" s="16" t="s">
        <v>3743</v>
      </c>
      <c r="D755" s="16">
        <v>15.37</v>
      </c>
      <c r="E755" s="16">
        <v>1427</v>
      </c>
    </row>
    <row r="756" spans="1:5" x14ac:dyDescent="0.3">
      <c r="A756" s="81" t="s">
        <v>1961</v>
      </c>
      <c r="B756" s="16" t="s">
        <v>3741</v>
      </c>
      <c r="C756" s="16" t="s">
        <v>3744</v>
      </c>
      <c r="D756" s="16">
        <v>14.49</v>
      </c>
      <c r="E756" s="16">
        <v>1373</v>
      </c>
    </row>
    <row r="757" spans="1:5" x14ac:dyDescent="0.3">
      <c r="A757" s="81" t="s">
        <v>1961</v>
      </c>
      <c r="B757" s="16" t="s">
        <v>3741</v>
      </c>
      <c r="C757" s="16" t="s">
        <v>3745</v>
      </c>
      <c r="D757" s="16">
        <v>14.67</v>
      </c>
      <c r="E757" s="16">
        <v>1199</v>
      </c>
    </row>
    <row r="758" spans="1:5" x14ac:dyDescent="0.3">
      <c r="A758" s="81" t="s">
        <v>1961</v>
      </c>
      <c r="B758" s="16" t="s">
        <v>3741</v>
      </c>
      <c r="C758" s="16" t="s">
        <v>3747</v>
      </c>
      <c r="D758" s="16">
        <v>15.37</v>
      </c>
      <c r="E758" s="16">
        <v>1366</v>
      </c>
    </row>
    <row r="759" spans="1:5" x14ac:dyDescent="0.3">
      <c r="A759" s="81" t="s">
        <v>1961</v>
      </c>
      <c r="B759" s="16" t="s">
        <v>3741</v>
      </c>
      <c r="C759" s="16" t="s">
        <v>1124</v>
      </c>
      <c r="D759" s="16">
        <v>14.46</v>
      </c>
      <c r="E759" s="16">
        <v>1442</v>
      </c>
    </row>
    <row r="760" spans="1:5" x14ac:dyDescent="0.3">
      <c r="A760" s="81" t="s">
        <v>1961</v>
      </c>
      <c r="B760" s="16" t="s">
        <v>3741</v>
      </c>
      <c r="C760" s="16" t="s">
        <v>3748</v>
      </c>
      <c r="D760" s="16">
        <v>15.55</v>
      </c>
      <c r="E760" s="16">
        <v>1519</v>
      </c>
    </row>
    <row r="761" spans="1:5" x14ac:dyDescent="0.3">
      <c r="A761" s="81" t="s">
        <v>1961</v>
      </c>
      <c r="B761" s="16" t="s">
        <v>3741</v>
      </c>
      <c r="C761" s="16" t="s">
        <v>3749</v>
      </c>
      <c r="D761" s="16">
        <v>13.7</v>
      </c>
      <c r="E761" s="16">
        <v>1505</v>
      </c>
    </row>
    <row r="762" spans="1:5" x14ac:dyDescent="0.3">
      <c r="A762" s="81" t="s">
        <v>1961</v>
      </c>
      <c r="B762" s="16" t="s">
        <v>3741</v>
      </c>
      <c r="C762" s="16" t="s">
        <v>3750</v>
      </c>
      <c r="D762" s="16">
        <v>14.96</v>
      </c>
      <c r="E762" s="16">
        <v>1420</v>
      </c>
    </row>
    <row r="763" spans="1:5" x14ac:dyDescent="0.3">
      <c r="A763" s="81" t="s">
        <v>1961</v>
      </c>
      <c r="B763" s="16" t="s">
        <v>3741</v>
      </c>
      <c r="C763" s="16" t="s">
        <v>3751</v>
      </c>
      <c r="D763" s="16">
        <v>15.03</v>
      </c>
      <c r="E763" s="16">
        <v>1383</v>
      </c>
    </row>
    <row r="764" spans="1:5" x14ac:dyDescent="0.3">
      <c r="A764" s="81" t="s">
        <v>1961</v>
      </c>
      <c r="B764" s="16" t="s">
        <v>3741</v>
      </c>
      <c r="C764" s="16" t="s">
        <v>3752</v>
      </c>
      <c r="D764" s="16">
        <v>14.1</v>
      </c>
      <c r="E764" s="16">
        <v>1525</v>
      </c>
    </row>
    <row r="765" spans="1:5" x14ac:dyDescent="0.3">
      <c r="A765" s="81" t="s">
        <v>1961</v>
      </c>
      <c r="B765" s="16" t="s">
        <v>3741</v>
      </c>
      <c r="C765" s="16" t="s">
        <v>3753</v>
      </c>
      <c r="D765" s="16">
        <v>14.46</v>
      </c>
      <c r="E765" s="16">
        <v>1491</v>
      </c>
    </row>
    <row r="766" spans="1:5" x14ac:dyDescent="0.3">
      <c r="A766" s="81" t="s">
        <v>1961</v>
      </c>
      <c r="B766" s="16" t="s">
        <v>3741</v>
      </c>
      <c r="C766" s="16" t="s">
        <v>3754</v>
      </c>
      <c r="D766" s="16">
        <v>14.66</v>
      </c>
      <c r="E766" s="16">
        <v>1492</v>
      </c>
    </row>
    <row r="767" spans="1:5" x14ac:dyDescent="0.3">
      <c r="A767" s="81" t="s">
        <v>1961</v>
      </c>
      <c r="B767" s="16" t="s">
        <v>3741</v>
      </c>
      <c r="C767" s="16" t="s">
        <v>3755</v>
      </c>
      <c r="D767" s="16">
        <v>12.06</v>
      </c>
      <c r="E767" s="16">
        <v>1589</v>
      </c>
    </row>
    <row r="768" spans="1:5" x14ac:dyDescent="0.3">
      <c r="A768" s="81" t="s">
        <v>1961</v>
      </c>
      <c r="B768" s="16" t="s">
        <v>3741</v>
      </c>
      <c r="C768" s="16" t="s">
        <v>3756</v>
      </c>
      <c r="D768" s="16">
        <v>13.75</v>
      </c>
      <c r="E768" s="16">
        <v>1178</v>
      </c>
    </row>
    <row r="769" spans="1:5" x14ac:dyDescent="0.3">
      <c r="A769" s="81" t="s">
        <v>1961</v>
      </c>
      <c r="B769" s="16" t="s">
        <v>3757</v>
      </c>
      <c r="C769" s="16" t="s">
        <v>3758</v>
      </c>
      <c r="D769" s="16">
        <v>14.89</v>
      </c>
      <c r="E769" s="16">
        <v>1475</v>
      </c>
    </row>
    <row r="770" spans="1:5" x14ac:dyDescent="0.3">
      <c r="A770" s="81" t="s">
        <v>1961</v>
      </c>
      <c r="B770" s="16" t="s">
        <v>3757</v>
      </c>
      <c r="C770" s="16" t="s">
        <v>3759</v>
      </c>
      <c r="D770" s="16">
        <v>14.61</v>
      </c>
      <c r="E770" s="16">
        <v>1315</v>
      </c>
    </row>
    <row r="771" spans="1:5" x14ac:dyDescent="0.3">
      <c r="A771" s="81" t="s">
        <v>1961</v>
      </c>
      <c r="B771" s="16" t="s">
        <v>3757</v>
      </c>
      <c r="C771" s="16" t="s">
        <v>3746</v>
      </c>
      <c r="D771" s="16">
        <v>13.96</v>
      </c>
      <c r="E771" s="16">
        <v>1169</v>
      </c>
    </row>
    <row r="772" spans="1:5" x14ac:dyDescent="0.3">
      <c r="A772" s="81" t="s">
        <v>1961</v>
      </c>
      <c r="B772" s="16" t="s">
        <v>3757</v>
      </c>
      <c r="C772" s="16" t="s">
        <v>3760</v>
      </c>
      <c r="D772" s="16">
        <v>13.81</v>
      </c>
      <c r="E772" s="16">
        <v>1320</v>
      </c>
    </row>
    <row r="773" spans="1:5" x14ac:dyDescent="0.3">
      <c r="A773" s="81" t="s">
        <v>1961</v>
      </c>
      <c r="B773" s="16" t="s">
        <v>3757</v>
      </c>
      <c r="C773" s="16" t="s">
        <v>3761</v>
      </c>
      <c r="D773" s="16">
        <v>13.06</v>
      </c>
      <c r="E773" s="16">
        <v>1381</v>
      </c>
    </row>
    <row r="774" spans="1:5" x14ac:dyDescent="0.3">
      <c r="A774" s="81" t="s">
        <v>1961</v>
      </c>
      <c r="B774" s="16" t="s">
        <v>3757</v>
      </c>
      <c r="C774" s="16" t="s">
        <v>3762</v>
      </c>
      <c r="D774" s="16">
        <v>15.27</v>
      </c>
      <c r="E774" s="16">
        <v>1394</v>
      </c>
    </row>
    <row r="775" spans="1:5" x14ac:dyDescent="0.3">
      <c r="A775" s="81" t="s">
        <v>1961</v>
      </c>
      <c r="B775" s="16" t="s">
        <v>3757</v>
      </c>
      <c r="C775" s="16" t="s">
        <v>3763</v>
      </c>
      <c r="D775" s="16">
        <v>13.53</v>
      </c>
      <c r="E775" s="16">
        <v>1332</v>
      </c>
    </row>
    <row r="776" spans="1:5" x14ac:dyDescent="0.3">
      <c r="A776" s="81" t="s">
        <v>1961</v>
      </c>
      <c r="B776" s="16" t="s">
        <v>3757</v>
      </c>
      <c r="C776" s="16" t="s">
        <v>3764</v>
      </c>
      <c r="D776" s="16">
        <v>13.49</v>
      </c>
      <c r="E776" s="16">
        <v>1266</v>
      </c>
    </row>
    <row r="777" spans="1:5" x14ac:dyDescent="0.3">
      <c r="A777" s="81" t="s">
        <v>1961</v>
      </c>
      <c r="B777" s="16" t="s">
        <v>3765</v>
      </c>
      <c r="C777" s="16" t="s">
        <v>3766</v>
      </c>
      <c r="D777" s="16">
        <v>16.32</v>
      </c>
      <c r="E777" s="16">
        <v>1244</v>
      </c>
    </row>
    <row r="778" spans="1:5" x14ac:dyDescent="0.3">
      <c r="A778" s="81" t="s">
        <v>1961</v>
      </c>
      <c r="B778" s="16" t="s">
        <v>3765</v>
      </c>
      <c r="C778" s="16" t="s">
        <v>3767</v>
      </c>
      <c r="D778" s="16">
        <v>16.62</v>
      </c>
      <c r="E778" s="16">
        <v>1207</v>
      </c>
    </row>
    <row r="779" spans="1:5" x14ac:dyDescent="0.3">
      <c r="A779" s="81" t="s">
        <v>1961</v>
      </c>
      <c r="B779" s="16" t="s">
        <v>3765</v>
      </c>
      <c r="C779" s="16" t="s">
        <v>3768</v>
      </c>
      <c r="D779" s="16">
        <v>17.36</v>
      </c>
      <c r="E779" s="16">
        <v>1195</v>
      </c>
    </row>
    <row r="780" spans="1:5" x14ac:dyDescent="0.3">
      <c r="A780" s="81" t="s">
        <v>1961</v>
      </c>
      <c r="B780" s="16" t="s">
        <v>3765</v>
      </c>
      <c r="C780" s="16" t="s">
        <v>3769</v>
      </c>
      <c r="D780" s="16">
        <v>16.23</v>
      </c>
      <c r="E780" s="16">
        <v>1276</v>
      </c>
    </row>
    <row r="781" spans="1:5" x14ac:dyDescent="0.3">
      <c r="A781" s="81" t="s">
        <v>1961</v>
      </c>
      <c r="B781" s="16" t="s">
        <v>3765</v>
      </c>
      <c r="C781" s="16" t="s">
        <v>3770</v>
      </c>
      <c r="D781" s="16">
        <v>16.100000000000001</v>
      </c>
      <c r="E781" s="16">
        <v>1076</v>
      </c>
    </row>
    <row r="782" spans="1:5" x14ac:dyDescent="0.3">
      <c r="A782" s="81" t="s">
        <v>1961</v>
      </c>
      <c r="B782" s="16" t="s">
        <v>3765</v>
      </c>
      <c r="C782" s="16" t="s">
        <v>3771</v>
      </c>
      <c r="D782" s="16">
        <v>17.93</v>
      </c>
      <c r="E782" s="16">
        <v>1149</v>
      </c>
    </row>
    <row r="783" spans="1:5" x14ac:dyDescent="0.3">
      <c r="A783" s="81" t="s">
        <v>1961</v>
      </c>
      <c r="B783" s="16" t="s">
        <v>3772</v>
      </c>
      <c r="C783" s="16" t="s">
        <v>3773</v>
      </c>
      <c r="D783" s="16">
        <v>16.55</v>
      </c>
      <c r="E783" s="16">
        <v>1116</v>
      </c>
    </row>
    <row r="784" spans="1:5" x14ac:dyDescent="0.3">
      <c r="A784" s="81" t="s">
        <v>1961</v>
      </c>
      <c r="B784" s="16" t="s">
        <v>3772</v>
      </c>
      <c r="C784" s="16" t="s">
        <v>3774</v>
      </c>
      <c r="D784" s="16">
        <v>16.32</v>
      </c>
      <c r="E784" s="16">
        <v>1107</v>
      </c>
    </row>
    <row r="785" spans="1:5" x14ac:dyDescent="0.3">
      <c r="A785" s="81" t="s">
        <v>1961</v>
      </c>
      <c r="B785" s="16" t="s">
        <v>3772</v>
      </c>
      <c r="C785" s="16" t="s">
        <v>3775</v>
      </c>
      <c r="D785" s="16">
        <v>15.94</v>
      </c>
      <c r="E785" s="16">
        <v>1216</v>
      </c>
    </row>
    <row r="786" spans="1:5" x14ac:dyDescent="0.3">
      <c r="A786" s="81" t="s">
        <v>1961</v>
      </c>
      <c r="B786" s="16" t="s">
        <v>3772</v>
      </c>
      <c r="C786" s="16" t="s">
        <v>3776</v>
      </c>
      <c r="D786" s="16">
        <v>14.11</v>
      </c>
      <c r="E786" s="16">
        <v>1185</v>
      </c>
    </row>
    <row r="787" spans="1:5" x14ac:dyDescent="0.3">
      <c r="A787" s="81" t="s">
        <v>1961</v>
      </c>
      <c r="B787" s="16" t="s">
        <v>3772</v>
      </c>
      <c r="C787" s="16" t="s">
        <v>3777</v>
      </c>
      <c r="D787" s="16">
        <v>15.16</v>
      </c>
      <c r="E787" s="16">
        <v>1109</v>
      </c>
    </row>
    <row r="788" spans="1:5" x14ac:dyDescent="0.3">
      <c r="A788" s="81" t="s">
        <v>1961</v>
      </c>
      <c r="B788" s="16" t="s">
        <v>3772</v>
      </c>
      <c r="C788" s="16" t="s">
        <v>3778</v>
      </c>
      <c r="D788" s="16">
        <v>16.52</v>
      </c>
      <c r="E788" s="16">
        <v>1214</v>
      </c>
    </row>
    <row r="789" spans="1:5" x14ac:dyDescent="0.3">
      <c r="A789" s="81" t="s">
        <v>1961</v>
      </c>
      <c r="B789" s="16" t="s">
        <v>3772</v>
      </c>
      <c r="C789" s="16" t="s">
        <v>3779</v>
      </c>
      <c r="D789" s="16">
        <v>15.73</v>
      </c>
      <c r="E789" s="16">
        <v>1226</v>
      </c>
    </row>
    <row r="790" spans="1:5" x14ac:dyDescent="0.3">
      <c r="A790" s="81" t="s">
        <v>1961</v>
      </c>
      <c r="B790" s="16" t="s">
        <v>3772</v>
      </c>
      <c r="C790" s="16" t="s">
        <v>3764</v>
      </c>
      <c r="D790" s="16">
        <v>15.17</v>
      </c>
      <c r="E790" s="16">
        <v>1155</v>
      </c>
    </row>
    <row r="791" spans="1:5" x14ac:dyDescent="0.3">
      <c r="A791" s="81" t="s">
        <v>1961</v>
      </c>
      <c r="B791" s="16" t="s">
        <v>3772</v>
      </c>
      <c r="C791" s="16" t="s">
        <v>3780</v>
      </c>
      <c r="D791" s="16">
        <v>16.14</v>
      </c>
      <c r="E791" s="16">
        <v>1226</v>
      </c>
    </row>
    <row r="792" spans="1:5" x14ac:dyDescent="0.3">
      <c r="A792" s="81" t="s">
        <v>1961</v>
      </c>
      <c r="B792" s="16" t="s">
        <v>3772</v>
      </c>
      <c r="C792" s="16" t="s">
        <v>3781</v>
      </c>
      <c r="D792" s="16">
        <v>15.44</v>
      </c>
      <c r="E792" s="16">
        <v>1166</v>
      </c>
    </row>
    <row r="793" spans="1:5" x14ac:dyDescent="0.3">
      <c r="A793" s="81" t="s">
        <v>1961</v>
      </c>
      <c r="B793" s="16" t="s">
        <v>3772</v>
      </c>
      <c r="C793" s="16" t="s">
        <v>991</v>
      </c>
      <c r="D793" s="16">
        <v>15.95</v>
      </c>
      <c r="E793" s="16">
        <v>1100</v>
      </c>
    </row>
    <row r="794" spans="1:5" x14ac:dyDescent="0.3">
      <c r="A794" s="81" t="s">
        <v>1961</v>
      </c>
      <c r="B794" s="16" t="s">
        <v>3772</v>
      </c>
      <c r="C794" s="16" t="s">
        <v>3748</v>
      </c>
      <c r="D794" s="16">
        <v>17.239999999999998</v>
      </c>
      <c r="E794" s="16">
        <v>1132</v>
      </c>
    </row>
    <row r="795" spans="1:5" x14ac:dyDescent="0.3">
      <c r="A795" s="81" t="s">
        <v>1961</v>
      </c>
      <c r="B795" s="16" t="s">
        <v>3772</v>
      </c>
      <c r="C795" s="16" t="s">
        <v>3782</v>
      </c>
      <c r="D795" s="16">
        <v>15.93</v>
      </c>
      <c r="E795" s="16">
        <v>1267</v>
      </c>
    </row>
    <row r="796" spans="1:5" x14ac:dyDescent="0.3">
      <c r="A796" s="81" t="s">
        <v>1961</v>
      </c>
      <c r="B796" s="16" t="s">
        <v>3772</v>
      </c>
      <c r="C796" s="16" t="s">
        <v>3783</v>
      </c>
      <c r="D796" s="16">
        <v>16.55</v>
      </c>
      <c r="E796" s="16">
        <v>1282</v>
      </c>
    </row>
    <row r="797" spans="1:5" x14ac:dyDescent="0.3">
      <c r="A797" s="81" t="s">
        <v>1961</v>
      </c>
      <c r="B797" s="16" t="s">
        <v>3772</v>
      </c>
      <c r="C797" s="16" t="s">
        <v>3746</v>
      </c>
      <c r="D797" s="16">
        <v>14.55</v>
      </c>
      <c r="E797" s="16">
        <v>1235</v>
      </c>
    </row>
    <row r="798" spans="1:5" x14ac:dyDescent="0.3">
      <c r="A798" s="81" t="s">
        <v>1961</v>
      </c>
      <c r="B798" s="16" t="s">
        <v>3772</v>
      </c>
      <c r="C798" s="16" t="s">
        <v>3784</v>
      </c>
      <c r="D798" s="16">
        <v>16.850000000000001</v>
      </c>
      <c r="E798" s="16">
        <v>1273</v>
      </c>
    </row>
    <row r="799" spans="1:5" x14ac:dyDescent="0.3">
      <c r="A799" s="81" t="s">
        <v>1961</v>
      </c>
      <c r="B799" s="16" t="s">
        <v>3772</v>
      </c>
      <c r="C799" s="16" t="s">
        <v>3785</v>
      </c>
      <c r="D799" s="16">
        <v>16.37</v>
      </c>
      <c r="E799" s="16">
        <v>1351</v>
      </c>
    </row>
    <row r="800" spans="1:5" x14ac:dyDescent="0.3">
      <c r="A800" s="81" t="s">
        <v>1961</v>
      </c>
      <c r="B800" s="16" t="s">
        <v>3786</v>
      </c>
      <c r="C800" s="16" t="s">
        <v>3787</v>
      </c>
      <c r="D800" s="16">
        <v>14.73</v>
      </c>
      <c r="E800" s="16">
        <v>1129</v>
      </c>
    </row>
    <row r="801" spans="1:5" x14ac:dyDescent="0.3">
      <c r="A801" s="81" t="s">
        <v>1961</v>
      </c>
      <c r="B801" s="16" t="s">
        <v>3786</v>
      </c>
      <c r="C801" s="16" t="s">
        <v>3788</v>
      </c>
      <c r="D801" s="16">
        <v>15.38</v>
      </c>
      <c r="E801" s="16">
        <v>1301</v>
      </c>
    </row>
    <row r="802" spans="1:5" x14ac:dyDescent="0.3">
      <c r="A802" s="81" t="s">
        <v>1961</v>
      </c>
      <c r="B802" s="16" t="s">
        <v>3786</v>
      </c>
      <c r="C802" s="16" t="s">
        <v>3789</v>
      </c>
      <c r="D802" s="16">
        <v>15.41</v>
      </c>
      <c r="E802" s="16">
        <v>1173</v>
      </c>
    </row>
    <row r="803" spans="1:5" x14ac:dyDescent="0.3">
      <c r="A803" s="81" t="s">
        <v>1961</v>
      </c>
      <c r="B803" s="16" t="s">
        <v>3786</v>
      </c>
      <c r="C803" s="16" t="s">
        <v>3790</v>
      </c>
      <c r="D803" s="16">
        <v>14.88</v>
      </c>
      <c r="E803" s="16">
        <v>1194</v>
      </c>
    </row>
    <row r="804" spans="1:5" x14ac:dyDescent="0.3">
      <c r="A804" s="81" t="s">
        <v>1961</v>
      </c>
      <c r="B804" s="16" t="s">
        <v>3786</v>
      </c>
      <c r="C804" s="16" t="s">
        <v>3791</v>
      </c>
      <c r="D804" s="16">
        <v>14.97</v>
      </c>
      <c r="E804" s="16">
        <v>1156</v>
      </c>
    </row>
    <row r="805" spans="1:5" x14ac:dyDescent="0.3">
      <c r="A805" s="81" t="s">
        <v>1961</v>
      </c>
      <c r="B805" s="16" t="s">
        <v>3786</v>
      </c>
      <c r="C805" s="16" t="s">
        <v>3792</v>
      </c>
      <c r="D805" s="16">
        <v>13.08</v>
      </c>
      <c r="E805" s="16">
        <v>1161</v>
      </c>
    </row>
    <row r="806" spans="1:5" x14ac:dyDescent="0.3">
      <c r="A806" s="81" t="s">
        <v>1961</v>
      </c>
      <c r="B806" s="16" t="s">
        <v>3786</v>
      </c>
      <c r="C806" s="16" t="s">
        <v>3793</v>
      </c>
      <c r="D806" s="16">
        <v>14.77</v>
      </c>
      <c r="E806" s="16">
        <v>1197</v>
      </c>
    </row>
    <row r="807" spans="1:5" x14ac:dyDescent="0.3">
      <c r="A807" s="81" t="s">
        <v>1961</v>
      </c>
      <c r="B807" s="16" t="s">
        <v>3786</v>
      </c>
      <c r="C807" s="16" t="s">
        <v>3794</v>
      </c>
      <c r="D807" s="16">
        <v>12.91</v>
      </c>
      <c r="E807" s="16">
        <v>1108</v>
      </c>
    </row>
    <row r="808" spans="1:5" x14ac:dyDescent="0.3">
      <c r="A808" s="81" t="s">
        <v>1961</v>
      </c>
      <c r="B808" s="16" t="s">
        <v>3786</v>
      </c>
      <c r="C808" s="16" t="s">
        <v>3795</v>
      </c>
      <c r="D808" s="16">
        <v>13.98</v>
      </c>
      <c r="E808" s="16">
        <v>1130</v>
      </c>
    </row>
    <row r="809" spans="1:5" x14ac:dyDescent="0.3">
      <c r="A809" s="81" t="s">
        <v>1961</v>
      </c>
      <c r="B809" s="16" t="s">
        <v>3786</v>
      </c>
      <c r="C809" s="16" t="s">
        <v>3796</v>
      </c>
      <c r="D809" s="16">
        <v>13.52</v>
      </c>
      <c r="E809" s="16">
        <v>1224</v>
      </c>
    </row>
    <row r="810" spans="1:5" x14ac:dyDescent="0.3">
      <c r="A810" s="81" t="s">
        <v>1961</v>
      </c>
      <c r="B810" s="16" t="s">
        <v>3786</v>
      </c>
      <c r="C810" s="16" t="s">
        <v>3797</v>
      </c>
      <c r="D810" s="16">
        <v>12.27</v>
      </c>
      <c r="E810" s="16">
        <v>1151</v>
      </c>
    </row>
    <row r="811" spans="1:5" x14ac:dyDescent="0.3">
      <c r="A811" s="81" t="s">
        <v>1961</v>
      </c>
      <c r="B811" s="16" t="s">
        <v>3786</v>
      </c>
      <c r="C811" s="16" t="s">
        <v>3798</v>
      </c>
      <c r="D811" s="16">
        <v>13.78</v>
      </c>
      <c r="E811" s="16">
        <v>1102</v>
      </c>
    </row>
    <row r="812" spans="1:5" x14ac:dyDescent="0.3">
      <c r="A812" s="81" t="s">
        <v>1961</v>
      </c>
      <c r="B812" s="16" t="s">
        <v>3786</v>
      </c>
      <c r="C812" s="16" t="s">
        <v>3799</v>
      </c>
      <c r="D812" s="16">
        <v>13.06</v>
      </c>
      <c r="E812" s="16">
        <v>1210</v>
      </c>
    </row>
    <row r="813" spans="1:5" x14ac:dyDescent="0.3">
      <c r="A813" s="81" t="s">
        <v>1961</v>
      </c>
      <c r="B813" s="16" t="s">
        <v>3786</v>
      </c>
      <c r="C813" s="16" t="s">
        <v>3800</v>
      </c>
      <c r="D813" s="16">
        <v>15.19</v>
      </c>
      <c r="E813" s="16">
        <v>1062</v>
      </c>
    </row>
    <row r="814" spans="1:5" x14ac:dyDescent="0.3">
      <c r="A814" s="81" t="s">
        <v>1961</v>
      </c>
      <c r="B814" s="16" t="s">
        <v>3801</v>
      </c>
      <c r="C814" s="16" t="s">
        <v>3802</v>
      </c>
      <c r="D814" s="16">
        <v>12.89</v>
      </c>
      <c r="E814" s="16">
        <v>1197</v>
      </c>
    </row>
    <row r="815" spans="1:5" x14ac:dyDescent="0.3">
      <c r="A815" s="81" t="s">
        <v>1961</v>
      </c>
      <c r="B815" s="16" t="s">
        <v>3801</v>
      </c>
      <c r="C815" s="16" t="s">
        <v>3803</v>
      </c>
      <c r="D815" s="16">
        <v>13.31</v>
      </c>
      <c r="E815" s="16">
        <v>1143</v>
      </c>
    </row>
    <row r="816" spans="1:5" x14ac:dyDescent="0.3">
      <c r="A816" s="81" t="s">
        <v>1961</v>
      </c>
      <c r="B816" s="16" t="s">
        <v>3801</v>
      </c>
      <c r="C816" s="16" t="s">
        <v>1002</v>
      </c>
      <c r="D816" s="16">
        <v>12.89</v>
      </c>
      <c r="E816" s="16">
        <v>1197</v>
      </c>
    </row>
    <row r="817" spans="1:5" x14ac:dyDescent="0.3">
      <c r="A817" s="81" t="s">
        <v>1961</v>
      </c>
      <c r="B817" s="16" t="s">
        <v>3801</v>
      </c>
      <c r="C817" s="16" t="s">
        <v>3804</v>
      </c>
      <c r="D817" s="16">
        <v>13.31</v>
      </c>
      <c r="E817" s="16">
        <v>1167</v>
      </c>
    </row>
    <row r="818" spans="1:5" x14ac:dyDescent="0.3">
      <c r="A818" s="81" t="s">
        <v>1961</v>
      </c>
      <c r="B818" s="16" t="s">
        <v>3805</v>
      </c>
      <c r="C818" s="16" t="s">
        <v>3806</v>
      </c>
      <c r="D818" s="16">
        <v>14.75</v>
      </c>
      <c r="E818" s="16">
        <v>1201</v>
      </c>
    </row>
    <row r="819" spans="1:5" x14ac:dyDescent="0.3">
      <c r="A819" s="81" t="s">
        <v>1961</v>
      </c>
      <c r="B819" s="16" t="s">
        <v>3805</v>
      </c>
      <c r="C819" s="16" t="s">
        <v>3807</v>
      </c>
      <c r="D819" s="16">
        <v>13.92</v>
      </c>
      <c r="E819" s="16">
        <v>1209</v>
      </c>
    </row>
    <row r="820" spans="1:5" x14ac:dyDescent="0.3">
      <c r="A820" s="81" t="s">
        <v>1961</v>
      </c>
      <c r="B820" s="16" t="s">
        <v>3805</v>
      </c>
      <c r="C820" s="16" t="s">
        <v>3808</v>
      </c>
      <c r="D820" s="16">
        <v>13.16</v>
      </c>
      <c r="E820" s="16">
        <v>1193</v>
      </c>
    </row>
    <row r="821" spans="1:5" x14ac:dyDescent="0.3">
      <c r="A821" s="81" t="s">
        <v>1961</v>
      </c>
      <c r="B821" s="16" t="s">
        <v>3809</v>
      </c>
      <c r="C821" s="16" t="s">
        <v>3810</v>
      </c>
      <c r="D821" s="16">
        <v>13.47</v>
      </c>
      <c r="E821" s="16">
        <v>1114</v>
      </c>
    </row>
    <row r="822" spans="1:5" x14ac:dyDescent="0.3">
      <c r="A822" s="81" t="s">
        <v>1961</v>
      </c>
      <c r="B822" s="16" t="s">
        <v>3809</v>
      </c>
      <c r="C822" s="16" t="s">
        <v>3811</v>
      </c>
      <c r="D822" s="16">
        <v>12.36</v>
      </c>
      <c r="E822" s="16">
        <v>1102</v>
      </c>
    </row>
    <row r="823" spans="1:5" x14ac:dyDescent="0.3">
      <c r="A823" s="81" t="s">
        <v>1961</v>
      </c>
      <c r="B823" s="16" t="s">
        <v>3809</v>
      </c>
      <c r="C823" s="16" t="s">
        <v>3812</v>
      </c>
      <c r="D823" s="16">
        <v>12.54</v>
      </c>
      <c r="E823" s="16">
        <v>1207</v>
      </c>
    </row>
    <row r="824" spans="1:5" x14ac:dyDescent="0.3">
      <c r="A824" s="81" t="s">
        <v>1966</v>
      </c>
      <c r="B824" s="16" t="s">
        <v>430</v>
      </c>
      <c r="C824" s="16" t="s">
        <v>639</v>
      </c>
      <c r="D824" s="16">
        <v>22.25</v>
      </c>
      <c r="E824" s="16">
        <v>1359</v>
      </c>
    </row>
    <row r="825" spans="1:5" x14ac:dyDescent="0.3">
      <c r="A825" s="81" t="s">
        <v>1966</v>
      </c>
      <c r="B825" s="16" t="s">
        <v>430</v>
      </c>
      <c r="C825" s="16" t="s">
        <v>1134</v>
      </c>
      <c r="D825" s="16">
        <v>22.67</v>
      </c>
      <c r="E825" s="16">
        <v>1260</v>
      </c>
    </row>
    <row r="826" spans="1:5" x14ac:dyDescent="0.3">
      <c r="A826" s="81" t="s">
        <v>1970</v>
      </c>
      <c r="B826" s="16" t="s">
        <v>430</v>
      </c>
      <c r="C826" s="16" t="s">
        <v>1320</v>
      </c>
      <c r="D826" s="16">
        <v>24.87</v>
      </c>
      <c r="E826" s="16">
        <v>1437</v>
      </c>
    </row>
    <row r="827" spans="1:5" x14ac:dyDescent="0.3">
      <c r="A827" s="81" t="s">
        <v>1970</v>
      </c>
      <c r="B827" s="16" t="s">
        <v>430</v>
      </c>
      <c r="C827" s="16" t="s">
        <v>1269</v>
      </c>
      <c r="D827" s="16">
        <v>25.86</v>
      </c>
      <c r="E827" s="16">
        <v>1918</v>
      </c>
    </row>
    <row r="828" spans="1:5" x14ac:dyDescent="0.3">
      <c r="A828" s="81" t="s">
        <v>1970</v>
      </c>
      <c r="B828" s="16" t="s">
        <v>430</v>
      </c>
      <c r="C828" s="16" t="s">
        <v>1264</v>
      </c>
      <c r="D828" s="16">
        <v>25.79</v>
      </c>
      <c r="E828" s="16">
        <v>2102</v>
      </c>
    </row>
    <row r="829" spans="1:5" x14ac:dyDescent="0.3">
      <c r="A829" s="81" t="s">
        <v>1970</v>
      </c>
      <c r="B829" s="16" t="s">
        <v>430</v>
      </c>
      <c r="C829" s="16" t="s">
        <v>932</v>
      </c>
      <c r="D829" s="16">
        <v>26.79</v>
      </c>
      <c r="E829" s="16">
        <v>2466</v>
      </c>
    </row>
    <row r="830" spans="1:5" x14ac:dyDescent="0.3">
      <c r="A830" s="81" t="s">
        <v>1970</v>
      </c>
      <c r="B830" s="16" t="s">
        <v>430</v>
      </c>
      <c r="C830" s="16" t="s">
        <v>1545</v>
      </c>
      <c r="D830" s="16">
        <v>26.92</v>
      </c>
      <c r="E830" s="16">
        <v>2217</v>
      </c>
    </row>
    <row r="831" spans="1:5" x14ac:dyDescent="0.3">
      <c r="A831" s="81" t="s">
        <v>1970</v>
      </c>
      <c r="B831" s="16" t="s">
        <v>1055</v>
      </c>
      <c r="C831" s="16" t="s">
        <v>1056</v>
      </c>
      <c r="D831" s="16">
        <v>28.98</v>
      </c>
      <c r="E831" s="16">
        <v>960</v>
      </c>
    </row>
    <row r="832" spans="1:5" x14ac:dyDescent="0.3">
      <c r="A832" s="81" t="s">
        <v>1970</v>
      </c>
      <c r="B832" s="16" t="s">
        <v>1053</v>
      </c>
      <c r="C832" s="16" t="s">
        <v>1126</v>
      </c>
      <c r="D832" s="16">
        <v>26.41</v>
      </c>
      <c r="E832" s="16">
        <v>2315</v>
      </c>
    </row>
    <row r="833" spans="1:5" x14ac:dyDescent="0.3">
      <c r="A833" s="81" t="s">
        <v>1970</v>
      </c>
      <c r="B833" s="16" t="s">
        <v>1053</v>
      </c>
      <c r="C833" s="16" t="s">
        <v>1054</v>
      </c>
      <c r="D833" s="16">
        <v>27.05</v>
      </c>
      <c r="E833" s="16">
        <v>2301</v>
      </c>
    </row>
    <row r="834" spans="1:5" x14ac:dyDescent="0.3">
      <c r="A834" s="81" t="s">
        <v>1970</v>
      </c>
      <c r="B834" s="16" t="s">
        <v>1053</v>
      </c>
      <c r="C834" s="16" t="s">
        <v>1545</v>
      </c>
      <c r="D834" s="16">
        <v>27.2</v>
      </c>
      <c r="E834" s="16">
        <v>2188</v>
      </c>
    </row>
    <row r="835" spans="1:5" x14ac:dyDescent="0.3">
      <c r="A835" s="81" t="s">
        <v>1970</v>
      </c>
      <c r="B835" s="16" t="s">
        <v>1053</v>
      </c>
      <c r="C835" s="16" t="s">
        <v>3815</v>
      </c>
      <c r="D835" s="16">
        <v>27.27</v>
      </c>
      <c r="E835" s="16">
        <v>2109</v>
      </c>
    </row>
    <row r="836" spans="1:5" x14ac:dyDescent="0.3">
      <c r="A836" s="81" t="s">
        <v>1970</v>
      </c>
      <c r="B836" s="16" t="s">
        <v>1547</v>
      </c>
      <c r="C836" s="16" t="s">
        <v>1548</v>
      </c>
      <c r="D836" s="16">
        <v>26.82</v>
      </c>
      <c r="E836" s="16">
        <v>2082</v>
      </c>
    </row>
    <row r="837" spans="1:5" x14ac:dyDescent="0.3">
      <c r="A837" s="81" t="s">
        <v>1970</v>
      </c>
      <c r="B837" s="16" t="s">
        <v>1547</v>
      </c>
      <c r="C837" s="16" t="s">
        <v>3816</v>
      </c>
      <c r="D837" s="16">
        <v>24.39</v>
      </c>
      <c r="E837" s="16">
        <v>2935</v>
      </c>
    </row>
    <row r="838" spans="1:5" x14ac:dyDescent="0.3">
      <c r="A838" s="81" t="s">
        <v>1970</v>
      </c>
      <c r="B838" s="16" t="s">
        <v>1536</v>
      </c>
      <c r="C838" s="16" t="s">
        <v>1883</v>
      </c>
      <c r="D838" s="16">
        <v>24.42</v>
      </c>
      <c r="E838" s="16">
        <v>3051</v>
      </c>
    </row>
    <row r="839" spans="1:5" x14ac:dyDescent="0.3">
      <c r="A839" s="81" t="s">
        <v>1970</v>
      </c>
      <c r="B839" s="16" t="s">
        <v>1318</v>
      </c>
      <c r="C839" s="16" t="s">
        <v>3817</v>
      </c>
      <c r="D839" s="16">
        <v>17.18</v>
      </c>
      <c r="E839" s="16">
        <v>1199</v>
      </c>
    </row>
    <row r="840" spans="1:5" x14ac:dyDescent="0.3">
      <c r="A840" s="81" t="s">
        <v>1970</v>
      </c>
      <c r="B840" s="16" t="s">
        <v>3818</v>
      </c>
      <c r="C840" s="16" t="s">
        <v>3819</v>
      </c>
      <c r="D840" s="16">
        <v>26.34</v>
      </c>
      <c r="E840" s="16">
        <v>2043</v>
      </c>
    </row>
    <row r="841" spans="1:5" x14ac:dyDescent="0.3">
      <c r="A841" s="81" t="s">
        <v>1970</v>
      </c>
      <c r="B841" s="16" t="s">
        <v>3818</v>
      </c>
      <c r="C841" s="16" t="s">
        <v>3820</v>
      </c>
      <c r="D841" s="16">
        <v>26.31</v>
      </c>
      <c r="E841" s="16">
        <v>2039</v>
      </c>
    </row>
    <row r="842" spans="1:5" x14ac:dyDescent="0.3">
      <c r="A842" s="81" t="s">
        <v>1970</v>
      </c>
      <c r="B842" s="16" t="s">
        <v>3818</v>
      </c>
      <c r="C842" s="16" t="s">
        <v>3821</v>
      </c>
      <c r="D842" s="16">
        <v>26.31</v>
      </c>
      <c r="E842" s="16">
        <v>2039</v>
      </c>
    </row>
    <row r="843" spans="1:5" x14ac:dyDescent="0.3">
      <c r="A843" s="81" t="s">
        <v>1970</v>
      </c>
      <c r="B843" s="16" t="s">
        <v>3818</v>
      </c>
      <c r="C843" s="16" t="s">
        <v>1837</v>
      </c>
      <c r="D843" s="16">
        <v>26.32</v>
      </c>
      <c r="E843" s="16">
        <v>2016</v>
      </c>
    </row>
    <row r="844" spans="1:5" x14ac:dyDescent="0.3">
      <c r="A844" s="81" t="s">
        <v>1970</v>
      </c>
      <c r="B844" s="16" t="s">
        <v>3818</v>
      </c>
      <c r="C844" s="16" t="s">
        <v>3822</v>
      </c>
      <c r="D844" s="16">
        <v>26.52</v>
      </c>
      <c r="E844" s="16">
        <v>1398</v>
      </c>
    </row>
    <row r="845" spans="1:5" x14ac:dyDescent="0.3">
      <c r="A845" s="81" t="s">
        <v>1970</v>
      </c>
      <c r="B845" s="16" t="s">
        <v>3818</v>
      </c>
      <c r="C845" s="16" t="s">
        <v>3823</v>
      </c>
      <c r="D845" s="16">
        <v>26.5</v>
      </c>
      <c r="E845" s="16">
        <v>1447</v>
      </c>
    </row>
    <row r="846" spans="1:5" x14ac:dyDescent="0.3">
      <c r="A846" s="81" t="s">
        <v>1970</v>
      </c>
      <c r="B846" s="16" t="s">
        <v>1047</v>
      </c>
      <c r="C846" s="16" t="s">
        <v>1540</v>
      </c>
      <c r="D846" s="16">
        <v>24.25</v>
      </c>
      <c r="E846" s="16">
        <v>2587</v>
      </c>
    </row>
    <row r="847" spans="1:5" x14ac:dyDescent="0.3">
      <c r="A847" s="81" t="s">
        <v>1970</v>
      </c>
      <c r="B847" s="16" t="s">
        <v>1047</v>
      </c>
      <c r="C847" s="16" t="s">
        <v>1541</v>
      </c>
      <c r="D847" s="16">
        <v>14.08</v>
      </c>
      <c r="E847" s="16">
        <v>1136</v>
      </c>
    </row>
    <row r="848" spans="1:5" x14ac:dyDescent="0.3">
      <c r="A848" s="81" t="s">
        <v>1970</v>
      </c>
      <c r="B848" s="16" t="s">
        <v>1047</v>
      </c>
      <c r="C848" s="16" t="s">
        <v>1542</v>
      </c>
      <c r="D848" s="16">
        <v>25.57</v>
      </c>
      <c r="E848" s="16">
        <v>2215</v>
      </c>
    </row>
    <row r="849" spans="1:5" x14ac:dyDescent="0.3">
      <c r="A849" s="81" t="s">
        <v>1970</v>
      </c>
      <c r="B849" s="16" t="s">
        <v>1047</v>
      </c>
      <c r="C849" s="16" t="s">
        <v>1048</v>
      </c>
      <c r="D849" s="16">
        <v>26.69</v>
      </c>
      <c r="E849" s="16">
        <v>2646</v>
      </c>
    </row>
    <row r="850" spans="1:5" x14ac:dyDescent="0.3">
      <c r="A850" s="81" t="s">
        <v>1970</v>
      </c>
      <c r="B850" s="16" t="s">
        <v>1049</v>
      </c>
      <c r="C850" s="16" t="s">
        <v>1242</v>
      </c>
      <c r="D850" s="16">
        <v>22.44</v>
      </c>
      <c r="E850" s="16">
        <v>795</v>
      </c>
    </row>
    <row r="851" spans="1:5" x14ac:dyDescent="0.3">
      <c r="A851" s="81" t="s">
        <v>1970</v>
      </c>
      <c r="B851" s="16" t="s">
        <v>1049</v>
      </c>
      <c r="C851" s="16" t="s">
        <v>1051</v>
      </c>
      <c r="D851" s="16">
        <v>24.98</v>
      </c>
      <c r="E851" s="16">
        <v>3725</v>
      </c>
    </row>
    <row r="852" spans="1:5" x14ac:dyDescent="0.3">
      <c r="A852" s="81" t="s">
        <v>1970</v>
      </c>
      <c r="B852" s="16" t="s">
        <v>1049</v>
      </c>
      <c r="C852" s="16" t="s">
        <v>1263</v>
      </c>
      <c r="D852" s="16">
        <v>17.010000000000002</v>
      </c>
      <c r="E852" s="16">
        <v>2213</v>
      </c>
    </row>
    <row r="853" spans="1:5" x14ac:dyDescent="0.3">
      <c r="A853" s="81" t="s">
        <v>1970</v>
      </c>
      <c r="B853" s="16" t="s">
        <v>1049</v>
      </c>
      <c r="C853" s="16" t="s">
        <v>1246</v>
      </c>
      <c r="D853" s="16">
        <v>25.32</v>
      </c>
      <c r="E853" s="16">
        <v>3404</v>
      </c>
    </row>
    <row r="854" spans="1:5" x14ac:dyDescent="0.3">
      <c r="A854" s="81" t="s">
        <v>1970</v>
      </c>
      <c r="B854" s="16" t="s">
        <v>1049</v>
      </c>
      <c r="C854" s="16" t="s">
        <v>423</v>
      </c>
      <c r="D854" s="16">
        <v>23.2</v>
      </c>
      <c r="E854" s="16">
        <v>2135</v>
      </c>
    </row>
    <row r="855" spans="1:5" x14ac:dyDescent="0.3">
      <c r="A855" s="81" t="s">
        <v>1970</v>
      </c>
      <c r="B855" s="16" t="s">
        <v>1049</v>
      </c>
      <c r="C855" s="16" t="s">
        <v>1243</v>
      </c>
      <c r="D855" s="16">
        <v>21.53</v>
      </c>
      <c r="E855" s="16">
        <v>2900</v>
      </c>
    </row>
    <row r="856" spans="1:5" x14ac:dyDescent="0.3">
      <c r="A856" s="81" t="s">
        <v>1970</v>
      </c>
      <c r="B856" s="16" t="s">
        <v>1049</v>
      </c>
      <c r="C856" s="16" t="s">
        <v>1237</v>
      </c>
      <c r="D856" s="16">
        <v>15.89</v>
      </c>
      <c r="E856" s="16">
        <v>1846</v>
      </c>
    </row>
    <row r="857" spans="1:5" x14ac:dyDescent="0.3">
      <c r="A857" s="81" t="s">
        <v>1970</v>
      </c>
      <c r="B857" s="16" t="s">
        <v>1049</v>
      </c>
      <c r="C857" s="16" t="s">
        <v>1240</v>
      </c>
      <c r="D857" s="16">
        <v>24.41</v>
      </c>
      <c r="E857" s="16">
        <v>2561</v>
      </c>
    </row>
    <row r="858" spans="1:5" x14ac:dyDescent="0.3">
      <c r="A858" s="81" t="s">
        <v>1970</v>
      </c>
      <c r="B858" s="16" t="s">
        <v>1124</v>
      </c>
      <c r="C858" s="16" t="s">
        <v>1534</v>
      </c>
      <c r="D858" s="16">
        <v>28.05</v>
      </c>
      <c r="E858" s="16">
        <v>2514</v>
      </c>
    </row>
    <row r="859" spans="1:5" x14ac:dyDescent="0.3">
      <c r="A859" s="81" t="s">
        <v>1970</v>
      </c>
      <c r="B859" s="16" t="s">
        <v>1124</v>
      </c>
      <c r="C859" s="16" t="s">
        <v>1535</v>
      </c>
      <c r="D859" s="16">
        <v>25.46</v>
      </c>
      <c r="E859" s="16">
        <v>2603</v>
      </c>
    </row>
    <row r="860" spans="1:5" x14ac:dyDescent="0.3">
      <c r="A860" s="81" t="s">
        <v>1970</v>
      </c>
      <c r="B860" s="16" t="s">
        <v>1124</v>
      </c>
      <c r="C860" s="16" t="s">
        <v>1125</v>
      </c>
      <c r="D860" s="16">
        <v>26.69</v>
      </c>
      <c r="E860" s="16">
        <v>2444</v>
      </c>
    </row>
    <row r="861" spans="1:5" x14ac:dyDescent="0.3">
      <c r="A861" s="81" t="s">
        <v>1970</v>
      </c>
      <c r="B861" s="16" t="s">
        <v>1124</v>
      </c>
      <c r="C861" s="16" t="s">
        <v>1570</v>
      </c>
      <c r="D861" s="16">
        <v>25.46</v>
      </c>
      <c r="E861" s="16">
        <v>2659</v>
      </c>
    </row>
    <row r="862" spans="1:5" x14ac:dyDescent="0.3">
      <c r="A862" s="81" t="s">
        <v>1970</v>
      </c>
      <c r="B862" s="16" t="s">
        <v>1124</v>
      </c>
      <c r="C862" s="16" t="s">
        <v>1568</v>
      </c>
      <c r="D862" s="16">
        <v>21.78</v>
      </c>
      <c r="E862" s="16">
        <v>2871</v>
      </c>
    </row>
    <row r="863" spans="1:5" x14ac:dyDescent="0.3">
      <c r="A863" s="81" t="s">
        <v>1970</v>
      </c>
      <c r="B863" s="16" t="s">
        <v>1124</v>
      </c>
      <c r="C863" s="16" t="s">
        <v>1559</v>
      </c>
      <c r="D863" s="16">
        <v>25.37</v>
      </c>
      <c r="E863" s="16">
        <v>4892</v>
      </c>
    </row>
    <row r="864" spans="1:5" x14ac:dyDescent="0.3">
      <c r="A864" s="81" t="s">
        <v>1970</v>
      </c>
      <c r="B864" s="16" t="s">
        <v>1124</v>
      </c>
      <c r="C864" s="16" t="s">
        <v>1250</v>
      </c>
      <c r="D864" s="16">
        <v>23.37</v>
      </c>
      <c r="E864" s="16">
        <v>2688</v>
      </c>
    </row>
    <row r="865" spans="1:5" x14ac:dyDescent="0.3">
      <c r="A865" s="81" t="s">
        <v>1970</v>
      </c>
      <c r="B865" s="16" t="s">
        <v>1124</v>
      </c>
      <c r="C865" s="16" t="s">
        <v>3824</v>
      </c>
      <c r="D865" s="16">
        <v>22.74</v>
      </c>
      <c r="E865" s="16">
        <v>2173</v>
      </c>
    </row>
    <row r="866" spans="1:5" x14ac:dyDescent="0.3">
      <c r="A866" s="81" t="s">
        <v>1970</v>
      </c>
      <c r="B866" s="16" t="s">
        <v>1124</v>
      </c>
      <c r="C866" s="16" t="s">
        <v>3825</v>
      </c>
      <c r="D866" s="16">
        <v>17.04</v>
      </c>
      <c r="E866" s="16">
        <v>1607</v>
      </c>
    </row>
    <row r="867" spans="1:5" x14ac:dyDescent="0.3">
      <c r="A867" s="81" t="s">
        <v>1970</v>
      </c>
      <c r="B867" s="16" t="s">
        <v>1058</v>
      </c>
      <c r="C867" s="16" t="s">
        <v>1550</v>
      </c>
      <c r="D867" s="16">
        <v>26.46</v>
      </c>
      <c r="E867" s="16">
        <v>2006</v>
      </c>
    </row>
    <row r="868" spans="1:5" x14ac:dyDescent="0.3">
      <c r="A868" s="81" t="s">
        <v>1970</v>
      </c>
      <c r="B868" s="16" t="s">
        <v>1058</v>
      </c>
      <c r="C868" s="16" t="s">
        <v>1551</v>
      </c>
      <c r="D868" s="16">
        <v>26.18</v>
      </c>
      <c r="E868" s="16">
        <v>2576</v>
      </c>
    </row>
    <row r="869" spans="1:5" x14ac:dyDescent="0.3">
      <c r="A869" s="81" t="s">
        <v>1974</v>
      </c>
      <c r="B869" s="16" t="s">
        <v>430</v>
      </c>
      <c r="C869" s="16" t="s">
        <v>1269</v>
      </c>
      <c r="D869" s="16">
        <v>25.86</v>
      </c>
      <c r="E869" s="16">
        <v>1918</v>
      </c>
    </row>
    <row r="870" spans="1:5" x14ac:dyDescent="0.3">
      <c r="A870" s="81" t="s">
        <v>1974</v>
      </c>
      <c r="B870" s="16" t="s">
        <v>430</v>
      </c>
      <c r="C870" s="16" t="s">
        <v>3827</v>
      </c>
      <c r="D870" s="16">
        <v>26.25</v>
      </c>
      <c r="E870" s="16">
        <v>1889</v>
      </c>
    </row>
    <row r="871" spans="1:5" x14ac:dyDescent="0.3">
      <c r="A871" s="81" t="s">
        <v>1974</v>
      </c>
      <c r="B871" s="16" t="s">
        <v>430</v>
      </c>
      <c r="C871" s="16" t="s">
        <v>1264</v>
      </c>
      <c r="D871" s="16">
        <v>25.79</v>
      </c>
      <c r="E871" s="16">
        <v>2102</v>
      </c>
    </row>
    <row r="872" spans="1:5" x14ac:dyDescent="0.3">
      <c r="A872" s="81" t="s">
        <v>1974</v>
      </c>
      <c r="B872" s="16" t="s">
        <v>430</v>
      </c>
      <c r="C872" s="16" t="s">
        <v>932</v>
      </c>
      <c r="D872" s="16">
        <v>26.79</v>
      </c>
      <c r="E872" s="16">
        <v>2466</v>
      </c>
    </row>
    <row r="873" spans="1:5" x14ac:dyDescent="0.3">
      <c r="A873" s="81" t="s">
        <v>1974</v>
      </c>
      <c r="B873" s="16" t="s">
        <v>430</v>
      </c>
      <c r="C873" s="16" t="s">
        <v>3828</v>
      </c>
      <c r="D873" s="16">
        <v>26.58</v>
      </c>
      <c r="E873" s="16">
        <v>2352</v>
      </c>
    </row>
    <row r="874" spans="1:5" x14ac:dyDescent="0.3">
      <c r="A874" s="81" t="s">
        <v>1974</v>
      </c>
      <c r="B874" s="16" t="s">
        <v>430</v>
      </c>
      <c r="C874" s="16" t="s">
        <v>1545</v>
      </c>
      <c r="D874" s="16">
        <v>26.92</v>
      </c>
      <c r="E874" s="16">
        <v>2217</v>
      </c>
    </row>
    <row r="875" spans="1:5" x14ac:dyDescent="0.3">
      <c r="A875" s="81" t="s">
        <v>1974</v>
      </c>
      <c r="B875" s="16" t="s">
        <v>1055</v>
      </c>
      <c r="C875" s="16" t="s">
        <v>1056</v>
      </c>
      <c r="D875" s="16">
        <v>28.98</v>
      </c>
      <c r="E875" s="16">
        <v>960</v>
      </c>
    </row>
    <row r="876" spans="1:5" x14ac:dyDescent="0.3">
      <c r="A876" s="81" t="s">
        <v>1974</v>
      </c>
      <c r="B876" s="16" t="s">
        <v>1053</v>
      </c>
      <c r="C876" s="16" t="s">
        <v>1126</v>
      </c>
      <c r="D876" s="16">
        <v>26.41</v>
      </c>
      <c r="E876" s="16">
        <v>2315</v>
      </c>
    </row>
    <row r="877" spans="1:5" x14ac:dyDescent="0.3">
      <c r="A877" s="81" t="s">
        <v>1974</v>
      </c>
      <c r="B877" s="16" t="s">
        <v>1547</v>
      </c>
      <c r="C877" s="16" t="s">
        <v>3829</v>
      </c>
      <c r="D877" s="16">
        <v>26.82</v>
      </c>
      <c r="E877" s="16">
        <v>2082</v>
      </c>
    </row>
    <row r="878" spans="1:5" x14ac:dyDescent="0.3">
      <c r="A878" s="81" t="s">
        <v>1974</v>
      </c>
      <c r="B878" s="16" t="s">
        <v>1547</v>
      </c>
      <c r="C878" s="16" t="s">
        <v>3816</v>
      </c>
      <c r="D878" s="16">
        <v>24.39</v>
      </c>
      <c r="E878" s="16">
        <v>2935</v>
      </c>
    </row>
    <row r="879" spans="1:5" x14ac:dyDescent="0.3">
      <c r="A879" s="81" t="s">
        <v>1974</v>
      </c>
      <c r="B879" s="16" t="s">
        <v>1547</v>
      </c>
      <c r="C879" s="16" t="s">
        <v>3830</v>
      </c>
      <c r="D879" s="16">
        <v>26.4</v>
      </c>
      <c r="E879" s="16">
        <v>2492</v>
      </c>
    </row>
    <row r="880" spans="1:5" x14ac:dyDescent="0.3">
      <c r="A880" s="81" t="s">
        <v>1974</v>
      </c>
      <c r="B880" s="16" t="s">
        <v>1318</v>
      </c>
      <c r="C880" s="16" t="s">
        <v>1546</v>
      </c>
      <c r="D880" s="16">
        <v>26.55</v>
      </c>
      <c r="E880" s="16">
        <v>1910</v>
      </c>
    </row>
    <row r="881" spans="1:5" x14ac:dyDescent="0.3">
      <c r="A881" s="81" t="s">
        <v>1974</v>
      </c>
      <c r="B881" s="16" t="s">
        <v>1047</v>
      </c>
      <c r="C881" s="16" t="s">
        <v>1540</v>
      </c>
      <c r="D881" s="16">
        <v>24.25</v>
      </c>
      <c r="E881" s="16">
        <v>2587</v>
      </c>
    </row>
    <row r="882" spans="1:5" x14ac:dyDescent="0.3">
      <c r="A882" s="81" t="s">
        <v>1974</v>
      </c>
      <c r="B882" s="16" t="s">
        <v>1047</v>
      </c>
      <c r="C882" s="16" t="s">
        <v>1539</v>
      </c>
      <c r="D882" s="16">
        <v>23.28</v>
      </c>
      <c r="E882" s="16">
        <v>1525</v>
      </c>
    </row>
    <row r="883" spans="1:5" x14ac:dyDescent="0.3">
      <c r="A883" s="81" t="s">
        <v>1974</v>
      </c>
      <c r="B883" s="16" t="s">
        <v>1047</v>
      </c>
      <c r="C883" s="16" t="s">
        <v>1048</v>
      </c>
      <c r="D883" s="16">
        <v>26.69</v>
      </c>
      <c r="E883" s="16">
        <v>2646</v>
      </c>
    </row>
    <row r="884" spans="1:5" x14ac:dyDescent="0.3">
      <c r="A884" s="81" t="s">
        <v>1974</v>
      </c>
      <c r="B884" s="16" t="s">
        <v>1049</v>
      </c>
      <c r="C884" s="16" t="s">
        <v>3831</v>
      </c>
      <c r="D884" s="16">
        <v>18.86</v>
      </c>
      <c r="E884" s="16">
        <v>1406</v>
      </c>
    </row>
    <row r="885" spans="1:5" x14ac:dyDescent="0.3">
      <c r="A885" s="81" t="s">
        <v>1974</v>
      </c>
      <c r="B885" s="16" t="s">
        <v>1049</v>
      </c>
      <c r="C885" s="16" t="s">
        <v>3832</v>
      </c>
      <c r="D885" s="16">
        <v>20.72</v>
      </c>
      <c r="E885" s="16">
        <v>2431</v>
      </c>
    </row>
    <row r="886" spans="1:5" x14ac:dyDescent="0.3">
      <c r="A886" s="81" t="s">
        <v>1974</v>
      </c>
      <c r="B886" s="16" t="s">
        <v>1049</v>
      </c>
      <c r="C886" s="16" t="s">
        <v>1051</v>
      </c>
      <c r="D886" s="16">
        <v>24.98</v>
      </c>
      <c r="E886" s="16">
        <v>3725</v>
      </c>
    </row>
    <row r="887" spans="1:5" x14ac:dyDescent="0.3">
      <c r="A887" s="81" t="s">
        <v>1974</v>
      </c>
      <c r="B887" s="16" t="s">
        <v>1049</v>
      </c>
      <c r="C887" s="16" t="s">
        <v>1881</v>
      </c>
      <c r="D887" s="16">
        <v>12.03</v>
      </c>
      <c r="E887" s="16">
        <v>936</v>
      </c>
    </row>
    <row r="888" spans="1:5" x14ac:dyDescent="0.3">
      <c r="A888" s="81" t="s">
        <v>1974</v>
      </c>
      <c r="B888" s="16" t="s">
        <v>1049</v>
      </c>
      <c r="C888" s="16" t="s">
        <v>1246</v>
      </c>
      <c r="D888" s="16">
        <v>25.32</v>
      </c>
      <c r="E888" s="16">
        <v>3404</v>
      </c>
    </row>
    <row r="889" spans="1:5" x14ac:dyDescent="0.3">
      <c r="A889" s="81" t="s">
        <v>1974</v>
      </c>
      <c r="B889" s="16" t="s">
        <v>1049</v>
      </c>
      <c r="C889" s="16" t="s">
        <v>1052</v>
      </c>
      <c r="D889" s="16">
        <v>23.25</v>
      </c>
      <c r="E889" s="16">
        <v>3045</v>
      </c>
    </row>
    <row r="890" spans="1:5" x14ac:dyDescent="0.3">
      <c r="A890" s="81" t="s">
        <v>1974</v>
      </c>
      <c r="B890" s="16" t="s">
        <v>1124</v>
      </c>
      <c r="C890" s="16" t="s">
        <v>932</v>
      </c>
      <c r="D890" s="16">
        <v>26.59</v>
      </c>
      <c r="E890" s="16">
        <v>2953</v>
      </c>
    </row>
    <row r="891" spans="1:5" x14ac:dyDescent="0.3">
      <c r="A891" s="81" t="s">
        <v>1974</v>
      </c>
      <c r="B891" s="16" t="s">
        <v>1124</v>
      </c>
      <c r="C891" s="16" t="s">
        <v>1570</v>
      </c>
      <c r="D891" s="16">
        <v>25.46</v>
      </c>
      <c r="E891" s="16">
        <v>2659</v>
      </c>
    </row>
    <row r="892" spans="1:5" x14ac:dyDescent="0.3">
      <c r="A892" s="81" t="s">
        <v>1974</v>
      </c>
      <c r="B892" s="16" t="s">
        <v>1124</v>
      </c>
      <c r="C892" s="16" t="s">
        <v>1262</v>
      </c>
      <c r="D892" s="16">
        <v>24.24</v>
      </c>
      <c r="E892" s="16">
        <v>3127</v>
      </c>
    </row>
    <row r="893" spans="1:5" x14ac:dyDescent="0.3">
      <c r="A893" s="81" t="s">
        <v>1974</v>
      </c>
      <c r="B893" s="16" t="s">
        <v>1124</v>
      </c>
      <c r="C893" s="16" t="s">
        <v>1125</v>
      </c>
      <c r="D893" s="16">
        <v>26.69</v>
      </c>
      <c r="E893" s="16">
        <v>2444</v>
      </c>
    </row>
    <row r="894" spans="1:5" x14ac:dyDescent="0.3">
      <c r="A894" s="81" t="s">
        <v>2002</v>
      </c>
      <c r="B894" s="16" t="s">
        <v>430</v>
      </c>
      <c r="C894" s="16" t="s">
        <v>1264</v>
      </c>
      <c r="D894" s="16">
        <v>25.79</v>
      </c>
      <c r="E894" s="16">
        <v>2102</v>
      </c>
    </row>
    <row r="895" spans="1:5" x14ac:dyDescent="0.3">
      <c r="A895" s="81" t="s">
        <v>2002</v>
      </c>
      <c r="B895" s="16" t="s">
        <v>1055</v>
      </c>
      <c r="C895" s="16" t="s">
        <v>1056</v>
      </c>
      <c r="D895" s="16">
        <v>28.98</v>
      </c>
      <c r="E895" s="16">
        <v>960</v>
      </c>
    </row>
    <row r="896" spans="1:5" x14ac:dyDescent="0.3">
      <c r="A896" s="81" t="s">
        <v>2002</v>
      </c>
      <c r="B896" s="16" t="s">
        <v>1053</v>
      </c>
      <c r="C896" s="16" t="s">
        <v>1126</v>
      </c>
      <c r="D896" s="16">
        <v>26.41</v>
      </c>
      <c r="E896" s="16">
        <v>2315</v>
      </c>
    </row>
    <row r="897" spans="1:5" x14ac:dyDescent="0.3">
      <c r="A897" s="81" t="s">
        <v>2002</v>
      </c>
      <c r="B897" s="16" t="s">
        <v>1318</v>
      </c>
      <c r="C897" s="16" t="s">
        <v>3834</v>
      </c>
      <c r="D897" s="16">
        <v>26.13</v>
      </c>
      <c r="E897" s="16">
        <v>1755</v>
      </c>
    </row>
    <row r="898" spans="1:5" x14ac:dyDescent="0.3">
      <c r="A898" s="81" t="s">
        <v>2002</v>
      </c>
      <c r="B898" s="16" t="s">
        <v>1047</v>
      </c>
      <c r="C898" s="16" t="s">
        <v>1543</v>
      </c>
      <c r="D898" s="16">
        <v>18.239999999999998</v>
      </c>
      <c r="E898" s="16">
        <v>1697</v>
      </c>
    </row>
    <row r="899" spans="1:5" x14ac:dyDescent="0.3">
      <c r="A899" s="81" t="s">
        <v>2002</v>
      </c>
      <c r="B899" s="16" t="s">
        <v>1047</v>
      </c>
      <c r="C899" s="16" t="s">
        <v>1048</v>
      </c>
      <c r="D899" s="16">
        <v>26.69</v>
      </c>
      <c r="E899" s="16">
        <v>2646</v>
      </c>
    </row>
    <row r="900" spans="1:5" x14ac:dyDescent="0.3">
      <c r="A900" s="81" t="s">
        <v>2002</v>
      </c>
      <c r="B900" s="16" t="s">
        <v>1049</v>
      </c>
      <c r="C900" s="16" t="s">
        <v>3831</v>
      </c>
      <c r="D900" s="16">
        <v>18.86</v>
      </c>
      <c r="E900" s="16">
        <v>1406</v>
      </c>
    </row>
    <row r="901" spans="1:5" x14ac:dyDescent="0.3">
      <c r="A901" s="81" t="s">
        <v>2002</v>
      </c>
      <c r="B901" s="16" t="s">
        <v>1049</v>
      </c>
      <c r="C901" s="16" t="s">
        <v>1051</v>
      </c>
      <c r="D901" s="16">
        <v>24.98</v>
      </c>
      <c r="E901" s="16">
        <v>3725</v>
      </c>
    </row>
    <row r="902" spans="1:5" x14ac:dyDescent="0.3">
      <c r="A902" s="81" t="s">
        <v>2002</v>
      </c>
      <c r="B902" s="16" t="s">
        <v>1049</v>
      </c>
      <c r="C902" s="16" t="s">
        <v>1263</v>
      </c>
      <c r="D902" s="16">
        <v>17.010000000000002</v>
      </c>
      <c r="E902" s="16">
        <v>2213</v>
      </c>
    </row>
    <row r="903" spans="1:5" x14ac:dyDescent="0.3">
      <c r="A903" s="81" t="s">
        <v>2002</v>
      </c>
      <c r="B903" s="16" t="s">
        <v>1049</v>
      </c>
      <c r="C903" s="16" t="s">
        <v>1246</v>
      </c>
      <c r="D903" s="16">
        <v>25.32</v>
      </c>
      <c r="E903" s="16">
        <v>3404</v>
      </c>
    </row>
    <row r="904" spans="1:5" x14ac:dyDescent="0.3">
      <c r="A904" s="81" t="s">
        <v>2002</v>
      </c>
      <c r="B904" s="16" t="s">
        <v>1049</v>
      </c>
      <c r="C904" s="16" t="s">
        <v>1052</v>
      </c>
      <c r="D904" s="16">
        <v>23.25</v>
      </c>
      <c r="E904" s="16">
        <v>3045</v>
      </c>
    </row>
    <row r="905" spans="1:5" x14ac:dyDescent="0.3">
      <c r="A905" s="81" t="s">
        <v>2009</v>
      </c>
      <c r="B905" s="16" t="s">
        <v>430</v>
      </c>
      <c r="C905" s="16" t="s">
        <v>1269</v>
      </c>
      <c r="D905" s="16">
        <v>25.86</v>
      </c>
      <c r="E905" s="16">
        <v>1918</v>
      </c>
    </row>
    <row r="906" spans="1:5" x14ac:dyDescent="0.3">
      <c r="A906" s="81" t="s">
        <v>2009</v>
      </c>
      <c r="B906" s="16" t="s">
        <v>430</v>
      </c>
      <c r="C906" s="16" t="s">
        <v>1545</v>
      </c>
      <c r="D906" s="16">
        <v>26.92</v>
      </c>
      <c r="E906" s="16">
        <v>2217</v>
      </c>
    </row>
    <row r="907" spans="1:5" x14ac:dyDescent="0.3">
      <c r="A907" s="81" t="s">
        <v>2009</v>
      </c>
      <c r="B907" s="16" t="s">
        <v>430</v>
      </c>
      <c r="C907" s="16" t="s">
        <v>932</v>
      </c>
      <c r="D907" s="16">
        <v>26.79</v>
      </c>
      <c r="E907" s="16">
        <v>2466</v>
      </c>
    </row>
    <row r="908" spans="1:5" x14ac:dyDescent="0.3">
      <c r="A908" s="81" t="s">
        <v>2009</v>
      </c>
      <c r="B908" s="16" t="s">
        <v>430</v>
      </c>
      <c r="C908" s="16" t="s">
        <v>1264</v>
      </c>
      <c r="D908" s="16">
        <v>25.79</v>
      </c>
      <c r="E908" s="16">
        <v>2102</v>
      </c>
    </row>
    <row r="909" spans="1:5" x14ac:dyDescent="0.3">
      <c r="A909" s="81" t="s">
        <v>2009</v>
      </c>
      <c r="B909" s="16" t="s">
        <v>430</v>
      </c>
      <c r="C909" s="16" t="s">
        <v>933</v>
      </c>
      <c r="D909" s="16">
        <v>26.55</v>
      </c>
      <c r="E909" s="16">
        <v>2537</v>
      </c>
    </row>
    <row r="910" spans="1:5" x14ac:dyDescent="0.3">
      <c r="A910" s="81" t="s">
        <v>2009</v>
      </c>
      <c r="B910" s="16" t="s">
        <v>1055</v>
      </c>
      <c r="C910" s="16" t="s">
        <v>1056</v>
      </c>
      <c r="D910" s="16">
        <v>28.98</v>
      </c>
      <c r="E910" s="16">
        <v>960</v>
      </c>
    </row>
    <row r="911" spans="1:5" x14ac:dyDescent="0.3">
      <c r="A911" s="81" t="s">
        <v>2009</v>
      </c>
      <c r="B911" s="16" t="s">
        <v>1053</v>
      </c>
      <c r="C911" s="16" t="s">
        <v>1054</v>
      </c>
      <c r="D911" s="16">
        <v>27.05</v>
      </c>
      <c r="E911" s="16">
        <v>2301</v>
      </c>
    </row>
    <row r="912" spans="1:5" x14ac:dyDescent="0.3">
      <c r="A912" s="81" t="s">
        <v>2009</v>
      </c>
      <c r="B912" s="16" t="s">
        <v>1053</v>
      </c>
      <c r="C912" s="16" t="s">
        <v>1126</v>
      </c>
      <c r="D912" s="16">
        <v>26.41</v>
      </c>
      <c r="E912" s="16">
        <v>2315</v>
      </c>
    </row>
    <row r="913" spans="1:5" x14ac:dyDescent="0.3">
      <c r="A913" s="81" t="s">
        <v>2009</v>
      </c>
      <c r="B913" s="16" t="s">
        <v>1053</v>
      </c>
      <c r="C913" s="16" t="s">
        <v>1545</v>
      </c>
      <c r="D913" s="16">
        <v>27.2</v>
      </c>
      <c r="E913" s="16">
        <v>2188</v>
      </c>
    </row>
    <row r="914" spans="1:5" x14ac:dyDescent="0.3">
      <c r="A914" s="81" t="s">
        <v>2009</v>
      </c>
      <c r="B914" s="16" t="s">
        <v>1053</v>
      </c>
      <c r="C914" s="16" t="s">
        <v>3815</v>
      </c>
      <c r="D914" s="16">
        <v>27.27</v>
      </c>
      <c r="E914" s="16">
        <v>2109</v>
      </c>
    </row>
    <row r="915" spans="1:5" x14ac:dyDescent="0.3">
      <c r="A915" s="81" t="s">
        <v>2009</v>
      </c>
      <c r="B915" s="16" t="s">
        <v>1547</v>
      </c>
      <c r="C915" s="16" t="s">
        <v>3836</v>
      </c>
      <c r="D915" s="16">
        <v>26.56</v>
      </c>
      <c r="E915" s="16">
        <v>2707</v>
      </c>
    </row>
    <row r="916" spans="1:5" x14ac:dyDescent="0.3">
      <c r="A916" s="81" t="s">
        <v>2009</v>
      </c>
      <c r="B916" s="16" t="s">
        <v>1047</v>
      </c>
      <c r="C916" s="16" t="s">
        <v>1540</v>
      </c>
      <c r="D916" s="16">
        <v>24.25</v>
      </c>
      <c r="E916" s="16">
        <v>2587</v>
      </c>
    </row>
    <row r="917" spans="1:5" x14ac:dyDescent="0.3">
      <c r="A917" s="81" t="s">
        <v>2009</v>
      </c>
      <c r="B917" s="16" t="s">
        <v>1047</v>
      </c>
      <c r="C917" s="16" t="s">
        <v>1541</v>
      </c>
      <c r="D917" s="16">
        <v>14.08</v>
      </c>
      <c r="E917" s="16">
        <v>1136</v>
      </c>
    </row>
    <row r="918" spans="1:5" x14ac:dyDescent="0.3">
      <c r="A918" s="81" t="s">
        <v>2009</v>
      </c>
      <c r="B918" s="16" t="s">
        <v>1047</v>
      </c>
      <c r="C918" s="16" t="s">
        <v>1542</v>
      </c>
      <c r="D918" s="16">
        <v>25.57</v>
      </c>
      <c r="E918" s="16">
        <v>2215</v>
      </c>
    </row>
    <row r="919" spans="1:5" x14ac:dyDescent="0.3">
      <c r="A919" s="81" t="s">
        <v>2009</v>
      </c>
      <c r="B919" s="16" t="s">
        <v>1047</v>
      </c>
      <c r="C919" s="16" t="s">
        <v>1048</v>
      </c>
      <c r="D919" s="16">
        <v>26.69</v>
      </c>
      <c r="E919" s="16">
        <v>2646</v>
      </c>
    </row>
    <row r="920" spans="1:5" x14ac:dyDescent="0.3">
      <c r="A920" s="81" t="s">
        <v>2009</v>
      </c>
      <c r="B920" s="16" t="s">
        <v>1049</v>
      </c>
      <c r="C920" s="16" t="s">
        <v>1246</v>
      </c>
      <c r="D920" s="16">
        <v>25.32</v>
      </c>
      <c r="E920" s="16">
        <v>3404</v>
      </c>
    </row>
    <row r="921" spans="1:5" x14ac:dyDescent="0.3">
      <c r="A921" s="81" t="s">
        <v>2009</v>
      </c>
      <c r="B921" s="16" t="s">
        <v>1082</v>
      </c>
      <c r="C921" s="16" t="s">
        <v>1084</v>
      </c>
      <c r="D921" s="16">
        <v>24.62</v>
      </c>
      <c r="E921" s="16">
        <v>3088</v>
      </c>
    </row>
    <row r="922" spans="1:5" x14ac:dyDescent="0.3">
      <c r="A922" s="81" t="s">
        <v>2019</v>
      </c>
      <c r="B922" s="16" t="s">
        <v>430</v>
      </c>
      <c r="C922" s="16" t="s">
        <v>1128</v>
      </c>
      <c r="D922" s="16">
        <v>26.75</v>
      </c>
      <c r="E922" s="16">
        <v>735</v>
      </c>
    </row>
    <row r="923" spans="1:5" x14ac:dyDescent="0.3">
      <c r="A923" s="81" t="s">
        <v>2019</v>
      </c>
      <c r="B923" s="16" t="s">
        <v>430</v>
      </c>
      <c r="C923" s="16" t="s">
        <v>3838</v>
      </c>
      <c r="D923" s="16">
        <v>25.08</v>
      </c>
      <c r="E923" s="16">
        <v>1564</v>
      </c>
    </row>
    <row r="924" spans="1:5" x14ac:dyDescent="0.3">
      <c r="A924" s="81" t="s">
        <v>2019</v>
      </c>
      <c r="B924" s="16" t="s">
        <v>430</v>
      </c>
      <c r="C924" s="16" t="s">
        <v>1134</v>
      </c>
      <c r="D924" s="16">
        <v>22.67</v>
      </c>
      <c r="E924" s="16">
        <v>1260</v>
      </c>
    </row>
    <row r="925" spans="1:5" x14ac:dyDescent="0.3">
      <c r="A925" s="81" t="s">
        <v>2062</v>
      </c>
      <c r="B925" s="16" t="s">
        <v>1082</v>
      </c>
      <c r="C925" s="16" t="s">
        <v>1084</v>
      </c>
      <c r="D925" s="16">
        <v>24.62</v>
      </c>
      <c r="E925" s="16">
        <v>3088</v>
      </c>
    </row>
    <row r="926" spans="1:5" x14ac:dyDescent="0.3">
      <c r="A926" s="81" t="s">
        <v>2062</v>
      </c>
      <c r="B926" s="16" t="s">
        <v>1058</v>
      </c>
      <c r="C926" s="16" t="s">
        <v>1085</v>
      </c>
      <c r="D926" s="16">
        <v>22.69</v>
      </c>
      <c r="E926" s="16">
        <v>2923</v>
      </c>
    </row>
    <row r="927" spans="1:5" x14ac:dyDescent="0.3">
      <c r="A927" s="81" t="s">
        <v>2062</v>
      </c>
      <c r="B927" s="16" t="s">
        <v>1058</v>
      </c>
      <c r="C927" s="16" t="s">
        <v>1564</v>
      </c>
      <c r="D927" s="16">
        <v>24.28</v>
      </c>
      <c r="E927" s="16">
        <v>3113</v>
      </c>
    </row>
    <row r="928" spans="1:5" x14ac:dyDescent="0.3">
      <c r="A928" s="81" t="s">
        <v>2069</v>
      </c>
      <c r="B928" s="16" t="s">
        <v>430</v>
      </c>
      <c r="C928" s="16" t="s">
        <v>933</v>
      </c>
      <c r="D928" s="16">
        <v>26.55</v>
      </c>
      <c r="E928" s="16">
        <v>25.37</v>
      </c>
    </row>
    <row r="929" spans="1:5" x14ac:dyDescent="0.3">
      <c r="A929" s="81" t="s">
        <v>2069</v>
      </c>
      <c r="B929" s="16" t="s">
        <v>1055</v>
      </c>
      <c r="C929" s="16" t="s">
        <v>1056</v>
      </c>
      <c r="D929" s="16">
        <v>28.98</v>
      </c>
      <c r="E929" s="16">
        <v>960</v>
      </c>
    </row>
    <row r="930" spans="1:5" x14ac:dyDescent="0.3">
      <c r="A930" s="81" t="s">
        <v>2069</v>
      </c>
      <c r="B930" s="16" t="s">
        <v>1047</v>
      </c>
      <c r="C930" s="16" t="s">
        <v>1048</v>
      </c>
      <c r="D930" s="16">
        <v>26.69</v>
      </c>
      <c r="E930" s="16">
        <v>2646</v>
      </c>
    </row>
    <row r="931" spans="1:5" x14ac:dyDescent="0.3">
      <c r="A931" s="81" t="s">
        <v>2069</v>
      </c>
      <c r="B931" s="16" t="s">
        <v>1047</v>
      </c>
      <c r="C931" s="16" t="s">
        <v>1539</v>
      </c>
      <c r="D931" s="16">
        <v>23.28</v>
      </c>
      <c r="E931" s="16">
        <v>1525</v>
      </c>
    </row>
    <row r="932" spans="1:5" x14ac:dyDescent="0.3">
      <c r="A932" s="81" t="s">
        <v>2069</v>
      </c>
      <c r="B932" s="16" t="s">
        <v>1049</v>
      </c>
      <c r="C932" s="16" t="s">
        <v>1246</v>
      </c>
      <c r="D932" s="16">
        <v>25.32</v>
      </c>
      <c r="E932" s="16">
        <v>3404</v>
      </c>
    </row>
    <row r="933" spans="1:5" x14ac:dyDescent="0.3">
      <c r="A933" s="81" t="s">
        <v>2069</v>
      </c>
      <c r="B933" s="16" t="s">
        <v>1049</v>
      </c>
      <c r="C933" s="16" t="s">
        <v>1263</v>
      </c>
      <c r="D933" s="16">
        <v>17.010000000000002</v>
      </c>
      <c r="E933" s="16">
        <v>2213</v>
      </c>
    </row>
    <row r="934" spans="1:5" x14ac:dyDescent="0.3">
      <c r="A934" s="81" t="s">
        <v>2075</v>
      </c>
      <c r="B934" s="16" t="s">
        <v>3842</v>
      </c>
      <c r="C934" s="16" t="s">
        <v>3843</v>
      </c>
      <c r="D934" s="16">
        <v>26.01</v>
      </c>
      <c r="E934" s="16">
        <v>2092</v>
      </c>
    </row>
    <row r="935" spans="1:5" x14ac:dyDescent="0.3">
      <c r="A935" s="81" t="s">
        <v>2097</v>
      </c>
      <c r="B935" s="16" t="s">
        <v>430</v>
      </c>
      <c r="C935" s="16" t="s">
        <v>1269</v>
      </c>
      <c r="D935" s="16">
        <v>25.86</v>
      </c>
      <c r="E935" s="16">
        <v>1918</v>
      </c>
    </row>
    <row r="936" spans="1:5" x14ac:dyDescent="0.3">
      <c r="A936" s="81" t="s">
        <v>2097</v>
      </c>
      <c r="B936" s="16" t="s">
        <v>430</v>
      </c>
      <c r="C936" s="16" t="s">
        <v>3827</v>
      </c>
      <c r="D936" s="16">
        <v>26.25</v>
      </c>
      <c r="E936" s="16">
        <v>1889</v>
      </c>
    </row>
    <row r="937" spans="1:5" x14ac:dyDescent="0.3">
      <c r="A937" s="81" t="s">
        <v>2097</v>
      </c>
      <c r="B937" s="16" t="s">
        <v>430</v>
      </c>
      <c r="C937" s="16" t="s">
        <v>932</v>
      </c>
      <c r="D937" s="16">
        <v>26.79</v>
      </c>
      <c r="E937" s="16">
        <v>2466</v>
      </c>
    </row>
    <row r="938" spans="1:5" x14ac:dyDescent="0.3">
      <c r="A938" s="81" t="s">
        <v>2097</v>
      </c>
      <c r="B938" s="16" t="s">
        <v>1055</v>
      </c>
      <c r="C938" s="16" t="s">
        <v>1056</v>
      </c>
      <c r="D938" s="16">
        <v>28.98</v>
      </c>
      <c r="E938" s="16">
        <v>960</v>
      </c>
    </row>
    <row r="939" spans="1:5" x14ac:dyDescent="0.3">
      <c r="A939" s="81" t="s">
        <v>2097</v>
      </c>
      <c r="B939" s="16" t="s">
        <v>1547</v>
      </c>
      <c r="C939" s="16" t="s">
        <v>1548</v>
      </c>
      <c r="D939" s="16">
        <v>26.82</v>
      </c>
      <c r="E939" s="16">
        <v>2082</v>
      </c>
    </row>
    <row r="940" spans="1:5" x14ac:dyDescent="0.3">
      <c r="A940" s="81" t="s">
        <v>2097</v>
      </c>
      <c r="B940" s="16" t="s">
        <v>3818</v>
      </c>
      <c r="C940" s="16" t="s">
        <v>3845</v>
      </c>
      <c r="D940" s="16">
        <v>26.95</v>
      </c>
      <c r="E940" s="16">
        <v>1716</v>
      </c>
    </row>
    <row r="941" spans="1:5" x14ac:dyDescent="0.3">
      <c r="A941" s="81" t="s">
        <v>2097</v>
      </c>
      <c r="B941" s="16" t="s">
        <v>3818</v>
      </c>
      <c r="C941" s="16" t="s">
        <v>3846</v>
      </c>
      <c r="D941" s="16">
        <v>26.63</v>
      </c>
      <c r="E941" s="16">
        <v>2087</v>
      </c>
    </row>
    <row r="942" spans="1:5" x14ac:dyDescent="0.3">
      <c r="A942" s="81" t="s">
        <v>2097</v>
      </c>
      <c r="B942" s="16" t="s">
        <v>3818</v>
      </c>
      <c r="C942" s="16" t="s">
        <v>3819</v>
      </c>
      <c r="D942" s="16">
        <v>26.34</v>
      </c>
      <c r="E942" s="16">
        <v>2043</v>
      </c>
    </row>
    <row r="943" spans="1:5" x14ac:dyDescent="0.3">
      <c r="A943" s="81" t="s">
        <v>2097</v>
      </c>
      <c r="B943" s="16" t="s">
        <v>3818</v>
      </c>
      <c r="C943" s="16" t="s">
        <v>3847</v>
      </c>
      <c r="D943" s="16">
        <v>26.32</v>
      </c>
      <c r="E943" s="16">
        <v>2040</v>
      </c>
    </row>
    <row r="944" spans="1:5" x14ac:dyDescent="0.3">
      <c r="A944" s="81" t="s">
        <v>2097</v>
      </c>
      <c r="B944" s="16" t="s">
        <v>1536</v>
      </c>
      <c r="C944" s="16" t="s">
        <v>3848</v>
      </c>
      <c r="D944" s="16">
        <v>25.54</v>
      </c>
      <c r="E944" s="16">
        <v>1198</v>
      </c>
    </row>
    <row r="945" spans="1:5" x14ac:dyDescent="0.3">
      <c r="A945" s="81" t="s">
        <v>2097</v>
      </c>
      <c r="B945" s="16" t="s">
        <v>1536</v>
      </c>
      <c r="C945" s="16" t="s">
        <v>3849</v>
      </c>
      <c r="D945" s="16">
        <v>27.1</v>
      </c>
      <c r="E945" s="16">
        <v>1569</v>
      </c>
    </row>
    <row r="946" spans="1:5" x14ac:dyDescent="0.3">
      <c r="A946" s="81" t="s">
        <v>2097</v>
      </c>
      <c r="B946" s="16" t="s">
        <v>1124</v>
      </c>
      <c r="C946" s="16" t="s">
        <v>3850</v>
      </c>
      <c r="D946" s="16">
        <v>27.24</v>
      </c>
      <c r="E946" s="16">
        <v>1057</v>
      </c>
    </row>
    <row r="947" spans="1:5" x14ac:dyDescent="0.3">
      <c r="A947" s="81" t="s">
        <v>2097</v>
      </c>
      <c r="B947" s="16" t="s">
        <v>1124</v>
      </c>
      <c r="C947" s="16" t="s">
        <v>3851</v>
      </c>
      <c r="D947" s="16">
        <v>26.56</v>
      </c>
      <c r="E947" s="16">
        <v>1408</v>
      </c>
    </row>
    <row r="948" spans="1:5" x14ac:dyDescent="0.3">
      <c r="A948" s="81" t="s">
        <v>2097</v>
      </c>
      <c r="B948" s="16" t="s">
        <v>1124</v>
      </c>
      <c r="C948" s="16" t="s">
        <v>3852</v>
      </c>
      <c r="D948" s="16">
        <v>28.49</v>
      </c>
      <c r="E948" s="16">
        <v>1011</v>
      </c>
    </row>
    <row r="949" spans="1:5" x14ac:dyDescent="0.3">
      <c r="A949" s="81" t="s">
        <v>2097</v>
      </c>
      <c r="B949" s="16" t="s">
        <v>1124</v>
      </c>
      <c r="C949" s="16" t="s">
        <v>3853</v>
      </c>
      <c r="D949" s="16">
        <v>28.21</v>
      </c>
      <c r="E949" s="16">
        <v>1677</v>
      </c>
    </row>
    <row r="950" spans="1:5" x14ac:dyDescent="0.3">
      <c r="A950" s="81" t="s">
        <v>2097</v>
      </c>
      <c r="B950" s="16" t="s">
        <v>1124</v>
      </c>
      <c r="C950" s="16" t="s">
        <v>1313</v>
      </c>
      <c r="D950" s="16">
        <v>26.94</v>
      </c>
      <c r="E950" s="16">
        <v>1906</v>
      </c>
    </row>
    <row r="951" spans="1:5" x14ac:dyDescent="0.3">
      <c r="A951" s="81" t="s">
        <v>2097</v>
      </c>
      <c r="B951" s="16" t="s">
        <v>1124</v>
      </c>
      <c r="C951" s="16" t="s">
        <v>3824</v>
      </c>
      <c r="D951" s="16">
        <v>22.74</v>
      </c>
      <c r="E951" s="16">
        <v>2173</v>
      </c>
    </row>
    <row r="952" spans="1:5" x14ac:dyDescent="0.3">
      <c r="A952" s="81" t="s">
        <v>2097</v>
      </c>
      <c r="B952" s="16" t="s">
        <v>1124</v>
      </c>
      <c r="C952" s="16" t="s">
        <v>1125</v>
      </c>
      <c r="D952" s="16">
        <v>26.69</v>
      </c>
      <c r="E952" s="16">
        <v>2444</v>
      </c>
    </row>
    <row r="953" spans="1:5" x14ac:dyDescent="0.3">
      <c r="A953" s="81" t="s">
        <v>2097</v>
      </c>
      <c r="B953" s="16" t="s">
        <v>1124</v>
      </c>
      <c r="C953" s="16" t="s">
        <v>1535</v>
      </c>
      <c r="D953" s="16">
        <v>25.46</v>
      </c>
      <c r="E953" s="16">
        <v>2603</v>
      </c>
    </row>
    <row r="954" spans="1:5" x14ac:dyDescent="0.3">
      <c r="A954" s="81" t="s">
        <v>2097</v>
      </c>
      <c r="B954" s="16" t="s">
        <v>1318</v>
      </c>
      <c r="C954" s="16" t="s">
        <v>1546</v>
      </c>
      <c r="D954" s="16">
        <v>26.55</v>
      </c>
      <c r="E954" s="16">
        <v>1910</v>
      </c>
    </row>
    <row r="955" spans="1:5" x14ac:dyDescent="0.3">
      <c r="A955" s="81" t="s">
        <v>2097</v>
      </c>
      <c r="B955" s="16" t="s">
        <v>1318</v>
      </c>
      <c r="C955" s="16" t="s">
        <v>3834</v>
      </c>
      <c r="D955" s="16">
        <v>26.13</v>
      </c>
      <c r="E955" s="16">
        <v>1755</v>
      </c>
    </row>
    <row r="956" spans="1:5" x14ac:dyDescent="0.3">
      <c r="A956" s="81" t="s">
        <v>2106</v>
      </c>
      <c r="B956" s="16" t="s">
        <v>1124</v>
      </c>
      <c r="C956" s="16" t="s">
        <v>1262</v>
      </c>
      <c r="D956" s="16">
        <v>24.24</v>
      </c>
      <c r="E956" s="16">
        <v>3127</v>
      </c>
    </row>
    <row r="957" spans="1:5" x14ac:dyDescent="0.3">
      <c r="A957" s="81" t="s">
        <v>2106</v>
      </c>
      <c r="B957" s="16" t="s">
        <v>1058</v>
      </c>
      <c r="C957" s="16" t="s">
        <v>1561</v>
      </c>
      <c r="D957" s="16">
        <v>26.1</v>
      </c>
      <c r="E957" s="16">
        <v>1851</v>
      </c>
    </row>
    <row r="958" spans="1:5" x14ac:dyDescent="0.3">
      <c r="A958" s="81" t="s">
        <v>2106</v>
      </c>
      <c r="B958" s="16" t="s">
        <v>1058</v>
      </c>
      <c r="C958" s="16" t="s">
        <v>1550</v>
      </c>
      <c r="D958" s="16">
        <v>26.46</v>
      </c>
      <c r="E958" s="16">
        <v>2006</v>
      </c>
    </row>
    <row r="959" spans="1:5" x14ac:dyDescent="0.3">
      <c r="A959" s="81" t="s">
        <v>2106</v>
      </c>
      <c r="B959" s="16" t="s">
        <v>1058</v>
      </c>
      <c r="C959" s="16" t="s">
        <v>1058</v>
      </c>
      <c r="D959" s="16">
        <v>26.34</v>
      </c>
      <c r="E959" s="16">
        <v>2433</v>
      </c>
    </row>
    <row r="960" spans="1:5" x14ac:dyDescent="0.3">
      <c r="A960" s="81" t="s">
        <v>2106</v>
      </c>
      <c r="B960" s="16" t="s">
        <v>1082</v>
      </c>
      <c r="C960" s="16" t="s">
        <v>1084</v>
      </c>
      <c r="D960" s="16">
        <v>24.62</v>
      </c>
      <c r="E960" s="16">
        <v>3088</v>
      </c>
    </row>
    <row r="961" spans="1:5" x14ac:dyDescent="0.3">
      <c r="A961" s="81" t="s">
        <v>2106</v>
      </c>
      <c r="B961" s="16" t="s">
        <v>1082</v>
      </c>
      <c r="C961" s="16" t="s">
        <v>1083</v>
      </c>
      <c r="D961" s="16">
        <v>24.12</v>
      </c>
      <c r="E961" s="16">
        <v>3673</v>
      </c>
    </row>
    <row r="962" spans="1:5" x14ac:dyDescent="0.3">
      <c r="A962" s="81" t="s">
        <v>2106</v>
      </c>
      <c r="B962" s="16" t="s">
        <v>1082</v>
      </c>
      <c r="C962" s="16" t="s">
        <v>1258</v>
      </c>
      <c r="D962" s="16">
        <v>25.02</v>
      </c>
      <c r="E962" s="16">
        <v>3721</v>
      </c>
    </row>
    <row r="963" spans="1:5" x14ac:dyDescent="0.3">
      <c r="A963" s="81" t="s">
        <v>2106</v>
      </c>
      <c r="B963" s="16" t="s">
        <v>1082</v>
      </c>
      <c r="C963" s="16" t="s">
        <v>1256</v>
      </c>
      <c r="D963" s="16">
        <v>23</v>
      </c>
      <c r="E963" s="16">
        <v>2790</v>
      </c>
    </row>
    <row r="964" spans="1:5" x14ac:dyDescent="0.3">
      <c r="A964" s="81" t="s">
        <v>2106</v>
      </c>
      <c r="B964" s="16" t="s">
        <v>1082</v>
      </c>
      <c r="C964" s="16" t="s">
        <v>1259</v>
      </c>
      <c r="D964" s="16">
        <v>25.7</v>
      </c>
      <c r="E964" s="16">
        <v>2888</v>
      </c>
    </row>
    <row r="965" spans="1:5" x14ac:dyDescent="0.3">
      <c r="A965" s="81" t="s">
        <v>2106</v>
      </c>
      <c r="B965" s="16" t="s">
        <v>1082</v>
      </c>
      <c r="C965" s="16" t="s">
        <v>1270</v>
      </c>
      <c r="D965" s="16">
        <v>27.26</v>
      </c>
      <c r="E965" s="16">
        <v>1955</v>
      </c>
    </row>
    <row r="966" spans="1:5" x14ac:dyDescent="0.3">
      <c r="A966" s="81" t="s">
        <v>2106</v>
      </c>
      <c r="B966" s="16" t="s">
        <v>1371</v>
      </c>
      <c r="C966" s="16" t="s">
        <v>1565</v>
      </c>
      <c r="D966" s="16">
        <v>26.05</v>
      </c>
      <c r="E966" s="16">
        <v>2942</v>
      </c>
    </row>
    <row r="967" spans="1:5" x14ac:dyDescent="0.3">
      <c r="A967" s="81" t="s">
        <v>2106</v>
      </c>
      <c r="B967" s="16" t="s">
        <v>1371</v>
      </c>
      <c r="C967" s="16" t="s">
        <v>3855</v>
      </c>
      <c r="D967" s="16">
        <v>26.37</v>
      </c>
      <c r="E967" s="16">
        <v>2655</v>
      </c>
    </row>
    <row r="968" spans="1:5" x14ac:dyDescent="0.3">
      <c r="A968" s="81" t="s">
        <v>2122</v>
      </c>
      <c r="B968" s="16" t="s">
        <v>1371</v>
      </c>
      <c r="C968" s="16" t="s">
        <v>1565</v>
      </c>
      <c r="D968" s="16">
        <v>26.05</v>
      </c>
      <c r="E968" s="16">
        <v>2942</v>
      </c>
    </row>
    <row r="969" spans="1:5" x14ac:dyDescent="0.3">
      <c r="A969" s="81" t="s">
        <v>2122</v>
      </c>
      <c r="B969" s="16" t="s">
        <v>1371</v>
      </c>
      <c r="C969" s="16" t="s">
        <v>1376</v>
      </c>
      <c r="D969" s="16">
        <v>26.68</v>
      </c>
      <c r="E969" s="16">
        <v>3181</v>
      </c>
    </row>
    <row r="970" spans="1:5" x14ac:dyDescent="0.3">
      <c r="A970" s="81" t="s">
        <v>2122</v>
      </c>
      <c r="B970" s="16" t="s">
        <v>1367</v>
      </c>
      <c r="C970" s="16" t="s">
        <v>1368</v>
      </c>
      <c r="D970" s="16">
        <v>26.14</v>
      </c>
      <c r="E970" s="16">
        <v>2080</v>
      </c>
    </row>
    <row r="971" spans="1:5" x14ac:dyDescent="0.3">
      <c r="A971" s="81" t="s">
        <v>2122</v>
      </c>
      <c r="B971" s="16" t="s">
        <v>1367</v>
      </c>
      <c r="C971" s="16" t="s">
        <v>1370</v>
      </c>
      <c r="D971" s="16">
        <v>27.14</v>
      </c>
      <c r="E971" s="16">
        <v>2827</v>
      </c>
    </row>
    <row r="972" spans="1:5" x14ac:dyDescent="0.3">
      <c r="A972" s="81" t="s">
        <v>2122</v>
      </c>
      <c r="B972" s="16" t="s">
        <v>1082</v>
      </c>
      <c r="C972" s="16" t="s">
        <v>1084</v>
      </c>
      <c r="D972" s="16">
        <v>24.62</v>
      </c>
      <c r="E972" s="16">
        <v>3088</v>
      </c>
    </row>
    <row r="973" spans="1:5" x14ac:dyDescent="0.3">
      <c r="A973" s="81" t="s">
        <v>2122</v>
      </c>
      <c r="B973" s="16" t="s">
        <v>1082</v>
      </c>
      <c r="C973" s="16" t="s">
        <v>1083</v>
      </c>
      <c r="D973" s="16">
        <v>24.12</v>
      </c>
      <c r="E973" s="16">
        <v>3673</v>
      </c>
    </row>
    <row r="974" spans="1:5" x14ac:dyDescent="0.3">
      <c r="A974" s="81" t="s">
        <v>2122</v>
      </c>
      <c r="B974" s="16" t="s">
        <v>1082</v>
      </c>
      <c r="C974" s="16" t="s">
        <v>1257</v>
      </c>
      <c r="D974" s="16">
        <v>19.63</v>
      </c>
      <c r="E974" s="16">
        <v>3553</v>
      </c>
    </row>
    <row r="975" spans="1:5" x14ac:dyDescent="0.3">
      <c r="A975" s="81" t="s">
        <v>2122</v>
      </c>
      <c r="B975" s="16" t="s">
        <v>1082</v>
      </c>
      <c r="C975" s="16" t="s">
        <v>1256</v>
      </c>
      <c r="D975" s="16">
        <v>23</v>
      </c>
      <c r="E975" s="16">
        <v>2790</v>
      </c>
    </row>
    <row r="976" spans="1:5" x14ac:dyDescent="0.3">
      <c r="A976" s="81" t="s">
        <v>2122</v>
      </c>
      <c r="B976" s="16" t="s">
        <v>1082</v>
      </c>
      <c r="C976" s="16" t="s">
        <v>1258</v>
      </c>
      <c r="D976" s="16">
        <v>25.02</v>
      </c>
      <c r="E976" s="16">
        <v>3721</v>
      </c>
    </row>
    <row r="977" spans="1:5" x14ac:dyDescent="0.3">
      <c r="A977" s="81" t="s">
        <v>2122</v>
      </c>
      <c r="B977" s="16" t="s">
        <v>1082</v>
      </c>
      <c r="C977" s="16" t="s">
        <v>1259</v>
      </c>
      <c r="D977" s="16">
        <v>25.7</v>
      </c>
      <c r="E977" s="16">
        <v>2888</v>
      </c>
    </row>
    <row r="978" spans="1:5" x14ac:dyDescent="0.3">
      <c r="A978" s="81" t="s">
        <v>2122</v>
      </c>
      <c r="B978" s="16" t="s">
        <v>1082</v>
      </c>
      <c r="C978" s="16" t="s">
        <v>1270</v>
      </c>
      <c r="D978" s="16">
        <v>27.26</v>
      </c>
      <c r="E978" s="16">
        <v>1955</v>
      </c>
    </row>
    <row r="979" spans="1:5" x14ac:dyDescent="0.3">
      <c r="A979" s="81" t="s">
        <v>2122</v>
      </c>
      <c r="B979" s="16" t="s">
        <v>1058</v>
      </c>
      <c r="C979" s="16" t="s">
        <v>1564</v>
      </c>
      <c r="D979" s="16">
        <v>24.28</v>
      </c>
      <c r="E979" s="16">
        <v>2923</v>
      </c>
    </row>
    <row r="980" spans="1:5" x14ac:dyDescent="0.3">
      <c r="A980" s="81" t="s">
        <v>2122</v>
      </c>
      <c r="B980" s="16" t="s">
        <v>1058</v>
      </c>
      <c r="C980" s="16" t="s">
        <v>1378</v>
      </c>
      <c r="D980" s="16">
        <v>25.81</v>
      </c>
      <c r="E980" s="16">
        <v>2145</v>
      </c>
    </row>
    <row r="981" spans="1:5" x14ac:dyDescent="0.3">
      <c r="A981" s="81" t="s">
        <v>2122</v>
      </c>
      <c r="B981" s="16" t="s">
        <v>1058</v>
      </c>
      <c r="C981" s="16" t="s">
        <v>1561</v>
      </c>
      <c r="D981" s="16">
        <v>26.1</v>
      </c>
      <c r="E981" s="16">
        <v>1851</v>
      </c>
    </row>
    <row r="982" spans="1:5" x14ac:dyDescent="0.3">
      <c r="A982" s="81" t="s">
        <v>2122</v>
      </c>
      <c r="B982" s="16" t="s">
        <v>1058</v>
      </c>
      <c r="C982" s="16" t="s">
        <v>1550</v>
      </c>
      <c r="D982" s="16">
        <v>26.46</v>
      </c>
      <c r="E982" s="16">
        <v>2006</v>
      </c>
    </row>
    <row r="983" spans="1:5" x14ac:dyDescent="0.3">
      <c r="A983" s="81" t="s">
        <v>2126</v>
      </c>
      <c r="B983" s="16" t="s">
        <v>1082</v>
      </c>
      <c r="C983" s="16" t="s">
        <v>1270</v>
      </c>
      <c r="D983" s="16">
        <v>27.26</v>
      </c>
      <c r="E983" s="16">
        <v>1955</v>
      </c>
    </row>
    <row r="984" spans="1:5" x14ac:dyDescent="0.3">
      <c r="A984" s="81" t="s">
        <v>2126</v>
      </c>
      <c r="B984" s="16" t="s">
        <v>1082</v>
      </c>
      <c r="C984" s="16" t="s">
        <v>1259</v>
      </c>
      <c r="D984" s="16">
        <v>25.7</v>
      </c>
      <c r="E984" s="16">
        <v>2888</v>
      </c>
    </row>
    <row r="985" spans="1:5" x14ac:dyDescent="0.3">
      <c r="A985" s="81" t="s">
        <v>2185</v>
      </c>
      <c r="B985" s="16" t="s">
        <v>3861</v>
      </c>
      <c r="C985" s="16" t="s">
        <v>3863</v>
      </c>
      <c r="D985" s="16">
        <v>2080</v>
      </c>
      <c r="E985" s="16">
        <v>2734</v>
      </c>
    </row>
    <row r="986" spans="1:5" x14ac:dyDescent="0.3">
      <c r="A986" s="81" t="s">
        <v>2185</v>
      </c>
      <c r="B986" s="16" t="s">
        <v>3861</v>
      </c>
      <c r="C986" s="16" t="s">
        <v>3862</v>
      </c>
      <c r="D986" s="16">
        <v>21.39</v>
      </c>
      <c r="E986" s="16">
        <v>3364</v>
      </c>
    </row>
    <row r="987" spans="1:5" x14ac:dyDescent="0.3">
      <c r="A987" s="81" t="s">
        <v>2239</v>
      </c>
      <c r="B987" s="16" t="s">
        <v>430</v>
      </c>
      <c r="C987" s="16" t="s">
        <v>637</v>
      </c>
      <c r="D987" s="16">
        <v>22.15</v>
      </c>
      <c r="E987" s="16">
        <v>1362</v>
      </c>
    </row>
    <row r="988" spans="1:5" x14ac:dyDescent="0.3">
      <c r="A988" s="81" t="s">
        <v>2239</v>
      </c>
      <c r="B988" s="16" t="s">
        <v>430</v>
      </c>
      <c r="C988" s="16" t="s">
        <v>1879</v>
      </c>
      <c r="D988" s="16">
        <v>18.079999999999998</v>
      </c>
      <c r="E988" s="16">
        <v>1818</v>
      </c>
    </row>
    <row r="989" spans="1:5" x14ac:dyDescent="0.3">
      <c r="A989" s="81" t="s">
        <v>2246</v>
      </c>
      <c r="B989" s="16" t="s">
        <v>430</v>
      </c>
      <c r="C989" s="16" t="s">
        <v>1264</v>
      </c>
      <c r="D989" s="16">
        <v>25.79</v>
      </c>
      <c r="E989" s="16">
        <v>2102</v>
      </c>
    </row>
    <row r="990" spans="1:5" x14ac:dyDescent="0.3">
      <c r="A990" s="81" t="s">
        <v>2246</v>
      </c>
      <c r="B990" s="16" t="s">
        <v>430</v>
      </c>
      <c r="C990" s="16" t="s">
        <v>932</v>
      </c>
      <c r="D990" s="16">
        <v>26.79</v>
      </c>
      <c r="E990" s="16">
        <v>2466</v>
      </c>
    </row>
    <row r="991" spans="1:5" x14ac:dyDescent="0.3">
      <c r="A991" s="81" t="s">
        <v>2246</v>
      </c>
      <c r="B991" s="16" t="s">
        <v>430</v>
      </c>
      <c r="C991" s="16" t="s">
        <v>1545</v>
      </c>
      <c r="D991" s="16">
        <v>26.92</v>
      </c>
      <c r="E991" s="16">
        <v>2217</v>
      </c>
    </row>
    <row r="992" spans="1:5" x14ac:dyDescent="0.3">
      <c r="A992" s="81" t="s">
        <v>2246</v>
      </c>
      <c r="B992" s="16" t="s">
        <v>430</v>
      </c>
      <c r="C992" s="16" t="s">
        <v>933</v>
      </c>
      <c r="D992" s="16">
        <v>26.55</v>
      </c>
      <c r="E992" s="16">
        <v>2537</v>
      </c>
    </row>
    <row r="993" spans="1:5" x14ac:dyDescent="0.3">
      <c r="A993" s="81" t="s">
        <v>2246</v>
      </c>
      <c r="B993" s="16" t="s">
        <v>1055</v>
      </c>
      <c r="C993" s="16" t="s">
        <v>1056</v>
      </c>
      <c r="D993" s="16">
        <v>28.98</v>
      </c>
      <c r="E993" s="16">
        <v>960</v>
      </c>
    </row>
    <row r="994" spans="1:5" x14ac:dyDescent="0.3">
      <c r="A994" s="81" t="s">
        <v>2246</v>
      </c>
      <c r="B994" s="16" t="s">
        <v>1053</v>
      </c>
      <c r="C994" s="16" t="s">
        <v>1126</v>
      </c>
      <c r="D994" s="16">
        <v>26.41</v>
      </c>
      <c r="E994" s="16">
        <v>2315</v>
      </c>
    </row>
    <row r="995" spans="1:5" x14ac:dyDescent="0.3">
      <c r="A995" s="81" t="s">
        <v>2246</v>
      </c>
      <c r="B995" s="16" t="s">
        <v>1547</v>
      </c>
      <c r="C995" s="16" t="s">
        <v>1548</v>
      </c>
      <c r="D995" s="16">
        <v>26.82</v>
      </c>
      <c r="E995" s="16">
        <v>2082</v>
      </c>
    </row>
    <row r="996" spans="1:5" x14ac:dyDescent="0.3">
      <c r="A996" s="81" t="s">
        <v>2246</v>
      </c>
      <c r="B996" s="16" t="s">
        <v>1547</v>
      </c>
      <c r="C996" s="16" t="s">
        <v>3836</v>
      </c>
      <c r="D996" s="16">
        <v>26.56</v>
      </c>
      <c r="E996" s="16">
        <v>2707</v>
      </c>
    </row>
    <row r="997" spans="1:5" x14ac:dyDescent="0.3">
      <c r="A997" s="81" t="s">
        <v>2246</v>
      </c>
      <c r="B997" s="16" t="s">
        <v>1124</v>
      </c>
      <c r="C997" s="16" t="s">
        <v>932</v>
      </c>
      <c r="D997" s="16">
        <v>26.59</v>
      </c>
      <c r="E997" s="16">
        <v>2953</v>
      </c>
    </row>
    <row r="998" spans="1:5" x14ac:dyDescent="0.3">
      <c r="A998" s="81" t="s">
        <v>2246</v>
      </c>
      <c r="B998" s="16" t="s">
        <v>1047</v>
      </c>
      <c r="C998" s="16" t="s">
        <v>1048</v>
      </c>
      <c r="D998" s="16">
        <v>26.69</v>
      </c>
      <c r="E998" s="16">
        <v>2646</v>
      </c>
    </row>
    <row r="999" spans="1:5" x14ac:dyDescent="0.3">
      <c r="A999" s="81" t="s">
        <v>2246</v>
      </c>
      <c r="B999" s="16" t="s">
        <v>1047</v>
      </c>
      <c r="C999" s="16" t="s">
        <v>3864</v>
      </c>
      <c r="D999" s="16">
        <v>9.49</v>
      </c>
      <c r="E999" s="16">
        <v>1075</v>
      </c>
    </row>
    <row r="1000" spans="1:5" x14ac:dyDescent="0.3">
      <c r="A1000" s="81" t="s">
        <v>2246</v>
      </c>
      <c r="B1000" s="16" t="s">
        <v>1318</v>
      </c>
      <c r="C1000" s="16" t="s">
        <v>1546</v>
      </c>
      <c r="D1000" s="16">
        <v>26.55</v>
      </c>
      <c r="E1000" s="16">
        <v>1910</v>
      </c>
    </row>
    <row r="1001" spans="1:5" x14ac:dyDescent="0.3">
      <c r="A1001" s="81" t="s">
        <v>2250</v>
      </c>
      <c r="B1001" s="16" t="s">
        <v>430</v>
      </c>
      <c r="C1001" s="16" t="s">
        <v>932</v>
      </c>
      <c r="D1001" s="16">
        <v>26.79</v>
      </c>
      <c r="E1001" s="16">
        <v>2217</v>
      </c>
    </row>
    <row r="1002" spans="1:5" x14ac:dyDescent="0.3">
      <c r="A1002" s="81" t="s">
        <v>2250</v>
      </c>
      <c r="B1002" s="16" t="s">
        <v>1049</v>
      </c>
      <c r="C1002" s="16" t="s">
        <v>1052</v>
      </c>
      <c r="D1002" s="16">
        <v>23.25</v>
      </c>
      <c r="E1002" s="16">
        <v>3045</v>
      </c>
    </row>
    <row r="1003" spans="1:5" x14ac:dyDescent="0.3">
      <c r="A1003" s="81" t="s">
        <v>2250</v>
      </c>
      <c r="B1003" s="16" t="s">
        <v>1049</v>
      </c>
      <c r="C1003" s="16" t="s">
        <v>1246</v>
      </c>
      <c r="D1003" s="16">
        <v>25.32</v>
      </c>
      <c r="E1003" s="16">
        <v>3404</v>
      </c>
    </row>
    <row r="1004" spans="1:5" x14ac:dyDescent="0.3">
      <c r="A1004" s="81" t="s">
        <v>2250</v>
      </c>
      <c r="B1004" s="16" t="s">
        <v>1049</v>
      </c>
      <c r="C1004" s="16" t="s">
        <v>1263</v>
      </c>
      <c r="D1004" s="16">
        <v>17.010000000000002</v>
      </c>
      <c r="E1004" s="16">
        <v>2213</v>
      </c>
    </row>
    <row r="1005" spans="1:5" x14ac:dyDescent="0.3">
      <c r="A1005" s="81" t="s">
        <v>2250</v>
      </c>
      <c r="B1005" s="16" t="s">
        <v>1049</v>
      </c>
      <c r="C1005" s="16" t="s">
        <v>1051</v>
      </c>
      <c r="D1005" s="16">
        <v>24.98</v>
      </c>
      <c r="E1005" s="16">
        <v>3725</v>
      </c>
    </row>
    <row r="1006" spans="1:5" x14ac:dyDescent="0.3">
      <c r="A1006" s="81" t="s">
        <v>2250</v>
      </c>
      <c r="B1006" s="16" t="s">
        <v>1047</v>
      </c>
      <c r="C1006" s="16" t="s">
        <v>1540</v>
      </c>
      <c r="D1006" s="16">
        <v>24.25</v>
      </c>
      <c r="E1006" s="16">
        <v>2587</v>
      </c>
    </row>
    <row r="1007" spans="1:5" x14ac:dyDescent="0.3">
      <c r="A1007" s="81" t="s">
        <v>2250</v>
      </c>
      <c r="B1007" s="16" t="s">
        <v>1318</v>
      </c>
      <c r="C1007" s="16" t="s">
        <v>3834</v>
      </c>
      <c r="D1007" s="16">
        <v>26.13</v>
      </c>
      <c r="E1007" s="16">
        <v>1755</v>
      </c>
    </row>
    <row r="1008" spans="1:5" x14ac:dyDescent="0.3">
      <c r="A1008" s="81" t="s">
        <v>2287</v>
      </c>
      <c r="B1008" s="16" t="s">
        <v>502</v>
      </c>
      <c r="C1008" s="16" t="s">
        <v>503</v>
      </c>
      <c r="D1008" s="16">
        <v>18.59</v>
      </c>
      <c r="E1008" s="16">
        <v>867</v>
      </c>
    </row>
    <row r="1009" spans="1:5" x14ac:dyDescent="0.3">
      <c r="A1009" s="81" t="s">
        <v>2287</v>
      </c>
      <c r="B1009" s="16" t="s">
        <v>509</v>
      </c>
      <c r="C1009" s="16" t="s">
        <v>512</v>
      </c>
      <c r="D1009" s="16">
        <v>25.04</v>
      </c>
      <c r="E1009" s="16">
        <v>1023</v>
      </c>
    </row>
    <row r="1010" spans="1:5" x14ac:dyDescent="0.3">
      <c r="A1010" s="81" t="s">
        <v>2287</v>
      </c>
      <c r="B1010" s="16" t="s">
        <v>509</v>
      </c>
      <c r="C1010" s="16" t="s">
        <v>513</v>
      </c>
      <c r="D1010" s="16">
        <v>25.06</v>
      </c>
      <c r="E1010" s="16">
        <v>1106</v>
      </c>
    </row>
    <row r="1011" spans="1:5" x14ac:dyDescent="0.3">
      <c r="A1011" s="81" t="s">
        <v>2287</v>
      </c>
      <c r="B1011" s="16" t="s">
        <v>509</v>
      </c>
      <c r="C1011" s="16" t="s">
        <v>598</v>
      </c>
      <c r="D1011" s="16">
        <v>25.5</v>
      </c>
      <c r="E1011" s="16">
        <v>1022</v>
      </c>
    </row>
    <row r="1012" spans="1:5" x14ac:dyDescent="0.3">
      <c r="A1012" s="81" t="s">
        <v>2287</v>
      </c>
      <c r="B1012" s="16" t="s">
        <v>1895</v>
      </c>
      <c r="C1012" s="16" t="s">
        <v>1896</v>
      </c>
      <c r="D1012" s="16">
        <v>23.74</v>
      </c>
      <c r="E1012" s="16">
        <v>1005</v>
      </c>
    </row>
    <row r="1013" spans="1:5" x14ac:dyDescent="0.3">
      <c r="A1013" s="81" t="s">
        <v>2287</v>
      </c>
      <c r="B1013" s="16" t="s">
        <v>1895</v>
      </c>
      <c r="C1013" s="16" t="s">
        <v>1897</v>
      </c>
      <c r="D1013" s="16">
        <v>21.88</v>
      </c>
      <c r="E1013" s="16">
        <v>958</v>
      </c>
    </row>
    <row r="1014" spans="1:5" x14ac:dyDescent="0.3">
      <c r="A1014" s="81" t="s">
        <v>2287</v>
      </c>
      <c r="B1014" s="16" t="s">
        <v>1895</v>
      </c>
      <c r="C1014" s="16" t="s">
        <v>1898</v>
      </c>
      <c r="D1014" s="16">
        <v>21.25</v>
      </c>
      <c r="E1014" s="16">
        <v>1053</v>
      </c>
    </row>
    <row r="1015" spans="1:5" x14ac:dyDescent="0.3">
      <c r="A1015" s="81" t="s">
        <v>2287</v>
      </c>
      <c r="B1015" s="16" t="s">
        <v>522</v>
      </c>
      <c r="C1015" s="16" t="s">
        <v>3875</v>
      </c>
      <c r="D1015" s="16">
        <v>26.35</v>
      </c>
      <c r="E1015" s="16">
        <v>1076</v>
      </c>
    </row>
    <row r="1016" spans="1:5" x14ac:dyDescent="0.3">
      <c r="A1016" s="81" t="s">
        <v>2287</v>
      </c>
      <c r="B1016" s="16" t="s">
        <v>522</v>
      </c>
      <c r="C1016" s="16" t="s">
        <v>3876</v>
      </c>
      <c r="D1016" s="16">
        <v>26.55</v>
      </c>
      <c r="E1016" s="16">
        <v>1427</v>
      </c>
    </row>
    <row r="1017" spans="1:5" x14ac:dyDescent="0.3">
      <c r="A1017" s="81" t="s">
        <v>2287</v>
      </c>
      <c r="B1017" s="16" t="s">
        <v>522</v>
      </c>
      <c r="C1017" s="16" t="s">
        <v>3877</v>
      </c>
      <c r="D1017" s="16">
        <v>24.24</v>
      </c>
      <c r="E1017" s="16">
        <v>950</v>
      </c>
    </row>
    <row r="1018" spans="1:5" x14ac:dyDescent="0.3">
      <c r="A1018" s="81" t="s">
        <v>2287</v>
      </c>
      <c r="B1018" s="16" t="s">
        <v>522</v>
      </c>
      <c r="C1018" s="16" t="s">
        <v>528</v>
      </c>
      <c r="D1018" s="16">
        <v>21.53</v>
      </c>
      <c r="E1018" s="16">
        <v>875</v>
      </c>
    </row>
    <row r="1019" spans="1:5" x14ac:dyDescent="0.3">
      <c r="A1019" s="81" t="s">
        <v>2287</v>
      </c>
      <c r="B1019" s="16" t="s">
        <v>531</v>
      </c>
      <c r="C1019" s="16" t="s">
        <v>532</v>
      </c>
      <c r="D1019" s="16">
        <v>26.56</v>
      </c>
      <c r="E1019" s="16">
        <v>880</v>
      </c>
    </row>
    <row r="1020" spans="1:5" x14ac:dyDescent="0.3">
      <c r="A1020" s="81" t="s">
        <v>2288</v>
      </c>
      <c r="B1020" s="16" t="s">
        <v>459</v>
      </c>
      <c r="C1020" s="16" t="s">
        <v>490</v>
      </c>
      <c r="D1020" s="16">
        <v>24.85</v>
      </c>
      <c r="E1020" s="16">
        <v>1637</v>
      </c>
    </row>
    <row r="1021" spans="1:5" x14ac:dyDescent="0.3">
      <c r="A1021" s="81" t="s">
        <v>2288</v>
      </c>
      <c r="B1021" s="16" t="s">
        <v>459</v>
      </c>
      <c r="C1021" s="16" t="s">
        <v>457</v>
      </c>
      <c r="D1021" s="16">
        <v>26.22</v>
      </c>
      <c r="E1021" s="16">
        <v>2585</v>
      </c>
    </row>
    <row r="1022" spans="1:5" x14ac:dyDescent="0.3">
      <c r="A1022" s="81" t="s">
        <v>2288</v>
      </c>
      <c r="B1022" s="16" t="s">
        <v>491</v>
      </c>
      <c r="C1022" s="16" t="s">
        <v>1661</v>
      </c>
      <c r="D1022" s="16">
        <v>26.37</v>
      </c>
      <c r="E1022" s="16">
        <v>2366</v>
      </c>
    </row>
    <row r="1023" spans="1:5" x14ac:dyDescent="0.3">
      <c r="A1023" s="81" t="s">
        <v>2288</v>
      </c>
      <c r="B1023" s="16" t="s">
        <v>491</v>
      </c>
      <c r="C1023" s="16" t="s">
        <v>3878</v>
      </c>
      <c r="D1023" s="16">
        <v>27.12</v>
      </c>
      <c r="E1023" s="16">
        <v>2366</v>
      </c>
    </row>
    <row r="1024" spans="1:5" x14ac:dyDescent="0.3">
      <c r="A1024" s="81" t="s">
        <v>2288</v>
      </c>
      <c r="B1024" s="16" t="s">
        <v>493</v>
      </c>
      <c r="C1024" s="16" t="s">
        <v>494</v>
      </c>
      <c r="D1024" s="16">
        <v>27.01</v>
      </c>
      <c r="E1024" s="16">
        <v>1237</v>
      </c>
    </row>
    <row r="1025" spans="1:5" x14ac:dyDescent="0.3">
      <c r="A1025" s="81" t="s">
        <v>2288</v>
      </c>
      <c r="B1025" s="16" t="s">
        <v>497</v>
      </c>
      <c r="C1025" s="16" t="s">
        <v>3879</v>
      </c>
      <c r="D1025" s="16">
        <v>26.9</v>
      </c>
      <c r="E1025" s="16">
        <v>1529</v>
      </c>
    </row>
    <row r="1026" spans="1:5" x14ac:dyDescent="0.3">
      <c r="A1026" s="81" t="s">
        <v>2288</v>
      </c>
      <c r="B1026" s="16" t="s">
        <v>497</v>
      </c>
      <c r="C1026" s="16" t="s">
        <v>3880</v>
      </c>
      <c r="D1026" s="16">
        <v>27.13</v>
      </c>
      <c r="E1026" s="16">
        <v>1399</v>
      </c>
    </row>
    <row r="1027" spans="1:5" x14ac:dyDescent="0.3">
      <c r="A1027" s="81" t="s">
        <v>2288</v>
      </c>
      <c r="B1027" s="16" t="s">
        <v>497</v>
      </c>
      <c r="C1027" s="16" t="s">
        <v>1679</v>
      </c>
      <c r="D1027" s="16">
        <v>25.33</v>
      </c>
      <c r="E1027" s="16">
        <v>1654</v>
      </c>
    </row>
    <row r="1028" spans="1:5" x14ac:dyDescent="0.3">
      <c r="A1028" s="81" t="s">
        <v>2288</v>
      </c>
      <c r="B1028" s="16" t="s">
        <v>499</v>
      </c>
      <c r="C1028" s="16" t="s">
        <v>500</v>
      </c>
      <c r="D1028" s="16">
        <v>25.44</v>
      </c>
      <c r="E1028" s="16">
        <v>2012</v>
      </c>
    </row>
    <row r="1029" spans="1:5" x14ac:dyDescent="0.3">
      <c r="A1029" s="81" t="s">
        <v>2288</v>
      </c>
      <c r="B1029" s="16" t="s">
        <v>501</v>
      </c>
      <c r="C1029" s="16" t="s">
        <v>494</v>
      </c>
      <c r="D1029" s="16">
        <v>25.96</v>
      </c>
      <c r="E1029" s="16">
        <v>2485</v>
      </c>
    </row>
    <row r="1030" spans="1:5" x14ac:dyDescent="0.3">
      <c r="A1030" s="81" t="s">
        <v>2324</v>
      </c>
      <c r="B1030" s="16" t="s">
        <v>3881</v>
      </c>
      <c r="C1030" s="16" t="s">
        <v>3882</v>
      </c>
      <c r="D1030" s="16">
        <v>20.03</v>
      </c>
      <c r="E1030" s="16">
        <v>1155</v>
      </c>
    </row>
    <row r="1031" spans="1:5" x14ac:dyDescent="0.3">
      <c r="A1031" s="81" t="s">
        <v>2324</v>
      </c>
      <c r="B1031" s="16" t="s">
        <v>3881</v>
      </c>
      <c r="C1031" s="16" t="s">
        <v>3883</v>
      </c>
      <c r="D1031" s="16">
        <v>18.72</v>
      </c>
      <c r="E1031" s="16">
        <v>1307</v>
      </c>
    </row>
    <row r="1032" spans="1:5" x14ac:dyDescent="0.3">
      <c r="A1032" s="81" t="s">
        <v>2324</v>
      </c>
      <c r="B1032" s="16" t="s">
        <v>3881</v>
      </c>
      <c r="C1032" s="16" t="s">
        <v>3884</v>
      </c>
      <c r="D1032" s="16">
        <v>19.600000000000001</v>
      </c>
      <c r="E1032" s="16">
        <v>1566</v>
      </c>
    </row>
    <row r="1033" spans="1:5" x14ac:dyDescent="0.3">
      <c r="A1033" s="81" t="s">
        <v>2324</v>
      </c>
      <c r="B1033" s="16" t="s">
        <v>3881</v>
      </c>
      <c r="C1033" s="16" t="s">
        <v>3885</v>
      </c>
      <c r="D1033" s="16">
        <v>20.81</v>
      </c>
      <c r="E1033" s="16">
        <v>2109</v>
      </c>
    </row>
    <row r="1034" spans="1:5" x14ac:dyDescent="0.3">
      <c r="A1034" s="81" t="s">
        <v>2366</v>
      </c>
      <c r="B1034" s="16" t="s">
        <v>515</v>
      </c>
      <c r="C1034" s="16" t="s">
        <v>519</v>
      </c>
      <c r="D1034" s="16">
        <v>22.15</v>
      </c>
      <c r="E1034" s="16">
        <v>1241</v>
      </c>
    </row>
    <row r="1035" spans="1:5" x14ac:dyDescent="0.3">
      <c r="A1035" s="81" t="s">
        <v>2366</v>
      </c>
      <c r="B1035" s="16" t="s">
        <v>520</v>
      </c>
      <c r="C1035" s="16" t="s">
        <v>1642</v>
      </c>
      <c r="D1035" s="16">
        <v>21.4</v>
      </c>
      <c r="E1035" s="16">
        <v>1431</v>
      </c>
    </row>
    <row r="1036" spans="1:5" x14ac:dyDescent="0.3">
      <c r="A1036" s="81" t="s">
        <v>2366</v>
      </c>
      <c r="B1036" s="16" t="s">
        <v>520</v>
      </c>
      <c r="C1036" s="16" t="s">
        <v>3886</v>
      </c>
      <c r="D1036" s="16">
        <v>21.75</v>
      </c>
      <c r="E1036" s="16">
        <v>1275</v>
      </c>
    </row>
    <row r="1037" spans="1:5" x14ac:dyDescent="0.3">
      <c r="A1037" s="81" t="s">
        <v>2398</v>
      </c>
      <c r="B1037" s="16" t="s">
        <v>459</v>
      </c>
      <c r="C1037" s="16" t="s">
        <v>456</v>
      </c>
      <c r="D1037" s="16">
        <v>24.95</v>
      </c>
      <c r="E1037" s="16">
        <v>1919</v>
      </c>
    </row>
    <row r="1038" spans="1:5" x14ac:dyDescent="0.3">
      <c r="A1038" s="81" t="s">
        <v>2398</v>
      </c>
      <c r="B1038" s="16" t="s">
        <v>459</v>
      </c>
      <c r="C1038" s="16" t="s">
        <v>489</v>
      </c>
      <c r="D1038" s="16">
        <v>24.23</v>
      </c>
      <c r="E1038" s="16">
        <v>1575</v>
      </c>
    </row>
    <row r="1039" spans="1:5" x14ac:dyDescent="0.3">
      <c r="A1039" s="81" t="s">
        <v>2413</v>
      </c>
      <c r="B1039" s="16" t="s">
        <v>1895</v>
      </c>
      <c r="C1039" s="16" t="s">
        <v>1898</v>
      </c>
      <c r="D1039" s="16">
        <v>21.25</v>
      </c>
      <c r="E1039" s="16">
        <v>1053</v>
      </c>
    </row>
    <row r="1040" spans="1:5" x14ac:dyDescent="0.3">
      <c r="A1040" s="81" t="s">
        <v>2413</v>
      </c>
      <c r="B1040" s="16" t="s">
        <v>522</v>
      </c>
      <c r="C1040" s="16" t="s">
        <v>1631</v>
      </c>
      <c r="D1040" s="16">
        <v>21.59</v>
      </c>
      <c r="E1040" s="16">
        <v>918</v>
      </c>
    </row>
    <row r="1041" spans="1:5" x14ac:dyDescent="0.3">
      <c r="A1041" s="81" t="s">
        <v>2413</v>
      </c>
      <c r="B1041" s="16" t="s">
        <v>522</v>
      </c>
      <c r="C1041" s="16" t="s">
        <v>3887</v>
      </c>
      <c r="D1041" s="16">
        <v>21.61</v>
      </c>
      <c r="E1041" s="16">
        <v>815</v>
      </c>
    </row>
    <row r="1042" spans="1:5" x14ac:dyDescent="0.3">
      <c r="A1042" s="81" t="s">
        <v>2438</v>
      </c>
      <c r="B1042" s="16" t="s">
        <v>509</v>
      </c>
      <c r="C1042" s="16" t="s">
        <v>3888</v>
      </c>
      <c r="D1042" s="16">
        <v>24.69</v>
      </c>
      <c r="E1042" s="16">
        <v>1203</v>
      </c>
    </row>
    <row r="1043" spans="1:5" x14ac:dyDescent="0.3">
      <c r="A1043" s="81" t="s">
        <v>2474</v>
      </c>
      <c r="B1043" s="16" t="s">
        <v>497</v>
      </c>
      <c r="C1043" s="16" t="s">
        <v>3879</v>
      </c>
      <c r="D1043" s="16">
        <v>26.9</v>
      </c>
      <c r="E1043" s="16">
        <v>1529</v>
      </c>
    </row>
    <row r="1044" spans="1:5" x14ac:dyDescent="0.3">
      <c r="A1044" s="81" t="s">
        <v>2475</v>
      </c>
      <c r="B1044" s="16" t="s">
        <v>453</v>
      </c>
      <c r="C1044" s="16" t="s">
        <v>1646</v>
      </c>
      <c r="D1044" s="16">
        <v>26.29</v>
      </c>
      <c r="E1044" s="16">
        <v>2002</v>
      </c>
    </row>
    <row r="1045" spans="1:5" x14ac:dyDescent="0.3">
      <c r="A1045" s="81" t="s">
        <v>2475</v>
      </c>
      <c r="B1045" s="16" t="s">
        <v>459</v>
      </c>
      <c r="C1045" s="16" t="s">
        <v>489</v>
      </c>
      <c r="D1045" s="16">
        <v>24.23</v>
      </c>
      <c r="E1045" s="16">
        <v>1575</v>
      </c>
    </row>
    <row r="1046" spans="1:5" x14ac:dyDescent="0.3">
      <c r="A1046" s="81" t="s">
        <v>2507</v>
      </c>
      <c r="B1046" s="16" t="s">
        <v>430</v>
      </c>
      <c r="C1046" s="16" t="s">
        <v>1134</v>
      </c>
      <c r="D1046" s="16">
        <v>22.67</v>
      </c>
      <c r="E1046" s="16">
        <v>1260</v>
      </c>
    </row>
    <row r="1047" spans="1:5" x14ac:dyDescent="0.3">
      <c r="A1047" s="81" t="s">
        <v>2507</v>
      </c>
      <c r="B1047" s="16" t="s">
        <v>430</v>
      </c>
      <c r="C1047" s="16" t="s">
        <v>3838</v>
      </c>
      <c r="D1047" s="16">
        <v>25.08</v>
      </c>
      <c r="E1047" s="16">
        <v>1564</v>
      </c>
    </row>
    <row r="1048" spans="1:5" x14ac:dyDescent="0.3">
      <c r="A1048" s="81" t="s">
        <v>2507</v>
      </c>
      <c r="B1048" s="16" t="s">
        <v>430</v>
      </c>
      <c r="C1048" s="16" t="s">
        <v>1269</v>
      </c>
      <c r="D1048" s="16">
        <v>25.86</v>
      </c>
      <c r="E1048" s="16">
        <v>1918</v>
      </c>
    </row>
    <row r="1049" spans="1:5" x14ac:dyDescent="0.3">
      <c r="A1049" s="81" t="s">
        <v>2507</v>
      </c>
      <c r="B1049" s="16" t="s">
        <v>1318</v>
      </c>
      <c r="C1049" s="16" t="s">
        <v>3834</v>
      </c>
      <c r="D1049" s="16">
        <v>26.13</v>
      </c>
      <c r="E1049" s="16">
        <v>1755</v>
      </c>
    </row>
    <row r="1050" spans="1:5" x14ac:dyDescent="0.3">
      <c r="A1050" s="81" t="s">
        <v>2519</v>
      </c>
      <c r="B1050" s="16" t="s">
        <v>430</v>
      </c>
      <c r="C1050" s="16" t="s">
        <v>1269</v>
      </c>
      <c r="D1050" s="16">
        <v>25.86</v>
      </c>
      <c r="E1050" s="16">
        <v>1918</v>
      </c>
    </row>
    <row r="1051" spans="1:5" x14ac:dyDescent="0.3">
      <c r="A1051" s="81" t="s">
        <v>2519</v>
      </c>
      <c r="B1051" s="16" t="s">
        <v>430</v>
      </c>
      <c r="C1051" s="16" t="s">
        <v>1320</v>
      </c>
      <c r="D1051" s="16">
        <v>24.87</v>
      </c>
      <c r="E1051" s="16">
        <v>1437</v>
      </c>
    </row>
    <row r="1052" spans="1:5" x14ac:dyDescent="0.3">
      <c r="A1052" s="81" t="s">
        <v>2519</v>
      </c>
      <c r="B1052" s="16" t="s">
        <v>430</v>
      </c>
      <c r="C1052" s="16" t="s">
        <v>639</v>
      </c>
      <c r="D1052" s="16">
        <v>22.25</v>
      </c>
      <c r="E1052" s="16">
        <v>1359</v>
      </c>
    </row>
    <row r="1053" spans="1:5" x14ac:dyDescent="0.3">
      <c r="A1053" s="81" t="s">
        <v>2519</v>
      </c>
      <c r="B1053" s="16" t="s">
        <v>430</v>
      </c>
      <c r="C1053" s="16" t="s">
        <v>3903</v>
      </c>
      <c r="D1053" s="16">
        <v>22.15</v>
      </c>
      <c r="E1053" s="16">
        <v>1362</v>
      </c>
    </row>
    <row r="1054" spans="1:5" x14ac:dyDescent="0.3">
      <c r="A1054" s="81" t="s">
        <v>2519</v>
      </c>
      <c r="B1054" s="16" t="s">
        <v>430</v>
      </c>
      <c r="C1054" s="16" t="s">
        <v>1134</v>
      </c>
      <c r="D1054" s="16">
        <v>22.67</v>
      </c>
      <c r="E1054" s="16">
        <v>1260</v>
      </c>
    </row>
    <row r="1055" spans="1:5" x14ac:dyDescent="0.3">
      <c r="A1055" s="81" t="s">
        <v>2519</v>
      </c>
      <c r="B1055" s="16" t="s">
        <v>430</v>
      </c>
      <c r="C1055" s="16" t="s">
        <v>1133</v>
      </c>
      <c r="D1055" s="16">
        <v>24.82</v>
      </c>
      <c r="E1055" s="16">
        <v>791</v>
      </c>
    </row>
    <row r="1056" spans="1:5" x14ac:dyDescent="0.3">
      <c r="A1056" s="81" t="s">
        <v>2519</v>
      </c>
      <c r="B1056" s="16" t="s">
        <v>430</v>
      </c>
      <c r="C1056" s="16" t="s">
        <v>1537</v>
      </c>
      <c r="D1056" s="16">
        <v>27.21</v>
      </c>
      <c r="E1056" s="16">
        <v>897</v>
      </c>
    </row>
    <row r="1057" spans="1:5" x14ac:dyDescent="0.3">
      <c r="A1057" s="81" t="s">
        <v>2550</v>
      </c>
      <c r="B1057" s="16" t="s">
        <v>430</v>
      </c>
      <c r="C1057" s="16" t="s">
        <v>639</v>
      </c>
      <c r="D1057" s="16">
        <v>22.25</v>
      </c>
      <c r="E1057" s="16">
        <v>1359</v>
      </c>
    </row>
    <row r="1058" spans="1:5" x14ac:dyDescent="0.3">
      <c r="A1058" s="81" t="s">
        <v>2588</v>
      </c>
      <c r="B1058" s="16" t="s">
        <v>3881</v>
      </c>
      <c r="C1058" s="16" t="s">
        <v>3904</v>
      </c>
      <c r="D1058" s="16">
        <v>23.65</v>
      </c>
      <c r="E1058" s="16">
        <v>1931</v>
      </c>
    </row>
    <row r="1059" spans="1:5" x14ac:dyDescent="0.3">
      <c r="A1059" s="81" t="s">
        <v>2588</v>
      </c>
      <c r="B1059" s="16" t="s">
        <v>3881</v>
      </c>
      <c r="C1059" s="16" t="s">
        <v>3884</v>
      </c>
      <c r="D1059" s="16">
        <v>19.600000000000001</v>
      </c>
      <c r="E1059" s="16">
        <v>1566</v>
      </c>
    </row>
    <row r="1060" spans="1:5" x14ac:dyDescent="0.3">
      <c r="A1060" s="81" t="s">
        <v>2588</v>
      </c>
      <c r="B1060" s="16" t="s">
        <v>3881</v>
      </c>
      <c r="C1060" s="16" t="s">
        <v>3885</v>
      </c>
      <c r="D1060" s="16">
        <v>20.81</v>
      </c>
      <c r="E1060" s="16">
        <v>2109</v>
      </c>
    </row>
    <row r="1061" spans="1:5" x14ac:dyDescent="0.3">
      <c r="A1061" s="81" t="s">
        <v>2594</v>
      </c>
      <c r="B1061" s="16" t="s">
        <v>3881</v>
      </c>
      <c r="C1061" s="16" t="s">
        <v>3885</v>
      </c>
      <c r="D1061" s="16">
        <v>20.81</v>
      </c>
      <c r="E1061" s="16">
        <v>2109</v>
      </c>
    </row>
    <row r="1062" spans="1:5" x14ac:dyDescent="0.3">
      <c r="A1062" s="81" t="s">
        <v>2598</v>
      </c>
      <c r="B1062" s="16" t="s">
        <v>3881</v>
      </c>
      <c r="C1062" s="16" t="s">
        <v>3904</v>
      </c>
      <c r="D1062" s="16">
        <v>23.65</v>
      </c>
      <c r="E1062" s="16">
        <v>1931</v>
      </c>
    </row>
    <row r="1063" spans="1:5" x14ac:dyDescent="0.3">
      <c r="A1063" s="81" t="s">
        <v>2598</v>
      </c>
      <c r="B1063" s="16" t="s">
        <v>3881</v>
      </c>
      <c r="C1063" s="16" t="s">
        <v>3885</v>
      </c>
      <c r="D1063" s="16">
        <v>20.81</v>
      </c>
      <c r="E1063" s="16">
        <v>2109</v>
      </c>
    </row>
    <row r="1064" spans="1:5" x14ac:dyDescent="0.3">
      <c r="A1064" s="81" t="s">
        <v>2598</v>
      </c>
      <c r="B1064" s="16" t="s">
        <v>3881</v>
      </c>
      <c r="C1064" s="16" t="s">
        <v>3884</v>
      </c>
      <c r="D1064" s="16">
        <v>19.600000000000001</v>
      </c>
      <c r="E1064" s="16">
        <v>1566</v>
      </c>
    </row>
    <row r="1065" spans="1:5" x14ac:dyDescent="0.3">
      <c r="A1065" s="81" t="s">
        <v>2598</v>
      </c>
      <c r="B1065" s="16" t="s">
        <v>3881</v>
      </c>
      <c r="C1065" s="16" t="s">
        <v>3905</v>
      </c>
      <c r="D1065" s="16">
        <v>22.34</v>
      </c>
      <c r="E1065" s="16">
        <v>1937</v>
      </c>
    </row>
    <row r="1066" spans="1:5" x14ac:dyDescent="0.3">
      <c r="A1066" s="81" t="s">
        <v>2598</v>
      </c>
      <c r="B1066" s="16" t="s">
        <v>3881</v>
      </c>
      <c r="C1066" s="16" t="s">
        <v>3882</v>
      </c>
      <c r="D1066" s="16">
        <v>20.03</v>
      </c>
      <c r="E1066" s="16">
        <v>1155</v>
      </c>
    </row>
    <row r="1067" spans="1:5" x14ac:dyDescent="0.3">
      <c r="A1067" s="81" t="s">
        <v>2598</v>
      </c>
      <c r="B1067" s="16" t="s">
        <v>3881</v>
      </c>
      <c r="C1067" s="16" t="s">
        <v>3906</v>
      </c>
      <c r="D1067" s="16">
        <v>21.09</v>
      </c>
      <c r="E1067" s="16">
        <v>1328</v>
      </c>
    </row>
    <row r="1068" spans="1:5" x14ac:dyDescent="0.3">
      <c r="A1068" s="81" t="s">
        <v>2625</v>
      </c>
      <c r="B1068" s="16" t="s">
        <v>3881</v>
      </c>
      <c r="C1068" s="16" t="s">
        <v>3907</v>
      </c>
      <c r="D1068" s="16">
        <v>24.19</v>
      </c>
      <c r="E1068" s="16">
        <v>1745</v>
      </c>
    </row>
    <row r="1069" spans="1:5" x14ac:dyDescent="0.3">
      <c r="A1069" s="81" t="s">
        <v>2625</v>
      </c>
      <c r="B1069" s="16" t="s">
        <v>3881</v>
      </c>
      <c r="C1069" s="16" t="s">
        <v>3908</v>
      </c>
      <c r="D1069" s="16">
        <v>23.4</v>
      </c>
      <c r="E1069" s="16">
        <v>2193</v>
      </c>
    </row>
    <row r="1070" spans="1:5" x14ac:dyDescent="0.3">
      <c r="A1070" s="81" t="s">
        <v>2625</v>
      </c>
      <c r="B1070" s="16" t="s">
        <v>3881</v>
      </c>
      <c r="C1070" s="16" t="s">
        <v>3909</v>
      </c>
      <c r="D1070" s="16">
        <v>22.48</v>
      </c>
      <c r="E1070" s="16">
        <v>2410</v>
      </c>
    </row>
    <row r="1071" spans="1:5" x14ac:dyDescent="0.3">
      <c r="A1071" s="81" t="s">
        <v>2625</v>
      </c>
      <c r="B1071" s="16" t="s">
        <v>3881</v>
      </c>
      <c r="C1071" s="16" t="s">
        <v>3885</v>
      </c>
      <c r="D1071" s="16">
        <v>20.81</v>
      </c>
      <c r="E1071" s="16">
        <v>2109</v>
      </c>
    </row>
    <row r="1072" spans="1:5" x14ac:dyDescent="0.3">
      <c r="A1072" s="81" t="s">
        <v>2625</v>
      </c>
      <c r="B1072" s="16" t="s">
        <v>3881</v>
      </c>
      <c r="C1072" s="16" t="s">
        <v>3910</v>
      </c>
      <c r="D1072" s="16">
        <v>22.33</v>
      </c>
      <c r="E1072" s="16">
        <v>2387</v>
      </c>
    </row>
    <row r="1073" spans="1:5" x14ac:dyDescent="0.3">
      <c r="A1073" s="81" t="s">
        <v>2625</v>
      </c>
      <c r="B1073" s="16" t="s">
        <v>3881</v>
      </c>
      <c r="C1073" s="16" t="s">
        <v>3905</v>
      </c>
      <c r="D1073" s="16">
        <v>22.34</v>
      </c>
      <c r="E1073" s="16">
        <v>1937</v>
      </c>
    </row>
    <row r="1074" spans="1:5" x14ac:dyDescent="0.3">
      <c r="A1074" s="81" t="s">
        <v>2625</v>
      </c>
      <c r="B1074" s="16" t="s">
        <v>3881</v>
      </c>
      <c r="C1074" s="16" t="s">
        <v>3882</v>
      </c>
      <c r="D1074" s="16">
        <v>20.03</v>
      </c>
      <c r="E1074" s="16">
        <v>1155</v>
      </c>
    </row>
    <row r="1075" spans="1:5" x14ac:dyDescent="0.3">
      <c r="A1075" s="81" t="s">
        <v>2634</v>
      </c>
      <c r="B1075" s="16" t="s">
        <v>3881</v>
      </c>
      <c r="C1075" s="16" t="s">
        <v>3907</v>
      </c>
      <c r="D1075" s="16">
        <v>24.19</v>
      </c>
      <c r="E1075" s="16">
        <v>1745</v>
      </c>
    </row>
    <row r="1076" spans="1:5" x14ac:dyDescent="0.3">
      <c r="A1076" s="81" t="s">
        <v>2634</v>
      </c>
      <c r="B1076" s="16" t="s">
        <v>3881</v>
      </c>
      <c r="C1076" s="16" t="s">
        <v>3908</v>
      </c>
      <c r="D1076" s="16">
        <v>23.4</v>
      </c>
      <c r="E1076" s="16">
        <v>2193</v>
      </c>
    </row>
    <row r="1077" spans="1:5" x14ac:dyDescent="0.3">
      <c r="A1077" s="81" t="s">
        <v>2634</v>
      </c>
      <c r="B1077" s="16" t="s">
        <v>3881</v>
      </c>
      <c r="C1077" s="16" t="s">
        <v>3904</v>
      </c>
      <c r="D1077" s="16">
        <v>23.65</v>
      </c>
      <c r="E1077" s="16">
        <v>1931</v>
      </c>
    </row>
    <row r="1078" spans="1:5" x14ac:dyDescent="0.3">
      <c r="A1078" s="81" t="s">
        <v>2634</v>
      </c>
      <c r="B1078" s="16" t="s">
        <v>3881</v>
      </c>
      <c r="C1078" s="16" t="s">
        <v>3909</v>
      </c>
      <c r="D1078" s="16">
        <v>22.48</v>
      </c>
      <c r="E1078" s="16">
        <v>2410</v>
      </c>
    </row>
    <row r="1079" spans="1:5" x14ac:dyDescent="0.3">
      <c r="A1079" s="81" t="s">
        <v>2634</v>
      </c>
      <c r="B1079" s="16" t="s">
        <v>3881</v>
      </c>
      <c r="C1079" s="16" t="s">
        <v>3885</v>
      </c>
      <c r="D1079" s="16">
        <v>20.81</v>
      </c>
      <c r="E1079" s="16">
        <v>2109</v>
      </c>
    </row>
    <row r="1080" spans="1:5" x14ac:dyDescent="0.3">
      <c r="A1080" s="81" t="s">
        <v>2634</v>
      </c>
      <c r="B1080" s="16" t="s">
        <v>3881</v>
      </c>
      <c r="C1080" s="16" t="s">
        <v>3884</v>
      </c>
      <c r="D1080" s="16">
        <v>19.600000000000001</v>
      </c>
      <c r="E1080" s="16">
        <v>1566</v>
      </c>
    </row>
    <row r="1081" spans="1:5" x14ac:dyDescent="0.3">
      <c r="A1081" s="81" t="s">
        <v>2634</v>
      </c>
      <c r="B1081" s="16" t="s">
        <v>3881</v>
      </c>
      <c r="C1081" s="16" t="s">
        <v>3882</v>
      </c>
      <c r="D1081" s="16">
        <v>20.03</v>
      </c>
      <c r="E1081" s="16">
        <v>1155</v>
      </c>
    </row>
    <row r="1082" spans="1:5" x14ac:dyDescent="0.3">
      <c r="A1082" s="81" t="s">
        <v>2637</v>
      </c>
      <c r="B1082" s="16" t="s">
        <v>3881</v>
      </c>
      <c r="C1082" s="16" t="s">
        <v>3910</v>
      </c>
      <c r="D1082" s="16">
        <v>22.33</v>
      </c>
      <c r="E1082" s="16">
        <v>2387</v>
      </c>
    </row>
    <row r="1083" spans="1:5" x14ac:dyDescent="0.3">
      <c r="A1083" s="81" t="s">
        <v>2638</v>
      </c>
      <c r="B1083" s="16" t="s">
        <v>3881</v>
      </c>
      <c r="C1083" s="16" t="s">
        <v>3885</v>
      </c>
      <c r="D1083" s="16">
        <v>20.81</v>
      </c>
      <c r="E1083" s="16">
        <v>2109</v>
      </c>
    </row>
    <row r="1084" spans="1:5" x14ac:dyDescent="0.3">
      <c r="A1084" s="81" t="s">
        <v>2638</v>
      </c>
      <c r="B1084" s="16" t="s">
        <v>3881</v>
      </c>
      <c r="C1084" s="16" t="s">
        <v>3882</v>
      </c>
      <c r="D1084" s="16">
        <v>20.03</v>
      </c>
      <c r="E1084" s="16">
        <v>1155</v>
      </c>
    </row>
    <row r="1085" spans="1:5" x14ac:dyDescent="0.3">
      <c r="A1085" s="81" t="s">
        <v>2680</v>
      </c>
      <c r="B1085" s="16" t="s">
        <v>3881</v>
      </c>
      <c r="C1085" s="16" t="s">
        <v>3906</v>
      </c>
      <c r="D1085" s="16">
        <v>21.09</v>
      </c>
      <c r="E1085" s="16">
        <v>1328</v>
      </c>
    </row>
    <row r="1086" spans="1:5" x14ac:dyDescent="0.3">
      <c r="A1086" s="81" t="s">
        <v>2685</v>
      </c>
      <c r="B1086" s="16" t="s">
        <v>3881</v>
      </c>
      <c r="C1086" s="16" t="s">
        <v>3907</v>
      </c>
      <c r="D1086" s="16">
        <v>24.19</v>
      </c>
      <c r="E1086" s="16">
        <v>1745</v>
      </c>
    </row>
    <row r="1087" spans="1:5" x14ac:dyDescent="0.3">
      <c r="A1087" s="81" t="s">
        <v>2685</v>
      </c>
      <c r="B1087" s="16" t="s">
        <v>3881</v>
      </c>
      <c r="C1087" s="16" t="s">
        <v>3904</v>
      </c>
      <c r="D1087" s="16">
        <v>23.65</v>
      </c>
      <c r="E1087" s="16">
        <v>1931</v>
      </c>
    </row>
    <row r="1088" spans="1:5" x14ac:dyDescent="0.3">
      <c r="A1088" s="81" t="s">
        <v>2685</v>
      </c>
      <c r="B1088" s="16" t="s">
        <v>3881</v>
      </c>
      <c r="C1088" s="16" t="s">
        <v>3908</v>
      </c>
      <c r="D1088" s="16">
        <v>23.4</v>
      </c>
      <c r="E1088" s="16">
        <v>2193</v>
      </c>
    </row>
    <row r="1089" spans="1:5" x14ac:dyDescent="0.3">
      <c r="A1089" s="81" t="s">
        <v>2685</v>
      </c>
      <c r="B1089" s="16" t="s">
        <v>3881</v>
      </c>
      <c r="C1089" s="16" t="s">
        <v>3885</v>
      </c>
      <c r="D1089" s="16">
        <v>20.81</v>
      </c>
      <c r="E1089" s="16">
        <v>2109</v>
      </c>
    </row>
    <row r="1090" spans="1:5" x14ac:dyDescent="0.3">
      <c r="A1090" s="81" t="s">
        <v>2685</v>
      </c>
      <c r="B1090" s="16" t="s">
        <v>3881</v>
      </c>
      <c r="C1090" s="16" t="s">
        <v>3884</v>
      </c>
      <c r="D1090" s="16">
        <v>19.600000000000001</v>
      </c>
      <c r="E1090" s="16">
        <v>1566</v>
      </c>
    </row>
    <row r="1091" spans="1:5" x14ac:dyDescent="0.3">
      <c r="A1091" s="81" t="s">
        <v>2685</v>
      </c>
      <c r="B1091" s="16" t="s">
        <v>3881</v>
      </c>
      <c r="C1091" s="16" t="s">
        <v>3882</v>
      </c>
      <c r="D1091" s="16">
        <v>20.03</v>
      </c>
      <c r="E1091" s="16">
        <v>1155</v>
      </c>
    </row>
    <row r="1092" spans="1:5" x14ac:dyDescent="0.3">
      <c r="A1092" s="81" t="s">
        <v>2690</v>
      </c>
      <c r="B1092" s="16" t="s">
        <v>3881</v>
      </c>
      <c r="C1092" s="16" t="s">
        <v>3885</v>
      </c>
      <c r="D1092" s="16">
        <v>20.81</v>
      </c>
      <c r="E1092" s="16">
        <v>2109</v>
      </c>
    </row>
    <row r="1093" spans="1:5" x14ac:dyDescent="0.3">
      <c r="A1093" s="81" t="s">
        <v>2690</v>
      </c>
      <c r="B1093" s="16" t="s">
        <v>3881</v>
      </c>
      <c r="C1093" s="16" t="s">
        <v>3882</v>
      </c>
      <c r="D1093" s="16">
        <v>20.03</v>
      </c>
      <c r="E1093" s="16">
        <v>1155</v>
      </c>
    </row>
    <row r="1094" spans="1:5" x14ac:dyDescent="0.3">
      <c r="A1094" s="81" t="s">
        <v>2691</v>
      </c>
      <c r="B1094" s="16" t="s">
        <v>3881</v>
      </c>
      <c r="C1094" s="16" t="s">
        <v>3906</v>
      </c>
      <c r="D1094" s="16">
        <v>21.09</v>
      </c>
      <c r="E1094" s="16">
        <v>1328</v>
      </c>
    </row>
    <row r="1095" spans="1:5" x14ac:dyDescent="0.3">
      <c r="A1095" s="81" t="s">
        <v>2692</v>
      </c>
      <c r="B1095" s="16" t="s">
        <v>3881</v>
      </c>
      <c r="C1095" s="16" t="s">
        <v>3885</v>
      </c>
      <c r="D1095" s="16">
        <v>20.81</v>
      </c>
      <c r="E1095" s="16">
        <v>2109</v>
      </c>
    </row>
    <row r="1096" spans="1:5" x14ac:dyDescent="0.3">
      <c r="A1096" s="81" t="s">
        <v>2692</v>
      </c>
      <c r="B1096" s="16" t="s">
        <v>3881</v>
      </c>
      <c r="C1096" s="16" t="s">
        <v>3884</v>
      </c>
      <c r="D1096" s="16">
        <v>19.600000000000001</v>
      </c>
      <c r="E1096" s="16">
        <v>1566</v>
      </c>
    </row>
    <row r="1097" spans="1:5" x14ac:dyDescent="0.3">
      <c r="A1097" s="81" t="s">
        <v>2695</v>
      </c>
      <c r="B1097" s="16" t="s">
        <v>3881</v>
      </c>
      <c r="C1097" s="16" t="s">
        <v>3907</v>
      </c>
      <c r="D1097" s="16">
        <v>24.19</v>
      </c>
      <c r="E1097" s="16">
        <v>1745</v>
      </c>
    </row>
    <row r="1098" spans="1:5" x14ac:dyDescent="0.3">
      <c r="A1098" s="81" t="s">
        <v>2695</v>
      </c>
      <c r="B1098" s="16" t="s">
        <v>3881</v>
      </c>
      <c r="C1098" s="16" t="s">
        <v>3925</v>
      </c>
      <c r="D1098" s="16">
        <v>26.26</v>
      </c>
      <c r="E1098" s="16">
        <v>1453</v>
      </c>
    </row>
    <row r="1099" spans="1:5" x14ac:dyDescent="0.3">
      <c r="A1099" s="81" t="s">
        <v>2695</v>
      </c>
      <c r="B1099" s="16" t="s">
        <v>3881</v>
      </c>
      <c r="C1099" s="16" t="s">
        <v>3926</v>
      </c>
      <c r="D1099" s="16">
        <v>25.32</v>
      </c>
      <c r="E1099" s="16">
        <v>1203</v>
      </c>
    </row>
    <row r="1100" spans="1:5" x14ac:dyDescent="0.3">
      <c r="A1100" s="81" t="s">
        <v>2695</v>
      </c>
      <c r="B1100" s="16" t="s">
        <v>3881</v>
      </c>
      <c r="C1100" s="16" t="s">
        <v>3927</v>
      </c>
      <c r="D1100" s="16">
        <v>24.35</v>
      </c>
      <c r="E1100" s="16">
        <v>913</v>
      </c>
    </row>
    <row r="1101" spans="1:5" x14ac:dyDescent="0.3">
      <c r="A1101" s="81" t="s">
        <v>2695</v>
      </c>
      <c r="B1101" s="16" t="s">
        <v>3881</v>
      </c>
      <c r="C1101" s="16" t="s">
        <v>3928</v>
      </c>
      <c r="D1101" s="16">
        <v>19.47</v>
      </c>
      <c r="E1101" s="16">
        <v>1242</v>
      </c>
    </row>
    <row r="1102" spans="1:5" x14ac:dyDescent="0.3">
      <c r="A1102" s="81" t="s">
        <v>2701</v>
      </c>
      <c r="B1102" s="16" t="s">
        <v>3881</v>
      </c>
      <c r="C1102" s="16" t="s">
        <v>3906</v>
      </c>
      <c r="D1102" s="16">
        <v>21.09</v>
      </c>
      <c r="E1102" s="16">
        <v>1328</v>
      </c>
    </row>
    <row r="1103" spans="1:5" x14ac:dyDescent="0.3">
      <c r="A1103" s="81" t="s">
        <v>2705</v>
      </c>
      <c r="B1103" s="16" t="s">
        <v>3881</v>
      </c>
      <c r="C1103" s="16" t="s">
        <v>3885</v>
      </c>
      <c r="D1103" s="16">
        <v>20.81</v>
      </c>
      <c r="E1103" s="16">
        <v>2109</v>
      </c>
    </row>
    <row r="1104" spans="1:5" x14ac:dyDescent="0.3">
      <c r="A1104" s="81" t="s">
        <v>2736</v>
      </c>
      <c r="B1104" s="16" t="s">
        <v>3881</v>
      </c>
      <c r="C1104" s="16" t="s">
        <v>3907</v>
      </c>
      <c r="D1104" s="16">
        <v>24.19</v>
      </c>
      <c r="E1104" s="16">
        <v>1745</v>
      </c>
    </row>
    <row r="1105" spans="1:5" x14ac:dyDescent="0.3">
      <c r="A1105" s="81" t="s">
        <v>2736</v>
      </c>
      <c r="B1105" s="16" t="s">
        <v>3881</v>
      </c>
      <c r="C1105" s="16" t="s">
        <v>3930</v>
      </c>
      <c r="D1105" s="16">
        <v>20.59</v>
      </c>
      <c r="E1105" s="16">
        <v>1139</v>
      </c>
    </row>
    <row r="1106" spans="1:5" x14ac:dyDescent="0.3">
      <c r="A1106" s="81" t="s">
        <v>2739</v>
      </c>
      <c r="B1106" s="16" t="s">
        <v>3881</v>
      </c>
      <c r="C1106" s="16" t="s">
        <v>3885</v>
      </c>
      <c r="D1106" s="16">
        <v>20.81</v>
      </c>
      <c r="E1106" s="16">
        <v>2109</v>
      </c>
    </row>
    <row r="1107" spans="1:5" x14ac:dyDescent="0.3">
      <c r="A1107" s="81" t="s">
        <v>2739</v>
      </c>
      <c r="B1107" s="16" t="s">
        <v>3881</v>
      </c>
      <c r="C1107" s="16" t="s">
        <v>3884</v>
      </c>
      <c r="D1107" s="16">
        <v>19.600000000000001</v>
      </c>
      <c r="E1107" s="16">
        <v>1566</v>
      </c>
    </row>
    <row r="1108" spans="1:5" x14ac:dyDescent="0.3">
      <c r="A1108" s="81" t="s">
        <v>2739</v>
      </c>
      <c r="B1108" s="16" t="s">
        <v>3881</v>
      </c>
      <c r="C1108" s="16" t="s">
        <v>3882</v>
      </c>
      <c r="D1108" s="16">
        <v>20.03</v>
      </c>
      <c r="E1108" s="16">
        <v>1155</v>
      </c>
    </row>
    <row r="1109" spans="1:5" x14ac:dyDescent="0.3">
      <c r="A1109" s="81" t="s">
        <v>2770</v>
      </c>
      <c r="B1109" s="16" t="s">
        <v>3931</v>
      </c>
      <c r="C1109" s="16" t="s">
        <v>3933</v>
      </c>
      <c r="D1109" s="16">
        <v>14.04</v>
      </c>
      <c r="E1109" s="16">
        <v>1316</v>
      </c>
    </row>
    <row r="1110" spans="1:5" x14ac:dyDescent="0.3">
      <c r="A1110" s="81" t="s">
        <v>2774</v>
      </c>
      <c r="B1110" s="16" t="s">
        <v>3931</v>
      </c>
      <c r="C1110" s="16" t="s">
        <v>3934</v>
      </c>
      <c r="D1110" s="16">
        <v>14.04</v>
      </c>
      <c r="E1110" s="16">
        <v>1316</v>
      </c>
    </row>
    <row r="1111" spans="1:5" x14ac:dyDescent="0.3">
      <c r="A1111" s="81" t="s">
        <v>2774</v>
      </c>
      <c r="B1111" s="16" t="s">
        <v>3931</v>
      </c>
      <c r="C1111" s="16" t="s">
        <v>3935</v>
      </c>
      <c r="D1111" s="16">
        <v>17.03</v>
      </c>
      <c r="E1111" s="16">
        <v>954</v>
      </c>
    </row>
    <row r="1112" spans="1:5" x14ac:dyDescent="0.3">
      <c r="A1112" s="81" t="s">
        <v>2774</v>
      </c>
      <c r="B1112" s="16" t="s">
        <v>3931</v>
      </c>
      <c r="C1112" s="16" t="s">
        <v>3936</v>
      </c>
      <c r="D1112" s="16">
        <v>14.04</v>
      </c>
      <c r="E1112" s="16">
        <v>1316</v>
      </c>
    </row>
    <row r="1113" spans="1:5" x14ac:dyDescent="0.3">
      <c r="A1113" s="81" t="s">
        <v>2774</v>
      </c>
      <c r="B1113" s="16" t="s">
        <v>3931</v>
      </c>
      <c r="C1113" s="16" t="s">
        <v>3937</v>
      </c>
      <c r="D1113" s="16">
        <v>14.04</v>
      </c>
      <c r="E1113" s="16">
        <v>1316</v>
      </c>
    </row>
    <row r="1114" spans="1:5" x14ac:dyDescent="0.3">
      <c r="A1114" s="81" t="s">
        <v>2784</v>
      </c>
      <c r="B1114" s="16" t="s">
        <v>3931</v>
      </c>
      <c r="C1114" s="16" t="s">
        <v>3938</v>
      </c>
      <c r="D1114" s="16">
        <v>14.04</v>
      </c>
      <c r="E1114" s="16">
        <v>1316</v>
      </c>
    </row>
    <row r="1115" spans="1:5" x14ac:dyDescent="0.3">
      <c r="A1115" s="81" t="s">
        <v>2788</v>
      </c>
      <c r="B1115" s="16" t="s">
        <v>3931</v>
      </c>
      <c r="C1115" s="16" t="s">
        <v>3938</v>
      </c>
      <c r="D1115" s="16">
        <v>14.04</v>
      </c>
      <c r="E1115" s="16">
        <v>1316</v>
      </c>
    </row>
    <row r="1116" spans="1:5" x14ac:dyDescent="0.3">
      <c r="A1116" s="81" t="s">
        <v>2788</v>
      </c>
      <c r="B1116" s="16" t="s">
        <v>3931</v>
      </c>
      <c r="C1116" s="16" t="s">
        <v>3935</v>
      </c>
      <c r="D1116" s="16">
        <v>17.03</v>
      </c>
      <c r="E1116" s="16">
        <v>954</v>
      </c>
    </row>
    <row r="1117" spans="1:5" x14ac:dyDescent="0.3">
      <c r="A1117" s="81" t="s">
        <v>2918</v>
      </c>
      <c r="B1117" s="16" t="s">
        <v>430</v>
      </c>
      <c r="C1117" s="16" t="s">
        <v>1269</v>
      </c>
      <c r="D1117" s="16">
        <v>25.86</v>
      </c>
      <c r="E1117" s="16">
        <v>1918</v>
      </c>
    </row>
    <row r="1118" spans="1:5" x14ac:dyDescent="0.3">
      <c r="A1118" s="81" t="s">
        <v>2918</v>
      </c>
      <c r="B1118" s="16" t="s">
        <v>430</v>
      </c>
      <c r="C1118" s="16" t="s">
        <v>1320</v>
      </c>
      <c r="D1118" s="16">
        <v>24.87</v>
      </c>
      <c r="E1118" s="16">
        <v>1427</v>
      </c>
    </row>
    <row r="1119" spans="1:5" x14ac:dyDescent="0.3">
      <c r="A1119" s="81" t="s">
        <v>2918</v>
      </c>
      <c r="B1119" s="16" t="s">
        <v>430</v>
      </c>
      <c r="C1119" s="16" t="s">
        <v>639</v>
      </c>
      <c r="D1119" s="16">
        <v>22.25</v>
      </c>
      <c r="E1119" s="16">
        <v>1359</v>
      </c>
    </row>
    <row r="1120" spans="1:5" x14ac:dyDescent="0.3">
      <c r="A1120" s="81" t="s">
        <v>2918</v>
      </c>
      <c r="B1120" s="16" t="s">
        <v>430</v>
      </c>
      <c r="C1120" s="16" t="s">
        <v>1134</v>
      </c>
      <c r="D1120" s="16">
        <v>22.67</v>
      </c>
      <c r="E1120" s="16">
        <v>1260</v>
      </c>
    </row>
    <row r="1121" spans="1:5" x14ac:dyDescent="0.3">
      <c r="A1121" s="81" t="s">
        <v>2918</v>
      </c>
      <c r="B1121" s="16" t="s">
        <v>430</v>
      </c>
      <c r="C1121" s="16" t="s">
        <v>1135</v>
      </c>
      <c r="D1121" s="16">
        <v>23.62</v>
      </c>
      <c r="E1121" s="16">
        <v>1238</v>
      </c>
    </row>
    <row r="1122" spans="1:5" x14ac:dyDescent="0.3">
      <c r="A1122" s="81" t="s">
        <v>2918</v>
      </c>
      <c r="B1122" s="16" t="s">
        <v>430</v>
      </c>
      <c r="C1122" s="16" t="s">
        <v>3838</v>
      </c>
      <c r="D1122" s="16">
        <v>25.08</v>
      </c>
      <c r="E1122" s="16">
        <v>1918</v>
      </c>
    </row>
    <row r="1123" spans="1:5" x14ac:dyDescent="0.3">
      <c r="A1123" s="81" t="s">
        <v>2918</v>
      </c>
      <c r="B1123" s="16" t="s">
        <v>430</v>
      </c>
      <c r="C1123" s="16" t="s">
        <v>3939</v>
      </c>
      <c r="D1123" s="16">
        <v>27.36</v>
      </c>
      <c r="E1123" s="16">
        <v>1485</v>
      </c>
    </row>
    <row r="1124" spans="1:5" x14ac:dyDescent="0.3">
      <c r="A1124" s="81" t="s">
        <v>2918</v>
      </c>
      <c r="B1124" s="16" t="s">
        <v>430</v>
      </c>
      <c r="C1124" s="16" t="s">
        <v>1537</v>
      </c>
      <c r="D1124" s="16">
        <v>27.21</v>
      </c>
      <c r="E1124" s="16">
        <v>897</v>
      </c>
    </row>
    <row r="1125" spans="1:5" x14ac:dyDescent="0.3">
      <c r="A1125" s="81" t="s">
        <v>2918</v>
      </c>
      <c r="B1125" s="16" t="s">
        <v>430</v>
      </c>
      <c r="C1125" s="16" t="s">
        <v>1133</v>
      </c>
      <c r="D1125" s="16">
        <v>24.82</v>
      </c>
      <c r="E1125" s="16">
        <v>791</v>
      </c>
    </row>
    <row r="1126" spans="1:5" x14ac:dyDescent="0.3">
      <c r="A1126" s="81" t="s">
        <v>2918</v>
      </c>
      <c r="B1126" s="16" t="s">
        <v>430</v>
      </c>
      <c r="C1126" s="16" t="s">
        <v>1132</v>
      </c>
      <c r="D1126" s="16">
        <v>25.11</v>
      </c>
      <c r="E1126" s="16">
        <v>946</v>
      </c>
    </row>
    <row r="1127" spans="1:5" x14ac:dyDescent="0.3">
      <c r="A1127" s="81" t="s">
        <v>2918</v>
      </c>
      <c r="B1127" s="16" t="s">
        <v>430</v>
      </c>
      <c r="C1127" s="16" t="s">
        <v>3940</v>
      </c>
      <c r="D1127" s="16">
        <v>25.11</v>
      </c>
      <c r="E1127" s="16">
        <v>645</v>
      </c>
    </row>
    <row r="1128" spans="1:5" x14ac:dyDescent="0.3">
      <c r="A1128" s="81" t="s">
        <v>2918</v>
      </c>
      <c r="B1128" s="16" t="s">
        <v>430</v>
      </c>
      <c r="C1128" s="16" t="s">
        <v>1130</v>
      </c>
      <c r="D1128" s="16">
        <v>25.37</v>
      </c>
      <c r="E1128" s="16">
        <v>655</v>
      </c>
    </row>
    <row r="1129" spans="1:5" x14ac:dyDescent="0.3">
      <c r="A1129" s="81" t="s">
        <v>2918</v>
      </c>
      <c r="B1129" s="16" t="s">
        <v>430</v>
      </c>
      <c r="C1129" s="16" t="s">
        <v>1128</v>
      </c>
      <c r="D1129" s="16">
        <v>26.75</v>
      </c>
      <c r="E1129" s="16">
        <v>735</v>
      </c>
    </row>
    <row r="1130" spans="1:5" x14ac:dyDescent="0.3">
      <c r="A1130" s="81" t="s">
        <v>2918</v>
      </c>
      <c r="B1130" s="16" t="s">
        <v>430</v>
      </c>
      <c r="C1130" s="16" t="s">
        <v>1129</v>
      </c>
      <c r="D1130" s="16">
        <v>26.93</v>
      </c>
      <c r="E1130" s="16">
        <v>614</v>
      </c>
    </row>
    <row r="1131" spans="1:5" x14ac:dyDescent="0.3">
      <c r="A1131" s="81" t="s">
        <v>2918</v>
      </c>
      <c r="B1131" s="16" t="s">
        <v>1318</v>
      </c>
      <c r="C1131" s="16" t="s">
        <v>1319</v>
      </c>
      <c r="D1131" s="16">
        <v>24.93</v>
      </c>
      <c r="E1131" s="16">
        <v>1068</v>
      </c>
    </row>
    <row r="1132" spans="1:5" x14ac:dyDescent="0.3">
      <c r="A1132" s="81" t="s">
        <v>2918</v>
      </c>
      <c r="B1132" s="16" t="s">
        <v>1318</v>
      </c>
      <c r="C1132" s="16" t="s">
        <v>3941</v>
      </c>
      <c r="D1132" s="16">
        <v>19.96</v>
      </c>
      <c r="E1132" s="16">
        <v>719</v>
      </c>
    </row>
    <row r="1133" spans="1:5" x14ac:dyDescent="0.3">
      <c r="A1133" s="81" t="s">
        <v>2918</v>
      </c>
      <c r="B1133" s="16" t="s">
        <v>3942</v>
      </c>
      <c r="C1133" s="16" t="s">
        <v>3943</v>
      </c>
      <c r="D1133" s="16">
        <v>24.58</v>
      </c>
      <c r="E1133" s="16">
        <v>592</v>
      </c>
    </row>
    <row r="1134" spans="1:5" x14ac:dyDescent="0.3">
      <c r="A1134" s="81" t="s">
        <v>2918</v>
      </c>
      <c r="B1134" s="16" t="s">
        <v>429</v>
      </c>
      <c r="C1134" s="16" t="s">
        <v>1315</v>
      </c>
      <c r="D1134" s="16">
        <v>21.31</v>
      </c>
      <c r="E1134" s="16">
        <v>748</v>
      </c>
    </row>
    <row r="1135" spans="1:5" x14ac:dyDescent="0.3">
      <c r="A1135" s="81" t="s">
        <v>2918</v>
      </c>
      <c r="B1135" s="16" t="s">
        <v>429</v>
      </c>
      <c r="C1135" s="16" t="s">
        <v>1316</v>
      </c>
      <c r="D1135" s="16">
        <v>22.32</v>
      </c>
      <c r="E1135" s="16">
        <v>996</v>
      </c>
    </row>
    <row r="1136" spans="1:5" x14ac:dyDescent="0.3">
      <c r="A1136" s="81" t="s">
        <v>2944</v>
      </c>
      <c r="B1136" s="16" t="s">
        <v>3944</v>
      </c>
      <c r="C1136" s="16" t="s">
        <v>1297</v>
      </c>
      <c r="D1136" s="16">
        <v>28.53</v>
      </c>
      <c r="E1136" s="16">
        <v>1238</v>
      </c>
    </row>
    <row r="1137" spans="1:5" x14ac:dyDescent="0.3">
      <c r="A1137" s="81" t="s">
        <v>2944</v>
      </c>
      <c r="B1137" s="16" t="s">
        <v>3944</v>
      </c>
      <c r="C1137" s="16" t="s">
        <v>3945</v>
      </c>
      <c r="D1137" s="16">
        <v>27.86</v>
      </c>
      <c r="E1137" s="16">
        <v>1651</v>
      </c>
    </row>
    <row r="1138" spans="1:5" x14ac:dyDescent="0.3">
      <c r="A1138" s="81" t="s">
        <v>2944</v>
      </c>
      <c r="B1138" s="16" t="s">
        <v>3944</v>
      </c>
      <c r="C1138" s="16" t="s">
        <v>3946</v>
      </c>
      <c r="D1138" s="16">
        <v>26.15</v>
      </c>
      <c r="E1138" s="16">
        <v>1759</v>
      </c>
    </row>
    <row r="1139" spans="1:5" x14ac:dyDescent="0.3">
      <c r="A1139" s="81" t="s">
        <v>2961</v>
      </c>
      <c r="B1139" s="16" t="s">
        <v>1650</v>
      </c>
      <c r="C1139" s="16" t="s">
        <v>1653</v>
      </c>
      <c r="D1139" s="16">
        <v>23.79</v>
      </c>
      <c r="E1139" s="16">
        <v>1270</v>
      </c>
    </row>
    <row r="1140" spans="1:5" x14ac:dyDescent="0.3">
      <c r="A1140" s="81" t="s">
        <v>2961</v>
      </c>
      <c r="B1140" s="16" t="s">
        <v>1656</v>
      </c>
      <c r="C1140" s="16" t="s">
        <v>1657</v>
      </c>
      <c r="D1140" s="16">
        <v>28.49</v>
      </c>
      <c r="E1140" s="16">
        <v>809</v>
      </c>
    </row>
    <row r="1141" spans="1:5" x14ac:dyDescent="0.3">
      <c r="A1141" s="81" t="s">
        <v>2961</v>
      </c>
      <c r="B1141" s="16" t="s">
        <v>491</v>
      </c>
      <c r="C1141" s="16" t="s">
        <v>1660</v>
      </c>
      <c r="D1141" s="16">
        <v>26.71</v>
      </c>
      <c r="E1141" s="16">
        <v>951</v>
      </c>
    </row>
    <row r="1142" spans="1:5" x14ac:dyDescent="0.3">
      <c r="A1142" s="81" t="s">
        <v>2961</v>
      </c>
      <c r="B1142" s="16" t="s">
        <v>1668</v>
      </c>
      <c r="C1142" s="16" t="s">
        <v>1669</v>
      </c>
      <c r="D1142" s="16">
        <v>28.35</v>
      </c>
      <c r="E1142" s="16">
        <v>1034</v>
      </c>
    </row>
    <row r="1143" spans="1:5" x14ac:dyDescent="0.3">
      <c r="A1143" s="81" t="s">
        <v>2961</v>
      </c>
      <c r="B1143" s="16" t="s">
        <v>493</v>
      </c>
      <c r="C1143" s="16" t="s">
        <v>494</v>
      </c>
      <c r="D1143" s="16">
        <v>27.01</v>
      </c>
      <c r="E1143" s="16">
        <v>1237</v>
      </c>
    </row>
    <row r="1144" spans="1:5" x14ac:dyDescent="0.3">
      <c r="A1144" s="81" t="s">
        <v>2961</v>
      </c>
      <c r="B1144" s="16" t="s">
        <v>497</v>
      </c>
      <c r="C1144" s="16" t="s">
        <v>1905</v>
      </c>
      <c r="D1144" s="16">
        <v>27.5</v>
      </c>
      <c r="E1144" s="16">
        <v>1088</v>
      </c>
    </row>
    <row r="1145" spans="1:5" x14ac:dyDescent="0.3">
      <c r="A1145" s="81" t="s">
        <v>2965</v>
      </c>
      <c r="B1145" s="16" t="s">
        <v>3881</v>
      </c>
      <c r="C1145" s="16" t="s">
        <v>3947</v>
      </c>
      <c r="D1145" s="16">
        <v>23.15</v>
      </c>
      <c r="E1145" s="16">
        <v>723</v>
      </c>
    </row>
    <row r="1146" spans="1:5" x14ac:dyDescent="0.3">
      <c r="A1146" s="81" t="s">
        <v>2965</v>
      </c>
      <c r="B1146" s="16" t="s">
        <v>3881</v>
      </c>
      <c r="C1146" s="16" t="s">
        <v>3927</v>
      </c>
      <c r="D1146" s="16">
        <v>24.35</v>
      </c>
      <c r="E1146" s="16">
        <v>913</v>
      </c>
    </row>
    <row r="1147" spans="1:5" x14ac:dyDescent="0.3">
      <c r="A1147" s="81" t="s">
        <v>3038</v>
      </c>
      <c r="B1147" s="16" t="s">
        <v>3963</v>
      </c>
      <c r="C1147" s="16" t="s">
        <v>3964</v>
      </c>
      <c r="D1147" s="16">
        <v>27.8</v>
      </c>
      <c r="E1147" s="16">
        <v>338</v>
      </c>
    </row>
    <row r="1148" spans="1:5" x14ac:dyDescent="0.3">
      <c r="A1148" s="81" t="s">
        <v>3038</v>
      </c>
      <c r="B1148" s="16" t="s">
        <v>3963</v>
      </c>
      <c r="C1148" s="16" t="s">
        <v>3965</v>
      </c>
      <c r="D1148" s="16">
        <v>27.1</v>
      </c>
      <c r="E1148" s="16">
        <v>229</v>
      </c>
    </row>
    <row r="1149" spans="1:5" x14ac:dyDescent="0.3">
      <c r="A1149" s="81" t="s">
        <v>3040</v>
      </c>
      <c r="B1149" s="16" t="s">
        <v>3963</v>
      </c>
      <c r="C1149" s="16" t="s">
        <v>3966</v>
      </c>
      <c r="D1149" s="16">
        <v>25.8</v>
      </c>
      <c r="E1149" s="16">
        <v>1579</v>
      </c>
    </row>
    <row r="1150" spans="1:5" x14ac:dyDescent="0.3">
      <c r="A1150" s="81" t="s">
        <v>3043</v>
      </c>
      <c r="B1150" s="16" t="s">
        <v>3963</v>
      </c>
      <c r="C1150" s="16" t="s">
        <v>3967</v>
      </c>
      <c r="D1150" s="16">
        <v>25.3</v>
      </c>
      <c r="E1150" s="16">
        <v>304</v>
      </c>
    </row>
    <row r="1151" spans="1:5" x14ac:dyDescent="0.3">
      <c r="A1151" s="81" t="s">
        <v>3043</v>
      </c>
      <c r="B1151" s="16" t="s">
        <v>3963</v>
      </c>
      <c r="C1151" s="16" t="s">
        <v>3968</v>
      </c>
      <c r="D1151" s="16">
        <v>24.3</v>
      </c>
      <c r="E1151" s="16">
        <v>229</v>
      </c>
    </row>
    <row r="1152" spans="1:5" x14ac:dyDescent="0.3">
      <c r="A1152" s="81" t="s">
        <v>3043</v>
      </c>
      <c r="B1152" s="16" t="s">
        <v>3963</v>
      </c>
      <c r="C1152" s="16" t="s">
        <v>3969</v>
      </c>
      <c r="D1152" s="16">
        <v>25.8</v>
      </c>
      <c r="E1152" s="16">
        <v>255</v>
      </c>
    </row>
    <row r="1153" spans="1:5" x14ac:dyDescent="0.3">
      <c r="A1153" s="81" t="s">
        <v>3051</v>
      </c>
      <c r="B1153" s="16" t="s">
        <v>3963</v>
      </c>
      <c r="C1153" s="16" t="s">
        <v>3970</v>
      </c>
      <c r="D1153" s="16">
        <v>24.7</v>
      </c>
      <c r="E1153" s="16">
        <v>266</v>
      </c>
    </row>
    <row r="1154" spans="1:5" x14ac:dyDescent="0.3">
      <c r="A1154" s="81" t="s">
        <v>3051</v>
      </c>
      <c r="B1154" s="16" t="s">
        <v>3963</v>
      </c>
      <c r="C1154" s="16" t="s">
        <v>3971</v>
      </c>
      <c r="D1154" s="16">
        <v>27</v>
      </c>
      <c r="E1154" s="16">
        <v>520</v>
      </c>
    </row>
    <row r="1155" spans="1:5" x14ac:dyDescent="0.3">
      <c r="A1155" s="81" t="s">
        <v>3098</v>
      </c>
      <c r="B1155" s="16" t="s">
        <v>1062</v>
      </c>
      <c r="C1155" s="16" t="s">
        <v>3972</v>
      </c>
      <c r="D1155" s="16">
        <v>28.39</v>
      </c>
      <c r="E1155" s="16">
        <v>4642</v>
      </c>
    </row>
    <row r="1156" spans="1:5" x14ac:dyDescent="0.3">
      <c r="A1156" s="81" t="s">
        <v>3098</v>
      </c>
      <c r="B1156" s="16" t="s">
        <v>1062</v>
      </c>
      <c r="C1156" s="16" t="s">
        <v>3973</v>
      </c>
      <c r="D1156" s="16">
        <v>27.41</v>
      </c>
      <c r="E1156" s="16">
        <v>1735</v>
      </c>
    </row>
    <row r="1157" spans="1:5" x14ac:dyDescent="0.3">
      <c r="A1157" s="81" t="s">
        <v>3098</v>
      </c>
      <c r="B1157" s="16" t="s">
        <v>1062</v>
      </c>
      <c r="C1157" s="16" t="s">
        <v>3974</v>
      </c>
      <c r="D1157" s="16">
        <v>28.81</v>
      </c>
      <c r="E1157" s="16">
        <v>2649</v>
      </c>
    </row>
    <row r="1158" spans="1:5" x14ac:dyDescent="0.3">
      <c r="A1158" s="81" t="s">
        <v>150</v>
      </c>
      <c r="B1158" s="16" t="s">
        <v>1062</v>
      </c>
      <c r="C1158" s="16" t="s">
        <v>3975</v>
      </c>
      <c r="D1158" s="16">
        <v>29.81</v>
      </c>
      <c r="E1158" s="16">
        <v>3132</v>
      </c>
    </row>
    <row r="1159" spans="1:5" x14ac:dyDescent="0.3">
      <c r="A1159" s="81" t="s">
        <v>150</v>
      </c>
      <c r="B1159" s="16" t="s">
        <v>1062</v>
      </c>
      <c r="C1159" s="16" t="s">
        <v>3976</v>
      </c>
      <c r="D1159" s="16">
        <v>27.88</v>
      </c>
      <c r="E1159" s="16">
        <v>1491</v>
      </c>
    </row>
    <row r="1160" spans="1:5" x14ac:dyDescent="0.3">
      <c r="A1160" s="81" t="s">
        <v>150</v>
      </c>
      <c r="B1160" s="16" t="s">
        <v>1062</v>
      </c>
      <c r="C1160" s="16" t="s">
        <v>3977</v>
      </c>
      <c r="D1160" s="16">
        <v>26.49</v>
      </c>
      <c r="E1160" s="16">
        <v>1408</v>
      </c>
    </row>
    <row r="1161" spans="1:5" x14ac:dyDescent="0.3">
      <c r="A1161" s="81" t="s">
        <v>150</v>
      </c>
      <c r="B1161" s="16" t="s">
        <v>1062</v>
      </c>
      <c r="C1161" s="16" t="s">
        <v>3978</v>
      </c>
      <c r="D1161" s="16">
        <v>28.64</v>
      </c>
      <c r="E1161" s="16">
        <v>1071</v>
      </c>
    </row>
    <row r="1162" spans="1:5" x14ac:dyDescent="0.3">
      <c r="A1162" s="81" t="s">
        <v>151</v>
      </c>
      <c r="B1162" s="16" t="s">
        <v>1062</v>
      </c>
      <c r="C1162" s="16" t="s">
        <v>3979</v>
      </c>
      <c r="D1162" s="16">
        <v>29.15</v>
      </c>
      <c r="E1162" s="16">
        <v>4619</v>
      </c>
    </row>
    <row r="1163" spans="1:5" x14ac:dyDescent="0.3">
      <c r="A1163" s="81" t="s">
        <v>3107</v>
      </c>
      <c r="B1163" s="16" t="s">
        <v>1062</v>
      </c>
      <c r="C1163" s="16" t="s">
        <v>3980</v>
      </c>
      <c r="D1163" s="16">
        <v>28.06</v>
      </c>
      <c r="E1163" s="16">
        <v>689</v>
      </c>
    </row>
    <row r="1164" spans="1:5" x14ac:dyDescent="0.3">
      <c r="A1164" s="81" t="s">
        <v>3107</v>
      </c>
      <c r="B1164" s="16" t="s">
        <v>1062</v>
      </c>
      <c r="C1164" s="16" t="s">
        <v>3981</v>
      </c>
      <c r="D1164" s="16">
        <v>28.86</v>
      </c>
      <c r="E1164" s="16">
        <v>1027</v>
      </c>
    </row>
    <row r="1165" spans="1:5" x14ac:dyDescent="0.3">
      <c r="A1165" s="81" t="s">
        <v>3115</v>
      </c>
      <c r="B1165" s="16" t="s">
        <v>430</v>
      </c>
      <c r="C1165" s="16" t="s">
        <v>3982</v>
      </c>
      <c r="D1165" s="16">
        <v>18.079999999999998</v>
      </c>
      <c r="E1165" s="16">
        <v>1818</v>
      </c>
    </row>
    <row r="1166" spans="1:5" x14ac:dyDescent="0.3">
      <c r="A1166" s="81" t="s">
        <v>3115</v>
      </c>
      <c r="B1166" s="16" t="s">
        <v>430</v>
      </c>
      <c r="C1166" s="16" t="s">
        <v>1538</v>
      </c>
      <c r="D1166" s="16">
        <v>19.98</v>
      </c>
      <c r="E1166" s="16">
        <v>1638</v>
      </c>
    </row>
    <row r="1167" spans="1:5" x14ac:dyDescent="0.3">
      <c r="A1167" s="81" t="s">
        <v>3115</v>
      </c>
      <c r="B1167" s="16" t="s">
        <v>430</v>
      </c>
      <c r="C1167" s="16" t="s">
        <v>639</v>
      </c>
      <c r="D1167" s="16">
        <v>2.2250000000000001</v>
      </c>
      <c r="E1167" s="16">
        <v>1359</v>
      </c>
    </row>
    <row r="1168" spans="1:5" x14ac:dyDescent="0.3">
      <c r="A1168" s="81" t="s">
        <v>3115</v>
      </c>
      <c r="B1168" s="16" t="s">
        <v>430</v>
      </c>
      <c r="C1168" s="16" t="s">
        <v>1134</v>
      </c>
      <c r="D1168" s="16">
        <v>22.67</v>
      </c>
      <c r="E1168" s="16">
        <v>1260</v>
      </c>
    </row>
    <row r="1169" spans="1:5" x14ac:dyDescent="0.3">
      <c r="A1169" s="81" t="s">
        <v>3115</v>
      </c>
      <c r="B1169" s="16" t="s">
        <v>430</v>
      </c>
      <c r="C1169" s="16" t="s">
        <v>1135</v>
      </c>
      <c r="D1169" s="16">
        <v>23.62</v>
      </c>
      <c r="E1169" s="16">
        <v>1238</v>
      </c>
    </row>
    <row r="1170" spans="1:5" x14ac:dyDescent="0.3">
      <c r="A1170" s="81" t="s">
        <v>3115</v>
      </c>
      <c r="B1170" s="16" t="s">
        <v>430</v>
      </c>
      <c r="C1170" s="16" t="s">
        <v>637</v>
      </c>
      <c r="D1170" s="16">
        <v>22.15</v>
      </c>
      <c r="E1170" s="16">
        <v>1362</v>
      </c>
    </row>
    <row r="1171" spans="1:5" x14ac:dyDescent="0.3">
      <c r="A1171" s="81" t="s">
        <v>3116</v>
      </c>
      <c r="B1171" s="16" t="s">
        <v>430</v>
      </c>
      <c r="C1171" s="16" t="s">
        <v>1133</v>
      </c>
      <c r="D1171" s="16">
        <v>24.82</v>
      </c>
      <c r="E1171" s="16">
        <v>791</v>
      </c>
    </row>
    <row r="1172" spans="1:5" x14ac:dyDescent="0.3">
      <c r="A1172" s="81" t="s">
        <v>3116</v>
      </c>
      <c r="B1172" s="16" t="s">
        <v>430</v>
      </c>
      <c r="C1172" s="16" t="s">
        <v>1537</v>
      </c>
      <c r="D1172" s="16">
        <v>27.21</v>
      </c>
      <c r="E1172" s="16">
        <v>897</v>
      </c>
    </row>
    <row r="1173" spans="1:5" x14ac:dyDescent="0.3">
      <c r="A1173" s="81" t="s">
        <v>3116</v>
      </c>
      <c r="B1173" s="16" t="s">
        <v>430</v>
      </c>
      <c r="C1173" s="16" t="s">
        <v>1128</v>
      </c>
      <c r="D1173" s="16">
        <v>26.75</v>
      </c>
      <c r="E1173" s="16">
        <v>735</v>
      </c>
    </row>
    <row r="1174" spans="1:5" x14ac:dyDescent="0.3">
      <c r="A1174" s="81" t="s">
        <v>3116</v>
      </c>
      <c r="B1174" s="16" t="s">
        <v>430</v>
      </c>
      <c r="C1174" s="16" t="s">
        <v>428</v>
      </c>
      <c r="D1174" s="16">
        <v>26.93</v>
      </c>
      <c r="E1174" s="16">
        <v>614</v>
      </c>
    </row>
    <row r="1175" spans="1:5" x14ac:dyDescent="0.3">
      <c r="A1175" s="81" t="s">
        <v>3116</v>
      </c>
      <c r="B1175" s="16" t="s">
        <v>430</v>
      </c>
      <c r="C1175" s="16" t="s">
        <v>1130</v>
      </c>
      <c r="D1175" s="16">
        <v>25.37</v>
      </c>
      <c r="E1175" s="16">
        <v>655</v>
      </c>
    </row>
    <row r="1176" spans="1:5" x14ac:dyDescent="0.3">
      <c r="A1176" s="81" t="s">
        <v>3121</v>
      </c>
      <c r="B1176" s="16" t="s">
        <v>364</v>
      </c>
      <c r="C1176" s="16" t="s">
        <v>490</v>
      </c>
      <c r="D1176" s="16">
        <v>12.01</v>
      </c>
      <c r="E1176" s="16">
        <v>692</v>
      </c>
    </row>
    <row r="1177" spans="1:5" x14ac:dyDescent="0.3">
      <c r="A1177" s="81" t="s">
        <v>3121</v>
      </c>
      <c r="B1177" s="16" t="s">
        <v>364</v>
      </c>
      <c r="C1177" s="16" t="s">
        <v>368</v>
      </c>
      <c r="D1177" s="16">
        <v>11.25</v>
      </c>
      <c r="E1177" s="16">
        <v>708</v>
      </c>
    </row>
    <row r="1178" spans="1:5" x14ac:dyDescent="0.3">
      <c r="A1178" s="81" t="s">
        <v>3121</v>
      </c>
      <c r="B1178" s="16" t="s">
        <v>364</v>
      </c>
      <c r="C1178" s="16" t="s">
        <v>369</v>
      </c>
      <c r="D1178" s="16">
        <v>10.39</v>
      </c>
      <c r="E1178" s="16">
        <v>871</v>
      </c>
    </row>
    <row r="1179" spans="1:5" x14ac:dyDescent="0.3">
      <c r="A1179" s="81" t="s">
        <v>3121</v>
      </c>
      <c r="B1179" s="16" t="s">
        <v>364</v>
      </c>
      <c r="C1179" s="16" t="s">
        <v>3983</v>
      </c>
      <c r="D1179" s="16">
        <v>10.29</v>
      </c>
      <c r="E1179" s="16">
        <v>764</v>
      </c>
    </row>
    <row r="1180" spans="1:5" x14ac:dyDescent="0.3">
      <c r="A1180" s="81" t="s">
        <v>3121</v>
      </c>
      <c r="B1180" s="16" t="s">
        <v>393</v>
      </c>
      <c r="C1180" s="16" t="s">
        <v>451</v>
      </c>
      <c r="D1180" s="16">
        <v>10.48</v>
      </c>
      <c r="E1180" s="16">
        <v>827</v>
      </c>
    </row>
    <row r="1181" spans="1:5" x14ac:dyDescent="0.3">
      <c r="A1181" s="81" t="s">
        <v>3121</v>
      </c>
      <c r="B1181" s="16" t="s">
        <v>393</v>
      </c>
      <c r="C1181" s="16" t="s">
        <v>3984</v>
      </c>
      <c r="D1181" s="16">
        <v>10.029999999999999</v>
      </c>
      <c r="E1181" s="16">
        <v>781</v>
      </c>
    </row>
    <row r="1182" spans="1:5" x14ac:dyDescent="0.3">
      <c r="A1182" s="81" t="s">
        <v>3121</v>
      </c>
      <c r="B1182" s="16" t="s">
        <v>393</v>
      </c>
      <c r="C1182" s="16" t="s">
        <v>3985</v>
      </c>
      <c r="D1182" s="16">
        <v>10.24</v>
      </c>
      <c r="E1182" s="16">
        <v>774</v>
      </c>
    </row>
    <row r="1183" spans="1:5" x14ac:dyDescent="0.3">
      <c r="A1183" s="81" t="s">
        <v>3121</v>
      </c>
      <c r="B1183" s="16" t="s">
        <v>393</v>
      </c>
      <c r="C1183" s="16" t="s">
        <v>3986</v>
      </c>
      <c r="D1183" s="16">
        <v>10.52</v>
      </c>
      <c r="E1183" s="16">
        <v>787</v>
      </c>
    </row>
    <row r="1184" spans="1:5" x14ac:dyDescent="0.3">
      <c r="A1184" s="81" t="s">
        <v>3121</v>
      </c>
      <c r="B1184" s="16" t="s">
        <v>393</v>
      </c>
      <c r="C1184" s="16" t="s">
        <v>3987</v>
      </c>
      <c r="D1184" s="16">
        <v>10.86</v>
      </c>
      <c r="E1184" s="16">
        <v>801</v>
      </c>
    </row>
    <row r="1185" spans="1:5" x14ac:dyDescent="0.3">
      <c r="A1185" s="81" t="s">
        <v>3121</v>
      </c>
      <c r="B1185" s="16" t="s">
        <v>393</v>
      </c>
      <c r="C1185" s="16" t="s">
        <v>370</v>
      </c>
      <c r="D1185" s="16">
        <v>10.86</v>
      </c>
      <c r="E1185" s="16">
        <v>797</v>
      </c>
    </row>
    <row r="1186" spans="1:5" x14ac:dyDescent="0.3">
      <c r="A1186" s="81" t="s">
        <v>3121</v>
      </c>
      <c r="B1186" s="16" t="s">
        <v>394</v>
      </c>
      <c r="C1186" s="16" t="s">
        <v>3988</v>
      </c>
      <c r="D1186" s="16">
        <v>9.91</v>
      </c>
      <c r="E1186" s="16">
        <v>750</v>
      </c>
    </row>
    <row r="1187" spans="1:5" x14ac:dyDescent="0.3">
      <c r="A1187" s="81" t="s">
        <v>3121</v>
      </c>
      <c r="B1187" s="16" t="s">
        <v>394</v>
      </c>
      <c r="C1187" s="16" t="s">
        <v>371</v>
      </c>
      <c r="D1187" s="16">
        <v>10.23</v>
      </c>
      <c r="E1187" s="16">
        <v>802</v>
      </c>
    </row>
    <row r="1188" spans="1:5" x14ac:dyDescent="0.3">
      <c r="A1188" s="81" t="s">
        <v>3121</v>
      </c>
      <c r="B1188" s="16" t="s">
        <v>394</v>
      </c>
      <c r="C1188" s="16" t="s">
        <v>3989</v>
      </c>
      <c r="D1188" s="16">
        <v>9.61</v>
      </c>
      <c r="E1188" s="16">
        <v>830</v>
      </c>
    </row>
    <row r="1189" spans="1:5" x14ac:dyDescent="0.3">
      <c r="A1189" s="81" t="s">
        <v>3121</v>
      </c>
      <c r="B1189" s="16" t="s">
        <v>394</v>
      </c>
      <c r="C1189" s="16" t="s">
        <v>374</v>
      </c>
      <c r="D1189" s="16">
        <v>8.93</v>
      </c>
      <c r="E1189" s="16">
        <v>805</v>
      </c>
    </row>
    <row r="1190" spans="1:5" x14ac:dyDescent="0.3">
      <c r="A1190" s="81" t="s">
        <v>3121</v>
      </c>
      <c r="B1190" s="16" t="s">
        <v>394</v>
      </c>
      <c r="C1190" s="16" t="s">
        <v>3990</v>
      </c>
      <c r="D1190" s="16">
        <v>9.1999999999999993</v>
      </c>
      <c r="E1190" s="16">
        <v>645</v>
      </c>
    </row>
    <row r="1191" spans="1:5" x14ac:dyDescent="0.3">
      <c r="A1191" s="81" t="s">
        <v>3121</v>
      </c>
      <c r="B1191" s="16" t="s">
        <v>394</v>
      </c>
      <c r="C1191" s="16" t="s">
        <v>3991</v>
      </c>
      <c r="D1191" s="16">
        <v>8.84</v>
      </c>
      <c r="E1191" s="16">
        <v>683</v>
      </c>
    </row>
    <row r="1192" spans="1:5" x14ac:dyDescent="0.3">
      <c r="A1192" s="81" t="s">
        <v>3121</v>
      </c>
      <c r="B1192" s="16" t="s">
        <v>394</v>
      </c>
      <c r="C1192" s="16" t="s">
        <v>3992</v>
      </c>
      <c r="D1192" s="16">
        <v>9.7899999999999991</v>
      </c>
      <c r="E1192" s="16">
        <v>578</v>
      </c>
    </row>
    <row r="1193" spans="1:5" x14ac:dyDescent="0.3">
      <c r="A1193" s="81" t="s">
        <v>3121</v>
      </c>
      <c r="B1193" s="16" t="s">
        <v>394</v>
      </c>
      <c r="C1193" s="16" t="s">
        <v>3993</v>
      </c>
      <c r="D1193" s="16">
        <v>9.99</v>
      </c>
      <c r="E1193" s="16">
        <v>582</v>
      </c>
    </row>
    <row r="1194" spans="1:5" x14ac:dyDescent="0.3">
      <c r="A1194" s="81" t="s">
        <v>3121</v>
      </c>
      <c r="B1194" s="16" t="s">
        <v>394</v>
      </c>
      <c r="C1194" s="16" t="s">
        <v>3994</v>
      </c>
      <c r="D1194" s="16">
        <v>10.18</v>
      </c>
      <c r="E1194" s="16">
        <v>585</v>
      </c>
    </row>
    <row r="1195" spans="1:5" x14ac:dyDescent="0.3">
      <c r="A1195" s="81" t="s">
        <v>3121</v>
      </c>
      <c r="B1195" s="16" t="s">
        <v>394</v>
      </c>
      <c r="C1195" s="16" t="s">
        <v>3995</v>
      </c>
      <c r="D1195" s="16">
        <v>9.52</v>
      </c>
      <c r="E1195" s="16">
        <v>598</v>
      </c>
    </row>
    <row r="1196" spans="1:5" x14ac:dyDescent="0.3">
      <c r="A1196" s="81" t="s">
        <v>3121</v>
      </c>
      <c r="B1196" s="16" t="s">
        <v>394</v>
      </c>
      <c r="C1196" s="16" t="s">
        <v>3996</v>
      </c>
      <c r="D1196" s="16">
        <v>9.5399999999999991</v>
      </c>
      <c r="E1196" s="16">
        <v>781</v>
      </c>
    </row>
    <row r="1197" spans="1:5" x14ac:dyDescent="0.3">
      <c r="A1197" s="81" t="s">
        <v>3121</v>
      </c>
      <c r="B1197" s="16" t="s">
        <v>3997</v>
      </c>
      <c r="C1197" s="16" t="s">
        <v>3998</v>
      </c>
      <c r="D1197" s="16">
        <v>8.9600000000000009</v>
      </c>
      <c r="E1197" s="16">
        <v>775</v>
      </c>
    </row>
    <row r="1198" spans="1:5" x14ac:dyDescent="0.3">
      <c r="A1198" s="81" t="s">
        <v>3121</v>
      </c>
      <c r="B1198" s="16" t="s">
        <v>3997</v>
      </c>
      <c r="C1198" s="16" t="s">
        <v>3999</v>
      </c>
      <c r="D1198" s="16">
        <v>8.68</v>
      </c>
      <c r="E1198" s="16">
        <v>758</v>
      </c>
    </row>
    <row r="1199" spans="1:5" x14ac:dyDescent="0.3">
      <c r="A1199" s="81" t="s">
        <v>3121</v>
      </c>
      <c r="B1199" s="16" t="s">
        <v>3997</v>
      </c>
      <c r="C1199" s="16" t="s">
        <v>4000</v>
      </c>
      <c r="D1199" s="16">
        <v>8.6300000000000008</v>
      </c>
      <c r="E1199" s="16">
        <v>745</v>
      </c>
    </row>
    <row r="1200" spans="1:5" x14ac:dyDescent="0.3">
      <c r="A1200" s="81" t="s">
        <v>3121</v>
      </c>
      <c r="B1200" s="16" t="s">
        <v>3997</v>
      </c>
      <c r="C1200" s="16" t="s">
        <v>4001</v>
      </c>
      <c r="D1200" s="16">
        <v>9.36</v>
      </c>
      <c r="E1200" s="16">
        <v>603</v>
      </c>
    </row>
    <row r="1201" spans="1:5" x14ac:dyDescent="0.3">
      <c r="A1201" s="81" t="s">
        <v>3121</v>
      </c>
      <c r="B1201" s="16" t="s">
        <v>4002</v>
      </c>
      <c r="C1201" s="16" t="s">
        <v>4003</v>
      </c>
      <c r="D1201" s="16">
        <v>8.35</v>
      </c>
      <c r="E1201" s="16">
        <v>731</v>
      </c>
    </row>
    <row r="1202" spans="1:5" x14ac:dyDescent="0.3">
      <c r="A1202" s="81" t="s">
        <v>3121</v>
      </c>
      <c r="B1202" s="16" t="s">
        <v>4005</v>
      </c>
      <c r="C1202" s="16" t="s">
        <v>4006</v>
      </c>
      <c r="D1202" s="16">
        <v>9.4</v>
      </c>
      <c r="E1202" s="16">
        <v>564</v>
      </c>
    </row>
    <row r="1203" spans="1:5" x14ac:dyDescent="0.3">
      <c r="A1203" s="81" t="s">
        <v>3121</v>
      </c>
      <c r="B1203" s="16" t="s">
        <v>4005</v>
      </c>
      <c r="C1203" s="16" t="s">
        <v>4007</v>
      </c>
      <c r="D1203" s="16">
        <v>8.27</v>
      </c>
      <c r="E1203" s="16">
        <v>720</v>
      </c>
    </row>
    <row r="1204" spans="1:5" x14ac:dyDescent="0.3">
      <c r="A1204" s="81" t="s">
        <v>3121</v>
      </c>
      <c r="B1204" s="16" t="s">
        <v>395</v>
      </c>
      <c r="C1204" s="16" t="s">
        <v>4008</v>
      </c>
      <c r="D1204" s="16">
        <v>9.33</v>
      </c>
      <c r="E1204" s="16">
        <v>788</v>
      </c>
    </row>
    <row r="1205" spans="1:5" x14ac:dyDescent="0.3">
      <c r="A1205" s="81" t="s">
        <v>3121</v>
      </c>
      <c r="B1205" s="16" t="s">
        <v>395</v>
      </c>
      <c r="C1205" s="16" t="s">
        <v>4009</v>
      </c>
      <c r="D1205" s="16">
        <v>10.76</v>
      </c>
      <c r="E1205" s="16">
        <v>702</v>
      </c>
    </row>
    <row r="1206" spans="1:5" x14ac:dyDescent="0.3">
      <c r="A1206" s="81" t="s">
        <v>3121</v>
      </c>
      <c r="B1206" s="16" t="s">
        <v>4010</v>
      </c>
      <c r="C1206" s="16" t="s">
        <v>4011</v>
      </c>
      <c r="D1206" s="16">
        <v>11.7</v>
      </c>
      <c r="E1206" s="16">
        <v>585</v>
      </c>
    </row>
    <row r="1207" spans="1:5" x14ac:dyDescent="0.3">
      <c r="A1207" s="81" t="s">
        <v>3121</v>
      </c>
      <c r="B1207" s="16" t="s">
        <v>4010</v>
      </c>
      <c r="C1207" s="16" t="s">
        <v>4012</v>
      </c>
      <c r="D1207" s="16">
        <v>12.14</v>
      </c>
      <c r="E1207" s="16">
        <v>573</v>
      </c>
    </row>
    <row r="1208" spans="1:5" x14ac:dyDescent="0.3">
      <c r="A1208" s="81" t="s">
        <v>3121</v>
      </c>
      <c r="B1208" s="16" t="s">
        <v>4010</v>
      </c>
      <c r="C1208" s="16" t="s">
        <v>4013</v>
      </c>
      <c r="D1208" s="16">
        <v>12.15</v>
      </c>
      <c r="E1208" s="16">
        <v>555</v>
      </c>
    </row>
    <row r="1209" spans="1:5" x14ac:dyDescent="0.3">
      <c r="A1209" s="81" t="s">
        <v>3121</v>
      </c>
      <c r="B1209" s="16" t="s">
        <v>4010</v>
      </c>
      <c r="C1209" s="16" t="s">
        <v>4014</v>
      </c>
      <c r="D1209" s="16">
        <v>11.75</v>
      </c>
      <c r="E1209" s="16">
        <v>562</v>
      </c>
    </row>
    <row r="1210" spans="1:5" x14ac:dyDescent="0.3">
      <c r="A1210" s="81" t="s">
        <v>3121</v>
      </c>
      <c r="B1210" s="16" t="s">
        <v>4010</v>
      </c>
      <c r="C1210" s="16" t="s">
        <v>4015</v>
      </c>
      <c r="D1210" s="16">
        <v>11.3</v>
      </c>
      <c r="E1210" s="16">
        <v>598</v>
      </c>
    </row>
    <row r="1211" spans="1:5" x14ac:dyDescent="0.3">
      <c r="A1211" s="81" t="s">
        <v>3121</v>
      </c>
      <c r="B1211" s="16" t="s">
        <v>4010</v>
      </c>
      <c r="C1211" s="16" t="s">
        <v>4016</v>
      </c>
      <c r="D1211" s="16">
        <v>10.42</v>
      </c>
      <c r="E1211" s="16">
        <v>638</v>
      </c>
    </row>
    <row r="1212" spans="1:5" x14ac:dyDescent="0.3">
      <c r="A1212" s="81" t="s">
        <v>3121</v>
      </c>
      <c r="B1212" s="16" t="s">
        <v>400</v>
      </c>
      <c r="C1212" s="16" t="s">
        <v>4017</v>
      </c>
      <c r="D1212" s="16">
        <v>12.34</v>
      </c>
      <c r="E1212" s="16">
        <v>710</v>
      </c>
    </row>
    <row r="1213" spans="1:5" x14ac:dyDescent="0.3">
      <c r="A1213" s="81" t="s">
        <v>3121</v>
      </c>
      <c r="B1213" s="16" t="s">
        <v>400</v>
      </c>
      <c r="C1213" s="16" t="s">
        <v>4018</v>
      </c>
      <c r="D1213" s="16">
        <v>11.64</v>
      </c>
      <c r="E1213" s="16">
        <v>1089</v>
      </c>
    </row>
    <row r="1214" spans="1:5" x14ac:dyDescent="0.3">
      <c r="A1214" s="81" t="s">
        <v>3121</v>
      </c>
      <c r="B1214" s="16" t="s">
        <v>398</v>
      </c>
      <c r="C1214" s="16" t="s">
        <v>4019</v>
      </c>
      <c r="D1214" s="16">
        <v>10.039999999999999</v>
      </c>
      <c r="E1214" s="16">
        <v>555</v>
      </c>
    </row>
    <row r="1215" spans="1:5" x14ac:dyDescent="0.3">
      <c r="A1215" s="81" t="s">
        <v>3121</v>
      </c>
      <c r="B1215" s="16" t="s">
        <v>398</v>
      </c>
      <c r="C1215" s="16" t="s">
        <v>4020</v>
      </c>
      <c r="D1215" s="16">
        <v>9.49</v>
      </c>
      <c r="E1215" s="16">
        <v>535</v>
      </c>
    </row>
    <row r="1216" spans="1:5" x14ac:dyDescent="0.3">
      <c r="A1216" s="81" t="s">
        <v>3121</v>
      </c>
      <c r="B1216" s="16" t="s">
        <v>398</v>
      </c>
      <c r="C1216" s="16" t="s">
        <v>4021</v>
      </c>
      <c r="D1216" s="16">
        <v>8.83</v>
      </c>
      <c r="E1216" s="16">
        <v>557</v>
      </c>
    </row>
    <row r="1217" spans="1:5" x14ac:dyDescent="0.3">
      <c r="A1217" s="81" t="s">
        <v>3121</v>
      </c>
      <c r="B1217" s="16" t="s">
        <v>398</v>
      </c>
      <c r="C1217" s="16" t="s">
        <v>4022</v>
      </c>
      <c r="D1217" s="16">
        <v>8.56</v>
      </c>
      <c r="E1217" s="16">
        <v>555</v>
      </c>
    </row>
    <row r="1218" spans="1:5" x14ac:dyDescent="0.3">
      <c r="A1218" s="81" t="s">
        <v>3121</v>
      </c>
      <c r="B1218" s="16" t="s">
        <v>398</v>
      </c>
      <c r="C1218" s="16" t="s">
        <v>4023</v>
      </c>
      <c r="D1218" s="16">
        <v>7.87</v>
      </c>
      <c r="E1218" s="16">
        <v>585</v>
      </c>
    </row>
    <row r="1219" spans="1:5" x14ac:dyDescent="0.3">
      <c r="A1219" s="81" t="s">
        <v>3121</v>
      </c>
      <c r="B1219" s="16" t="s">
        <v>4024</v>
      </c>
      <c r="C1219" s="16" t="s">
        <v>4025</v>
      </c>
      <c r="D1219" s="16">
        <v>7.86</v>
      </c>
      <c r="E1219" s="16">
        <v>779</v>
      </c>
    </row>
    <row r="1220" spans="1:5" x14ac:dyDescent="0.3">
      <c r="A1220" s="81" t="s">
        <v>3121</v>
      </c>
      <c r="B1220" s="16" t="s">
        <v>4024</v>
      </c>
      <c r="C1220" s="16" t="s">
        <v>4026</v>
      </c>
      <c r="D1220" s="16">
        <v>7.59</v>
      </c>
      <c r="E1220" s="16">
        <v>749</v>
      </c>
    </row>
    <row r="1221" spans="1:5" x14ac:dyDescent="0.3">
      <c r="A1221" s="81" t="s">
        <v>3121</v>
      </c>
      <c r="B1221" s="16" t="s">
        <v>4024</v>
      </c>
      <c r="C1221" s="16" t="s">
        <v>4027</v>
      </c>
      <c r="D1221" s="16">
        <v>7.29</v>
      </c>
      <c r="E1221" s="16">
        <v>662</v>
      </c>
    </row>
    <row r="1222" spans="1:5" x14ac:dyDescent="0.3">
      <c r="A1222" s="81" t="s">
        <v>3121</v>
      </c>
      <c r="B1222" s="16" t="s">
        <v>4028</v>
      </c>
      <c r="C1222" s="16" t="s">
        <v>4029</v>
      </c>
      <c r="D1222" s="16">
        <v>7.42</v>
      </c>
      <c r="E1222" s="16">
        <v>648</v>
      </c>
    </row>
    <row r="1223" spans="1:5" x14ac:dyDescent="0.3">
      <c r="A1223" s="81" t="s">
        <v>3121</v>
      </c>
      <c r="B1223" s="16" t="s">
        <v>4030</v>
      </c>
      <c r="C1223" s="16" t="s">
        <v>4031</v>
      </c>
      <c r="D1223" s="16">
        <v>8.3800000000000008</v>
      </c>
      <c r="E1223" s="16">
        <v>606</v>
      </c>
    </row>
    <row r="1224" spans="1:5" x14ac:dyDescent="0.3">
      <c r="A1224" s="81" t="s">
        <v>3121</v>
      </c>
      <c r="B1224" s="16" t="s">
        <v>4030</v>
      </c>
      <c r="C1224" s="16" t="s">
        <v>4032</v>
      </c>
      <c r="D1224" s="16">
        <v>8.4700000000000006</v>
      </c>
      <c r="E1224" s="16">
        <v>622</v>
      </c>
    </row>
    <row r="1225" spans="1:5" x14ac:dyDescent="0.3">
      <c r="A1225" s="81" t="s">
        <v>3121</v>
      </c>
      <c r="B1225" s="16" t="s">
        <v>4030</v>
      </c>
      <c r="C1225" s="16" t="s">
        <v>4033</v>
      </c>
      <c r="D1225" s="16">
        <v>8.9600000000000009</v>
      </c>
      <c r="E1225" s="16">
        <v>577</v>
      </c>
    </row>
    <row r="1226" spans="1:5" x14ac:dyDescent="0.3">
      <c r="A1226" s="81" t="s">
        <v>3121</v>
      </c>
      <c r="B1226" s="16" t="s">
        <v>4030</v>
      </c>
      <c r="C1226" s="16" t="s">
        <v>4034</v>
      </c>
      <c r="D1226" s="16">
        <v>8.1300000000000008</v>
      </c>
      <c r="E1226" s="16">
        <v>575</v>
      </c>
    </row>
    <row r="1227" spans="1:5" x14ac:dyDescent="0.3">
      <c r="A1227" s="81" t="s">
        <v>3121</v>
      </c>
      <c r="B1227" s="16" t="s">
        <v>4030</v>
      </c>
      <c r="C1227" s="16" t="s">
        <v>4035</v>
      </c>
      <c r="D1227" s="16">
        <v>10.31</v>
      </c>
      <c r="E1227" s="16">
        <v>465</v>
      </c>
    </row>
    <row r="1228" spans="1:5" x14ac:dyDescent="0.3">
      <c r="A1228" s="81" t="s">
        <v>3121</v>
      </c>
      <c r="B1228" s="16" t="s">
        <v>4030</v>
      </c>
      <c r="C1228" s="16" t="s">
        <v>4036</v>
      </c>
      <c r="D1228" s="16">
        <v>9.99</v>
      </c>
      <c r="E1228" s="16">
        <v>508</v>
      </c>
    </row>
    <row r="1229" spans="1:5" x14ac:dyDescent="0.3">
      <c r="A1229" s="81" t="s">
        <v>3121</v>
      </c>
      <c r="B1229" s="16" t="s">
        <v>4030</v>
      </c>
      <c r="C1229" s="16" t="s">
        <v>4037</v>
      </c>
      <c r="D1229" s="16">
        <v>7.84</v>
      </c>
      <c r="E1229" s="16">
        <v>583</v>
      </c>
    </row>
    <row r="1230" spans="1:5" x14ac:dyDescent="0.3">
      <c r="A1230" s="81" t="s">
        <v>3121</v>
      </c>
      <c r="B1230" s="16" t="s">
        <v>4038</v>
      </c>
      <c r="C1230" s="16" t="s">
        <v>4039</v>
      </c>
      <c r="D1230" s="16">
        <v>6.13</v>
      </c>
      <c r="E1230" s="16">
        <v>667</v>
      </c>
    </row>
    <row r="1231" spans="1:5" x14ac:dyDescent="0.3">
      <c r="A1231" s="81" t="s">
        <v>3121</v>
      </c>
      <c r="B1231" s="16" t="s">
        <v>4038</v>
      </c>
      <c r="C1231" s="16" t="s">
        <v>4040</v>
      </c>
      <c r="D1231" s="16">
        <v>5.86</v>
      </c>
      <c r="E1231" s="16">
        <v>647</v>
      </c>
    </row>
    <row r="1232" spans="1:5" x14ac:dyDescent="0.3">
      <c r="A1232" s="81" t="s">
        <v>3121</v>
      </c>
      <c r="B1232" s="16" t="s">
        <v>4038</v>
      </c>
      <c r="C1232" s="16" t="s">
        <v>4041</v>
      </c>
      <c r="D1232" s="16">
        <v>5.52</v>
      </c>
      <c r="E1232" s="16">
        <v>608</v>
      </c>
    </row>
    <row r="1233" spans="1:5" x14ac:dyDescent="0.3">
      <c r="A1233" s="81" t="s">
        <v>3121</v>
      </c>
      <c r="B1233" s="16" t="s">
        <v>4038</v>
      </c>
      <c r="C1233" s="16" t="s">
        <v>4042</v>
      </c>
      <c r="D1233" s="16">
        <v>5.04</v>
      </c>
      <c r="E1233" s="16">
        <v>608</v>
      </c>
    </row>
    <row r="1234" spans="1:5" x14ac:dyDescent="0.3">
      <c r="A1234" s="81" t="s">
        <v>3121</v>
      </c>
      <c r="B1234" s="16" t="s">
        <v>4038</v>
      </c>
      <c r="C1234" s="16" t="s">
        <v>4043</v>
      </c>
      <c r="D1234" s="16">
        <v>4.9000000000000004</v>
      </c>
      <c r="E1234" s="16">
        <v>598</v>
      </c>
    </row>
    <row r="1235" spans="1:5" x14ac:dyDescent="0.3">
      <c r="A1235" s="81" t="s">
        <v>3121</v>
      </c>
      <c r="B1235" s="16" t="s">
        <v>4038</v>
      </c>
      <c r="C1235" s="16" t="s">
        <v>4044</v>
      </c>
      <c r="D1235" s="16">
        <v>6.8</v>
      </c>
      <c r="E1235" s="16">
        <v>597</v>
      </c>
    </row>
    <row r="1236" spans="1:5" x14ac:dyDescent="0.3">
      <c r="A1236" s="81" t="s">
        <v>3121</v>
      </c>
      <c r="B1236" s="16" t="s">
        <v>4038</v>
      </c>
      <c r="C1236" s="16" t="s">
        <v>4045</v>
      </c>
      <c r="D1236" s="16">
        <v>7.26</v>
      </c>
      <c r="E1236" s="16">
        <v>594</v>
      </c>
    </row>
    <row r="1237" spans="1:5" x14ac:dyDescent="0.3">
      <c r="A1237" s="81" t="s">
        <v>3121</v>
      </c>
      <c r="B1237" s="16" t="s">
        <v>4038</v>
      </c>
      <c r="C1237" s="16" t="s">
        <v>4046</v>
      </c>
      <c r="D1237" s="16">
        <v>7.63</v>
      </c>
      <c r="E1237" s="16">
        <v>523</v>
      </c>
    </row>
    <row r="1238" spans="1:5" x14ac:dyDescent="0.3">
      <c r="A1238" s="81" t="s">
        <v>3121</v>
      </c>
      <c r="B1238" s="16" t="s">
        <v>4038</v>
      </c>
      <c r="C1238" s="16" t="s">
        <v>4047</v>
      </c>
      <c r="D1238" s="16">
        <v>6.65</v>
      </c>
      <c r="E1238" s="16">
        <v>572</v>
      </c>
    </row>
    <row r="1239" spans="1:5" x14ac:dyDescent="0.3">
      <c r="A1239" s="81" t="s">
        <v>3122</v>
      </c>
      <c r="B1239" s="16" t="s">
        <v>399</v>
      </c>
      <c r="C1239" s="16" t="s">
        <v>4048</v>
      </c>
      <c r="D1239" s="16">
        <v>12.14</v>
      </c>
      <c r="E1239" s="16">
        <v>462</v>
      </c>
    </row>
    <row r="1240" spans="1:5" x14ac:dyDescent="0.3">
      <c r="A1240" s="81" t="s">
        <v>3122</v>
      </c>
      <c r="B1240" s="16" t="s">
        <v>399</v>
      </c>
      <c r="C1240" s="16" t="s">
        <v>4049</v>
      </c>
      <c r="D1240" s="16">
        <v>12.42</v>
      </c>
      <c r="E1240" s="16">
        <v>408</v>
      </c>
    </row>
    <row r="1241" spans="1:5" x14ac:dyDescent="0.3">
      <c r="A1241" s="81" t="s">
        <v>3122</v>
      </c>
      <c r="B1241" s="16" t="s">
        <v>404</v>
      </c>
      <c r="C1241" s="16" t="s">
        <v>4050</v>
      </c>
      <c r="D1241" s="16">
        <v>12.23</v>
      </c>
      <c r="E1241" s="16">
        <v>535</v>
      </c>
    </row>
    <row r="1242" spans="1:5" x14ac:dyDescent="0.3">
      <c r="A1242" s="81" t="s">
        <v>3122</v>
      </c>
      <c r="B1242" s="16" t="s">
        <v>404</v>
      </c>
      <c r="C1242" s="16" t="s">
        <v>4051</v>
      </c>
      <c r="D1242" s="16">
        <v>13</v>
      </c>
      <c r="E1242" s="16">
        <v>632</v>
      </c>
    </row>
    <row r="1243" spans="1:5" x14ac:dyDescent="0.3">
      <c r="A1243" s="81" t="s">
        <v>3122</v>
      </c>
      <c r="B1243" s="16" t="s">
        <v>404</v>
      </c>
      <c r="C1243" s="16" t="s">
        <v>390</v>
      </c>
      <c r="D1243" s="16">
        <v>9.5399999999999991</v>
      </c>
      <c r="E1243" s="16">
        <v>679</v>
      </c>
    </row>
    <row r="1244" spans="1:5" x14ac:dyDescent="0.3">
      <c r="A1244" s="81" t="s">
        <v>3122</v>
      </c>
      <c r="B1244" s="16" t="s">
        <v>403</v>
      </c>
      <c r="C1244" s="16" t="s">
        <v>4052</v>
      </c>
      <c r="D1244" s="16">
        <v>15.15</v>
      </c>
      <c r="E1244" s="16">
        <v>852</v>
      </c>
    </row>
    <row r="1245" spans="1:5" x14ac:dyDescent="0.3">
      <c r="A1245" s="81" t="s">
        <v>3122</v>
      </c>
      <c r="B1245" s="16" t="s">
        <v>403</v>
      </c>
      <c r="C1245" s="16" t="s">
        <v>388</v>
      </c>
      <c r="D1245" s="16">
        <v>11.29</v>
      </c>
      <c r="E1245" s="16">
        <v>706</v>
      </c>
    </row>
    <row r="1246" spans="1:5" x14ac:dyDescent="0.3">
      <c r="A1246" s="81" t="s">
        <v>3122</v>
      </c>
      <c r="B1246" s="16" t="s">
        <v>403</v>
      </c>
      <c r="C1246" s="16" t="s">
        <v>389</v>
      </c>
      <c r="D1246" s="16">
        <v>13.76</v>
      </c>
      <c r="E1246" s="16">
        <v>539</v>
      </c>
    </row>
    <row r="1247" spans="1:5" x14ac:dyDescent="0.3">
      <c r="A1247" s="81" t="s">
        <v>3122</v>
      </c>
      <c r="B1247" s="16" t="s">
        <v>403</v>
      </c>
      <c r="C1247" s="16" t="s">
        <v>391</v>
      </c>
      <c r="D1247" s="16">
        <v>12.97</v>
      </c>
      <c r="E1247" s="16">
        <v>652</v>
      </c>
    </row>
    <row r="1248" spans="1:5" x14ac:dyDescent="0.3">
      <c r="A1248" s="81" t="s">
        <v>3122</v>
      </c>
      <c r="B1248" s="16" t="s">
        <v>403</v>
      </c>
      <c r="C1248" s="16" t="s">
        <v>4053</v>
      </c>
      <c r="D1248" s="16">
        <v>12.97</v>
      </c>
      <c r="E1248" s="16">
        <v>637</v>
      </c>
    </row>
    <row r="1249" spans="1:5" x14ac:dyDescent="0.3">
      <c r="A1249" s="81" t="s">
        <v>3122</v>
      </c>
      <c r="B1249" s="16" t="s">
        <v>978</v>
      </c>
      <c r="C1249" s="16" t="s">
        <v>4054</v>
      </c>
      <c r="D1249" s="16">
        <v>11.64</v>
      </c>
      <c r="E1249" s="16">
        <v>684</v>
      </c>
    </row>
    <row r="1250" spans="1:5" x14ac:dyDescent="0.3">
      <c r="A1250" s="81" t="s">
        <v>3122</v>
      </c>
      <c r="B1250" s="16" t="s">
        <v>978</v>
      </c>
      <c r="C1250" s="16" t="s">
        <v>4055</v>
      </c>
      <c r="D1250" s="16">
        <v>8.5</v>
      </c>
      <c r="E1250" s="16">
        <v>415</v>
      </c>
    </row>
    <row r="1251" spans="1:5" x14ac:dyDescent="0.3">
      <c r="A1251" s="81" t="s">
        <v>3122</v>
      </c>
      <c r="B1251" s="16" t="s">
        <v>4056</v>
      </c>
      <c r="C1251" s="16" t="s">
        <v>4057</v>
      </c>
      <c r="D1251" s="16">
        <v>10.29</v>
      </c>
      <c r="E1251" s="16">
        <v>369</v>
      </c>
    </row>
    <row r="1252" spans="1:5" x14ac:dyDescent="0.3">
      <c r="A1252" s="81" t="s">
        <v>3122</v>
      </c>
      <c r="B1252" s="16" t="s">
        <v>4056</v>
      </c>
      <c r="C1252" s="16" t="s">
        <v>4058</v>
      </c>
      <c r="D1252" s="16">
        <v>9.5500000000000007</v>
      </c>
      <c r="E1252" s="16">
        <v>588</v>
      </c>
    </row>
    <row r="1253" spans="1:5" x14ac:dyDescent="0.3">
      <c r="A1253" s="81" t="s">
        <v>3122</v>
      </c>
      <c r="B1253" s="16" t="s">
        <v>4059</v>
      </c>
      <c r="C1253" s="16" t="s">
        <v>1297</v>
      </c>
      <c r="D1253" s="16">
        <v>19.89</v>
      </c>
      <c r="E1253" s="16">
        <v>557</v>
      </c>
    </row>
    <row r="1254" spans="1:5" x14ac:dyDescent="0.3">
      <c r="A1254" s="81" t="s">
        <v>3122</v>
      </c>
      <c r="B1254" s="16" t="s">
        <v>4059</v>
      </c>
      <c r="C1254" s="16" t="s">
        <v>4060</v>
      </c>
      <c r="D1254" s="16">
        <v>20.37</v>
      </c>
      <c r="E1254" s="16">
        <v>499</v>
      </c>
    </row>
    <row r="1255" spans="1:5" x14ac:dyDescent="0.3">
      <c r="A1255" s="81" t="s">
        <v>3122</v>
      </c>
      <c r="B1255" s="16" t="s">
        <v>4059</v>
      </c>
      <c r="C1255" s="16" t="s">
        <v>4061</v>
      </c>
      <c r="D1255" s="16">
        <v>19.95</v>
      </c>
      <c r="E1255" s="16">
        <v>147</v>
      </c>
    </row>
    <row r="1256" spans="1:5" x14ac:dyDescent="0.3">
      <c r="A1256" s="81" t="s">
        <v>152</v>
      </c>
      <c r="B1256" s="16" t="s">
        <v>431</v>
      </c>
      <c r="C1256" s="16" t="s">
        <v>4076</v>
      </c>
      <c r="D1256" s="16">
        <v>14.58</v>
      </c>
      <c r="E1256" s="16">
        <v>1261</v>
      </c>
    </row>
    <row r="1257" spans="1:5" x14ac:dyDescent="0.3">
      <c r="A1257" s="81" t="s">
        <v>152</v>
      </c>
      <c r="B1257" s="16" t="s">
        <v>431</v>
      </c>
      <c r="C1257" s="16" t="s">
        <v>4077</v>
      </c>
      <c r="D1257" s="16">
        <v>15.25</v>
      </c>
      <c r="E1257" s="16">
        <v>1171</v>
      </c>
    </row>
    <row r="1258" spans="1:5" x14ac:dyDescent="0.3">
      <c r="A1258" s="81" t="s">
        <v>152</v>
      </c>
      <c r="B1258" s="16" t="s">
        <v>431</v>
      </c>
      <c r="C1258" s="16" t="s">
        <v>4078</v>
      </c>
      <c r="D1258" s="16">
        <v>15.78</v>
      </c>
      <c r="E1258" s="16">
        <v>1060</v>
      </c>
    </row>
    <row r="1259" spans="1:5" x14ac:dyDescent="0.3">
      <c r="A1259" s="81" t="s">
        <v>152</v>
      </c>
      <c r="B1259" s="16" t="s">
        <v>431</v>
      </c>
      <c r="C1259" s="16" t="s">
        <v>4079</v>
      </c>
      <c r="D1259" s="16">
        <v>16.649999999999999</v>
      </c>
      <c r="E1259" s="16">
        <v>945</v>
      </c>
    </row>
    <row r="1260" spans="1:5" x14ac:dyDescent="0.3">
      <c r="A1260" s="81" t="s">
        <v>152</v>
      </c>
      <c r="B1260" s="16" t="s">
        <v>431</v>
      </c>
      <c r="C1260" s="16" t="s">
        <v>4080</v>
      </c>
      <c r="D1260" s="16">
        <v>17.350000000000001</v>
      </c>
      <c r="E1260" s="16">
        <v>808</v>
      </c>
    </row>
    <row r="1261" spans="1:5" x14ac:dyDescent="0.3">
      <c r="A1261" s="81" t="s">
        <v>152</v>
      </c>
      <c r="B1261" s="16" t="s">
        <v>431</v>
      </c>
      <c r="C1261" s="16" t="s">
        <v>4081</v>
      </c>
      <c r="D1261" s="16">
        <v>17.13</v>
      </c>
      <c r="E1261" s="16">
        <v>802</v>
      </c>
    </row>
    <row r="1262" spans="1:5" x14ac:dyDescent="0.3">
      <c r="A1262" s="81" t="s">
        <v>152</v>
      </c>
      <c r="B1262" s="16" t="s">
        <v>431</v>
      </c>
      <c r="C1262" s="16" t="s">
        <v>4082</v>
      </c>
      <c r="D1262" s="16">
        <v>15.69</v>
      </c>
      <c r="E1262" s="16">
        <v>883</v>
      </c>
    </row>
    <row r="1263" spans="1:5" x14ac:dyDescent="0.3">
      <c r="A1263" s="81" t="s">
        <v>152</v>
      </c>
      <c r="B1263" s="16" t="s">
        <v>431</v>
      </c>
      <c r="C1263" s="16" t="s">
        <v>4083</v>
      </c>
      <c r="D1263" s="16">
        <v>13.95</v>
      </c>
      <c r="E1263" s="16">
        <v>963</v>
      </c>
    </row>
    <row r="1264" spans="1:5" x14ac:dyDescent="0.3">
      <c r="A1264" s="81" t="s">
        <v>152</v>
      </c>
      <c r="B1264" s="16" t="s">
        <v>431</v>
      </c>
      <c r="C1264" s="16" t="s">
        <v>4084</v>
      </c>
      <c r="D1264" s="16">
        <v>16.95</v>
      </c>
      <c r="E1264" s="16">
        <v>703</v>
      </c>
    </row>
    <row r="1265" spans="1:5" x14ac:dyDescent="0.3">
      <c r="A1265" s="81" t="s">
        <v>152</v>
      </c>
      <c r="B1265" s="16" t="s">
        <v>431</v>
      </c>
      <c r="C1265" s="16" t="s">
        <v>4085</v>
      </c>
      <c r="D1265" s="16">
        <v>17.260000000000002</v>
      </c>
      <c r="E1265" s="16">
        <v>609</v>
      </c>
    </row>
    <row r="1266" spans="1:5" x14ac:dyDescent="0.3">
      <c r="A1266" s="81" t="s">
        <v>152</v>
      </c>
      <c r="B1266" s="16" t="s">
        <v>431</v>
      </c>
      <c r="C1266" s="16" t="s">
        <v>433</v>
      </c>
      <c r="D1266" s="16">
        <v>17.59</v>
      </c>
      <c r="E1266" s="16">
        <v>628</v>
      </c>
    </row>
    <row r="1267" spans="1:5" x14ac:dyDescent="0.3">
      <c r="A1267" s="81" t="s">
        <v>152</v>
      </c>
      <c r="B1267" s="16" t="s">
        <v>431</v>
      </c>
      <c r="C1267" s="16" t="s">
        <v>434</v>
      </c>
      <c r="D1267" s="16">
        <v>17.37</v>
      </c>
      <c r="E1267" s="16">
        <v>556</v>
      </c>
    </row>
    <row r="1268" spans="1:5" x14ac:dyDescent="0.3">
      <c r="A1268" s="81" t="s">
        <v>152</v>
      </c>
      <c r="B1268" s="16" t="s">
        <v>431</v>
      </c>
      <c r="C1268" s="16" t="s">
        <v>4086</v>
      </c>
      <c r="D1268" s="16">
        <v>17.190000000000001</v>
      </c>
      <c r="E1268" s="16">
        <v>573</v>
      </c>
    </row>
    <row r="1269" spans="1:5" x14ac:dyDescent="0.3">
      <c r="A1269" s="81" t="s">
        <v>152</v>
      </c>
      <c r="B1269" s="16" t="s">
        <v>439</v>
      </c>
      <c r="C1269" s="16" t="s">
        <v>4087</v>
      </c>
      <c r="D1269" s="16">
        <v>16.440000000000001</v>
      </c>
      <c r="E1269" s="16">
        <v>538</v>
      </c>
    </row>
    <row r="1270" spans="1:5" x14ac:dyDescent="0.3">
      <c r="A1270" s="81" t="s">
        <v>152</v>
      </c>
      <c r="B1270" s="16" t="s">
        <v>439</v>
      </c>
      <c r="C1270" s="16" t="s">
        <v>4088</v>
      </c>
      <c r="D1270" s="16">
        <v>16.23</v>
      </c>
      <c r="E1270" s="16">
        <v>521</v>
      </c>
    </row>
    <row r="1271" spans="1:5" x14ac:dyDescent="0.3">
      <c r="A1271" s="81" t="s">
        <v>152</v>
      </c>
      <c r="B1271" s="16" t="s">
        <v>439</v>
      </c>
      <c r="C1271" s="16" t="s">
        <v>4089</v>
      </c>
      <c r="D1271" s="16">
        <v>13.97</v>
      </c>
      <c r="E1271" s="16">
        <v>472</v>
      </c>
    </row>
    <row r="1272" spans="1:5" x14ac:dyDescent="0.3">
      <c r="A1272" s="81" t="s">
        <v>153</v>
      </c>
      <c r="B1272" s="16" t="s">
        <v>1124</v>
      </c>
      <c r="C1272" s="16" t="s">
        <v>1250</v>
      </c>
      <c r="D1272" s="16">
        <v>23.37</v>
      </c>
      <c r="E1272" s="16">
        <v>2688</v>
      </c>
    </row>
    <row r="1273" spans="1:5" x14ac:dyDescent="0.3">
      <c r="A1273" s="81" t="s">
        <v>154</v>
      </c>
      <c r="B1273" s="16" t="s">
        <v>1124</v>
      </c>
      <c r="C1273" s="16" t="s">
        <v>3850</v>
      </c>
      <c r="D1273" s="16">
        <v>27.24</v>
      </c>
      <c r="E1273" s="16">
        <v>1057</v>
      </c>
    </row>
    <row r="1274" spans="1:5" x14ac:dyDescent="0.3">
      <c r="A1274" s="81" t="s">
        <v>3146</v>
      </c>
      <c r="B1274" s="16" t="s">
        <v>493</v>
      </c>
      <c r="C1274" s="16" t="s">
        <v>1670</v>
      </c>
      <c r="D1274" s="16">
        <v>26.84</v>
      </c>
      <c r="E1274" s="16">
        <v>1524</v>
      </c>
    </row>
    <row r="1275" spans="1:5" x14ac:dyDescent="0.3">
      <c r="A1275" s="81" t="s">
        <v>3146</v>
      </c>
      <c r="B1275" s="16" t="s">
        <v>491</v>
      </c>
      <c r="C1275" s="16" t="s">
        <v>1664</v>
      </c>
      <c r="D1275" s="16">
        <v>27.39</v>
      </c>
      <c r="E1275" s="16">
        <v>1630</v>
      </c>
    </row>
    <row r="1276" spans="1:5" x14ac:dyDescent="0.3">
      <c r="A1276" s="81" t="s">
        <v>3148</v>
      </c>
      <c r="B1276" s="16" t="s">
        <v>493</v>
      </c>
      <c r="C1276" s="16" t="s">
        <v>494</v>
      </c>
      <c r="D1276" s="16">
        <v>27.01</v>
      </c>
      <c r="E1276" s="16">
        <v>1237</v>
      </c>
    </row>
    <row r="1277" spans="1:5" x14ac:dyDescent="0.3">
      <c r="A1277" s="81" t="s">
        <v>3148</v>
      </c>
      <c r="B1277" s="16" t="s">
        <v>499</v>
      </c>
      <c r="C1277" s="16" t="s">
        <v>4090</v>
      </c>
      <c r="D1277" s="16">
        <v>24.77</v>
      </c>
      <c r="E1277" s="16">
        <v>2418</v>
      </c>
    </row>
    <row r="1278" spans="1:5" x14ac:dyDescent="0.3">
      <c r="A1278" s="81" t="s">
        <v>3148</v>
      </c>
      <c r="B1278" s="16" t="s">
        <v>1691</v>
      </c>
      <c r="C1278" s="16" t="s">
        <v>1693</v>
      </c>
      <c r="D1278" s="16">
        <v>27.29</v>
      </c>
      <c r="E1278" s="16">
        <v>1115</v>
      </c>
    </row>
    <row r="1279" spans="1:5" x14ac:dyDescent="0.3">
      <c r="A1279" s="81" t="s">
        <v>3148</v>
      </c>
      <c r="B1279" s="16" t="s">
        <v>1691</v>
      </c>
      <c r="C1279" s="16" t="s">
        <v>4091</v>
      </c>
      <c r="D1279" s="16">
        <v>28.15</v>
      </c>
      <c r="E1279" s="16">
        <v>1085</v>
      </c>
    </row>
    <row r="1280" spans="1:5" x14ac:dyDescent="0.3">
      <c r="A1280" s="81" t="s">
        <v>3148</v>
      </c>
      <c r="B1280" s="16" t="s">
        <v>1691</v>
      </c>
      <c r="C1280" s="16" t="s">
        <v>1694</v>
      </c>
      <c r="D1280" s="16">
        <v>29.03</v>
      </c>
      <c r="E1280" s="16">
        <v>883</v>
      </c>
    </row>
    <row r="1281" spans="1:5" x14ac:dyDescent="0.3">
      <c r="A1281" s="81" t="s">
        <v>3152</v>
      </c>
      <c r="B1281" s="16" t="s">
        <v>515</v>
      </c>
      <c r="C1281" s="16" t="s">
        <v>518</v>
      </c>
      <c r="D1281" s="16">
        <v>21.74</v>
      </c>
      <c r="E1281" s="16">
        <v>989</v>
      </c>
    </row>
    <row r="1282" spans="1:5" x14ac:dyDescent="0.3">
      <c r="A1282" s="81" t="s">
        <v>156</v>
      </c>
      <c r="B1282" s="16" t="s">
        <v>1691</v>
      </c>
      <c r="C1282" s="16" t="s">
        <v>1693</v>
      </c>
      <c r="D1282" s="16">
        <v>27.29</v>
      </c>
      <c r="E1282" s="16">
        <v>1115</v>
      </c>
    </row>
    <row r="1283" spans="1:5" x14ac:dyDescent="0.3">
      <c r="A1283" s="81" t="s">
        <v>156</v>
      </c>
      <c r="B1283" s="16" t="s">
        <v>1650</v>
      </c>
      <c r="C1283" s="16" t="s">
        <v>4092</v>
      </c>
      <c r="D1283" s="16">
        <v>24.58</v>
      </c>
      <c r="E1283" s="16">
        <v>1413</v>
      </c>
    </row>
    <row r="1284" spans="1:5" x14ac:dyDescent="0.3">
      <c r="A1284" s="81" t="s">
        <v>156</v>
      </c>
      <c r="B1284" s="16" t="s">
        <v>1650</v>
      </c>
      <c r="C1284" s="16" t="s">
        <v>1651</v>
      </c>
      <c r="D1284" s="16">
        <v>22.53</v>
      </c>
      <c r="E1284" s="16">
        <v>1549</v>
      </c>
    </row>
    <row r="1285" spans="1:5" x14ac:dyDescent="0.3">
      <c r="A1285" s="81" t="s">
        <v>156</v>
      </c>
      <c r="B1285" s="16" t="s">
        <v>522</v>
      </c>
      <c r="C1285" s="16" t="s">
        <v>1635</v>
      </c>
      <c r="D1285" s="16">
        <v>21.03</v>
      </c>
      <c r="E1285" s="16">
        <v>695</v>
      </c>
    </row>
    <row r="1286" spans="1:5" x14ac:dyDescent="0.3">
      <c r="A1286" s="81" t="s">
        <v>156</v>
      </c>
      <c r="B1286" s="16" t="s">
        <v>522</v>
      </c>
      <c r="C1286" s="16" t="s">
        <v>3877</v>
      </c>
      <c r="D1286" s="16">
        <v>24.24</v>
      </c>
      <c r="E1286" s="16">
        <v>950</v>
      </c>
    </row>
    <row r="1287" spans="1:5" x14ac:dyDescent="0.3">
      <c r="A1287" s="81" t="s">
        <v>156</v>
      </c>
      <c r="B1287" s="16" t="s">
        <v>515</v>
      </c>
      <c r="C1287" s="16" t="s">
        <v>1670</v>
      </c>
      <c r="D1287" s="16">
        <v>23.04</v>
      </c>
      <c r="E1287" s="16">
        <v>834</v>
      </c>
    </row>
    <row r="1288" spans="1:5" x14ac:dyDescent="0.3">
      <c r="A1288" s="81" t="s">
        <v>156</v>
      </c>
      <c r="B1288" s="16" t="s">
        <v>515</v>
      </c>
      <c r="C1288" s="16" t="s">
        <v>516</v>
      </c>
      <c r="D1288" s="16">
        <v>23.41</v>
      </c>
      <c r="E1288" s="16">
        <v>767</v>
      </c>
    </row>
    <row r="1289" spans="1:5" x14ac:dyDescent="0.3">
      <c r="A1289" s="81" t="s">
        <v>156</v>
      </c>
      <c r="B1289" s="16" t="s">
        <v>515</v>
      </c>
      <c r="C1289" s="16" t="s">
        <v>518</v>
      </c>
      <c r="D1289" s="16">
        <v>21.74</v>
      </c>
      <c r="E1289" s="16">
        <v>989</v>
      </c>
    </row>
    <row r="1290" spans="1:5" x14ac:dyDescent="0.3">
      <c r="A1290" s="81" t="s">
        <v>156</v>
      </c>
      <c r="B1290" s="16" t="s">
        <v>509</v>
      </c>
      <c r="C1290" s="16" t="s">
        <v>1894</v>
      </c>
      <c r="D1290" s="16">
        <v>23.61</v>
      </c>
      <c r="E1290" s="16">
        <v>1127</v>
      </c>
    </row>
    <row r="1291" spans="1:5" x14ac:dyDescent="0.3">
      <c r="A1291" s="81" t="s">
        <v>156</v>
      </c>
      <c r="B1291" s="16" t="s">
        <v>509</v>
      </c>
      <c r="C1291" s="16" t="s">
        <v>513</v>
      </c>
      <c r="D1291" s="16">
        <v>25.06</v>
      </c>
      <c r="E1291" s="16">
        <v>1106</v>
      </c>
    </row>
    <row r="1292" spans="1:5" x14ac:dyDescent="0.3">
      <c r="A1292" s="81" t="s">
        <v>156</v>
      </c>
      <c r="B1292" s="16" t="s">
        <v>509</v>
      </c>
      <c r="C1292" s="16" t="s">
        <v>514</v>
      </c>
      <c r="D1292" s="16">
        <v>24.4</v>
      </c>
      <c r="E1292" s="16">
        <v>868</v>
      </c>
    </row>
    <row r="1293" spans="1:5" x14ac:dyDescent="0.3">
      <c r="A1293" s="81" t="s">
        <v>156</v>
      </c>
      <c r="B1293" s="16" t="s">
        <v>509</v>
      </c>
      <c r="C1293" s="16" t="s">
        <v>512</v>
      </c>
      <c r="D1293" s="16">
        <v>25.04</v>
      </c>
      <c r="E1293" s="16">
        <v>1023</v>
      </c>
    </row>
    <row r="1294" spans="1:5" x14ac:dyDescent="0.3">
      <c r="A1294" s="81" t="s">
        <v>156</v>
      </c>
      <c r="B1294" s="16" t="s">
        <v>509</v>
      </c>
      <c r="C1294" s="16" t="s">
        <v>510</v>
      </c>
      <c r="D1294" s="16">
        <v>24.15</v>
      </c>
      <c r="E1294" s="16">
        <v>736</v>
      </c>
    </row>
    <row r="1295" spans="1:5" x14ac:dyDescent="0.3">
      <c r="A1295" s="81" t="s">
        <v>156</v>
      </c>
      <c r="B1295" s="16" t="s">
        <v>505</v>
      </c>
      <c r="C1295" s="16" t="s">
        <v>1893</v>
      </c>
      <c r="D1295" s="16">
        <v>22.64</v>
      </c>
      <c r="E1295" s="16">
        <v>737</v>
      </c>
    </row>
    <row r="1296" spans="1:5" x14ac:dyDescent="0.3">
      <c r="A1296" s="81" t="s">
        <v>156</v>
      </c>
      <c r="B1296" s="16" t="s">
        <v>505</v>
      </c>
      <c r="C1296" s="16" t="s">
        <v>4093</v>
      </c>
      <c r="D1296" s="16">
        <v>21.53</v>
      </c>
      <c r="E1296" s="16">
        <v>467</v>
      </c>
    </row>
    <row r="1297" spans="1:5" x14ac:dyDescent="0.3">
      <c r="A1297" s="81" t="s">
        <v>156</v>
      </c>
      <c r="B1297" s="16" t="s">
        <v>505</v>
      </c>
      <c r="C1297" s="16" t="s">
        <v>599</v>
      </c>
      <c r="D1297" s="16">
        <v>22.34</v>
      </c>
      <c r="E1297" s="16">
        <v>566</v>
      </c>
    </row>
    <row r="1298" spans="1:5" x14ac:dyDescent="0.3">
      <c r="A1298" s="81" t="s">
        <v>156</v>
      </c>
      <c r="B1298" s="16" t="s">
        <v>596</v>
      </c>
      <c r="C1298" s="16" t="s">
        <v>597</v>
      </c>
      <c r="D1298" s="16">
        <v>22.37</v>
      </c>
      <c r="E1298" s="16">
        <v>667</v>
      </c>
    </row>
    <row r="1299" spans="1:5" x14ac:dyDescent="0.3">
      <c r="A1299" s="81" t="s">
        <v>156</v>
      </c>
      <c r="B1299" s="16" t="s">
        <v>502</v>
      </c>
      <c r="C1299" s="16" t="s">
        <v>504</v>
      </c>
      <c r="D1299" s="16">
        <v>21</v>
      </c>
      <c r="E1299" s="16">
        <v>516</v>
      </c>
    </row>
    <row r="1300" spans="1:5" x14ac:dyDescent="0.3">
      <c r="A1300" s="81" t="s">
        <v>156</v>
      </c>
      <c r="B1300" s="16" t="s">
        <v>502</v>
      </c>
      <c r="C1300" s="16" t="s">
        <v>595</v>
      </c>
      <c r="D1300" s="16">
        <v>18.04</v>
      </c>
      <c r="E1300" s="16">
        <v>736</v>
      </c>
    </row>
    <row r="1301" spans="1:5" x14ac:dyDescent="0.3">
      <c r="A1301" s="81" t="s">
        <v>156</v>
      </c>
      <c r="B1301" s="16" t="s">
        <v>502</v>
      </c>
      <c r="C1301" s="16" t="s">
        <v>503</v>
      </c>
      <c r="D1301" s="16">
        <v>18.59</v>
      </c>
      <c r="E1301" s="16">
        <v>867</v>
      </c>
    </row>
    <row r="1302" spans="1:5" x14ac:dyDescent="0.3">
      <c r="A1302" s="81" t="s">
        <v>156</v>
      </c>
      <c r="B1302" s="16" t="s">
        <v>502</v>
      </c>
      <c r="C1302" s="16" t="s">
        <v>534</v>
      </c>
      <c r="D1302" s="16">
        <v>16.579999999999998</v>
      </c>
      <c r="E1302" s="16">
        <v>568</v>
      </c>
    </row>
    <row r="1303" spans="1:5" x14ac:dyDescent="0.3">
      <c r="A1303" s="81" t="s">
        <v>3157</v>
      </c>
      <c r="B1303" s="16" t="s">
        <v>502</v>
      </c>
      <c r="C1303" s="16" t="s">
        <v>664</v>
      </c>
      <c r="D1303" s="16">
        <v>17.059999999999999</v>
      </c>
      <c r="E1303" s="16">
        <v>360</v>
      </c>
    </row>
    <row r="1304" spans="1:5" x14ac:dyDescent="0.3">
      <c r="A1304" s="81" t="s">
        <v>3159</v>
      </c>
      <c r="B1304" s="16" t="s">
        <v>502</v>
      </c>
      <c r="C1304" s="16" t="s">
        <v>664</v>
      </c>
      <c r="D1304" s="16">
        <v>17.059999999999999</v>
      </c>
      <c r="E1304" s="16">
        <v>360</v>
      </c>
    </row>
    <row r="1305" spans="1:5" x14ac:dyDescent="0.3">
      <c r="A1305" s="81" t="s">
        <v>3162</v>
      </c>
      <c r="B1305" s="16" t="s">
        <v>509</v>
      </c>
      <c r="C1305" s="16" t="s">
        <v>1894</v>
      </c>
      <c r="D1305" s="16">
        <v>23.61</v>
      </c>
      <c r="E1305" s="16">
        <v>1127</v>
      </c>
    </row>
    <row r="1306" spans="1:5" x14ac:dyDescent="0.3">
      <c r="A1306" s="81" t="s">
        <v>3162</v>
      </c>
      <c r="B1306" s="16" t="s">
        <v>522</v>
      </c>
      <c r="C1306" s="16" t="s">
        <v>1635</v>
      </c>
      <c r="D1306" s="16">
        <v>21.03</v>
      </c>
      <c r="E1306" s="16">
        <v>695</v>
      </c>
    </row>
    <row r="1307" spans="1:5" x14ac:dyDescent="0.3">
      <c r="A1307" s="81" t="s">
        <v>3162</v>
      </c>
      <c r="B1307" s="16" t="s">
        <v>531</v>
      </c>
      <c r="C1307" s="16" t="s">
        <v>1900</v>
      </c>
      <c r="D1307" s="16">
        <v>21.71</v>
      </c>
      <c r="E1307" s="16">
        <v>634</v>
      </c>
    </row>
    <row r="1308" spans="1:5" x14ac:dyDescent="0.3">
      <c r="A1308" s="81" t="s">
        <v>3162</v>
      </c>
      <c r="B1308" s="16" t="s">
        <v>531</v>
      </c>
      <c r="C1308" s="16" t="s">
        <v>4094</v>
      </c>
      <c r="D1308" s="16">
        <v>17.760000000000002</v>
      </c>
      <c r="E1308" s="16">
        <v>1059</v>
      </c>
    </row>
    <row r="1309" spans="1:5" x14ac:dyDescent="0.3">
      <c r="A1309" s="81" t="s">
        <v>3162</v>
      </c>
      <c r="B1309" s="16" t="s">
        <v>531</v>
      </c>
      <c r="C1309" s="16" t="s">
        <v>4095</v>
      </c>
      <c r="D1309" s="16">
        <v>26.89</v>
      </c>
      <c r="E1309" s="16">
        <v>435</v>
      </c>
    </row>
    <row r="1310" spans="1:5" x14ac:dyDescent="0.3">
      <c r="A1310" s="81" t="s">
        <v>3322</v>
      </c>
      <c r="B1310" s="16" t="s">
        <v>4096</v>
      </c>
      <c r="C1310" s="16" t="s">
        <v>4097</v>
      </c>
      <c r="D1310" s="16">
        <v>25.73</v>
      </c>
      <c r="E1310" s="16">
        <v>2486</v>
      </c>
    </row>
    <row r="1311" spans="1:5" x14ac:dyDescent="0.3">
      <c r="A1311" s="81" t="s">
        <v>3322</v>
      </c>
      <c r="B1311" s="16" t="s">
        <v>1102</v>
      </c>
      <c r="C1311" s="16" t="s">
        <v>1713</v>
      </c>
      <c r="D1311" s="16">
        <v>23.87</v>
      </c>
      <c r="E1311" s="16">
        <v>1355</v>
      </c>
    </row>
    <row r="1312" spans="1:5" x14ac:dyDescent="0.3">
      <c r="A1312" s="81" t="s">
        <v>3322</v>
      </c>
      <c r="B1312" s="16" t="s">
        <v>1102</v>
      </c>
      <c r="C1312" s="16" t="s">
        <v>4098</v>
      </c>
      <c r="D1312" s="16">
        <v>27.31</v>
      </c>
      <c r="E1312" s="16">
        <v>1191</v>
      </c>
    </row>
    <row r="1313" spans="1:5" x14ac:dyDescent="0.3">
      <c r="A1313" s="81" t="s">
        <v>3362</v>
      </c>
      <c r="B1313" s="16" t="s">
        <v>4099</v>
      </c>
      <c r="C1313" s="16" t="s">
        <v>4100</v>
      </c>
      <c r="D1313" s="16">
        <v>23.39</v>
      </c>
      <c r="E1313" s="16">
        <v>2175</v>
      </c>
    </row>
    <row r="1314" spans="1:5" x14ac:dyDescent="0.3">
      <c r="A1314" s="81" t="s">
        <v>3369</v>
      </c>
      <c r="B1314" s="16" t="s">
        <v>364</v>
      </c>
      <c r="C1314" s="16" t="s">
        <v>4101</v>
      </c>
      <c r="D1314" s="16">
        <v>12.46</v>
      </c>
      <c r="E1314" s="16">
        <v>784</v>
      </c>
    </row>
    <row r="1315" spans="1:5" x14ac:dyDescent="0.3">
      <c r="A1315" s="81" t="s">
        <v>3369</v>
      </c>
      <c r="B1315" s="16" t="s">
        <v>4102</v>
      </c>
      <c r="C1315" s="16" t="s">
        <v>4103</v>
      </c>
      <c r="D1315" s="16">
        <v>11.1</v>
      </c>
      <c r="E1315" s="16">
        <v>818</v>
      </c>
    </row>
    <row r="1316" spans="1:5" x14ac:dyDescent="0.3">
      <c r="A1316" s="81" t="s">
        <v>3369</v>
      </c>
      <c r="B1316" s="16" t="s">
        <v>4104</v>
      </c>
      <c r="C1316" s="16" t="s">
        <v>4105</v>
      </c>
      <c r="D1316" s="16">
        <v>19.46</v>
      </c>
      <c r="E1316" s="16">
        <v>460</v>
      </c>
    </row>
    <row r="1317" spans="1:5" x14ac:dyDescent="0.3">
      <c r="A1317" s="81" t="s">
        <v>3369</v>
      </c>
      <c r="B1317" s="16" t="s">
        <v>404</v>
      </c>
      <c r="C1317" s="16" t="s">
        <v>4106</v>
      </c>
      <c r="D1317" s="16">
        <v>9.26</v>
      </c>
      <c r="E1317" s="16">
        <v>679</v>
      </c>
    </row>
    <row r="1318" spans="1:5" x14ac:dyDescent="0.3">
      <c r="A1318" s="81" t="s">
        <v>3369</v>
      </c>
      <c r="B1318" s="16" t="s">
        <v>403</v>
      </c>
      <c r="C1318" s="16" t="s">
        <v>391</v>
      </c>
      <c r="D1318" s="16">
        <v>12.97</v>
      </c>
      <c r="E1318" s="16">
        <v>652</v>
      </c>
    </row>
    <row r="1319" spans="1:5" x14ac:dyDescent="0.3">
      <c r="A1319" s="81" t="s">
        <v>3369</v>
      </c>
      <c r="B1319" s="16" t="s">
        <v>978</v>
      </c>
      <c r="C1319" s="16" t="s">
        <v>4107</v>
      </c>
      <c r="D1319" s="16">
        <v>14.45</v>
      </c>
      <c r="E1319" s="16">
        <v>783</v>
      </c>
    </row>
    <row r="1320" spans="1:5" x14ac:dyDescent="0.3">
      <c r="A1320" s="81" t="s">
        <v>3369</v>
      </c>
      <c r="B1320" s="16" t="s">
        <v>978</v>
      </c>
      <c r="C1320" s="16" t="s">
        <v>4108</v>
      </c>
      <c r="D1320" s="16">
        <v>14.77</v>
      </c>
      <c r="E1320" s="16">
        <v>709</v>
      </c>
    </row>
    <row r="1321" spans="1:5" x14ac:dyDescent="0.3">
      <c r="A1321" s="81" t="s">
        <v>3369</v>
      </c>
      <c r="B1321" s="16" t="s">
        <v>978</v>
      </c>
      <c r="C1321" s="16" t="s">
        <v>4109</v>
      </c>
      <c r="D1321" s="16">
        <v>16.079999999999998</v>
      </c>
      <c r="E1321" s="16">
        <v>713</v>
      </c>
    </row>
    <row r="1322" spans="1:5" x14ac:dyDescent="0.3">
      <c r="A1322" s="81" t="s">
        <v>3369</v>
      </c>
      <c r="B1322" s="16" t="s">
        <v>978</v>
      </c>
      <c r="C1322" s="16" t="s">
        <v>4110</v>
      </c>
      <c r="D1322" s="16">
        <v>14.86</v>
      </c>
      <c r="E1322" s="16">
        <v>689</v>
      </c>
    </row>
    <row r="1323" spans="1:5" x14ac:dyDescent="0.3">
      <c r="A1323" s="81" t="s">
        <v>3369</v>
      </c>
      <c r="B1323" s="16" t="s">
        <v>978</v>
      </c>
      <c r="C1323" s="16" t="s">
        <v>4111</v>
      </c>
      <c r="D1323" s="16">
        <v>13.38</v>
      </c>
      <c r="E1323" s="16">
        <v>637</v>
      </c>
    </row>
    <row r="1324" spans="1:5" x14ac:dyDescent="0.3">
      <c r="A1324" s="81" t="s">
        <v>3369</v>
      </c>
      <c r="B1324" s="16" t="s">
        <v>978</v>
      </c>
      <c r="C1324" s="16" t="s">
        <v>4112</v>
      </c>
      <c r="D1324" s="16">
        <v>15.79</v>
      </c>
      <c r="E1324" s="16">
        <v>853</v>
      </c>
    </row>
    <row r="1325" spans="1:5" x14ac:dyDescent="0.3">
      <c r="A1325" s="81" t="s">
        <v>3369</v>
      </c>
      <c r="B1325" s="16" t="s">
        <v>978</v>
      </c>
      <c r="C1325" s="16" t="s">
        <v>4113</v>
      </c>
      <c r="D1325" s="16">
        <v>13.75</v>
      </c>
      <c r="E1325" s="16">
        <v>724</v>
      </c>
    </row>
    <row r="1326" spans="1:5" x14ac:dyDescent="0.3">
      <c r="A1326" s="81" t="s">
        <v>3369</v>
      </c>
      <c r="B1326" s="16" t="s">
        <v>978</v>
      </c>
      <c r="C1326" s="16" t="s">
        <v>4114</v>
      </c>
      <c r="D1326" s="16">
        <v>11.21</v>
      </c>
      <c r="E1326" s="16">
        <v>438</v>
      </c>
    </row>
    <row r="1327" spans="1:5" x14ac:dyDescent="0.3">
      <c r="A1327" s="81" t="s">
        <v>3369</v>
      </c>
      <c r="B1327" s="16" t="s">
        <v>978</v>
      </c>
      <c r="C1327" s="16" t="s">
        <v>4115</v>
      </c>
      <c r="D1327" s="16">
        <v>13.69</v>
      </c>
      <c r="E1327" s="16">
        <v>593</v>
      </c>
    </row>
    <row r="1328" spans="1:5" x14ac:dyDescent="0.3">
      <c r="A1328" s="81" t="s">
        <v>3369</v>
      </c>
      <c r="B1328" s="16" t="s">
        <v>978</v>
      </c>
      <c r="C1328" s="16" t="s">
        <v>4116</v>
      </c>
      <c r="D1328" s="16">
        <v>15.38</v>
      </c>
      <c r="E1328" s="16">
        <v>706</v>
      </c>
    </row>
    <row r="1329" spans="1:5" x14ac:dyDescent="0.3">
      <c r="A1329" s="81" t="s">
        <v>3369</v>
      </c>
      <c r="B1329" s="16" t="s">
        <v>978</v>
      </c>
      <c r="C1329" s="16" t="s">
        <v>4117</v>
      </c>
      <c r="D1329" s="16">
        <v>16.84</v>
      </c>
      <c r="E1329" s="16">
        <v>540</v>
      </c>
    </row>
    <row r="1330" spans="1:5" x14ac:dyDescent="0.3">
      <c r="A1330" s="81" t="s">
        <v>3369</v>
      </c>
      <c r="B1330" s="16" t="s">
        <v>978</v>
      </c>
      <c r="C1330" s="16" t="s">
        <v>4118</v>
      </c>
      <c r="D1330" s="16">
        <v>15.5</v>
      </c>
      <c r="E1330" s="16">
        <v>538</v>
      </c>
    </row>
    <row r="1331" spans="1:5" x14ac:dyDescent="0.3">
      <c r="A1331" s="81" t="s">
        <v>3369</v>
      </c>
      <c r="B1331" s="16" t="s">
        <v>978</v>
      </c>
      <c r="C1331" s="16" t="s">
        <v>4119</v>
      </c>
      <c r="D1331" s="16">
        <v>15.45</v>
      </c>
      <c r="E1331" s="16">
        <v>608</v>
      </c>
    </row>
    <row r="1332" spans="1:5" x14ac:dyDescent="0.3">
      <c r="A1332" s="81" t="s">
        <v>3369</v>
      </c>
      <c r="B1332" s="16" t="s">
        <v>978</v>
      </c>
      <c r="C1332" s="16" t="s">
        <v>4120</v>
      </c>
      <c r="D1332" s="16">
        <v>17.89</v>
      </c>
      <c r="E1332" s="16">
        <v>559</v>
      </c>
    </row>
    <row r="1333" spans="1:5" x14ac:dyDescent="0.3">
      <c r="A1333" s="81" t="s">
        <v>3369</v>
      </c>
      <c r="B1333" s="16" t="s">
        <v>978</v>
      </c>
      <c r="C1333" s="16" t="s">
        <v>4121</v>
      </c>
      <c r="D1333" s="16">
        <v>14.84</v>
      </c>
      <c r="E1333" s="16">
        <v>694</v>
      </c>
    </row>
    <row r="1334" spans="1:5" x14ac:dyDescent="0.3">
      <c r="A1334" s="81" t="s">
        <v>3369</v>
      </c>
      <c r="B1334" s="16" t="s">
        <v>978</v>
      </c>
      <c r="C1334" s="16" t="s">
        <v>4122</v>
      </c>
      <c r="D1334" s="16">
        <v>9.26</v>
      </c>
      <c r="E1334" s="16">
        <v>537</v>
      </c>
    </row>
    <row r="1335" spans="1:5" x14ac:dyDescent="0.3">
      <c r="A1335" s="81" t="s">
        <v>3369</v>
      </c>
      <c r="B1335" s="16" t="s">
        <v>4123</v>
      </c>
      <c r="C1335" s="16" t="s">
        <v>4124</v>
      </c>
      <c r="D1335" s="16">
        <v>18.34</v>
      </c>
      <c r="E1335" s="16">
        <v>777</v>
      </c>
    </row>
    <row r="1336" spans="1:5" x14ac:dyDescent="0.3">
      <c r="A1336" s="81" t="s">
        <v>3369</v>
      </c>
      <c r="B1336" s="16" t="s">
        <v>4123</v>
      </c>
      <c r="C1336" s="16" t="s">
        <v>4125</v>
      </c>
      <c r="D1336" s="16">
        <v>18.57</v>
      </c>
      <c r="E1336" s="16">
        <v>697</v>
      </c>
    </row>
    <row r="1337" spans="1:5" x14ac:dyDescent="0.3">
      <c r="A1337" s="81" t="s">
        <v>3369</v>
      </c>
      <c r="B1337" s="16" t="s">
        <v>4059</v>
      </c>
      <c r="C1337" s="16" t="s">
        <v>1297</v>
      </c>
      <c r="D1337" s="16">
        <v>19.89</v>
      </c>
      <c r="E1337" s="16">
        <v>557</v>
      </c>
    </row>
    <row r="1338" spans="1:5" x14ac:dyDescent="0.3">
      <c r="A1338" s="81" t="s">
        <v>3369</v>
      </c>
      <c r="B1338" s="16" t="s">
        <v>4059</v>
      </c>
      <c r="C1338" s="16" t="s">
        <v>4061</v>
      </c>
      <c r="D1338" s="16">
        <v>19.95</v>
      </c>
      <c r="E1338" s="16">
        <v>147</v>
      </c>
    </row>
    <row r="1339" spans="1:5" x14ac:dyDescent="0.3">
      <c r="A1339" s="81" t="s">
        <v>3369</v>
      </c>
      <c r="B1339" s="16" t="s">
        <v>4126</v>
      </c>
      <c r="C1339" s="16" t="s">
        <v>4127</v>
      </c>
      <c r="D1339" s="16">
        <v>10.86</v>
      </c>
      <c r="E1339" s="16">
        <v>372</v>
      </c>
    </row>
    <row r="1340" spans="1:5" x14ac:dyDescent="0.3">
      <c r="A1340" s="81" t="s">
        <v>3369</v>
      </c>
      <c r="B1340" s="16" t="s">
        <v>4126</v>
      </c>
      <c r="C1340" s="16" t="s">
        <v>4128</v>
      </c>
      <c r="D1340" s="16">
        <v>15.4</v>
      </c>
      <c r="E1340" s="16">
        <v>358</v>
      </c>
    </row>
    <row r="1341" spans="1:5" x14ac:dyDescent="0.3">
      <c r="A1341" s="81" t="s">
        <v>3369</v>
      </c>
      <c r="B1341" s="16" t="s">
        <v>4126</v>
      </c>
      <c r="C1341" s="16" t="s">
        <v>4129</v>
      </c>
      <c r="D1341" s="16">
        <v>14.83</v>
      </c>
      <c r="E1341" s="16">
        <v>386</v>
      </c>
    </row>
    <row r="1342" spans="1:5" x14ac:dyDescent="0.3">
      <c r="A1342" s="81" t="s">
        <v>3374</v>
      </c>
      <c r="B1342" s="16" t="s">
        <v>4130</v>
      </c>
      <c r="C1342" s="16" t="s">
        <v>4131</v>
      </c>
      <c r="D1342" s="16">
        <v>10.02</v>
      </c>
      <c r="E1342" s="16">
        <v>899</v>
      </c>
    </row>
    <row r="1343" spans="1:5" x14ac:dyDescent="0.3">
      <c r="A1343" s="81" t="s">
        <v>3374</v>
      </c>
      <c r="B1343" s="16" t="s">
        <v>364</v>
      </c>
      <c r="C1343" s="16" t="s">
        <v>4101</v>
      </c>
      <c r="D1343" s="16">
        <v>12.46</v>
      </c>
      <c r="E1343" s="16">
        <v>784</v>
      </c>
    </row>
    <row r="1344" spans="1:5" x14ac:dyDescent="0.3">
      <c r="A1344" s="81" t="s">
        <v>3374</v>
      </c>
      <c r="B1344" s="16" t="s">
        <v>364</v>
      </c>
      <c r="C1344" s="16" t="s">
        <v>4132</v>
      </c>
      <c r="D1344" s="16">
        <v>11.86</v>
      </c>
      <c r="E1344" s="16">
        <v>645</v>
      </c>
    </row>
    <row r="1345" spans="1:5" x14ac:dyDescent="0.3">
      <c r="A1345" s="81" t="s">
        <v>3374</v>
      </c>
      <c r="B1345" s="16" t="s">
        <v>364</v>
      </c>
      <c r="C1345" s="16" t="s">
        <v>4133</v>
      </c>
      <c r="D1345" s="16">
        <v>10.130000000000001</v>
      </c>
      <c r="E1345" s="16">
        <v>824</v>
      </c>
    </row>
    <row r="1346" spans="1:5" x14ac:dyDescent="0.3">
      <c r="A1346" s="81" t="s">
        <v>3374</v>
      </c>
      <c r="B1346" s="16" t="s">
        <v>364</v>
      </c>
      <c r="C1346" s="16" t="s">
        <v>367</v>
      </c>
      <c r="D1346" s="16">
        <v>11.5</v>
      </c>
      <c r="E1346" s="16">
        <v>775</v>
      </c>
    </row>
    <row r="1347" spans="1:5" x14ac:dyDescent="0.3">
      <c r="A1347" s="81" t="s">
        <v>3374</v>
      </c>
      <c r="B1347" s="16" t="s">
        <v>364</v>
      </c>
      <c r="C1347" s="16" t="s">
        <v>369</v>
      </c>
      <c r="D1347" s="16">
        <v>10.39</v>
      </c>
      <c r="E1347" s="16">
        <v>871</v>
      </c>
    </row>
    <row r="1348" spans="1:5" x14ac:dyDescent="0.3">
      <c r="A1348" s="81" t="s">
        <v>3374</v>
      </c>
      <c r="B1348" s="16" t="s">
        <v>364</v>
      </c>
      <c r="C1348" s="16" t="s">
        <v>4134</v>
      </c>
      <c r="D1348" s="16">
        <v>11.15</v>
      </c>
      <c r="E1348" s="16">
        <v>801</v>
      </c>
    </row>
    <row r="1349" spans="1:5" x14ac:dyDescent="0.3">
      <c r="A1349" s="81" t="s">
        <v>3374</v>
      </c>
      <c r="B1349" s="16" t="s">
        <v>364</v>
      </c>
      <c r="C1349" s="16" t="s">
        <v>4135</v>
      </c>
      <c r="D1349" s="16">
        <v>11.01</v>
      </c>
      <c r="E1349" s="16">
        <v>770</v>
      </c>
    </row>
    <row r="1350" spans="1:5" x14ac:dyDescent="0.3">
      <c r="A1350" s="81" t="s">
        <v>3374</v>
      </c>
      <c r="B1350" s="16" t="s">
        <v>396</v>
      </c>
      <c r="C1350" s="16" t="s">
        <v>4136</v>
      </c>
      <c r="D1350" s="16">
        <v>10.32</v>
      </c>
      <c r="E1350" s="16">
        <v>970</v>
      </c>
    </row>
    <row r="1351" spans="1:5" x14ac:dyDescent="0.3">
      <c r="A1351" s="81" t="s">
        <v>3374</v>
      </c>
      <c r="B1351" s="16" t="s">
        <v>394</v>
      </c>
      <c r="C1351" s="16" t="s">
        <v>371</v>
      </c>
      <c r="D1351" s="16">
        <v>10.23</v>
      </c>
      <c r="E1351" s="16">
        <v>802</v>
      </c>
    </row>
    <row r="1352" spans="1:5" x14ac:dyDescent="0.3">
      <c r="A1352" s="81" t="s">
        <v>3374</v>
      </c>
      <c r="B1352" s="16" t="s">
        <v>394</v>
      </c>
      <c r="C1352" s="16" t="s">
        <v>372</v>
      </c>
      <c r="D1352" s="16">
        <v>9.65</v>
      </c>
      <c r="E1352" s="16">
        <v>706</v>
      </c>
    </row>
    <row r="1353" spans="1:5" x14ac:dyDescent="0.3">
      <c r="A1353" s="81" t="s">
        <v>3374</v>
      </c>
      <c r="B1353" s="16" t="s">
        <v>394</v>
      </c>
      <c r="C1353" s="16" t="s">
        <v>374</v>
      </c>
      <c r="D1353" s="16">
        <v>8.93</v>
      </c>
      <c r="E1353" s="16">
        <v>805</v>
      </c>
    </row>
    <row r="1354" spans="1:5" x14ac:dyDescent="0.3">
      <c r="A1354" s="81" t="s">
        <v>3374</v>
      </c>
      <c r="B1354" s="16" t="s">
        <v>394</v>
      </c>
      <c r="C1354" s="16" t="s">
        <v>3991</v>
      </c>
      <c r="D1354" s="16">
        <v>8.84</v>
      </c>
      <c r="E1354" s="16">
        <v>683</v>
      </c>
    </row>
    <row r="1355" spans="1:5" x14ac:dyDescent="0.3">
      <c r="A1355" s="81" t="s">
        <v>3374</v>
      </c>
      <c r="B1355" s="16" t="s">
        <v>394</v>
      </c>
      <c r="C1355" s="16" t="s">
        <v>3993</v>
      </c>
      <c r="D1355" s="16">
        <v>9.99</v>
      </c>
      <c r="E1355" s="16">
        <v>582</v>
      </c>
    </row>
    <row r="1356" spans="1:5" x14ac:dyDescent="0.3">
      <c r="A1356" s="81" t="s">
        <v>3374</v>
      </c>
      <c r="B1356" s="16" t="s">
        <v>393</v>
      </c>
      <c r="C1356" s="16" t="s">
        <v>451</v>
      </c>
      <c r="D1356" s="16">
        <v>10.48</v>
      </c>
      <c r="E1356" s="16">
        <v>827</v>
      </c>
    </row>
    <row r="1357" spans="1:5" x14ac:dyDescent="0.3">
      <c r="A1357" s="81" t="s">
        <v>3374</v>
      </c>
      <c r="B1357" s="16" t="s">
        <v>393</v>
      </c>
      <c r="C1357" s="16" t="s">
        <v>4137</v>
      </c>
      <c r="D1357" s="16">
        <v>10.78</v>
      </c>
      <c r="E1357" s="16">
        <v>831</v>
      </c>
    </row>
    <row r="1358" spans="1:5" x14ac:dyDescent="0.3">
      <c r="A1358" s="81" t="s">
        <v>3374</v>
      </c>
      <c r="B1358" s="16" t="s">
        <v>393</v>
      </c>
      <c r="C1358" s="16" t="s">
        <v>4138</v>
      </c>
      <c r="D1358" s="16">
        <v>10.86</v>
      </c>
      <c r="E1358" s="16">
        <v>801</v>
      </c>
    </row>
    <row r="1359" spans="1:5" x14ac:dyDescent="0.3">
      <c r="A1359" s="81" t="s">
        <v>3374</v>
      </c>
      <c r="B1359" s="16" t="s">
        <v>393</v>
      </c>
      <c r="C1359" s="16" t="s">
        <v>3986</v>
      </c>
      <c r="D1359" s="16">
        <v>10.52</v>
      </c>
      <c r="E1359" s="16">
        <v>787</v>
      </c>
    </row>
    <row r="1360" spans="1:5" x14ac:dyDescent="0.3">
      <c r="A1360" s="81" t="s">
        <v>3374</v>
      </c>
      <c r="B1360" s="16" t="s">
        <v>393</v>
      </c>
      <c r="C1360" s="16" t="s">
        <v>3985</v>
      </c>
      <c r="D1360" s="16">
        <v>10.24</v>
      </c>
      <c r="E1360" s="16">
        <v>774</v>
      </c>
    </row>
    <row r="1361" spans="1:5" x14ac:dyDescent="0.3">
      <c r="A1361" s="81" t="s">
        <v>3374</v>
      </c>
      <c r="B1361" s="16" t="s">
        <v>393</v>
      </c>
      <c r="C1361" s="16" t="s">
        <v>3984</v>
      </c>
      <c r="D1361" s="16">
        <v>10.029999999999999</v>
      </c>
      <c r="E1361" s="16">
        <v>781</v>
      </c>
    </row>
    <row r="1362" spans="1:5" x14ac:dyDescent="0.3">
      <c r="A1362" s="81" t="s">
        <v>3374</v>
      </c>
      <c r="B1362" s="16" t="s">
        <v>393</v>
      </c>
      <c r="C1362" s="16" t="s">
        <v>4139</v>
      </c>
      <c r="D1362" s="16">
        <v>10.039999999999999</v>
      </c>
      <c r="E1362" s="16">
        <v>813</v>
      </c>
    </row>
    <row r="1363" spans="1:5" x14ac:dyDescent="0.3">
      <c r="A1363" s="81" t="s">
        <v>3374</v>
      </c>
      <c r="B1363" s="16" t="s">
        <v>393</v>
      </c>
      <c r="C1363" s="16" t="s">
        <v>4140</v>
      </c>
      <c r="D1363" s="16">
        <v>9.9499999999999993</v>
      </c>
      <c r="E1363" s="16">
        <v>803</v>
      </c>
    </row>
    <row r="1364" spans="1:5" x14ac:dyDescent="0.3">
      <c r="A1364" s="81" t="s">
        <v>3374</v>
      </c>
      <c r="B1364" s="16" t="s">
        <v>395</v>
      </c>
      <c r="C1364" s="16" t="s">
        <v>4141</v>
      </c>
      <c r="D1364" s="16">
        <v>5.23</v>
      </c>
      <c r="E1364" s="16">
        <v>1444</v>
      </c>
    </row>
    <row r="1365" spans="1:5" x14ac:dyDescent="0.3">
      <c r="A1365" s="81" t="s">
        <v>3374</v>
      </c>
      <c r="B1365" s="16" t="s">
        <v>395</v>
      </c>
      <c r="C1365" s="16" t="s">
        <v>4142</v>
      </c>
      <c r="D1365" s="16">
        <v>6.69</v>
      </c>
      <c r="E1365" s="16">
        <v>1495</v>
      </c>
    </row>
    <row r="1366" spans="1:5" x14ac:dyDescent="0.3">
      <c r="A1366" s="81" t="s">
        <v>3374</v>
      </c>
      <c r="B1366" s="16" t="s">
        <v>4143</v>
      </c>
      <c r="C1366" s="16" t="s">
        <v>4144</v>
      </c>
      <c r="D1366" s="16">
        <v>7.12</v>
      </c>
      <c r="E1366" s="16">
        <v>1010</v>
      </c>
    </row>
    <row r="1367" spans="1:5" x14ac:dyDescent="0.3">
      <c r="A1367" s="81" t="s">
        <v>3374</v>
      </c>
      <c r="B1367" s="16" t="s">
        <v>401</v>
      </c>
      <c r="C1367" s="16" t="s">
        <v>4145</v>
      </c>
      <c r="D1367" s="16">
        <v>12.68</v>
      </c>
      <c r="E1367" s="16">
        <v>608</v>
      </c>
    </row>
    <row r="1368" spans="1:5" x14ac:dyDescent="0.3">
      <c r="A1368" s="81" t="s">
        <v>3374</v>
      </c>
      <c r="B1368" s="16" t="s">
        <v>4028</v>
      </c>
      <c r="C1368" s="16" t="s">
        <v>4146</v>
      </c>
      <c r="D1368" s="16">
        <v>8.1</v>
      </c>
      <c r="E1368" s="16">
        <v>612</v>
      </c>
    </row>
    <row r="1369" spans="1:5" x14ac:dyDescent="0.3">
      <c r="A1369" s="81" t="s">
        <v>3374</v>
      </c>
      <c r="B1369" s="16" t="s">
        <v>4028</v>
      </c>
      <c r="C1369" s="16" t="s">
        <v>4147</v>
      </c>
      <c r="D1369" s="16">
        <v>6.7</v>
      </c>
      <c r="E1369" s="16">
        <v>671</v>
      </c>
    </row>
    <row r="1370" spans="1:5" x14ac:dyDescent="0.3">
      <c r="A1370" s="81" t="s">
        <v>3374</v>
      </c>
      <c r="B1370" s="16" t="s">
        <v>4024</v>
      </c>
      <c r="C1370" s="16" t="s">
        <v>4027</v>
      </c>
      <c r="D1370" s="16">
        <v>7.29</v>
      </c>
      <c r="E1370" s="16">
        <v>662</v>
      </c>
    </row>
    <row r="1371" spans="1:5" x14ac:dyDescent="0.3">
      <c r="A1371" s="81" t="s">
        <v>3374</v>
      </c>
      <c r="B1371" s="16" t="s">
        <v>4038</v>
      </c>
      <c r="C1371" s="16" t="s">
        <v>4148</v>
      </c>
      <c r="D1371" s="16">
        <v>5.32</v>
      </c>
      <c r="E1371" s="16">
        <v>681</v>
      </c>
    </row>
    <row r="1372" spans="1:5" x14ac:dyDescent="0.3">
      <c r="A1372" s="81" t="s">
        <v>3374</v>
      </c>
      <c r="B1372" s="16" t="s">
        <v>4038</v>
      </c>
      <c r="C1372" s="16" t="s">
        <v>4149</v>
      </c>
      <c r="D1372" s="16">
        <v>5.22</v>
      </c>
      <c r="E1372" s="16">
        <v>639</v>
      </c>
    </row>
    <row r="1373" spans="1:5" x14ac:dyDescent="0.3">
      <c r="A1373" s="81" t="s">
        <v>3374</v>
      </c>
      <c r="B1373" s="16" t="s">
        <v>4038</v>
      </c>
      <c r="C1373" s="16" t="s">
        <v>4040</v>
      </c>
      <c r="D1373" s="16">
        <v>5.86</v>
      </c>
      <c r="E1373" s="16">
        <v>647</v>
      </c>
    </row>
    <row r="1374" spans="1:5" x14ac:dyDescent="0.3">
      <c r="A1374" s="81" t="s">
        <v>3374</v>
      </c>
      <c r="B1374" s="16" t="s">
        <v>4038</v>
      </c>
      <c r="C1374" s="16" t="s">
        <v>4150</v>
      </c>
      <c r="D1374" s="16">
        <v>4.9000000000000004</v>
      </c>
      <c r="E1374" s="16">
        <v>592</v>
      </c>
    </row>
    <row r="1375" spans="1:5" x14ac:dyDescent="0.3">
      <c r="A1375" s="81" t="s">
        <v>3374</v>
      </c>
      <c r="B1375" s="16" t="s">
        <v>4038</v>
      </c>
      <c r="C1375" s="16" t="s">
        <v>4151</v>
      </c>
      <c r="D1375" s="16">
        <v>5.01</v>
      </c>
      <c r="E1375" s="16">
        <v>543</v>
      </c>
    </row>
    <row r="1376" spans="1:5" x14ac:dyDescent="0.3">
      <c r="A1376" s="81" t="s">
        <v>3374</v>
      </c>
      <c r="B1376" s="16" t="s">
        <v>4038</v>
      </c>
      <c r="C1376" s="16" t="s">
        <v>4152</v>
      </c>
      <c r="D1376" s="16">
        <v>4.5599999999999996</v>
      </c>
      <c r="E1376" s="16">
        <v>578</v>
      </c>
    </row>
    <row r="1377" spans="1:5" x14ac:dyDescent="0.3">
      <c r="A1377" s="81" t="s">
        <v>3378</v>
      </c>
      <c r="B1377" s="16" t="s">
        <v>4130</v>
      </c>
      <c r="C1377" s="16" t="s">
        <v>4131</v>
      </c>
      <c r="D1377" s="16">
        <v>10.02</v>
      </c>
      <c r="E1377" s="16">
        <v>899</v>
      </c>
    </row>
    <row r="1378" spans="1:5" x14ac:dyDescent="0.3">
      <c r="A1378" s="81" t="s">
        <v>3378</v>
      </c>
      <c r="B1378" s="16" t="s">
        <v>364</v>
      </c>
      <c r="C1378" s="16" t="s">
        <v>4101</v>
      </c>
      <c r="D1378" s="16">
        <v>12.46</v>
      </c>
      <c r="E1378" s="16">
        <v>784</v>
      </c>
    </row>
    <row r="1379" spans="1:5" x14ac:dyDescent="0.3">
      <c r="A1379" s="81" t="s">
        <v>3378</v>
      </c>
      <c r="B1379" s="16" t="s">
        <v>364</v>
      </c>
      <c r="C1379" s="16" t="s">
        <v>4132</v>
      </c>
      <c r="D1379" s="16">
        <v>11.86</v>
      </c>
      <c r="E1379" s="16">
        <v>645</v>
      </c>
    </row>
    <row r="1380" spans="1:5" x14ac:dyDescent="0.3">
      <c r="A1380" s="81" t="s">
        <v>3378</v>
      </c>
      <c r="B1380" s="16" t="s">
        <v>364</v>
      </c>
      <c r="C1380" s="16" t="s">
        <v>4133</v>
      </c>
      <c r="D1380" s="16">
        <v>10.130000000000001</v>
      </c>
      <c r="E1380" s="16">
        <v>824</v>
      </c>
    </row>
    <row r="1381" spans="1:5" x14ac:dyDescent="0.3">
      <c r="A1381" s="81" t="s">
        <v>3378</v>
      </c>
      <c r="B1381" s="16" t="s">
        <v>364</v>
      </c>
      <c r="C1381" s="16" t="s">
        <v>367</v>
      </c>
      <c r="D1381" s="16">
        <v>11.5</v>
      </c>
      <c r="E1381" s="16">
        <v>775</v>
      </c>
    </row>
    <row r="1382" spans="1:5" x14ac:dyDescent="0.3">
      <c r="A1382" s="81" t="s">
        <v>3378</v>
      </c>
      <c r="B1382" s="16" t="s">
        <v>364</v>
      </c>
      <c r="C1382" s="16" t="s">
        <v>369</v>
      </c>
      <c r="D1382" s="16">
        <v>10.39</v>
      </c>
      <c r="E1382" s="16">
        <v>871</v>
      </c>
    </row>
    <row r="1383" spans="1:5" x14ac:dyDescent="0.3">
      <c r="A1383" s="81" t="s">
        <v>3378</v>
      </c>
      <c r="B1383" s="16" t="s">
        <v>364</v>
      </c>
      <c r="C1383" s="16" t="s">
        <v>4134</v>
      </c>
      <c r="D1383" s="16">
        <v>11.15</v>
      </c>
      <c r="E1383" s="16">
        <v>801</v>
      </c>
    </row>
    <row r="1384" spans="1:5" x14ac:dyDescent="0.3">
      <c r="A1384" s="81" t="s">
        <v>3378</v>
      </c>
      <c r="B1384" s="16" t="s">
        <v>364</v>
      </c>
      <c r="C1384" s="16" t="s">
        <v>4135</v>
      </c>
      <c r="D1384" s="16">
        <v>11.01</v>
      </c>
      <c r="E1384" s="16">
        <v>770</v>
      </c>
    </row>
    <row r="1385" spans="1:5" x14ac:dyDescent="0.3">
      <c r="A1385" s="81" t="s">
        <v>3378</v>
      </c>
      <c r="B1385" s="16" t="s">
        <v>396</v>
      </c>
      <c r="C1385" s="16" t="s">
        <v>376</v>
      </c>
      <c r="D1385" s="16">
        <v>11.89</v>
      </c>
      <c r="E1385" s="16">
        <v>947</v>
      </c>
    </row>
    <row r="1386" spans="1:5" x14ac:dyDescent="0.3">
      <c r="A1386" s="81" t="s">
        <v>3378</v>
      </c>
      <c r="B1386" s="16" t="s">
        <v>394</v>
      </c>
      <c r="C1386" s="16" t="s">
        <v>371</v>
      </c>
      <c r="D1386" s="16">
        <v>10.23</v>
      </c>
      <c r="E1386" s="16">
        <v>802</v>
      </c>
    </row>
    <row r="1387" spans="1:5" x14ac:dyDescent="0.3">
      <c r="A1387" s="81" t="s">
        <v>3378</v>
      </c>
      <c r="B1387" s="16" t="s">
        <v>394</v>
      </c>
      <c r="C1387" s="16" t="s">
        <v>372</v>
      </c>
      <c r="D1387" s="16">
        <v>9.65</v>
      </c>
      <c r="E1387" s="16">
        <v>706</v>
      </c>
    </row>
    <row r="1388" spans="1:5" x14ac:dyDescent="0.3">
      <c r="A1388" s="81" t="s">
        <v>3378</v>
      </c>
      <c r="B1388" s="16" t="s">
        <v>394</v>
      </c>
      <c r="C1388" s="16" t="s">
        <v>374</v>
      </c>
      <c r="D1388" s="16">
        <v>8.93</v>
      </c>
      <c r="E1388" s="16">
        <v>805</v>
      </c>
    </row>
    <row r="1389" spans="1:5" x14ac:dyDescent="0.3">
      <c r="A1389" s="81" t="s">
        <v>3378</v>
      </c>
      <c r="B1389" s="16" t="s">
        <v>394</v>
      </c>
      <c r="C1389" s="16" t="s">
        <v>3991</v>
      </c>
      <c r="D1389" s="16">
        <v>8.84</v>
      </c>
      <c r="E1389" s="16">
        <v>683</v>
      </c>
    </row>
    <row r="1390" spans="1:5" x14ac:dyDescent="0.3">
      <c r="A1390" s="81" t="s">
        <v>3378</v>
      </c>
      <c r="B1390" s="16" t="s">
        <v>394</v>
      </c>
      <c r="C1390" s="16" t="s">
        <v>3993</v>
      </c>
      <c r="D1390" s="16">
        <v>9.99</v>
      </c>
      <c r="E1390" s="16">
        <v>582</v>
      </c>
    </row>
    <row r="1391" spans="1:5" x14ac:dyDescent="0.3">
      <c r="A1391" s="81" t="s">
        <v>3378</v>
      </c>
      <c r="B1391" s="16" t="s">
        <v>393</v>
      </c>
      <c r="C1391" s="16" t="s">
        <v>451</v>
      </c>
      <c r="D1391" s="16">
        <v>10.48</v>
      </c>
      <c r="E1391" s="16">
        <v>827</v>
      </c>
    </row>
    <row r="1392" spans="1:5" x14ac:dyDescent="0.3">
      <c r="A1392" s="81" t="s">
        <v>3378</v>
      </c>
      <c r="B1392" s="16" t="s">
        <v>393</v>
      </c>
      <c r="C1392" s="16" t="s">
        <v>4137</v>
      </c>
      <c r="D1392" s="16">
        <v>10.78</v>
      </c>
      <c r="E1392" s="16">
        <v>831</v>
      </c>
    </row>
    <row r="1393" spans="1:5" x14ac:dyDescent="0.3">
      <c r="A1393" s="81" t="s">
        <v>3378</v>
      </c>
      <c r="B1393" s="16" t="s">
        <v>393</v>
      </c>
      <c r="C1393" s="16" t="s">
        <v>4138</v>
      </c>
      <c r="D1393" s="16">
        <v>10.86</v>
      </c>
      <c r="E1393" s="16">
        <v>801</v>
      </c>
    </row>
    <row r="1394" spans="1:5" x14ac:dyDescent="0.3">
      <c r="A1394" s="81" t="s">
        <v>3378</v>
      </c>
      <c r="B1394" s="16" t="s">
        <v>393</v>
      </c>
      <c r="C1394" s="16" t="s">
        <v>3986</v>
      </c>
      <c r="D1394" s="16">
        <v>10.52</v>
      </c>
      <c r="E1394" s="16">
        <v>787</v>
      </c>
    </row>
    <row r="1395" spans="1:5" x14ac:dyDescent="0.3">
      <c r="A1395" s="81" t="s">
        <v>3378</v>
      </c>
      <c r="B1395" s="16" t="s">
        <v>393</v>
      </c>
      <c r="C1395" s="16" t="s">
        <v>3985</v>
      </c>
      <c r="D1395" s="16">
        <v>10.24</v>
      </c>
      <c r="E1395" s="16">
        <v>774</v>
      </c>
    </row>
    <row r="1396" spans="1:5" x14ac:dyDescent="0.3">
      <c r="A1396" s="81" t="s">
        <v>3378</v>
      </c>
      <c r="B1396" s="16" t="s">
        <v>393</v>
      </c>
      <c r="C1396" s="16" t="s">
        <v>3984</v>
      </c>
      <c r="D1396" s="16">
        <v>10.029999999999999</v>
      </c>
      <c r="E1396" s="16">
        <v>781</v>
      </c>
    </row>
    <row r="1397" spans="1:5" x14ac:dyDescent="0.3">
      <c r="A1397" s="81" t="s">
        <v>3378</v>
      </c>
      <c r="B1397" s="16" t="s">
        <v>393</v>
      </c>
      <c r="C1397" s="16" t="s">
        <v>4139</v>
      </c>
      <c r="D1397" s="16">
        <v>10.039999999999999</v>
      </c>
      <c r="E1397" s="16">
        <v>813</v>
      </c>
    </row>
    <row r="1398" spans="1:5" x14ac:dyDescent="0.3">
      <c r="A1398" s="81" t="s">
        <v>3378</v>
      </c>
      <c r="B1398" s="16" t="s">
        <v>393</v>
      </c>
      <c r="C1398" s="16" t="s">
        <v>4140</v>
      </c>
      <c r="D1398" s="16">
        <v>9.9499999999999993</v>
      </c>
      <c r="E1398" s="16">
        <v>803</v>
      </c>
    </row>
    <row r="1399" spans="1:5" x14ac:dyDescent="0.3">
      <c r="A1399" s="81" t="s">
        <v>3378</v>
      </c>
      <c r="B1399" s="16" t="s">
        <v>395</v>
      </c>
      <c r="C1399" s="16" t="s">
        <v>4141</v>
      </c>
      <c r="D1399" s="16">
        <v>5.23</v>
      </c>
      <c r="E1399" s="16">
        <v>1444</v>
      </c>
    </row>
    <row r="1400" spans="1:5" x14ac:dyDescent="0.3">
      <c r="A1400" s="81" t="s">
        <v>3378</v>
      </c>
      <c r="B1400" s="16" t="s">
        <v>395</v>
      </c>
      <c r="C1400" s="16" t="s">
        <v>375</v>
      </c>
      <c r="D1400" s="16">
        <v>8.5299999999999994</v>
      </c>
      <c r="E1400" s="16">
        <v>1170</v>
      </c>
    </row>
    <row r="1401" spans="1:5" x14ac:dyDescent="0.3">
      <c r="A1401" s="81" t="s">
        <v>3378</v>
      </c>
      <c r="B1401" s="16" t="s">
        <v>4010</v>
      </c>
      <c r="C1401" s="16" t="s">
        <v>4153</v>
      </c>
      <c r="D1401" s="16">
        <v>11.36</v>
      </c>
      <c r="E1401" s="16">
        <v>599</v>
      </c>
    </row>
    <row r="1402" spans="1:5" x14ac:dyDescent="0.3">
      <c r="A1402" s="81" t="s">
        <v>3378</v>
      </c>
      <c r="B1402" s="16" t="s">
        <v>4010</v>
      </c>
      <c r="C1402" s="16" t="s">
        <v>4012</v>
      </c>
      <c r="D1402" s="16">
        <v>12.14</v>
      </c>
      <c r="E1402" s="16">
        <v>585</v>
      </c>
    </row>
    <row r="1403" spans="1:5" x14ac:dyDescent="0.3">
      <c r="A1403" s="81" t="s">
        <v>3378</v>
      </c>
      <c r="B1403" s="16" t="s">
        <v>4005</v>
      </c>
      <c r="C1403" s="16" t="s">
        <v>4006</v>
      </c>
      <c r="D1403" s="16">
        <v>9.4</v>
      </c>
      <c r="E1403" s="16">
        <v>564</v>
      </c>
    </row>
    <row r="1404" spans="1:5" x14ac:dyDescent="0.3">
      <c r="A1404" s="81" t="s">
        <v>3378</v>
      </c>
      <c r="B1404" s="16" t="s">
        <v>4005</v>
      </c>
      <c r="C1404" s="16" t="s">
        <v>4007</v>
      </c>
      <c r="D1404" s="16">
        <v>8.27</v>
      </c>
      <c r="E1404" s="16">
        <v>720</v>
      </c>
    </row>
    <row r="1405" spans="1:5" x14ac:dyDescent="0.3">
      <c r="A1405" s="81" t="s">
        <v>3378</v>
      </c>
      <c r="B1405" s="16" t="s">
        <v>4005</v>
      </c>
      <c r="C1405" s="16" t="s">
        <v>4154</v>
      </c>
      <c r="D1405" s="16">
        <v>9.0399999999999991</v>
      </c>
      <c r="E1405" s="16">
        <v>612</v>
      </c>
    </row>
    <row r="1406" spans="1:5" x14ac:dyDescent="0.3">
      <c r="A1406" s="81" t="s">
        <v>3378</v>
      </c>
      <c r="B1406" s="16" t="s">
        <v>4005</v>
      </c>
      <c r="C1406" s="16" t="s">
        <v>4155</v>
      </c>
      <c r="D1406" s="16">
        <v>8.4</v>
      </c>
      <c r="E1406" s="16">
        <v>751</v>
      </c>
    </row>
    <row r="1407" spans="1:5" x14ac:dyDescent="0.3">
      <c r="A1407" s="81" t="s">
        <v>3378</v>
      </c>
      <c r="B1407" s="16" t="s">
        <v>401</v>
      </c>
      <c r="C1407" s="16" t="s">
        <v>4145</v>
      </c>
      <c r="D1407" s="16">
        <v>12.68</v>
      </c>
      <c r="E1407" s="16">
        <v>608</v>
      </c>
    </row>
    <row r="1408" spans="1:5" x14ac:dyDescent="0.3">
      <c r="A1408" s="81" t="s">
        <v>3378</v>
      </c>
      <c r="B1408" s="16" t="s">
        <v>978</v>
      </c>
      <c r="C1408" s="16" t="s">
        <v>4107</v>
      </c>
      <c r="D1408" s="16">
        <v>14.45</v>
      </c>
      <c r="E1408" s="16">
        <v>783</v>
      </c>
    </row>
    <row r="1409" spans="1:5" x14ac:dyDescent="0.3">
      <c r="A1409" s="81" t="s">
        <v>3378</v>
      </c>
      <c r="B1409" s="16" t="s">
        <v>978</v>
      </c>
      <c r="C1409" s="16" t="s">
        <v>4108</v>
      </c>
      <c r="D1409" s="16">
        <v>14.77</v>
      </c>
      <c r="E1409" s="16">
        <v>709</v>
      </c>
    </row>
    <row r="1410" spans="1:5" x14ac:dyDescent="0.3">
      <c r="A1410" s="81" t="s">
        <v>3378</v>
      </c>
      <c r="B1410" s="16" t="s">
        <v>978</v>
      </c>
      <c r="C1410" s="16" t="s">
        <v>4109</v>
      </c>
      <c r="D1410" s="16">
        <v>16.079999999999998</v>
      </c>
      <c r="E1410" s="16">
        <v>713</v>
      </c>
    </row>
    <row r="1411" spans="1:5" x14ac:dyDescent="0.3">
      <c r="A1411" s="81" t="s">
        <v>3378</v>
      </c>
      <c r="B1411" s="16" t="s">
        <v>978</v>
      </c>
      <c r="C1411" s="16" t="s">
        <v>4110</v>
      </c>
      <c r="D1411" s="16">
        <v>14.86</v>
      </c>
      <c r="E1411" s="16">
        <v>689</v>
      </c>
    </row>
    <row r="1412" spans="1:5" x14ac:dyDescent="0.3">
      <c r="A1412" s="81" t="s">
        <v>3378</v>
      </c>
      <c r="B1412" s="16" t="s">
        <v>978</v>
      </c>
      <c r="C1412" s="16" t="s">
        <v>4111</v>
      </c>
      <c r="D1412" s="16">
        <v>13.38</v>
      </c>
      <c r="E1412" s="16">
        <v>637</v>
      </c>
    </row>
    <row r="1413" spans="1:5" x14ac:dyDescent="0.3">
      <c r="A1413" s="81" t="s">
        <v>3378</v>
      </c>
      <c r="B1413" s="16" t="s">
        <v>4156</v>
      </c>
      <c r="C1413" s="16" t="s">
        <v>4157</v>
      </c>
      <c r="D1413" s="16">
        <v>11.73</v>
      </c>
      <c r="E1413" s="16">
        <v>1471</v>
      </c>
    </row>
    <row r="1414" spans="1:5" x14ac:dyDescent="0.3">
      <c r="A1414" s="81" t="s">
        <v>3378</v>
      </c>
      <c r="B1414" s="16" t="s">
        <v>4156</v>
      </c>
      <c r="C1414" s="16" t="s">
        <v>4158</v>
      </c>
      <c r="D1414" s="16">
        <v>8.98</v>
      </c>
      <c r="E1414" s="16">
        <v>1396</v>
      </c>
    </row>
    <row r="1415" spans="1:5" x14ac:dyDescent="0.3">
      <c r="A1415" s="81" t="s">
        <v>3378</v>
      </c>
      <c r="B1415" s="16" t="s">
        <v>4038</v>
      </c>
      <c r="C1415" s="16" t="s">
        <v>4148</v>
      </c>
      <c r="D1415" s="16">
        <v>5.32</v>
      </c>
      <c r="E1415" s="16">
        <v>681</v>
      </c>
    </row>
    <row r="1416" spans="1:5" x14ac:dyDescent="0.3">
      <c r="A1416" s="81" t="s">
        <v>3378</v>
      </c>
      <c r="B1416" s="16" t="s">
        <v>4038</v>
      </c>
      <c r="C1416" s="16" t="s">
        <v>4149</v>
      </c>
      <c r="D1416" s="16">
        <v>5.22</v>
      </c>
      <c r="E1416" s="16">
        <v>639</v>
      </c>
    </row>
    <row r="1417" spans="1:5" x14ac:dyDescent="0.3">
      <c r="A1417" s="81" t="s">
        <v>3378</v>
      </c>
      <c r="B1417" s="16" t="s">
        <v>4038</v>
      </c>
      <c r="C1417" s="16" t="s">
        <v>4040</v>
      </c>
      <c r="D1417" s="16">
        <v>5.86</v>
      </c>
      <c r="E1417" s="16">
        <v>647</v>
      </c>
    </row>
    <row r="1418" spans="1:5" x14ac:dyDescent="0.3">
      <c r="A1418" s="81" t="s">
        <v>3378</v>
      </c>
      <c r="B1418" s="16" t="s">
        <v>4038</v>
      </c>
      <c r="C1418" s="16" t="s">
        <v>4150</v>
      </c>
      <c r="D1418" s="16">
        <v>4.9000000000000004</v>
      </c>
      <c r="E1418" s="16">
        <v>592</v>
      </c>
    </row>
    <row r="1419" spans="1:5" x14ac:dyDescent="0.3">
      <c r="A1419" s="81" t="s">
        <v>3378</v>
      </c>
      <c r="B1419" s="16" t="s">
        <v>4038</v>
      </c>
      <c r="C1419" s="16" t="s">
        <v>4151</v>
      </c>
      <c r="D1419" s="16">
        <v>5.01</v>
      </c>
      <c r="E1419" s="16">
        <v>543</v>
      </c>
    </row>
    <row r="1420" spans="1:5" x14ac:dyDescent="0.3">
      <c r="A1420" s="81" t="s">
        <v>3378</v>
      </c>
      <c r="B1420" s="16" t="s">
        <v>4038</v>
      </c>
      <c r="C1420" s="16" t="s">
        <v>4152</v>
      </c>
      <c r="D1420" s="16">
        <v>4.5599999999999996</v>
      </c>
      <c r="E1420" s="16">
        <v>578</v>
      </c>
    </row>
    <row r="1421" spans="1:5" x14ac:dyDescent="0.3">
      <c r="A1421" s="81" t="s">
        <v>3378</v>
      </c>
      <c r="B1421" s="16" t="s">
        <v>4038</v>
      </c>
      <c r="C1421" s="16" t="s">
        <v>4159</v>
      </c>
      <c r="D1421" s="16">
        <v>5.0599999999999996</v>
      </c>
      <c r="E1421" s="16">
        <v>400</v>
      </c>
    </row>
    <row r="1422" spans="1:5" x14ac:dyDescent="0.3">
      <c r="A1422" s="81" t="s">
        <v>3378</v>
      </c>
      <c r="B1422" s="16" t="s">
        <v>4038</v>
      </c>
      <c r="C1422" s="16" t="s">
        <v>4160</v>
      </c>
      <c r="D1422" s="16">
        <v>3.13</v>
      </c>
      <c r="E1422" s="16">
        <v>471</v>
      </c>
    </row>
    <row r="1423" spans="1:5" x14ac:dyDescent="0.3">
      <c r="A1423" s="81" t="s">
        <v>3378</v>
      </c>
      <c r="B1423" s="16" t="s">
        <v>4038</v>
      </c>
      <c r="C1423" s="16" t="s">
        <v>4161</v>
      </c>
      <c r="D1423" s="16">
        <v>1.64</v>
      </c>
      <c r="E1423" s="16">
        <v>450</v>
      </c>
    </row>
    <row r="1424" spans="1:5" x14ac:dyDescent="0.3">
      <c r="A1424" s="81" t="s">
        <v>3378</v>
      </c>
      <c r="B1424" s="16" t="s">
        <v>4038</v>
      </c>
      <c r="C1424" s="16" t="s">
        <v>4162</v>
      </c>
      <c r="D1424" s="16">
        <v>0.55000000000000004</v>
      </c>
      <c r="E1424" s="16">
        <v>645</v>
      </c>
    </row>
    <row r="1425" spans="1:5" x14ac:dyDescent="0.3">
      <c r="A1425" s="81" t="s">
        <v>3419</v>
      </c>
      <c r="B1425" s="16" t="s">
        <v>394</v>
      </c>
      <c r="C1425" s="16" t="s">
        <v>371</v>
      </c>
      <c r="D1425" s="16">
        <v>10.23</v>
      </c>
      <c r="E1425" s="16">
        <v>802</v>
      </c>
    </row>
    <row r="1426" spans="1:5" x14ac:dyDescent="0.3">
      <c r="A1426" s="81" t="s">
        <v>3419</v>
      </c>
      <c r="B1426" s="16" t="s">
        <v>394</v>
      </c>
      <c r="C1426" s="16" t="s">
        <v>372</v>
      </c>
      <c r="D1426" s="16">
        <v>9.65</v>
      </c>
      <c r="E1426" s="16">
        <v>706</v>
      </c>
    </row>
    <row r="1427" spans="1:5" x14ac:dyDescent="0.3">
      <c r="A1427" s="81" t="s">
        <v>3419</v>
      </c>
      <c r="B1427" s="16" t="s">
        <v>394</v>
      </c>
      <c r="C1427" s="16" t="s">
        <v>374</v>
      </c>
      <c r="D1427" s="16">
        <v>8.93</v>
      </c>
      <c r="E1427" s="16">
        <v>805</v>
      </c>
    </row>
    <row r="1428" spans="1:5" x14ac:dyDescent="0.3">
      <c r="A1428" s="81" t="s">
        <v>3419</v>
      </c>
      <c r="B1428" s="16" t="s">
        <v>394</v>
      </c>
      <c r="C1428" s="16" t="s">
        <v>3991</v>
      </c>
      <c r="D1428" s="16">
        <v>8.84</v>
      </c>
      <c r="E1428" s="16">
        <v>683</v>
      </c>
    </row>
    <row r="1429" spans="1:5" x14ac:dyDescent="0.3">
      <c r="A1429" s="81" t="s">
        <v>3419</v>
      </c>
      <c r="B1429" s="16" t="s">
        <v>394</v>
      </c>
      <c r="C1429" s="16" t="s">
        <v>3993</v>
      </c>
      <c r="D1429" s="16">
        <v>9.99</v>
      </c>
      <c r="E1429" s="16">
        <v>582</v>
      </c>
    </row>
    <row r="1430" spans="1:5" x14ac:dyDescent="0.3">
      <c r="A1430" s="81" t="s">
        <v>3419</v>
      </c>
      <c r="B1430" s="16" t="s">
        <v>393</v>
      </c>
      <c r="C1430" s="16" t="s">
        <v>451</v>
      </c>
      <c r="D1430" s="16">
        <v>10.48</v>
      </c>
      <c r="E1430" s="16">
        <v>827</v>
      </c>
    </row>
    <row r="1431" spans="1:5" x14ac:dyDescent="0.3">
      <c r="A1431" s="81" t="s">
        <v>3419</v>
      </c>
      <c r="B1431" s="16" t="s">
        <v>393</v>
      </c>
      <c r="C1431" s="16" t="s">
        <v>4137</v>
      </c>
      <c r="D1431" s="16">
        <v>10.78</v>
      </c>
      <c r="E1431" s="16">
        <v>831</v>
      </c>
    </row>
    <row r="1432" spans="1:5" x14ac:dyDescent="0.3">
      <c r="A1432" s="81" t="s">
        <v>3419</v>
      </c>
      <c r="B1432" s="16" t="s">
        <v>393</v>
      </c>
      <c r="C1432" s="16" t="s">
        <v>4138</v>
      </c>
      <c r="D1432" s="16">
        <v>10.86</v>
      </c>
      <c r="E1432" s="16">
        <v>801</v>
      </c>
    </row>
    <row r="1433" spans="1:5" x14ac:dyDescent="0.3">
      <c r="A1433" s="81" t="s">
        <v>3419</v>
      </c>
      <c r="B1433" s="16" t="s">
        <v>393</v>
      </c>
      <c r="C1433" s="16" t="s">
        <v>3986</v>
      </c>
      <c r="D1433" s="16">
        <v>10.52</v>
      </c>
      <c r="E1433" s="16">
        <v>787</v>
      </c>
    </row>
    <row r="1434" spans="1:5" x14ac:dyDescent="0.3">
      <c r="A1434" s="81" t="s">
        <v>3419</v>
      </c>
      <c r="B1434" s="16" t="s">
        <v>393</v>
      </c>
      <c r="C1434" s="16" t="s">
        <v>3985</v>
      </c>
      <c r="D1434" s="16">
        <v>10.24</v>
      </c>
      <c r="E1434" s="16">
        <v>774</v>
      </c>
    </row>
    <row r="1435" spans="1:5" x14ac:dyDescent="0.3">
      <c r="A1435" s="81" t="s">
        <v>3419</v>
      </c>
      <c r="B1435" s="16" t="s">
        <v>393</v>
      </c>
      <c r="C1435" s="16" t="s">
        <v>3984</v>
      </c>
      <c r="D1435" s="16">
        <v>10.029999999999999</v>
      </c>
      <c r="E1435" s="16">
        <v>781</v>
      </c>
    </row>
    <row r="1436" spans="1:5" x14ac:dyDescent="0.3">
      <c r="A1436" s="81" t="s">
        <v>3419</v>
      </c>
      <c r="B1436" s="16" t="s">
        <v>393</v>
      </c>
      <c r="C1436" s="16" t="s">
        <v>4139</v>
      </c>
      <c r="D1436" s="16">
        <v>10.039999999999999</v>
      </c>
      <c r="E1436" s="16">
        <v>813</v>
      </c>
    </row>
    <row r="1437" spans="1:5" x14ac:dyDescent="0.3">
      <c r="A1437" s="81" t="s">
        <v>3419</v>
      </c>
      <c r="B1437" s="16" t="s">
        <v>393</v>
      </c>
      <c r="C1437" s="16" t="s">
        <v>4140</v>
      </c>
      <c r="D1437" s="16">
        <v>9.9499999999999993</v>
      </c>
      <c r="E1437" s="16">
        <v>803</v>
      </c>
    </row>
    <row r="1438" spans="1:5" x14ac:dyDescent="0.3">
      <c r="A1438" s="81" t="s">
        <v>3419</v>
      </c>
      <c r="B1438" s="16" t="s">
        <v>395</v>
      </c>
      <c r="C1438" s="16" t="s">
        <v>4163</v>
      </c>
      <c r="D1438" s="16">
        <v>7.4</v>
      </c>
      <c r="E1438" s="16">
        <v>1275</v>
      </c>
    </row>
    <row r="1439" spans="1:5" x14ac:dyDescent="0.3">
      <c r="A1439" s="81" t="s">
        <v>3419</v>
      </c>
      <c r="B1439" s="16" t="s">
        <v>4004</v>
      </c>
      <c r="C1439" s="16" t="s">
        <v>4164</v>
      </c>
      <c r="D1439" s="16">
        <v>8.4700000000000006</v>
      </c>
      <c r="E1439" s="16">
        <v>698</v>
      </c>
    </row>
    <row r="1440" spans="1:5" x14ac:dyDescent="0.3">
      <c r="A1440" s="81" t="s">
        <v>3419</v>
      </c>
      <c r="B1440" s="16" t="s">
        <v>3997</v>
      </c>
      <c r="C1440" s="16" t="s">
        <v>3998</v>
      </c>
      <c r="D1440" s="16">
        <v>8.9600000000000009</v>
      </c>
      <c r="E1440" s="16">
        <v>775</v>
      </c>
    </row>
    <row r="1441" spans="1:5" x14ac:dyDescent="0.3">
      <c r="A1441" s="81" t="s">
        <v>3419</v>
      </c>
      <c r="B1441" s="16" t="s">
        <v>3997</v>
      </c>
      <c r="C1441" s="16" t="s">
        <v>3999</v>
      </c>
      <c r="D1441" s="16">
        <v>8.68</v>
      </c>
      <c r="E1441" s="16">
        <v>758</v>
      </c>
    </row>
    <row r="1442" spans="1:5" x14ac:dyDescent="0.3">
      <c r="A1442" s="81" t="s">
        <v>3419</v>
      </c>
      <c r="B1442" s="16" t="s">
        <v>3997</v>
      </c>
      <c r="C1442" s="16" t="s">
        <v>4000</v>
      </c>
      <c r="D1442" s="16">
        <v>8.6300000000000008</v>
      </c>
      <c r="E1442" s="16">
        <v>745</v>
      </c>
    </row>
    <row r="1443" spans="1:5" x14ac:dyDescent="0.3">
      <c r="A1443" s="81" t="s">
        <v>3419</v>
      </c>
      <c r="B1443" s="16" t="s">
        <v>3997</v>
      </c>
      <c r="C1443" s="16" t="s">
        <v>4001</v>
      </c>
      <c r="D1443" s="16">
        <v>9.36</v>
      </c>
      <c r="E1443" s="16">
        <v>603</v>
      </c>
    </row>
    <row r="1444" spans="1:5" x14ac:dyDescent="0.3">
      <c r="A1444" s="81" t="s">
        <v>3419</v>
      </c>
      <c r="B1444" s="16" t="s">
        <v>4002</v>
      </c>
      <c r="C1444" s="16" t="s">
        <v>4165</v>
      </c>
      <c r="D1444" s="16" t="s">
        <v>4166</v>
      </c>
      <c r="E1444" s="16">
        <v>8.35</v>
      </c>
    </row>
    <row r="1445" spans="1:5" x14ac:dyDescent="0.3">
      <c r="A1445" s="81" t="s">
        <v>3419</v>
      </c>
      <c r="B1445" s="16" t="s">
        <v>4002</v>
      </c>
      <c r="C1445" s="16" t="s">
        <v>4167</v>
      </c>
      <c r="D1445" s="16">
        <v>7.04</v>
      </c>
      <c r="E1445" s="16">
        <v>827</v>
      </c>
    </row>
    <row r="1446" spans="1:5" x14ac:dyDescent="0.3">
      <c r="A1446" s="81" t="s">
        <v>3419</v>
      </c>
      <c r="B1446" s="16" t="s">
        <v>4002</v>
      </c>
      <c r="C1446" s="16" t="s">
        <v>4168</v>
      </c>
      <c r="D1446" s="16">
        <v>7.54</v>
      </c>
      <c r="E1446" s="16">
        <v>589</v>
      </c>
    </row>
    <row r="1447" spans="1:5" x14ac:dyDescent="0.3">
      <c r="A1447" s="81" t="s">
        <v>3419</v>
      </c>
      <c r="B1447" s="16" t="s">
        <v>4002</v>
      </c>
      <c r="C1447" s="16" t="s">
        <v>4169</v>
      </c>
      <c r="D1447" s="16">
        <v>7.44</v>
      </c>
      <c r="E1447" s="16">
        <v>508</v>
      </c>
    </row>
    <row r="1448" spans="1:5" x14ac:dyDescent="0.3">
      <c r="A1448" s="81" t="s">
        <v>3419</v>
      </c>
      <c r="B1448" s="16" t="s">
        <v>4002</v>
      </c>
      <c r="C1448" s="16" t="s">
        <v>4170</v>
      </c>
      <c r="D1448" s="16">
        <v>6.67</v>
      </c>
      <c r="E1448" s="16">
        <v>545</v>
      </c>
    </row>
    <row r="1449" spans="1:5" x14ac:dyDescent="0.3">
      <c r="A1449" s="81" t="s">
        <v>3419</v>
      </c>
      <c r="B1449" s="16" t="s">
        <v>4002</v>
      </c>
      <c r="C1449" s="16" t="s">
        <v>4171</v>
      </c>
      <c r="D1449" s="16">
        <v>4.1900000000000004</v>
      </c>
      <c r="E1449" s="16">
        <v>641</v>
      </c>
    </row>
    <row r="1450" spans="1:5" x14ac:dyDescent="0.3">
      <c r="A1450" s="81" t="s">
        <v>3419</v>
      </c>
      <c r="B1450" s="16" t="s">
        <v>4002</v>
      </c>
      <c r="C1450" s="16" t="s">
        <v>4172</v>
      </c>
      <c r="D1450" s="16">
        <v>2.06</v>
      </c>
      <c r="E1450" s="16">
        <v>658</v>
      </c>
    </row>
    <row r="1451" spans="1:5" x14ac:dyDescent="0.3">
      <c r="A1451" s="81" t="s">
        <v>3419</v>
      </c>
      <c r="B1451" s="16" t="s">
        <v>4002</v>
      </c>
      <c r="C1451" s="16" t="s">
        <v>4173</v>
      </c>
      <c r="D1451" s="16">
        <v>1.1399999999999999</v>
      </c>
      <c r="E1451" s="16">
        <v>635</v>
      </c>
    </row>
    <row r="1452" spans="1:5" x14ac:dyDescent="0.3">
      <c r="A1452" s="81" t="s">
        <v>3419</v>
      </c>
      <c r="B1452" s="16" t="s">
        <v>4002</v>
      </c>
      <c r="C1452" s="16" t="s">
        <v>4174</v>
      </c>
      <c r="D1452" s="16">
        <v>-0.57999999999999996</v>
      </c>
      <c r="E1452" s="16">
        <v>577</v>
      </c>
    </row>
    <row r="1453" spans="1:5" x14ac:dyDescent="0.3">
      <c r="A1453" s="81" t="s">
        <v>3419</v>
      </c>
      <c r="B1453" s="16" t="s">
        <v>4038</v>
      </c>
      <c r="C1453" s="16" t="s">
        <v>4148</v>
      </c>
      <c r="D1453" s="16">
        <v>5.32</v>
      </c>
      <c r="E1453" s="16">
        <v>681</v>
      </c>
    </row>
    <row r="1454" spans="1:5" x14ac:dyDescent="0.3">
      <c r="A1454" s="81" t="s">
        <v>3419</v>
      </c>
      <c r="B1454" s="16" t="s">
        <v>4038</v>
      </c>
      <c r="C1454" s="16" t="s">
        <v>4149</v>
      </c>
      <c r="D1454" s="16">
        <v>5.22</v>
      </c>
      <c r="E1454" s="16">
        <v>639</v>
      </c>
    </row>
    <row r="1455" spans="1:5" x14ac:dyDescent="0.3">
      <c r="A1455" s="81" t="s">
        <v>3419</v>
      </c>
      <c r="B1455" s="16" t="s">
        <v>4038</v>
      </c>
      <c r="C1455" s="16" t="s">
        <v>4040</v>
      </c>
      <c r="D1455" s="16">
        <v>5.86</v>
      </c>
      <c r="E1455" s="16">
        <v>647</v>
      </c>
    </row>
    <row r="1456" spans="1:5" x14ac:dyDescent="0.3">
      <c r="A1456" s="81" t="s">
        <v>3419</v>
      </c>
      <c r="B1456" s="16" t="s">
        <v>4038</v>
      </c>
      <c r="C1456" s="16" t="s">
        <v>4150</v>
      </c>
      <c r="D1456" s="16">
        <v>4.9000000000000004</v>
      </c>
      <c r="E1456" s="16">
        <v>592</v>
      </c>
    </row>
    <row r="1457" spans="1:5" x14ac:dyDescent="0.3">
      <c r="A1457" s="81" t="s">
        <v>3419</v>
      </c>
      <c r="B1457" s="16" t="s">
        <v>4038</v>
      </c>
      <c r="C1457" s="16" t="s">
        <v>4151</v>
      </c>
      <c r="D1457" s="16">
        <v>5.01</v>
      </c>
      <c r="E1457" s="16">
        <v>543</v>
      </c>
    </row>
    <row r="1458" spans="1:5" x14ac:dyDescent="0.3">
      <c r="A1458" s="81" t="s">
        <v>3419</v>
      </c>
      <c r="B1458" s="16" t="s">
        <v>4038</v>
      </c>
      <c r="C1458" s="16" t="s">
        <v>4152</v>
      </c>
      <c r="D1458" s="16">
        <v>4.5599999999999996</v>
      </c>
      <c r="E1458" s="16">
        <v>578</v>
      </c>
    </row>
    <row r="1459" spans="1:5" x14ac:dyDescent="0.3">
      <c r="A1459" s="81" t="s">
        <v>3419</v>
      </c>
      <c r="B1459" s="16" t="s">
        <v>4038</v>
      </c>
      <c r="C1459" s="16" t="s">
        <v>4175</v>
      </c>
      <c r="D1459" s="16">
        <v>0.55000000000000004</v>
      </c>
      <c r="E1459" s="16">
        <v>645</v>
      </c>
    </row>
    <row r="1460" spans="1:5" x14ac:dyDescent="0.3">
      <c r="A1460" s="81" t="s">
        <v>3419</v>
      </c>
      <c r="B1460" s="16" t="s">
        <v>4038</v>
      </c>
      <c r="C1460" s="16" t="s">
        <v>4176</v>
      </c>
      <c r="D1460" s="16">
        <v>-3.85</v>
      </c>
      <c r="E1460" s="16">
        <v>441</v>
      </c>
    </row>
    <row r="1461" spans="1:5" x14ac:dyDescent="0.3">
      <c r="A1461" s="81" t="s">
        <v>3419</v>
      </c>
      <c r="B1461" s="16" t="s">
        <v>4038</v>
      </c>
      <c r="C1461" s="16" t="s">
        <v>4177</v>
      </c>
      <c r="D1461" s="16">
        <v>-11.22</v>
      </c>
      <c r="E1461" s="16">
        <v>317</v>
      </c>
    </row>
    <row r="1462" spans="1:5" x14ac:dyDescent="0.3">
      <c r="A1462" s="81" t="s">
        <v>3384</v>
      </c>
      <c r="B1462" s="16" t="s">
        <v>460</v>
      </c>
      <c r="C1462" s="16" t="s">
        <v>4185</v>
      </c>
      <c r="D1462" s="16">
        <v>10.86</v>
      </c>
      <c r="E1462" s="16">
        <v>1096</v>
      </c>
    </row>
    <row r="1463" spans="1:5" x14ac:dyDescent="0.3">
      <c r="A1463" s="81" t="s">
        <v>3384</v>
      </c>
      <c r="B1463" s="16" t="s">
        <v>460</v>
      </c>
      <c r="C1463" s="16" t="s">
        <v>463</v>
      </c>
      <c r="D1463" s="16">
        <v>11.46</v>
      </c>
      <c r="E1463" s="16">
        <v>1026</v>
      </c>
    </row>
    <row r="1464" spans="1:5" x14ac:dyDescent="0.3">
      <c r="A1464" s="81" t="s">
        <v>3384</v>
      </c>
      <c r="B1464" s="16" t="s">
        <v>460</v>
      </c>
      <c r="C1464" s="16" t="s">
        <v>4186</v>
      </c>
      <c r="D1464" s="16">
        <v>11.31</v>
      </c>
      <c r="E1464" s="16">
        <v>2004</v>
      </c>
    </row>
    <row r="1465" spans="1:5" x14ac:dyDescent="0.3">
      <c r="A1465" s="81" t="s">
        <v>3384</v>
      </c>
      <c r="B1465" s="16" t="s">
        <v>460</v>
      </c>
      <c r="C1465" s="16" t="s">
        <v>4187</v>
      </c>
      <c r="D1465" s="16">
        <v>11.6</v>
      </c>
      <c r="E1465" s="16">
        <v>1472</v>
      </c>
    </row>
    <row r="1466" spans="1:5" x14ac:dyDescent="0.3">
      <c r="A1466" s="81" t="s">
        <v>3384</v>
      </c>
      <c r="B1466" s="16" t="s">
        <v>467</v>
      </c>
      <c r="C1466" s="16" t="s">
        <v>4188</v>
      </c>
      <c r="D1466" s="16">
        <v>12.23</v>
      </c>
      <c r="E1466" s="16">
        <v>1910</v>
      </c>
    </row>
    <row r="1467" spans="1:5" x14ac:dyDescent="0.3">
      <c r="A1467" s="81" t="s">
        <v>3384</v>
      </c>
      <c r="B1467" s="16" t="s">
        <v>467</v>
      </c>
      <c r="C1467" s="16" t="s">
        <v>4189</v>
      </c>
      <c r="D1467" s="16">
        <v>10.25</v>
      </c>
      <c r="E1467" s="16">
        <v>1660</v>
      </c>
    </row>
    <row r="1468" spans="1:5" x14ac:dyDescent="0.3">
      <c r="A1468" s="81" t="s">
        <v>3384</v>
      </c>
      <c r="B1468" s="16" t="s">
        <v>467</v>
      </c>
      <c r="C1468" s="16" t="s">
        <v>4190</v>
      </c>
      <c r="D1468" s="16">
        <v>10.15</v>
      </c>
      <c r="E1468" s="16">
        <v>1918</v>
      </c>
    </row>
    <row r="1469" spans="1:5" x14ac:dyDescent="0.3">
      <c r="A1469" s="81" t="s">
        <v>3384</v>
      </c>
      <c r="B1469" s="16" t="s">
        <v>467</v>
      </c>
      <c r="C1469" s="16" t="s">
        <v>4191</v>
      </c>
      <c r="D1469" s="16">
        <v>11.73</v>
      </c>
      <c r="E1469" s="16">
        <v>1037</v>
      </c>
    </row>
    <row r="1470" spans="1:5" x14ac:dyDescent="0.3">
      <c r="A1470" s="81" t="s">
        <v>3384</v>
      </c>
      <c r="B1470" s="16" t="s">
        <v>467</v>
      </c>
      <c r="C1470" s="16" t="s">
        <v>4192</v>
      </c>
      <c r="D1470" s="16">
        <v>12.3</v>
      </c>
      <c r="E1470" s="16">
        <v>1018</v>
      </c>
    </row>
    <row r="1471" spans="1:5" x14ac:dyDescent="0.3">
      <c r="A1471" s="81" t="s">
        <v>3384</v>
      </c>
      <c r="B1471" s="16" t="s">
        <v>467</v>
      </c>
      <c r="C1471" s="16" t="s">
        <v>4193</v>
      </c>
      <c r="D1471" s="16">
        <v>12.83</v>
      </c>
      <c r="E1471" s="16">
        <v>938</v>
      </c>
    </row>
    <row r="1472" spans="1:5" x14ac:dyDescent="0.3">
      <c r="A1472" s="81" t="s">
        <v>3384</v>
      </c>
      <c r="B1472" s="16" t="s">
        <v>472</v>
      </c>
      <c r="C1472" s="16" t="s">
        <v>4194</v>
      </c>
      <c r="D1472" s="16">
        <v>11.75</v>
      </c>
      <c r="E1472" s="16">
        <v>1222</v>
      </c>
    </row>
    <row r="1473" spans="1:5" x14ac:dyDescent="0.3">
      <c r="A1473" s="81" t="s">
        <v>3384</v>
      </c>
      <c r="B1473" s="16" t="s">
        <v>472</v>
      </c>
      <c r="C1473" s="16" t="s">
        <v>4195</v>
      </c>
      <c r="D1473" s="16">
        <v>10.28</v>
      </c>
      <c r="E1473" s="16">
        <v>1286</v>
      </c>
    </row>
    <row r="1474" spans="1:5" x14ac:dyDescent="0.3">
      <c r="A1474" s="81" t="s">
        <v>3384</v>
      </c>
      <c r="B1474" s="16" t="s">
        <v>472</v>
      </c>
      <c r="C1474" s="16" t="s">
        <v>4196</v>
      </c>
      <c r="D1474" s="16">
        <v>9.98</v>
      </c>
      <c r="E1474" s="16">
        <v>674</v>
      </c>
    </row>
    <row r="1475" spans="1:5" x14ac:dyDescent="0.3">
      <c r="A1475" s="81" t="s">
        <v>3384</v>
      </c>
      <c r="B1475" s="16" t="s">
        <v>472</v>
      </c>
      <c r="C1475" s="16" t="s">
        <v>4197</v>
      </c>
      <c r="D1475" s="16">
        <v>12.12</v>
      </c>
      <c r="E1475" s="16">
        <v>927</v>
      </c>
    </row>
    <row r="1476" spans="1:5" x14ac:dyDescent="0.3">
      <c r="A1476" s="81" t="s">
        <v>3384</v>
      </c>
      <c r="B1476" s="16" t="s">
        <v>472</v>
      </c>
      <c r="C1476" s="16" t="s">
        <v>4198</v>
      </c>
      <c r="D1476" s="16">
        <v>10.65</v>
      </c>
      <c r="E1476" s="16">
        <v>882</v>
      </c>
    </row>
    <row r="1477" spans="1:5" x14ac:dyDescent="0.3">
      <c r="A1477" s="81" t="s">
        <v>3384</v>
      </c>
      <c r="B1477" s="16" t="s">
        <v>4199</v>
      </c>
      <c r="C1477" s="16" t="s">
        <v>4200</v>
      </c>
      <c r="D1477" s="16">
        <v>0.5</v>
      </c>
      <c r="E1477" s="16">
        <v>803</v>
      </c>
    </row>
    <row r="1478" spans="1:5" x14ac:dyDescent="0.3">
      <c r="A1478" s="81" t="s">
        <v>3384</v>
      </c>
      <c r="B1478" s="16" t="s">
        <v>4199</v>
      </c>
      <c r="C1478" s="16" t="s">
        <v>4201</v>
      </c>
      <c r="D1478" s="16">
        <v>10.199999999999999</v>
      </c>
      <c r="E1478" s="16">
        <v>1656</v>
      </c>
    </row>
    <row r="1479" spans="1:5" x14ac:dyDescent="0.3">
      <c r="A1479" s="81" t="s">
        <v>3384</v>
      </c>
      <c r="B1479" s="16" t="s">
        <v>4199</v>
      </c>
      <c r="C1479" s="16" t="s">
        <v>4202</v>
      </c>
      <c r="D1479" s="16">
        <v>8.1</v>
      </c>
      <c r="E1479" s="16">
        <v>1927</v>
      </c>
    </row>
    <row r="1480" spans="1:5" x14ac:dyDescent="0.3">
      <c r="A1480" s="81" t="s">
        <v>3384</v>
      </c>
      <c r="B1480" s="16" t="s">
        <v>4199</v>
      </c>
      <c r="C1480" s="16" t="s">
        <v>4203</v>
      </c>
      <c r="D1480" s="16">
        <v>10.6</v>
      </c>
      <c r="E1480" s="16">
        <v>3269</v>
      </c>
    </row>
    <row r="1481" spans="1:5" x14ac:dyDescent="0.3">
      <c r="A1481" s="81" t="s">
        <v>3384</v>
      </c>
      <c r="B1481" s="16" t="s">
        <v>4199</v>
      </c>
      <c r="C1481" s="16" t="s">
        <v>4204</v>
      </c>
      <c r="D1481" s="16">
        <v>10.1</v>
      </c>
      <c r="E1481" s="16">
        <v>1463</v>
      </c>
    </row>
    <row r="1482" spans="1:5" x14ac:dyDescent="0.3">
      <c r="A1482" s="81" t="s">
        <v>3386</v>
      </c>
      <c r="B1482" s="16" t="s">
        <v>460</v>
      </c>
      <c r="C1482" s="16" t="s">
        <v>4206</v>
      </c>
      <c r="D1482" s="149">
        <v>7.9</v>
      </c>
      <c r="E1482" s="16">
        <v>1272</v>
      </c>
    </row>
    <row r="1483" spans="1:5" x14ac:dyDescent="0.3">
      <c r="A1483" s="81" t="s">
        <v>3386</v>
      </c>
      <c r="B1483" s="16" t="s">
        <v>460</v>
      </c>
      <c r="C1483" s="16" t="s">
        <v>4207</v>
      </c>
      <c r="D1483" s="16">
        <v>8.6999999999999993</v>
      </c>
      <c r="E1483" s="16">
        <v>872</v>
      </c>
    </row>
    <row r="1484" spans="1:5" x14ac:dyDescent="0.3">
      <c r="A1484" s="81" t="s">
        <v>3386</v>
      </c>
      <c r="B1484" s="16" t="s">
        <v>460</v>
      </c>
      <c r="C1484" s="16" t="s">
        <v>4208</v>
      </c>
      <c r="D1484" s="16">
        <v>12.79</v>
      </c>
      <c r="E1484" s="16">
        <v>954</v>
      </c>
    </row>
    <row r="1485" spans="1:5" x14ac:dyDescent="0.3">
      <c r="A1485" s="81" t="s">
        <v>3386</v>
      </c>
      <c r="B1485" s="16" t="s">
        <v>460</v>
      </c>
      <c r="C1485" s="16" t="s">
        <v>4209</v>
      </c>
      <c r="D1485" s="16">
        <v>12.15</v>
      </c>
      <c r="E1485" s="16">
        <v>1609</v>
      </c>
    </row>
    <row r="1486" spans="1:5" x14ac:dyDescent="0.3">
      <c r="A1486" s="81" t="s">
        <v>3386</v>
      </c>
      <c r="B1486" s="16" t="s">
        <v>467</v>
      </c>
      <c r="C1486" s="16" t="s">
        <v>4210</v>
      </c>
      <c r="D1486" s="16">
        <v>8.4</v>
      </c>
      <c r="E1486" s="16">
        <v>283</v>
      </c>
    </row>
    <row r="1487" spans="1:5" x14ac:dyDescent="0.3">
      <c r="A1487" s="81" t="s">
        <v>3386</v>
      </c>
      <c r="B1487" s="16" t="s">
        <v>467</v>
      </c>
      <c r="C1487" s="16" t="s">
        <v>4211</v>
      </c>
      <c r="D1487" s="16">
        <v>7.24</v>
      </c>
      <c r="E1487" s="16">
        <v>535</v>
      </c>
    </row>
    <row r="1488" spans="1:5" x14ac:dyDescent="0.3">
      <c r="A1488" s="81" t="s">
        <v>3386</v>
      </c>
      <c r="B1488" s="16" t="s">
        <v>467</v>
      </c>
      <c r="C1488" s="16" t="s">
        <v>4212</v>
      </c>
      <c r="D1488" s="16">
        <v>5.38</v>
      </c>
      <c r="E1488" s="16">
        <v>674</v>
      </c>
    </row>
    <row r="1489" spans="1:5" x14ac:dyDescent="0.3">
      <c r="A1489" s="81" t="s">
        <v>3386</v>
      </c>
      <c r="B1489" s="16" t="s">
        <v>467</v>
      </c>
      <c r="C1489" s="16" t="s">
        <v>4213</v>
      </c>
      <c r="D1489" s="16">
        <v>10.29</v>
      </c>
      <c r="E1489" s="16">
        <v>1162</v>
      </c>
    </row>
    <row r="1490" spans="1:5" x14ac:dyDescent="0.3">
      <c r="A1490" s="81" t="s">
        <v>3386</v>
      </c>
      <c r="B1490" s="16" t="s">
        <v>467</v>
      </c>
      <c r="C1490" s="16" t="s">
        <v>4214</v>
      </c>
      <c r="D1490" s="16">
        <v>6.76</v>
      </c>
      <c r="E1490" s="16">
        <v>486</v>
      </c>
    </row>
    <row r="1491" spans="1:5" x14ac:dyDescent="0.3">
      <c r="A1491" s="81" t="s">
        <v>3386</v>
      </c>
      <c r="B1491" s="16" t="s">
        <v>467</v>
      </c>
      <c r="C1491" s="16" t="s">
        <v>4215</v>
      </c>
      <c r="D1491" s="16">
        <v>7.5</v>
      </c>
      <c r="E1491" s="16">
        <v>386</v>
      </c>
    </row>
    <row r="1492" spans="1:5" x14ac:dyDescent="0.3">
      <c r="A1492" s="81" t="s">
        <v>3386</v>
      </c>
      <c r="B1492" s="16" t="s">
        <v>467</v>
      </c>
      <c r="C1492" s="16" t="s">
        <v>4216</v>
      </c>
      <c r="D1492" s="16">
        <v>10.63</v>
      </c>
      <c r="E1492" s="16">
        <v>773</v>
      </c>
    </row>
    <row r="1493" spans="1:5" x14ac:dyDescent="0.3">
      <c r="A1493" s="81" t="s">
        <v>3386</v>
      </c>
      <c r="B1493" s="16" t="s">
        <v>472</v>
      </c>
      <c r="C1493" s="16" t="s">
        <v>4217</v>
      </c>
      <c r="D1493" s="16">
        <v>8.91</v>
      </c>
      <c r="E1493" s="16">
        <v>419</v>
      </c>
    </row>
    <row r="1494" spans="1:5" x14ac:dyDescent="0.3">
      <c r="A1494" s="81" t="s">
        <v>3386</v>
      </c>
      <c r="B1494" s="16" t="s">
        <v>472</v>
      </c>
      <c r="C1494" s="16" t="s">
        <v>4218</v>
      </c>
      <c r="D1494" s="16">
        <v>12.08</v>
      </c>
      <c r="E1494" s="16">
        <v>1018</v>
      </c>
    </row>
    <row r="1495" spans="1:5" x14ac:dyDescent="0.3">
      <c r="A1495" s="81" t="s">
        <v>3386</v>
      </c>
      <c r="B1495" s="16" t="s">
        <v>472</v>
      </c>
      <c r="C1495" s="16" t="s">
        <v>4219</v>
      </c>
      <c r="D1495" s="16">
        <v>11.39</v>
      </c>
      <c r="E1495" s="16">
        <v>229</v>
      </c>
    </row>
    <row r="1496" spans="1:5" x14ac:dyDescent="0.3">
      <c r="A1496" s="81" t="s">
        <v>3386</v>
      </c>
      <c r="B1496" s="16" t="s">
        <v>472</v>
      </c>
      <c r="C1496" s="16" t="s">
        <v>4220</v>
      </c>
      <c r="D1496" s="16">
        <v>12</v>
      </c>
      <c r="E1496" s="16">
        <v>881</v>
      </c>
    </row>
    <row r="1497" spans="1:5" x14ac:dyDescent="0.3">
      <c r="A1497" s="81" t="s">
        <v>3386</v>
      </c>
      <c r="B1497" s="16" t="s">
        <v>472</v>
      </c>
      <c r="C1497" s="16" t="s">
        <v>4221</v>
      </c>
      <c r="D1497" s="16">
        <v>9.51</v>
      </c>
      <c r="E1497" s="16">
        <v>1244</v>
      </c>
    </row>
    <row r="1498" spans="1:5" x14ac:dyDescent="0.3">
      <c r="A1498" s="81" t="s">
        <v>3386</v>
      </c>
      <c r="B1498" s="16" t="s">
        <v>472</v>
      </c>
      <c r="C1498" s="16" t="s">
        <v>4222</v>
      </c>
      <c r="D1498" s="16">
        <v>7.43</v>
      </c>
      <c r="E1498" s="16">
        <v>586</v>
      </c>
    </row>
    <row r="1499" spans="1:5" x14ac:dyDescent="0.3">
      <c r="A1499" s="81" t="s">
        <v>3422</v>
      </c>
      <c r="B1499" s="16" t="s">
        <v>3931</v>
      </c>
      <c r="C1499" s="16" t="s">
        <v>4205</v>
      </c>
      <c r="D1499" s="16">
        <v>14.04</v>
      </c>
      <c r="E1499" s="16">
        <v>1316</v>
      </c>
    </row>
    <row r="1500" spans="1:5" x14ac:dyDescent="0.3">
      <c r="A1500" s="81" t="s">
        <v>3387</v>
      </c>
      <c r="B1500" s="16" t="s">
        <v>460</v>
      </c>
      <c r="C1500" s="16" t="s">
        <v>4223</v>
      </c>
      <c r="D1500" s="16">
        <v>11.96</v>
      </c>
      <c r="E1500" s="16">
        <v>734</v>
      </c>
    </row>
    <row r="1501" spans="1:5" x14ac:dyDescent="0.3">
      <c r="A1501" s="81" t="s">
        <v>3387</v>
      </c>
      <c r="B1501" s="16" t="s">
        <v>460</v>
      </c>
      <c r="C1501" s="16" t="s">
        <v>4224</v>
      </c>
      <c r="D1501" s="16">
        <v>13.4</v>
      </c>
      <c r="E1501" s="16">
        <v>1351</v>
      </c>
    </row>
    <row r="1502" spans="1:5" x14ac:dyDescent="0.3">
      <c r="A1502" s="81" t="s">
        <v>3387</v>
      </c>
      <c r="B1502" s="16" t="s">
        <v>460</v>
      </c>
      <c r="C1502" s="16" t="s">
        <v>4225</v>
      </c>
      <c r="D1502" s="16">
        <v>17.579999999999998</v>
      </c>
      <c r="E1502" s="16">
        <v>650</v>
      </c>
    </row>
    <row r="1503" spans="1:5" x14ac:dyDescent="0.3">
      <c r="A1503" s="81" t="s">
        <v>3387</v>
      </c>
      <c r="B1503" s="16" t="s">
        <v>460</v>
      </c>
      <c r="C1503" s="16" t="s">
        <v>4226</v>
      </c>
      <c r="D1503" s="16">
        <v>14.3</v>
      </c>
      <c r="E1503" s="16">
        <v>514</v>
      </c>
    </row>
    <row r="1504" spans="1:5" x14ac:dyDescent="0.3">
      <c r="A1504" s="81" t="s">
        <v>3387</v>
      </c>
      <c r="B1504" s="16" t="s">
        <v>460</v>
      </c>
      <c r="C1504" s="16" t="s">
        <v>4227</v>
      </c>
      <c r="D1504" s="16">
        <v>15</v>
      </c>
      <c r="E1504" s="16">
        <v>801</v>
      </c>
    </row>
    <row r="1505" spans="1:5" x14ac:dyDescent="0.3">
      <c r="A1505" s="81" t="s">
        <v>3387</v>
      </c>
      <c r="B1505" s="16" t="s">
        <v>460</v>
      </c>
      <c r="C1505" s="16" t="s">
        <v>3775</v>
      </c>
      <c r="D1505" s="16">
        <v>16.87</v>
      </c>
      <c r="E1505" s="16">
        <v>451</v>
      </c>
    </row>
    <row r="1506" spans="1:5" x14ac:dyDescent="0.3">
      <c r="A1506" s="81" t="s">
        <v>3387</v>
      </c>
      <c r="B1506" s="16" t="s">
        <v>460</v>
      </c>
      <c r="C1506" s="16" t="s">
        <v>4228</v>
      </c>
      <c r="D1506" s="16">
        <v>14.86</v>
      </c>
      <c r="E1506" s="16">
        <v>499</v>
      </c>
    </row>
    <row r="1507" spans="1:5" x14ac:dyDescent="0.3">
      <c r="A1507" s="81" t="s">
        <v>3387</v>
      </c>
      <c r="B1507" s="16" t="s">
        <v>460</v>
      </c>
      <c r="C1507" s="16" t="s">
        <v>1256</v>
      </c>
      <c r="D1507" s="16">
        <v>16.36</v>
      </c>
      <c r="E1507" s="16">
        <v>410</v>
      </c>
    </row>
    <row r="1508" spans="1:5" x14ac:dyDescent="0.3">
      <c r="A1508" s="81" t="s">
        <v>3387</v>
      </c>
      <c r="B1508" s="16" t="s">
        <v>460</v>
      </c>
      <c r="C1508" s="16" t="s">
        <v>4229</v>
      </c>
      <c r="D1508" s="16">
        <v>15.3</v>
      </c>
      <c r="E1508" s="16">
        <v>405</v>
      </c>
    </row>
    <row r="1509" spans="1:5" x14ac:dyDescent="0.3">
      <c r="A1509" s="81" t="s">
        <v>3387</v>
      </c>
      <c r="B1509" s="16" t="s">
        <v>460</v>
      </c>
      <c r="C1509" s="16" t="s">
        <v>1319</v>
      </c>
      <c r="D1509" s="16">
        <v>14.81</v>
      </c>
      <c r="E1509" s="16">
        <v>778</v>
      </c>
    </row>
    <row r="1510" spans="1:5" x14ac:dyDescent="0.3">
      <c r="A1510" s="81" t="s">
        <v>3387</v>
      </c>
      <c r="B1510" s="16" t="s">
        <v>460</v>
      </c>
      <c r="C1510" s="16" t="s">
        <v>4230</v>
      </c>
      <c r="D1510" s="16">
        <v>15.68</v>
      </c>
      <c r="E1510" s="16">
        <v>502</v>
      </c>
    </row>
    <row r="1511" spans="1:5" x14ac:dyDescent="0.3">
      <c r="A1511" s="81" t="s">
        <v>3387</v>
      </c>
      <c r="B1511" s="16" t="s">
        <v>460</v>
      </c>
      <c r="C1511" s="16" t="s">
        <v>4231</v>
      </c>
      <c r="D1511" s="16">
        <v>13.76</v>
      </c>
      <c r="E1511" s="16">
        <v>519</v>
      </c>
    </row>
    <row r="1512" spans="1:5" x14ac:dyDescent="0.3">
      <c r="A1512" s="81" t="s">
        <v>3387</v>
      </c>
      <c r="B1512" s="16" t="s">
        <v>460</v>
      </c>
      <c r="C1512" s="16" t="s">
        <v>4232</v>
      </c>
      <c r="D1512" s="16">
        <v>15.38</v>
      </c>
      <c r="E1512" s="16">
        <v>456</v>
      </c>
    </row>
    <row r="1513" spans="1:5" x14ac:dyDescent="0.3">
      <c r="A1513" s="81" t="s">
        <v>3387</v>
      </c>
      <c r="B1513" s="16" t="s">
        <v>460</v>
      </c>
      <c r="C1513" s="16" t="s">
        <v>4233</v>
      </c>
      <c r="D1513" s="16">
        <v>16.96</v>
      </c>
      <c r="E1513" s="16">
        <v>482</v>
      </c>
    </row>
    <row r="1514" spans="1:5" x14ac:dyDescent="0.3">
      <c r="A1514" s="81" t="s">
        <v>3387</v>
      </c>
      <c r="B1514" s="16" t="s">
        <v>460</v>
      </c>
      <c r="C1514" s="16" t="s">
        <v>4234</v>
      </c>
      <c r="D1514" s="16">
        <v>17.13</v>
      </c>
      <c r="E1514" s="16">
        <v>342</v>
      </c>
    </row>
    <row r="1515" spans="1:5" x14ac:dyDescent="0.3">
      <c r="A1515" s="81" t="s">
        <v>3387</v>
      </c>
      <c r="B1515" s="16" t="s">
        <v>460</v>
      </c>
      <c r="C1515" s="16" t="s">
        <v>957</v>
      </c>
      <c r="D1515" s="16">
        <v>23.98</v>
      </c>
      <c r="E1515" s="16">
        <v>130</v>
      </c>
    </row>
    <row r="1516" spans="1:5" x14ac:dyDescent="0.3">
      <c r="A1516" s="81" t="s">
        <v>3387</v>
      </c>
      <c r="B1516" s="16" t="s">
        <v>935</v>
      </c>
      <c r="C1516" s="16" t="s">
        <v>4235</v>
      </c>
      <c r="D1516" s="16">
        <v>22.77</v>
      </c>
      <c r="E1516" s="16">
        <v>172</v>
      </c>
    </row>
    <row r="1517" spans="1:5" x14ac:dyDescent="0.3">
      <c r="A1517" s="81" t="s">
        <v>3391</v>
      </c>
      <c r="B1517" s="16" t="s">
        <v>467</v>
      </c>
      <c r="C1517" s="16" t="s">
        <v>4210</v>
      </c>
      <c r="D1517" s="16">
        <v>8.4</v>
      </c>
      <c r="E1517" s="16">
        <v>283</v>
      </c>
    </row>
    <row r="1518" spans="1:5" x14ac:dyDescent="0.3">
      <c r="A1518" s="81" t="s">
        <v>3391</v>
      </c>
      <c r="B1518" s="16" t="s">
        <v>467</v>
      </c>
      <c r="C1518" s="16" t="s">
        <v>4214</v>
      </c>
      <c r="D1518" s="16">
        <v>6.76</v>
      </c>
      <c r="E1518" s="16">
        <v>486</v>
      </c>
    </row>
    <row r="1519" spans="1:5" x14ac:dyDescent="0.3">
      <c r="A1519" s="81" t="s">
        <v>3391</v>
      </c>
      <c r="B1519" s="16" t="s">
        <v>467</v>
      </c>
      <c r="C1519" s="16" t="s">
        <v>4236</v>
      </c>
      <c r="D1519" s="16">
        <v>8.66</v>
      </c>
      <c r="E1519" s="16">
        <v>270</v>
      </c>
    </row>
    <row r="1520" spans="1:5" x14ac:dyDescent="0.3">
      <c r="A1520" s="81" t="s">
        <v>3391</v>
      </c>
      <c r="B1520" s="16" t="s">
        <v>467</v>
      </c>
      <c r="C1520" s="16" t="s">
        <v>4216</v>
      </c>
      <c r="D1520" s="16">
        <v>10.63</v>
      </c>
      <c r="E1520" s="16">
        <v>773</v>
      </c>
    </row>
    <row r="1521" spans="1:5" x14ac:dyDescent="0.3">
      <c r="A1521" s="81" t="s">
        <v>3391</v>
      </c>
      <c r="B1521" s="16" t="s">
        <v>472</v>
      </c>
      <c r="C1521" s="16" t="s">
        <v>4237</v>
      </c>
      <c r="D1521" s="16">
        <v>10.84</v>
      </c>
      <c r="E1521" s="16">
        <v>1056</v>
      </c>
    </row>
    <row r="1522" spans="1:5" x14ac:dyDescent="0.3">
      <c r="A1522" s="81" t="s">
        <v>3391</v>
      </c>
      <c r="B1522" s="16" t="s">
        <v>472</v>
      </c>
      <c r="C1522" s="16" t="s">
        <v>4195</v>
      </c>
      <c r="D1522" s="16">
        <v>10.28</v>
      </c>
      <c r="E1522" s="16">
        <v>1286</v>
      </c>
    </row>
    <row r="1523" spans="1:5" x14ac:dyDescent="0.3">
      <c r="A1523" s="81" t="s">
        <v>3391</v>
      </c>
      <c r="B1523" s="16" t="s">
        <v>472</v>
      </c>
      <c r="C1523" s="16" t="s">
        <v>4198</v>
      </c>
      <c r="D1523" s="16">
        <v>10.65</v>
      </c>
      <c r="E1523" s="16">
        <v>882</v>
      </c>
    </row>
    <row r="1524" spans="1:5" x14ac:dyDescent="0.3">
      <c r="A1524" s="81" t="s">
        <v>3391</v>
      </c>
      <c r="B1524" s="16" t="s">
        <v>476</v>
      </c>
      <c r="C1524" s="16" t="s">
        <v>478</v>
      </c>
      <c r="D1524" s="16">
        <v>11</v>
      </c>
      <c r="E1524" s="16">
        <v>1751</v>
      </c>
    </row>
    <row r="1525" spans="1:5" x14ac:dyDescent="0.3">
      <c r="A1525" s="81" t="s">
        <v>3391</v>
      </c>
      <c r="B1525" s="16" t="s">
        <v>476</v>
      </c>
      <c r="C1525" s="16" t="s">
        <v>4238</v>
      </c>
      <c r="D1525" s="16">
        <v>11.3</v>
      </c>
      <c r="E1525" s="16">
        <v>1810</v>
      </c>
    </row>
    <row r="1526" spans="1:5" x14ac:dyDescent="0.3">
      <c r="A1526" s="81" t="s">
        <v>3446</v>
      </c>
      <c r="B1526" s="16" t="s">
        <v>1093</v>
      </c>
      <c r="C1526" s="16" t="s">
        <v>1094</v>
      </c>
      <c r="D1526" s="16">
        <v>26.02</v>
      </c>
      <c r="E1526" s="16">
        <v>3542</v>
      </c>
    </row>
    <row r="1527" spans="1:5" x14ac:dyDescent="0.3">
      <c r="A1527" s="81" t="s">
        <v>3446</v>
      </c>
      <c r="B1527" s="16" t="s">
        <v>1093</v>
      </c>
      <c r="C1527" s="16" t="s">
        <v>1095</v>
      </c>
      <c r="D1527" s="16">
        <v>25.8</v>
      </c>
      <c r="E1527" s="16">
        <v>2642</v>
      </c>
    </row>
    <row r="1528" spans="1:5" x14ac:dyDescent="0.3">
      <c r="A1528" s="81" t="s">
        <v>3446</v>
      </c>
      <c r="B1528" s="16" t="s">
        <v>1087</v>
      </c>
      <c r="C1528" s="16" t="s">
        <v>4239</v>
      </c>
      <c r="D1528" s="16">
        <v>29.9</v>
      </c>
      <c r="E1528" s="16">
        <v>2481</v>
      </c>
    </row>
    <row r="1529" spans="1:5" x14ac:dyDescent="0.3">
      <c r="A1529" s="81" t="s">
        <v>3446</v>
      </c>
      <c r="B1529" s="16" t="s">
        <v>1087</v>
      </c>
      <c r="C1529" s="16" t="s">
        <v>4240</v>
      </c>
      <c r="D1529" s="16">
        <v>29.16</v>
      </c>
      <c r="E1529" s="16">
        <v>2420</v>
      </c>
    </row>
    <row r="1530" spans="1:5" x14ac:dyDescent="0.3">
      <c r="A1530" s="81" t="s">
        <v>3446</v>
      </c>
      <c r="B1530" s="16" t="s">
        <v>1087</v>
      </c>
      <c r="C1530" s="16" t="s">
        <v>4241</v>
      </c>
      <c r="D1530" s="16">
        <v>27.45</v>
      </c>
      <c r="E1530" s="16">
        <v>1464</v>
      </c>
    </row>
    <row r="1531" spans="1:5" x14ac:dyDescent="0.3">
      <c r="A1531" s="81" t="s">
        <v>3446</v>
      </c>
      <c r="B1531" s="16" t="s">
        <v>1087</v>
      </c>
      <c r="C1531" s="16" t="s">
        <v>4242</v>
      </c>
      <c r="D1531" s="16">
        <v>27.7</v>
      </c>
      <c r="E1531" s="16">
        <v>1136</v>
      </c>
    </row>
    <row r="1532" spans="1:5" x14ac:dyDescent="0.3">
      <c r="A1532" s="81" t="s">
        <v>3507</v>
      </c>
      <c r="B1532" s="16" t="s">
        <v>1650</v>
      </c>
      <c r="C1532" s="16" t="s">
        <v>1653</v>
      </c>
      <c r="D1532" s="16">
        <v>23.79</v>
      </c>
      <c r="E1532" s="16">
        <v>1270</v>
      </c>
    </row>
    <row r="1533" spans="1:5" x14ac:dyDescent="0.3">
      <c r="A1533" s="81" t="s">
        <v>3507</v>
      </c>
      <c r="B1533" s="16" t="s">
        <v>520</v>
      </c>
      <c r="C1533" s="16" t="s">
        <v>4262</v>
      </c>
      <c r="D1533" s="16">
        <v>28.15</v>
      </c>
      <c r="E1533" s="16">
        <v>1121</v>
      </c>
    </row>
    <row r="1534" spans="1:5" x14ac:dyDescent="0.3">
      <c r="A1534" s="81" t="s">
        <v>3507</v>
      </c>
      <c r="B1534" s="16" t="s">
        <v>1645</v>
      </c>
      <c r="C1534" s="16" t="s">
        <v>4263</v>
      </c>
      <c r="D1534" s="16">
        <v>25.67</v>
      </c>
      <c r="E1534" s="16">
        <v>2857</v>
      </c>
    </row>
    <row r="1535" spans="1:5" x14ac:dyDescent="0.3">
      <c r="A1535" s="81" t="s">
        <v>3507</v>
      </c>
      <c r="B1535" s="16" t="s">
        <v>1645</v>
      </c>
      <c r="C1535" s="16" t="s">
        <v>4264</v>
      </c>
      <c r="D1535" s="16">
        <v>28.74</v>
      </c>
      <c r="E1535" s="16">
        <v>2718</v>
      </c>
    </row>
    <row r="1536" spans="1:5" x14ac:dyDescent="0.3">
      <c r="A1536" s="81" t="s">
        <v>3507</v>
      </c>
      <c r="B1536" s="16" t="s">
        <v>453</v>
      </c>
      <c r="C1536" s="16" t="s">
        <v>488</v>
      </c>
      <c r="D1536" s="16">
        <v>25.09</v>
      </c>
      <c r="E1536" s="16">
        <v>1673</v>
      </c>
    </row>
    <row r="1537" spans="1:5" x14ac:dyDescent="0.3">
      <c r="A1537" s="81" t="s">
        <v>3507</v>
      </c>
      <c r="B1537" s="16" t="s">
        <v>453</v>
      </c>
      <c r="C1537" s="16" t="s">
        <v>4265</v>
      </c>
      <c r="D1537" s="16">
        <v>26.3</v>
      </c>
      <c r="E1537" s="16">
        <v>1409</v>
      </c>
    </row>
    <row r="1538" spans="1:5" x14ac:dyDescent="0.3">
      <c r="A1538" s="81" t="s">
        <v>3507</v>
      </c>
      <c r="B1538" s="16" t="s">
        <v>459</v>
      </c>
      <c r="C1538" s="16" t="s">
        <v>490</v>
      </c>
      <c r="D1538" s="16">
        <v>24.85</v>
      </c>
      <c r="E1538" s="16">
        <v>1637</v>
      </c>
    </row>
    <row r="1539" spans="1:5" x14ac:dyDescent="0.3">
      <c r="A1539" s="81" t="s">
        <v>3507</v>
      </c>
      <c r="B1539" s="16" t="s">
        <v>493</v>
      </c>
      <c r="C1539" s="16" t="s">
        <v>1670</v>
      </c>
      <c r="D1539" s="16">
        <v>26.84</v>
      </c>
      <c r="E1539" s="16">
        <v>1524</v>
      </c>
    </row>
    <row r="1540" spans="1:5" x14ac:dyDescent="0.3">
      <c r="A1540" s="81" t="s">
        <v>3507</v>
      </c>
      <c r="B1540" s="16" t="s">
        <v>497</v>
      </c>
      <c r="C1540" s="16" t="s">
        <v>1678</v>
      </c>
      <c r="D1540" s="16">
        <v>26.17</v>
      </c>
      <c r="E1540" s="16">
        <v>1663</v>
      </c>
    </row>
    <row r="1541" spans="1:5" x14ac:dyDescent="0.3">
      <c r="A1541" s="81" t="s">
        <v>3507</v>
      </c>
      <c r="B1541" s="16" t="s">
        <v>497</v>
      </c>
      <c r="C1541" s="16" t="s">
        <v>1679</v>
      </c>
      <c r="D1541" s="16">
        <v>25.53</v>
      </c>
      <c r="E1541" s="16">
        <v>1654</v>
      </c>
    </row>
    <row r="1542" spans="1:5" x14ac:dyDescent="0.3">
      <c r="A1542" s="81" t="s">
        <v>3507</v>
      </c>
      <c r="B1542" s="16" t="s">
        <v>501</v>
      </c>
      <c r="C1542" s="16" t="s">
        <v>494</v>
      </c>
      <c r="D1542" s="16">
        <v>25.96</v>
      </c>
      <c r="E1542" s="16">
        <v>2485</v>
      </c>
    </row>
    <row r="1543" spans="1:5" x14ac:dyDescent="0.3">
      <c r="A1543" s="81" t="s">
        <v>3508</v>
      </c>
      <c r="B1543" s="16" t="s">
        <v>502</v>
      </c>
      <c r="C1543" s="16" t="s">
        <v>664</v>
      </c>
      <c r="D1543" s="16">
        <v>17.059999999999999</v>
      </c>
      <c r="E1543" s="16">
        <v>360</v>
      </c>
    </row>
    <row r="1544" spans="1:5" x14ac:dyDescent="0.3">
      <c r="A1544" s="81" t="s">
        <v>3508</v>
      </c>
      <c r="B1544" s="16" t="s">
        <v>502</v>
      </c>
      <c r="C1544" s="16" t="s">
        <v>503</v>
      </c>
      <c r="D1544" s="16">
        <v>18.59</v>
      </c>
      <c r="E1544" s="16">
        <v>867</v>
      </c>
    </row>
    <row r="1545" spans="1:5" x14ac:dyDescent="0.3">
      <c r="A1545" s="81" t="s">
        <v>3508</v>
      </c>
      <c r="B1545" s="16" t="s">
        <v>502</v>
      </c>
      <c r="C1545" s="16" t="s">
        <v>504</v>
      </c>
      <c r="D1545" s="16">
        <v>21</v>
      </c>
      <c r="E1545" s="16">
        <v>516</v>
      </c>
    </row>
    <row r="1546" spans="1:5" x14ac:dyDescent="0.3">
      <c r="A1546" s="81" t="s">
        <v>3508</v>
      </c>
      <c r="B1546" s="16" t="s">
        <v>502</v>
      </c>
      <c r="C1546" s="16" t="s">
        <v>595</v>
      </c>
      <c r="D1546" s="16">
        <v>18.04</v>
      </c>
      <c r="E1546" s="16">
        <v>736</v>
      </c>
    </row>
    <row r="1547" spans="1:5" x14ac:dyDescent="0.3">
      <c r="A1547" s="81" t="s">
        <v>3508</v>
      </c>
      <c r="B1547" s="16" t="s">
        <v>596</v>
      </c>
      <c r="C1547" s="16" t="s">
        <v>597</v>
      </c>
      <c r="D1547" s="16">
        <v>22.37</v>
      </c>
      <c r="E1547" s="16">
        <v>667</v>
      </c>
    </row>
    <row r="1548" spans="1:5" x14ac:dyDescent="0.3">
      <c r="A1548" s="81" t="s">
        <v>3508</v>
      </c>
      <c r="B1548" s="16" t="s">
        <v>509</v>
      </c>
      <c r="C1548" s="16" t="s">
        <v>512</v>
      </c>
      <c r="D1548" s="16">
        <v>25.04</v>
      </c>
      <c r="E1548" s="16">
        <v>1023</v>
      </c>
    </row>
    <row r="1549" spans="1:5" x14ac:dyDescent="0.3">
      <c r="A1549" s="81" t="s">
        <v>3508</v>
      </c>
      <c r="B1549" s="16" t="s">
        <v>509</v>
      </c>
      <c r="C1549" s="16" t="s">
        <v>1894</v>
      </c>
      <c r="D1549" s="16">
        <v>23.61</v>
      </c>
      <c r="E1549" s="16">
        <v>1127</v>
      </c>
    </row>
    <row r="1550" spans="1:5" x14ac:dyDescent="0.3">
      <c r="A1550" s="81" t="s">
        <v>3508</v>
      </c>
      <c r="B1550" s="16" t="s">
        <v>509</v>
      </c>
      <c r="C1550" s="16" t="s">
        <v>598</v>
      </c>
      <c r="D1550" s="149">
        <v>25.5</v>
      </c>
      <c r="E1550" s="16">
        <v>1022</v>
      </c>
    </row>
    <row r="1551" spans="1:5" x14ac:dyDescent="0.3">
      <c r="A1551" s="81" t="s">
        <v>3508</v>
      </c>
      <c r="B1551" s="16" t="s">
        <v>509</v>
      </c>
      <c r="C1551" s="16" t="s">
        <v>4266</v>
      </c>
      <c r="D1551" s="16">
        <v>25.42</v>
      </c>
      <c r="E1551" s="16">
        <v>812</v>
      </c>
    </row>
    <row r="1552" spans="1:5" x14ac:dyDescent="0.3">
      <c r="A1552" s="81" t="s">
        <v>3508</v>
      </c>
      <c r="B1552" s="16" t="s">
        <v>505</v>
      </c>
      <c r="C1552" s="16" t="s">
        <v>599</v>
      </c>
      <c r="D1552" s="16">
        <v>22.34</v>
      </c>
      <c r="E1552" s="16">
        <v>566</v>
      </c>
    </row>
    <row r="1553" spans="1:5" x14ac:dyDescent="0.3">
      <c r="A1553" s="81" t="s">
        <v>3508</v>
      </c>
      <c r="B1553" s="16" t="s">
        <v>505</v>
      </c>
      <c r="C1553" s="16" t="s">
        <v>506</v>
      </c>
      <c r="D1553" s="16">
        <v>20.55</v>
      </c>
      <c r="E1553" s="16">
        <v>930</v>
      </c>
    </row>
    <row r="1554" spans="1:5" x14ac:dyDescent="0.3">
      <c r="A1554" s="81" t="s">
        <v>3508</v>
      </c>
      <c r="B1554" s="16" t="s">
        <v>505</v>
      </c>
      <c r="C1554" s="16" t="s">
        <v>1893</v>
      </c>
      <c r="D1554" s="16">
        <v>22.64</v>
      </c>
      <c r="E1554" s="16">
        <v>737</v>
      </c>
    </row>
    <row r="1555" spans="1:5" x14ac:dyDescent="0.3">
      <c r="A1555" s="81" t="s">
        <v>3508</v>
      </c>
      <c r="B1555" s="16" t="s">
        <v>505</v>
      </c>
      <c r="C1555" s="16" t="s">
        <v>1891</v>
      </c>
      <c r="D1555" s="16">
        <v>22.48</v>
      </c>
      <c r="E1555" s="16">
        <v>610</v>
      </c>
    </row>
    <row r="1556" spans="1:5" x14ac:dyDescent="0.3">
      <c r="A1556" s="81" t="s">
        <v>3508</v>
      </c>
      <c r="B1556" s="16" t="s">
        <v>505</v>
      </c>
      <c r="C1556" s="16" t="s">
        <v>4093</v>
      </c>
      <c r="D1556" s="16">
        <v>21.53</v>
      </c>
      <c r="E1556" s="16">
        <v>467</v>
      </c>
    </row>
    <row r="1557" spans="1:5" x14ac:dyDescent="0.3">
      <c r="A1557" s="81" t="s">
        <v>3508</v>
      </c>
      <c r="B1557" s="150" t="s">
        <v>515</v>
      </c>
      <c r="C1557" s="16" t="s">
        <v>516</v>
      </c>
      <c r="D1557" s="16">
        <v>23.41</v>
      </c>
      <c r="E1557" s="16">
        <v>767</v>
      </c>
    </row>
    <row r="1558" spans="1:5" x14ac:dyDescent="0.3">
      <c r="A1558" s="81" t="s">
        <v>3508</v>
      </c>
      <c r="B1558" s="150" t="s">
        <v>515</v>
      </c>
      <c r="C1558" s="16" t="s">
        <v>518</v>
      </c>
      <c r="D1558" s="16">
        <v>21.74</v>
      </c>
      <c r="E1558" s="16">
        <v>989</v>
      </c>
    </row>
    <row r="1559" spans="1:5" x14ac:dyDescent="0.3">
      <c r="A1559" s="81" t="s">
        <v>3508</v>
      </c>
      <c r="B1559" s="150" t="s">
        <v>515</v>
      </c>
      <c r="C1559" s="16" t="s">
        <v>495</v>
      </c>
      <c r="D1559" s="16">
        <v>21.95</v>
      </c>
      <c r="E1559" s="16">
        <v>923</v>
      </c>
    </row>
    <row r="1560" spans="1:5" x14ac:dyDescent="0.3">
      <c r="A1560" s="81" t="s">
        <v>3508</v>
      </c>
      <c r="B1560" s="150" t="s">
        <v>515</v>
      </c>
      <c r="C1560" s="16" t="s">
        <v>1682</v>
      </c>
      <c r="D1560" s="16">
        <v>22.59</v>
      </c>
      <c r="E1560" s="16">
        <v>707</v>
      </c>
    </row>
    <row r="1561" spans="1:5" x14ac:dyDescent="0.3">
      <c r="A1561" s="81" t="s">
        <v>3508</v>
      </c>
      <c r="B1561" s="150" t="s">
        <v>515</v>
      </c>
      <c r="C1561" s="16" t="s">
        <v>4267</v>
      </c>
      <c r="D1561" s="16">
        <v>25.35</v>
      </c>
      <c r="E1561" s="16">
        <v>991</v>
      </c>
    </row>
    <row r="1562" spans="1:5" x14ac:dyDescent="0.3">
      <c r="A1562" s="81" t="s">
        <v>3508</v>
      </c>
      <c r="B1562" s="16" t="s">
        <v>1895</v>
      </c>
      <c r="C1562" s="16" t="s">
        <v>1896</v>
      </c>
      <c r="D1562" s="16">
        <v>23.74</v>
      </c>
      <c r="E1562" s="16">
        <v>1005</v>
      </c>
    </row>
    <row r="1563" spans="1:5" x14ac:dyDescent="0.3">
      <c r="A1563" s="81" t="s">
        <v>3508</v>
      </c>
      <c r="B1563" s="16" t="s">
        <v>522</v>
      </c>
      <c r="C1563" s="16" t="s">
        <v>4268</v>
      </c>
      <c r="D1563" s="16">
        <v>23.2</v>
      </c>
      <c r="E1563" s="16">
        <v>1092</v>
      </c>
    </row>
    <row r="1564" spans="1:5" x14ac:dyDescent="0.3">
      <c r="A1564" s="81" t="s">
        <v>3508</v>
      </c>
      <c r="B1564" s="16" t="s">
        <v>522</v>
      </c>
      <c r="C1564" s="16" t="s">
        <v>524</v>
      </c>
      <c r="D1564" s="16">
        <v>25.28</v>
      </c>
      <c r="E1564" s="16">
        <v>991</v>
      </c>
    </row>
    <row r="1565" spans="1:5" x14ac:dyDescent="0.3">
      <c r="A1565" s="81" t="s">
        <v>3508</v>
      </c>
      <c r="B1565" s="16" t="s">
        <v>522</v>
      </c>
      <c r="C1565" s="16" t="s">
        <v>526</v>
      </c>
      <c r="D1565" s="16">
        <v>26.28</v>
      </c>
      <c r="E1565" s="16">
        <v>1058</v>
      </c>
    </row>
    <row r="1566" spans="1:5" x14ac:dyDescent="0.3">
      <c r="A1566" s="81" t="s">
        <v>3508</v>
      </c>
      <c r="B1566" s="16" t="s">
        <v>522</v>
      </c>
      <c r="C1566" s="16" t="s">
        <v>525</v>
      </c>
      <c r="D1566" s="16">
        <v>24.74</v>
      </c>
      <c r="E1566" s="16">
        <v>1155</v>
      </c>
    </row>
    <row r="1567" spans="1:5" x14ac:dyDescent="0.3">
      <c r="A1567" s="81" t="s">
        <v>3508</v>
      </c>
      <c r="B1567" s="16" t="s">
        <v>522</v>
      </c>
      <c r="C1567" s="16" t="s">
        <v>4269</v>
      </c>
      <c r="D1567" s="16">
        <v>24.07</v>
      </c>
      <c r="E1567" s="16">
        <v>1151</v>
      </c>
    </row>
    <row r="1568" spans="1:5" x14ac:dyDescent="0.3">
      <c r="A1568" s="81" t="s">
        <v>3508</v>
      </c>
      <c r="B1568" s="16" t="s">
        <v>522</v>
      </c>
      <c r="C1568" s="16" t="s">
        <v>4270</v>
      </c>
      <c r="D1568" s="16">
        <v>24.07</v>
      </c>
      <c r="E1568" s="16">
        <v>1151</v>
      </c>
    </row>
    <row r="1569" spans="1:5" x14ac:dyDescent="0.3">
      <c r="A1569" s="81" t="s">
        <v>3508</v>
      </c>
      <c r="B1569" s="16" t="s">
        <v>531</v>
      </c>
      <c r="C1569" s="16" t="s">
        <v>530</v>
      </c>
      <c r="D1569" s="16">
        <v>25.9</v>
      </c>
      <c r="E1569" s="16">
        <v>870</v>
      </c>
    </row>
    <row r="1570" spans="1:5" x14ac:dyDescent="0.3">
      <c r="A1570" s="81" t="s">
        <v>3508</v>
      </c>
      <c r="B1570" s="16" t="s">
        <v>531</v>
      </c>
      <c r="C1570" s="16" t="s">
        <v>1636</v>
      </c>
      <c r="D1570" s="16">
        <v>17.96</v>
      </c>
      <c r="E1570" s="16">
        <v>1077</v>
      </c>
    </row>
    <row r="1571" spans="1:5" x14ac:dyDescent="0.3">
      <c r="A1571" s="81" t="s">
        <v>3508</v>
      </c>
      <c r="B1571" s="16" t="s">
        <v>531</v>
      </c>
      <c r="C1571" s="16" t="s">
        <v>4271</v>
      </c>
      <c r="D1571" s="16">
        <v>27.72</v>
      </c>
      <c r="E1571" s="16">
        <v>1355</v>
      </c>
    </row>
    <row r="1572" spans="1:5" x14ac:dyDescent="0.3">
      <c r="A1572" s="81" t="s">
        <v>3510</v>
      </c>
      <c r="B1572" s="16" t="s">
        <v>1062</v>
      </c>
      <c r="C1572" s="16" t="s">
        <v>3973</v>
      </c>
      <c r="D1572" s="16">
        <v>27.41</v>
      </c>
      <c r="E1572" s="16">
        <v>1735</v>
      </c>
    </row>
    <row r="1573" spans="1:5" x14ac:dyDescent="0.3">
      <c r="A1573" s="81" t="s">
        <v>3510</v>
      </c>
      <c r="B1573" s="16" t="s">
        <v>1062</v>
      </c>
      <c r="C1573" s="16" t="s">
        <v>4272</v>
      </c>
      <c r="D1573" s="16">
        <v>30.08</v>
      </c>
      <c r="E1573" s="16">
        <v>1692</v>
      </c>
    </row>
    <row r="1574" spans="1:5" x14ac:dyDescent="0.3">
      <c r="A1574" s="81" t="s">
        <v>3510</v>
      </c>
      <c r="B1574" s="16" t="s">
        <v>1062</v>
      </c>
      <c r="C1574" s="16" t="s">
        <v>4273</v>
      </c>
      <c r="D1574" s="16">
        <v>31.36</v>
      </c>
      <c r="E1574" s="16">
        <v>1260</v>
      </c>
    </row>
    <row r="1575" spans="1:5" x14ac:dyDescent="0.3">
      <c r="A1575" s="81" t="s">
        <v>3516</v>
      </c>
      <c r="B1575" s="16" t="s">
        <v>4099</v>
      </c>
      <c r="C1575" s="16" t="s">
        <v>4274</v>
      </c>
      <c r="D1575" s="16">
        <v>23.99</v>
      </c>
      <c r="E1575" s="16">
        <v>1420</v>
      </c>
    </row>
    <row r="1576" spans="1:5" x14ac:dyDescent="0.3">
      <c r="A1576" s="81" t="s">
        <v>3516</v>
      </c>
      <c r="B1576" s="16" t="s">
        <v>4275</v>
      </c>
      <c r="C1576" s="16" t="s">
        <v>4276</v>
      </c>
      <c r="D1576" s="16">
        <v>24.24</v>
      </c>
      <c r="E1576" s="16">
        <v>2007</v>
      </c>
    </row>
    <row r="1577" spans="1:5" x14ac:dyDescent="0.3">
      <c r="A1577" s="81" t="s">
        <v>3516</v>
      </c>
      <c r="B1577" s="16" t="s">
        <v>4275</v>
      </c>
      <c r="C1577" s="16" t="s">
        <v>4277</v>
      </c>
      <c r="D1577" s="16">
        <v>25.29</v>
      </c>
      <c r="E1577" s="16">
        <v>1743</v>
      </c>
    </row>
    <row r="1578" spans="1:5" x14ac:dyDescent="0.3">
      <c r="A1578" s="81" t="s">
        <v>3516</v>
      </c>
      <c r="B1578" s="16" t="s">
        <v>4275</v>
      </c>
      <c r="C1578" s="16" t="s">
        <v>4278</v>
      </c>
      <c r="D1578" s="16">
        <v>25.81</v>
      </c>
      <c r="E1578" s="16">
        <v>1914</v>
      </c>
    </row>
    <row r="1579" spans="1:5" x14ac:dyDescent="0.3">
      <c r="A1579" s="81" t="s">
        <v>3516</v>
      </c>
      <c r="B1579" s="16" t="s">
        <v>4275</v>
      </c>
      <c r="C1579" s="16" t="s">
        <v>4279</v>
      </c>
      <c r="D1579" s="16">
        <v>26.82</v>
      </c>
      <c r="E1579" s="16">
        <v>1805</v>
      </c>
    </row>
    <row r="1580" spans="1:5" x14ac:dyDescent="0.3">
      <c r="A1580" s="81" t="s">
        <v>3516</v>
      </c>
      <c r="B1580" s="16" t="s">
        <v>4275</v>
      </c>
      <c r="C1580" s="16" t="s">
        <v>4280</v>
      </c>
      <c r="D1580" s="16">
        <v>24.4</v>
      </c>
      <c r="E1580" s="16">
        <v>2840</v>
      </c>
    </row>
    <row r="1581" spans="1:5" x14ac:dyDescent="0.3">
      <c r="A1581" s="81" t="s">
        <v>3517</v>
      </c>
      <c r="B1581" s="16" t="s">
        <v>4275</v>
      </c>
      <c r="C1581" s="16" t="s">
        <v>4276</v>
      </c>
      <c r="D1581" s="16">
        <v>24.24</v>
      </c>
      <c r="E1581" s="16">
        <v>2007</v>
      </c>
    </row>
    <row r="1582" spans="1:5" x14ac:dyDescent="0.3">
      <c r="A1582" s="81" t="s">
        <v>3517</v>
      </c>
      <c r="B1582" s="16" t="s">
        <v>4275</v>
      </c>
      <c r="C1582" s="16" t="s">
        <v>4277</v>
      </c>
      <c r="D1582" s="16">
        <v>25.29</v>
      </c>
      <c r="E1582" s="16">
        <v>1743</v>
      </c>
    </row>
    <row r="1583" spans="1:5" x14ac:dyDescent="0.3">
      <c r="A1583" s="81" t="s">
        <v>3517</v>
      </c>
      <c r="B1583" s="16" t="s">
        <v>4275</v>
      </c>
      <c r="C1583" s="16" t="s">
        <v>4278</v>
      </c>
      <c r="D1583" s="16">
        <v>25.81</v>
      </c>
      <c r="E1583" s="16">
        <v>1914</v>
      </c>
    </row>
    <row r="1584" spans="1:5" x14ac:dyDescent="0.3">
      <c r="A1584" s="81" t="s">
        <v>3517</v>
      </c>
      <c r="B1584" s="16" t="s">
        <v>4275</v>
      </c>
      <c r="C1584" s="16" t="s">
        <v>4279</v>
      </c>
      <c r="D1584" s="16">
        <v>26.82</v>
      </c>
      <c r="E1584" s="16">
        <v>1805</v>
      </c>
    </row>
    <row r="1585" spans="1:5" x14ac:dyDescent="0.3">
      <c r="A1585" s="81" t="s">
        <v>3517</v>
      </c>
      <c r="B1585" s="16" t="s">
        <v>4275</v>
      </c>
      <c r="C1585" s="16" t="s">
        <v>4280</v>
      </c>
      <c r="D1585" s="16">
        <v>24.4</v>
      </c>
      <c r="E1585" s="16">
        <v>2840</v>
      </c>
    </row>
    <row r="1586" spans="1:5" x14ac:dyDescent="0.3">
      <c r="A1586" s="81" t="s">
        <v>3524</v>
      </c>
      <c r="B1586" s="16" t="s">
        <v>1298</v>
      </c>
      <c r="C1586" s="16" t="s">
        <v>4281</v>
      </c>
      <c r="D1586" s="16">
        <v>27.13</v>
      </c>
      <c r="E1586" s="16">
        <v>787</v>
      </c>
    </row>
    <row r="1587" spans="1:5" x14ac:dyDescent="0.3">
      <c r="A1587" s="81" t="s">
        <v>3529</v>
      </c>
      <c r="B1587" s="16" t="s">
        <v>4282</v>
      </c>
      <c r="C1587" s="16" t="s">
        <v>4283</v>
      </c>
      <c r="D1587" s="16">
        <v>28.03</v>
      </c>
      <c r="E1587" s="16">
        <v>828</v>
      </c>
    </row>
    <row r="1588" spans="1:5" x14ac:dyDescent="0.3">
      <c r="A1588" s="81" t="s">
        <v>3529</v>
      </c>
      <c r="B1588" s="16" t="s">
        <v>4282</v>
      </c>
      <c r="C1588" s="16" t="s">
        <v>4285</v>
      </c>
      <c r="D1588" s="16">
        <v>28.73</v>
      </c>
      <c r="E1588" s="16">
        <v>848</v>
      </c>
    </row>
    <row r="1589" spans="1:5" x14ac:dyDescent="0.3">
      <c r="A1589" s="81" t="s">
        <v>3529</v>
      </c>
      <c r="B1589" s="16" t="s">
        <v>1062</v>
      </c>
      <c r="C1589" s="16" t="s">
        <v>4284</v>
      </c>
      <c r="D1589" s="16">
        <v>26.91</v>
      </c>
      <c r="E1589" s="16">
        <v>874</v>
      </c>
    </row>
    <row r="1590" spans="1:5" x14ac:dyDescent="0.3">
      <c r="A1590" s="81" t="s">
        <v>3529</v>
      </c>
      <c r="B1590" s="16" t="s">
        <v>1062</v>
      </c>
      <c r="C1590" s="16" t="s">
        <v>4286</v>
      </c>
      <c r="D1590" s="16">
        <v>25.64</v>
      </c>
      <c r="E1590" s="16">
        <v>1396</v>
      </c>
    </row>
    <row r="1591" spans="1:5" x14ac:dyDescent="0.3">
      <c r="A1591" s="81" t="s">
        <v>3529</v>
      </c>
      <c r="B1591" s="16" t="s">
        <v>4099</v>
      </c>
      <c r="C1591" s="16" t="s">
        <v>4100</v>
      </c>
      <c r="D1591" s="16">
        <v>23.39</v>
      </c>
      <c r="E1591" s="16">
        <v>2175</v>
      </c>
    </row>
    <row r="1592" spans="1:5" x14ac:dyDescent="0.3">
      <c r="A1592" s="81" t="s">
        <v>3529</v>
      </c>
      <c r="B1592" s="16" t="s">
        <v>1298</v>
      </c>
      <c r="C1592" s="16" t="s">
        <v>4287</v>
      </c>
      <c r="D1592" s="16">
        <v>27.26</v>
      </c>
      <c r="E1592" s="16">
        <v>941</v>
      </c>
    </row>
    <row r="1593" spans="1:5" x14ac:dyDescent="0.3">
      <c r="A1593" s="81" t="s">
        <v>3529</v>
      </c>
      <c r="B1593" s="16" t="s">
        <v>1298</v>
      </c>
      <c r="C1593" s="16" t="s">
        <v>4288</v>
      </c>
      <c r="D1593" s="16">
        <v>29.81</v>
      </c>
      <c r="E1593" s="16">
        <v>863</v>
      </c>
    </row>
    <row r="1594" spans="1:5" x14ac:dyDescent="0.3">
      <c r="A1594" s="81" t="s">
        <v>3529</v>
      </c>
      <c r="B1594" s="16" t="s">
        <v>1298</v>
      </c>
      <c r="C1594" s="16" t="s">
        <v>4289</v>
      </c>
      <c r="D1594" s="16">
        <v>27.17</v>
      </c>
      <c r="E1594" s="16">
        <v>1673</v>
      </c>
    </row>
    <row r="1595" spans="1:5" x14ac:dyDescent="0.3">
      <c r="A1595" s="81" t="s">
        <v>3529</v>
      </c>
      <c r="B1595" s="16" t="s">
        <v>1298</v>
      </c>
      <c r="C1595" s="16" t="s">
        <v>4290</v>
      </c>
      <c r="D1595" s="16">
        <v>27.45</v>
      </c>
      <c r="E1595" s="16">
        <v>1792</v>
      </c>
    </row>
    <row r="1596" spans="1:5" x14ac:dyDescent="0.3">
      <c r="A1596" s="81" t="s">
        <v>3529</v>
      </c>
      <c r="B1596" s="16" t="s">
        <v>1298</v>
      </c>
      <c r="C1596" s="16" t="s">
        <v>4291</v>
      </c>
      <c r="D1596" s="16">
        <v>29.46</v>
      </c>
      <c r="E1596" s="16">
        <v>890</v>
      </c>
    </row>
    <row r="1597" spans="1:5" x14ac:dyDescent="0.3">
      <c r="A1597" s="81" t="s">
        <v>3529</v>
      </c>
      <c r="B1597" s="16" t="s">
        <v>1298</v>
      </c>
      <c r="C1597" s="16" t="s">
        <v>4292</v>
      </c>
      <c r="D1597" s="16">
        <v>28.03</v>
      </c>
      <c r="E1597" s="16">
        <v>589</v>
      </c>
    </row>
    <row r="1598" spans="1:5" x14ac:dyDescent="0.3">
      <c r="A1598" s="81" t="s">
        <v>3529</v>
      </c>
      <c r="B1598" s="16" t="s">
        <v>1102</v>
      </c>
      <c r="C1598" s="16" t="s">
        <v>4293</v>
      </c>
      <c r="D1598" s="16">
        <v>28.84</v>
      </c>
      <c r="E1598" s="16">
        <v>853</v>
      </c>
    </row>
    <row r="1599" spans="1:5" x14ac:dyDescent="0.3">
      <c r="A1599" s="81" t="s">
        <v>3529</v>
      </c>
      <c r="B1599" s="16" t="s">
        <v>1102</v>
      </c>
      <c r="C1599" s="16" t="s">
        <v>1107</v>
      </c>
      <c r="D1599" s="16">
        <v>27.26</v>
      </c>
      <c r="E1599" s="16">
        <v>2831</v>
      </c>
    </row>
    <row r="1600" spans="1:5" x14ac:dyDescent="0.3">
      <c r="A1600" s="81" t="s">
        <v>3529</v>
      </c>
      <c r="B1600" s="16" t="s">
        <v>1102</v>
      </c>
      <c r="C1600" s="16" t="s">
        <v>1108</v>
      </c>
      <c r="D1600" s="16">
        <v>26.99</v>
      </c>
      <c r="E1600" s="16">
        <v>3408</v>
      </c>
    </row>
    <row r="1601" spans="1:5" x14ac:dyDescent="0.3">
      <c r="A1601" s="81" t="s">
        <v>3529</v>
      </c>
      <c r="B1601" s="16" t="s">
        <v>1102</v>
      </c>
      <c r="C1601" s="16" t="s">
        <v>1109</v>
      </c>
      <c r="D1601" s="16">
        <v>27.36</v>
      </c>
      <c r="E1601" s="16">
        <v>2488</v>
      </c>
    </row>
    <row r="1602" spans="1:5" x14ac:dyDescent="0.3">
      <c r="A1602" s="81" t="s">
        <v>3529</v>
      </c>
      <c r="B1602" s="16" t="s">
        <v>1102</v>
      </c>
      <c r="C1602" s="16" t="s">
        <v>1110</v>
      </c>
      <c r="D1602" s="16">
        <v>27.93</v>
      </c>
      <c r="E1602" s="16">
        <v>2418</v>
      </c>
    </row>
    <row r="1603" spans="1:5" x14ac:dyDescent="0.3">
      <c r="A1603" s="81" t="s">
        <v>3529</v>
      </c>
      <c r="B1603" s="16" t="s">
        <v>1102</v>
      </c>
      <c r="C1603" s="16" t="s">
        <v>1111</v>
      </c>
      <c r="D1603" s="16">
        <v>27.77</v>
      </c>
      <c r="E1603" s="16">
        <v>1942</v>
      </c>
    </row>
    <row r="1604" spans="1:5" x14ac:dyDescent="0.3">
      <c r="A1604" s="81" t="s">
        <v>3529</v>
      </c>
      <c r="B1604" s="16" t="s">
        <v>1102</v>
      </c>
      <c r="C1604" s="16" t="s">
        <v>1112</v>
      </c>
      <c r="D1604" s="16">
        <v>27.92</v>
      </c>
      <c r="E1604" s="16">
        <v>2337</v>
      </c>
    </row>
    <row r="1605" spans="1:5" x14ac:dyDescent="0.3">
      <c r="A1605" s="81" t="s">
        <v>3529</v>
      </c>
      <c r="B1605" s="16" t="s">
        <v>1102</v>
      </c>
      <c r="C1605" s="16" t="s">
        <v>1113</v>
      </c>
      <c r="D1605" s="16">
        <v>28.18</v>
      </c>
      <c r="E1605" s="16">
        <v>2155</v>
      </c>
    </row>
    <row r="1606" spans="1:5" x14ac:dyDescent="0.3">
      <c r="A1606" s="81" t="s">
        <v>3529</v>
      </c>
      <c r="B1606" s="16" t="s">
        <v>1102</v>
      </c>
      <c r="C1606" s="16" t="s">
        <v>1114</v>
      </c>
      <c r="D1606" s="16">
        <v>28</v>
      </c>
      <c r="E1606" s="16">
        <v>2052</v>
      </c>
    </row>
    <row r="1607" spans="1:5" x14ac:dyDescent="0.3">
      <c r="A1607" s="81" t="s">
        <v>3529</v>
      </c>
      <c r="B1607" s="16" t="s">
        <v>1102</v>
      </c>
      <c r="C1607" s="16" t="s">
        <v>1116</v>
      </c>
      <c r="D1607" s="16">
        <v>27.37</v>
      </c>
      <c r="E1607" s="16">
        <v>2559</v>
      </c>
    </row>
    <row r="1608" spans="1:5" x14ac:dyDescent="0.3">
      <c r="A1608" s="81" t="s">
        <v>3529</v>
      </c>
      <c r="B1608" s="16" t="s">
        <v>1102</v>
      </c>
      <c r="C1608" s="16" t="s">
        <v>4294</v>
      </c>
      <c r="D1608" s="16">
        <v>28.35</v>
      </c>
      <c r="E1608" s="16">
        <v>1608</v>
      </c>
    </row>
    <row r="1609" spans="1:5" x14ac:dyDescent="0.3">
      <c r="A1609" s="81" t="s">
        <v>3529</v>
      </c>
      <c r="B1609" s="16" t="s">
        <v>1102</v>
      </c>
      <c r="C1609" s="16" t="s">
        <v>4295</v>
      </c>
      <c r="D1609" s="16">
        <v>28.66</v>
      </c>
      <c r="E1609" s="16">
        <v>1133</v>
      </c>
    </row>
    <row r="1610" spans="1:5" x14ac:dyDescent="0.3">
      <c r="A1610" s="81" t="s">
        <v>3529</v>
      </c>
      <c r="B1610" s="16" t="s">
        <v>1093</v>
      </c>
      <c r="C1610" s="16" t="s">
        <v>1094</v>
      </c>
      <c r="D1610" s="16">
        <v>26.02</v>
      </c>
      <c r="E1610" s="16">
        <v>3542</v>
      </c>
    </row>
    <row r="1611" spans="1:5" x14ac:dyDescent="0.3">
      <c r="A1611" s="81" t="s">
        <v>3529</v>
      </c>
      <c r="B1611" s="16" t="s">
        <v>1093</v>
      </c>
      <c r="C1611" s="16" t="s">
        <v>1095</v>
      </c>
      <c r="D1611" s="16">
        <v>25.8</v>
      </c>
      <c r="E1611" s="16">
        <v>2642</v>
      </c>
    </row>
    <row r="1612" spans="1:5" x14ac:dyDescent="0.3">
      <c r="A1612" s="81" t="s">
        <v>3529</v>
      </c>
      <c r="B1612" s="16" t="s">
        <v>1093</v>
      </c>
      <c r="C1612" s="16" t="s">
        <v>1118</v>
      </c>
      <c r="D1612" s="16">
        <v>27.41</v>
      </c>
      <c r="E1612" s="16">
        <v>2495</v>
      </c>
    </row>
    <row r="1613" spans="1:5" x14ac:dyDescent="0.3">
      <c r="A1613" s="81" t="s">
        <v>3529</v>
      </c>
      <c r="B1613" s="16" t="s">
        <v>1093</v>
      </c>
      <c r="C1613" s="16" t="s">
        <v>1119</v>
      </c>
      <c r="D1613" s="16">
        <v>26.98</v>
      </c>
      <c r="E1613" s="16">
        <v>2603</v>
      </c>
    </row>
    <row r="1614" spans="1:5" x14ac:dyDescent="0.3">
      <c r="A1614" s="81" t="s">
        <v>3529</v>
      </c>
      <c r="B1614" s="16" t="s">
        <v>1093</v>
      </c>
      <c r="C1614" s="16" t="s">
        <v>4296</v>
      </c>
      <c r="D1614" s="16">
        <v>28.12</v>
      </c>
      <c r="E1614" s="16">
        <v>1835</v>
      </c>
    </row>
    <row r="1615" spans="1:5" x14ac:dyDescent="0.3">
      <c r="A1615" s="81" t="s">
        <v>3529</v>
      </c>
      <c r="B1615" s="16" t="s">
        <v>1093</v>
      </c>
      <c r="C1615" s="16" t="s">
        <v>4297</v>
      </c>
      <c r="D1615" s="16">
        <v>28.88</v>
      </c>
      <c r="E1615" s="16">
        <v>641</v>
      </c>
    </row>
    <row r="1616" spans="1:5" x14ac:dyDescent="0.3">
      <c r="A1616" s="81" t="s">
        <v>3529</v>
      </c>
      <c r="B1616" s="16" t="s">
        <v>4298</v>
      </c>
      <c r="C1616" s="16" t="s">
        <v>4299</v>
      </c>
      <c r="D1616" s="16">
        <v>28.06</v>
      </c>
      <c r="E1616" s="16">
        <v>700</v>
      </c>
    </row>
    <row r="1617" spans="1:5" x14ac:dyDescent="0.3">
      <c r="A1617" s="81" t="s">
        <v>3529</v>
      </c>
      <c r="B1617" s="16" t="s">
        <v>1087</v>
      </c>
      <c r="C1617" s="16" t="s">
        <v>1088</v>
      </c>
      <c r="D1617" s="16">
        <v>26.6</v>
      </c>
      <c r="E1617" s="16">
        <v>2719</v>
      </c>
    </row>
    <row r="1618" spans="1:5" x14ac:dyDescent="0.3">
      <c r="A1618" s="81" t="s">
        <v>3529</v>
      </c>
      <c r="B1618" s="16" t="s">
        <v>1087</v>
      </c>
      <c r="C1618" s="16" t="s">
        <v>1089</v>
      </c>
      <c r="D1618" s="16">
        <v>26.75</v>
      </c>
      <c r="E1618" s="16">
        <v>3359</v>
      </c>
    </row>
    <row r="1619" spans="1:5" x14ac:dyDescent="0.3">
      <c r="A1619" s="81" t="s">
        <v>3529</v>
      </c>
      <c r="B1619" s="16" t="s">
        <v>1087</v>
      </c>
      <c r="C1619" s="16" t="s">
        <v>1090</v>
      </c>
      <c r="D1619" s="16">
        <v>26.56</v>
      </c>
      <c r="E1619" s="16">
        <v>2884</v>
      </c>
    </row>
    <row r="1620" spans="1:5" x14ac:dyDescent="0.3">
      <c r="A1620" s="81" t="s">
        <v>3529</v>
      </c>
      <c r="B1620" s="16" t="s">
        <v>1087</v>
      </c>
      <c r="C1620" s="16" t="s">
        <v>1091</v>
      </c>
      <c r="D1620" s="16">
        <v>26.32</v>
      </c>
      <c r="E1620" s="16">
        <v>2699</v>
      </c>
    </row>
    <row r="1621" spans="1:5" x14ac:dyDescent="0.3">
      <c r="A1621" s="81" t="s">
        <v>3529</v>
      </c>
      <c r="B1621" s="16" t="s">
        <v>1087</v>
      </c>
      <c r="C1621" s="16" t="s">
        <v>1092</v>
      </c>
      <c r="D1621" s="16">
        <v>27.65</v>
      </c>
      <c r="E1621" s="16">
        <v>2676</v>
      </c>
    </row>
    <row r="1622" spans="1:5" x14ac:dyDescent="0.3">
      <c r="A1622" s="81" t="s">
        <v>3529</v>
      </c>
      <c r="B1622" s="16" t="s">
        <v>1087</v>
      </c>
      <c r="C1622" s="16" t="s">
        <v>1121</v>
      </c>
      <c r="D1622" s="16">
        <v>26.33</v>
      </c>
      <c r="E1622" s="16">
        <v>2807</v>
      </c>
    </row>
    <row r="1623" spans="1:5" x14ac:dyDescent="0.3">
      <c r="A1623" s="81" t="s">
        <v>3529</v>
      </c>
      <c r="B1623" s="16" t="s">
        <v>1087</v>
      </c>
      <c r="C1623" s="16" t="s">
        <v>1122</v>
      </c>
      <c r="D1623" s="16">
        <v>27.84</v>
      </c>
      <c r="E1623" s="16">
        <v>2502</v>
      </c>
    </row>
    <row r="1624" spans="1:5" x14ac:dyDescent="0.3">
      <c r="A1624" s="81" t="s">
        <v>3529</v>
      </c>
      <c r="B1624" s="16" t="s">
        <v>1087</v>
      </c>
      <c r="C1624" s="16" t="s">
        <v>4300</v>
      </c>
      <c r="D1624" s="16">
        <v>28.35</v>
      </c>
      <c r="E1624" s="16">
        <v>1428</v>
      </c>
    </row>
    <row r="1625" spans="1:5" x14ac:dyDescent="0.3">
      <c r="A1625" s="81" t="s">
        <v>3529</v>
      </c>
      <c r="B1625" s="16" t="s">
        <v>1087</v>
      </c>
      <c r="C1625" s="16" t="s">
        <v>4301</v>
      </c>
      <c r="D1625" s="16">
        <v>27.17</v>
      </c>
      <c r="E1625" s="16">
        <v>979</v>
      </c>
    </row>
    <row r="1626" spans="1:5" x14ac:dyDescent="0.3">
      <c r="A1626" s="81" t="s">
        <v>3529</v>
      </c>
      <c r="B1626" s="16" t="s">
        <v>1087</v>
      </c>
      <c r="C1626" s="16" t="s">
        <v>4302</v>
      </c>
      <c r="D1626" s="16">
        <v>28.2</v>
      </c>
      <c r="E1626" s="16">
        <v>1505</v>
      </c>
    </row>
    <row r="1627" spans="1:5" x14ac:dyDescent="0.3">
      <c r="A1627" s="81" t="s">
        <v>3529</v>
      </c>
      <c r="B1627" s="16" t="s">
        <v>1087</v>
      </c>
      <c r="C1627" s="16" t="s">
        <v>4303</v>
      </c>
      <c r="D1627" s="16">
        <v>28.57</v>
      </c>
      <c r="E1627" s="16">
        <v>1944</v>
      </c>
    </row>
    <row r="1628" spans="1:5" x14ac:dyDescent="0.3">
      <c r="A1628" s="81" t="s">
        <v>3529</v>
      </c>
      <c r="B1628" s="16" t="s">
        <v>1087</v>
      </c>
      <c r="C1628" s="16" t="s">
        <v>4304</v>
      </c>
      <c r="D1628" s="16">
        <v>28.89</v>
      </c>
      <c r="E1628" s="16">
        <v>1252</v>
      </c>
    </row>
    <row r="1629" spans="1:5" x14ac:dyDescent="0.3">
      <c r="A1629" s="81" t="s">
        <v>3529</v>
      </c>
      <c r="B1629" s="16" t="s">
        <v>1087</v>
      </c>
      <c r="C1629" s="16" t="s">
        <v>4305</v>
      </c>
      <c r="D1629" s="16">
        <v>23.23</v>
      </c>
      <c r="E1629" s="16">
        <v>2885</v>
      </c>
    </row>
    <row r="1630" spans="1:5" x14ac:dyDescent="0.3">
      <c r="A1630" s="81" t="s">
        <v>3529</v>
      </c>
      <c r="B1630" s="16" t="s">
        <v>1087</v>
      </c>
      <c r="C1630" s="16" t="s">
        <v>4306</v>
      </c>
      <c r="D1630" s="16">
        <v>27.2</v>
      </c>
      <c r="E1630" s="16">
        <v>1447</v>
      </c>
    </row>
    <row r="1631" spans="1:5" x14ac:dyDescent="0.3">
      <c r="A1631" s="81" t="s">
        <v>3529</v>
      </c>
      <c r="B1631" s="16" t="s">
        <v>1087</v>
      </c>
      <c r="C1631" s="16" t="s">
        <v>4307</v>
      </c>
      <c r="D1631" s="16">
        <v>29.4</v>
      </c>
      <c r="E1631" s="16">
        <v>1693</v>
      </c>
    </row>
    <row r="1632" spans="1:5" x14ac:dyDescent="0.3">
      <c r="A1632" s="81" t="s">
        <v>3531</v>
      </c>
      <c r="B1632" s="16" t="s">
        <v>1087</v>
      </c>
      <c r="C1632" s="16" t="s">
        <v>1089</v>
      </c>
      <c r="D1632" s="16">
        <v>26.75</v>
      </c>
      <c r="E1632" s="16">
        <v>3359</v>
      </c>
    </row>
    <row r="1633" spans="1:5" x14ac:dyDescent="0.3">
      <c r="A1633" s="81" t="s">
        <v>3531</v>
      </c>
      <c r="B1633" s="16" t="s">
        <v>1087</v>
      </c>
      <c r="C1633" s="16" t="s">
        <v>1090</v>
      </c>
      <c r="D1633" s="16">
        <v>26.56</v>
      </c>
      <c r="E1633" s="16">
        <v>2884</v>
      </c>
    </row>
    <row r="1634" spans="1:5" x14ac:dyDescent="0.3">
      <c r="A1634" s="81" t="s">
        <v>3531</v>
      </c>
      <c r="B1634" s="16" t="s">
        <v>1087</v>
      </c>
      <c r="C1634" s="16" t="s">
        <v>1091</v>
      </c>
      <c r="D1634" s="16">
        <v>26.32</v>
      </c>
      <c r="E1634" s="16">
        <v>2699</v>
      </c>
    </row>
    <row r="1635" spans="1:5" x14ac:dyDescent="0.3">
      <c r="A1635" s="81" t="s">
        <v>3531</v>
      </c>
      <c r="B1635" s="16" t="s">
        <v>1087</v>
      </c>
      <c r="C1635" s="16" t="s">
        <v>4302</v>
      </c>
      <c r="D1635" s="16">
        <v>28.2</v>
      </c>
      <c r="E1635" s="16">
        <v>1505</v>
      </c>
    </row>
    <row r="1636" spans="1:5" x14ac:dyDescent="0.3">
      <c r="A1636" s="81" t="s">
        <v>3531</v>
      </c>
      <c r="B1636" s="16" t="s">
        <v>1093</v>
      </c>
      <c r="C1636" s="16" t="s">
        <v>1094</v>
      </c>
      <c r="D1636" s="16">
        <v>26.02</v>
      </c>
      <c r="E1636" s="16">
        <v>3542</v>
      </c>
    </row>
    <row r="1637" spans="1:5" x14ac:dyDescent="0.3">
      <c r="A1637" s="81" t="s">
        <v>3531</v>
      </c>
      <c r="B1637" s="16" t="s">
        <v>1093</v>
      </c>
      <c r="C1637" s="16" t="s">
        <v>1095</v>
      </c>
      <c r="D1637" s="16">
        <v>25.8</v>
      </c>
      <c r="E1637" s="16">
        <v>2642</v>
      </c>
    </row>
    <row r="1638" spans="1:5" x14ac:dyDescent="0.3">
      <c r="A1638" s="81" t="s">
        <v>3537</v>
      </c>
      <c r="B1638" s="16" t="s">
        <v>3944</v>
      </c>
      <c r="C1638" s="16" t="s">
        <v>4308</v>
      </c>
      <c r="D1638" s="16">
        <v>26.32</v>
      </c>
      <c r="E1638" s="16">
        <v>4403</v>
      </c>
    </row>
    <row r="1639" spans="1:5" x14ac:dyDescent="0.3">
      <c r="A1639" s="81" t="s">
        <v>3578</v>
      </c>
      <c r="B1639" s="16" t="s">
        <v>1062</v>
      </c>
      <c r="C1639" s="16" t="s">
        <v>4309</v>
      </c>
      <c r="D1639" s="16">
        <v>28.97</v>
      </c>
      <c r="E1639" s="16">
        <v>1118</v>
      </c>
    </row>
    <row r="1640" spans="1:5" x14ac:dyDescent="0.3">
      <c r="A1640" s="81" t="s">
        <v>3578</v>
      </c>
      <c r="B1640" s="16" t="s">
        <v>1062</v>
      </c>
      <c r="C1640" s="16" t="s">
        <v>4310</v>
      </c>
      <c r="D1640" s="16">
        <v>28.43</v>
      </c>
      <c r="E1640" s="16">
        <v>1996</v>
      </c>
    </row>
    <row r="1641" spans="1:5" x14ac:dyDescent="0.3">
      <c r="A1641" s="81" t="s">
        <v>3587</v>
      </c>
      <c r="B1641" s="16" t="s">
        <v>1062</v>
      </c>
      <c r="C1641" s="16" t="s">
        <v>3973</v>
      </c>
      <c r="D1641" s="16">
        <v>27.41</v>
      </c>
      <c r="E1641" s="16">
        <v>1735</v>
      </c>
    </row>
    <row r="1642" spans="1:5" x14ac:dyDescent="0.3">
      <c r="A1642" s="81" t="s">
        <v>3587</v>
      </c>
      <c r="B1642" s="16" t="s">
        <v>1062</v>
      </c>
      <c r="C1642" s="16" t="s">
        <v>4272</v>
      </c>
      <c r="D1642" s="16">
        <v>30.08</v>
      </c>
      <c r="E1642" s="16">
        <v>1692</v>
      </c>
    </row>
    <row r="1643" spans="1:5" x14ac:dyDescent="0.3">
      <c r="A1643" s="81" t="s">
        <v>3590</v>
      </c>
      <c r="B1643" s="16" t="s">
        <v>4311</v>
      </c>
      <c r="C1643" s="16" t="s">
        <v>4312</v>
      </c>
      <c r="D1643" s="16">
        <v>29.75</v>
      </c>
      <c r="E1643" s="16">
        <v>1784</v>
      </c>
    </row>
    <row r="1644" spans="1:5" x14ac:dyDescent="0.3">
      <c r="A1644" s="81" t="s">
        <v>3592</v>
      </c>
      <c r="B1644" s="16" t="s">
        <v>1102</v>
      </c>
      <c r="C1644" s="16" t="s">
        <v>1108</v>
      </c>
      <c r="D1644" s="16">
        <v>26.99</v>
      </c>
      <c r="E1644" s="16">
        <v>3408</v>
      </c>
    </row>
    <row r="1645" spans="1:5" x14ac:dyDescent="0.3">
      <c r="A1645" s="81" t="s">
        <v>3592</v>
      </c>
      <c r="B1645" s="16" t="s">
        <v>1102</v>
      </c>
      <c r="C1645" s="16" t="s">
        <v>1109</v>
      </c>
      <c r="D1645" s="16">
        <v>27.36</v>
      </c>
      <c r="E1645" s="16">
        <v>2488</v>
      </c>
    </row>
    <row r="1646" spans="1:5" x14ac:dyDescent="0.3">
      <c r="A1646" s="81" t="s">
        <v>3592</v>
      </c>
      <c r="B1646" s="16" t="s">
        <v>1102</v>
      </c>
      <c r="C1646" s="16" t="s">
        <v>1113</v>
      </c>
      <c r="D1646" s="16">
        <v>28.18</v>
      </c>
      <c r="E1646" s="16">
        <v>2155</v>
      </c>
    </row>
    <row r="1647" spans="1:5" x14ac:dyDescent="0.3">
      <c r="A1647" s="81" t="s">
        <v>3592</v>
      </c>
      <c r="B1647" s="16" t="s">
        <v>1102</v>
      </c>
      <c r="C1647" s="16" t="s">
        <v>1114</v>
      </c>
      <c r="D1647" s="16">
        <v>28</v>
      </c>
      <c r="E1647" s="16">
        <v>2052</v>
      </c>
    </row>
    <row r="1648" spans="1:5" x14ac:dyDescent="0.3">
      <c r="A1648" s="81" t="s">
        <v>3592</v>
      </c>
      <c r="B1648" s="16" t="s">
        <v>1102</v>
      </c>
      <c r="C1648" s="16" t="s">
        <v>1116</v>
      </c>
      <c r="D1648" s="16">
        <v>27.37</v>
      </c>
      <c r="E1648" s="16">
        <v>2559</v>
      </c>
    </row>
    <row r="1649" spans="1:5" x14ac:dyDescent="0.3">
      <c r="A1649" s="81" t="s">
        <v>3592</v>
      </c>
      <c r="B1649" s="16" t="s">
        <v>1093</v>
      </c>
      <c r="C1649" s="16" t="s">
        <v>1094</v>
      </c>
      <c r="D1649" s="16">
        <v>26.02</v>
      </c>
      <c r="E1649" s="16">
        <v>3542</v>
      </c>
    </row>
    <row r="1650" spans="1:5" x14ac:dyDescent="0.3">
      <c r="A1650" s="81" t="s">
        <v>3592</v>
      </c>
      <c r="B1650" s="16" t="s">
        <v>1093</v>
      </c>
      <c r="C1650" s="16" t="s">
        <v>1095</v>
      </c>
      <c r="D1650" s="16">
        <v>25.8</v>
      </c>
      <c r="E1650" s="16">
        <v>2642</v>
      </c>
    </row>
    <row r="1651" spans="1:5" x14ac:dyDescent="0.3">
      <c r="A1651" s="81" t="s">
        <v>3592</v>
      </c>
      <c r="B1651" s="16" t="s">
        <v>1093</v>
      </c>
      <c r="C1651" s="16" t="s">
        <v>1118</v>
      </c>
      <c r="D1651" s="16">
        <v>27.41</v>
      </c>
      <c r="E1651" s="16">
        <v>2495</v>
      </c>
    </row>
    <row r="1652" spans="1:5" x14ac:dyDescent="0.3">
      <c r="A1652" s="81" t="s">
        <v>3603</v>
      </c>
      <c r="B1652" s="16" t="s">
        <v>4099</v>
      </c>
      <c r="C1652" s="16" t="s">
        <v>4313</v>
      </c>
      <c r="D1652" s="16">
        <v>10.56</v>
      </c>
      <c r="E1652" s="16">
        <v>430</v>
      </c>
    </row>
    <row r="1653" spans="1:5" x14ac:dyDescent="0.3">
      <c r="A1653" s="81" t="s">
        <v>3603</v>
      </c>
      <c r="B1653" s="16" t="s">
        <v>4099</v>
      </c>
      <c r="C1653" s="16" t="s">
        <v>4314</v>
      </c>
      <c r="D1653" s="16">
        <v>15.67</v>
      </c>
      <c r="E1653" s="16">
        <v>1383</v>
      </c>
    </row>
    <row r="1654" spans="1:5" x14ac:dyDescent="0.3">
      <c r="A1654" s="81" t="s">
        <v>3603</v>
      </c>
      <c r="B1654" s="16" t="s">
        <v>4099</v>
      </c>
      <c r="C1654" s="16" t="s">
        <v>4315</v>
      </c>
      <c r="D1654" s="16">
        <v>17.28</v>
      </c>
      <c r="E1654" s="16">
        <v>438</v>
      </c>
    </row>
    <row r="1655" spans="1:5" x14ac:dyDescent="0.3">
      <c r="A1655" s="81" t="s">
        <v>3603</v>
      </c>
      <c r="B1655" s="16" t="s">
        <v>4099</v>
      </c>
      <c r="C1655" s="16" t="s">
        <v>4316</v>
      </c>
      <c r="D1655" s="16">
        <v>17.079999999999998</v>
      </c>
      <c r="E1655" s="16">
        <v>1278</v>
      </c>
    </row>
    <row r="1656" spans="1:5" x14ac:dyDescent="0.3">
      <c r="A1656" s="81" t="s">
        <v>3603</v>
      </c>
      <c r="B1656" s="16" t="s">
        <v>4099</v>
      </c>
      <c r="C1656" s="16" t="s">
        <v>4317</v>
      </c>
      <c r="D1656" s="16">
        <v>16.78</v>
      </c>
      <c r="E1656" s="16">
        <v>458</v>
      </c>
    </row>
    <row r="1657" spans="1:5" ht="15" thickBot="1" x14ac:dyDescent="0.35">
      <c r="A1657" s="81" t="s">
        <v>3603</v>
      </c>
      <c r="B1657" s="16" t="s">
        <v>4099</v>
      </c>
      <c r="C1657" s="16" t="s">
        <v>4318</v>
      </c>
      <c r="D1657" s="16">
        <v>15.99</v>
      </c>
      <c r="E1657" s="16">
        <v>1186</v>
      </c>
    </row>
    <row r="1658" spans="1:5" ht="15" thickBot="1" x14ac:dyDescent="0.35">
      <c r="A1658" t="s">
        <v>157</v>
      </c>
      <c r="B1658" s="130" t="s">
        <v>421</v>
      </c>
      <c r="C1658" s="66" t="s">
        <v>420</v>
      </c>
      <c r="D1658" s="66">
        <v>8.86</v>
      </c>
      <c r="E1658" s="76">
        <v>1713</v>
      </c>
    </row>
    <row r="1659" spans="1:5" ht="15" thickBot="1" x14ac:dyDescent="0.35">
      <c r="A1659" t="s">
        <v>157</v>
      </c>
      <c r="B1659" s="130" t="s">
        <v>421</v>
      </c>
      <c r="C1659" s="7" t="s">
        <v>423</v>
      </c>
      <c r="D1659" s="7">
        <v>9.7899999999999991</v>
      </c>
      <c r="E1659" s="24">
        <v>1877</v>
      </c>
    </row>
    <row r="1660" spans="1:5" ht="15" thickBot="1" x14ac:dyDescent="0.35">
      <c r="A1660" t="s">
        <v>157</v>
      </c>
      <c r="B1660" s="130" t="s">
        <v>421</v>
      </c>
      <c r="C1660" s="7" t="s">
        <v>1147</v>
      </c>
      <c r="D1660" s="7">
        <v>10.8</v>
      </c>
      <c r="E1660" s="24">
        <v>1736</v>
      </c>
    </row>
    <row r="1661" spans="1:5" ht="15" thickBot="1" x14ac:dyDescent="0.35">
      <c r="A1661" t="s">
        <v>157</v>
      </c>
      <c r="B1661" s="130" t="s">
        <v>421</v>
      </c>
      <c r="C1661" s="68" t="s">
        <v>990</v>
      </c>
      <c r="D1661" s="68">
        <v>9.26</v>
      </c>
      <c r="E1661" s="77">
        <v>407</v>
      </c>
    </row>
    <row r="1662" spans="1:5" ht="15" thickBot="1" x14ac:dyDescent="0.35">
      <c r="A1662" t="s">
        <v>3614</v>
      </c>
      <c r="B1662" s="130" t="s">
        <v>421</v>
      </c>
      <c r="C1662" s="66" t="s">
        <v>423</v>
      </c>
      <c r="D1662" s="66">
        <v>9.7899999999999991</v>
      </c>
      <c r="E1662" s="76">
        <v>1877</v>
      </c>
    </row>
    <row r="1663" spans="1:5" ht="15" thickBot="1" x14ac:dyDescent="0.35">
      <c r="A1663" t="s">
        <v>3614</v>
      </c>
      <c r="B1663" s="130" t="s">
        <v>421</v>
      </c>
      <c r="C1663" s="68" t="s">
        <v>484</v>
      </c>
      <c r="D1663" s="68">
        <v>12.23</v>
      </c>
      <c r="E1663" s="77">
        <v>1338</v>
      </c>
    </row>
    <row r="1664" spans="1:5" ht="15" thickBot="1" x14ac:dyDescent="0.35">
      <c r="A1664" t="s">
        <v>3620</v>
      </c>
      <c r="B1664" s="130" t="s">
        <v>950</v>
      </c>
      <c r="C1664" s="66" t="s">
        <v>4329</v>
      </c>
      <c r="D1664" s="66">
        <v>6.72</v>
      </c>
      <c r="E1664" s="76">
        <v>262</v>
      </c>
    </row>
    <row r="1665" spans="1:5" ht="15" thickBot="1" x14ac:dyDescent="0.35">
      <c r="A1665" t="s">
        <v>3620</v>
      </c>
      <c r="B1665" s="130" t="s">
        <v>950</v>
      </c>
      <c r="C1665" s="8" t="s">
        <v>4330</v>
      </c>
      <c r="D1665" s="8">
        <v>6.18</v>
      </c>
      <c r="E1665" s="25">
        <v>230</v>
      </c>
    </row>
    <row r="1666" spans="1:5" ht="15" thickBot="1" x14ac:dyDescent="0.35">
      <c r="A1666" t="s">
        <v>3620</v>
      </c>
      <c r="B1666" s="34" t="s">
        <v>948</v>
      </c>
      <c r="C1666" s="67" t="s">
        <v>4331</v>
      </c>
      <c r="D1666" s="67">
        <v>11.79</v>
      </c>
      <c r="E1666" s="75">
        <v>230</v>
      </c>
    </row>
    <row r="1667" spans="1:5" ht="15" thickBot="1" x14ac:dyDescent="0.35">
      <c r="A1667" t="s">
        <v>3620</v>
      </c>
      <c r="B1667" s="34" t="s">
        <v>943</v>
      </c>
      <c r="C1667" s="67" t="s">
        <v>4332</v>
      </c>
      <c r="D1667" s="67">
        <v>16.010000000000002</v>
      </c>
      <c r="E1667" s="75">
        <v>156</v>
      </c>
    </row>
    <row r="1668" spans="1:5" ht="15" thickBot="1" x14ac:dyDescent="0.35">
      <c r="A1668" t="s">
        <v>3620</v>
      </c>
      <c r="B1668" s="107" t="s">
        <v>4333</v>
      </c>
      <c r="C1668" s="14" t="s">
        <v>4334</v>
      </c>
      <c r="D1668" s="14">
        <v>17.07</v>
      </c>
      <c r="E1668" s="23">
        <v>236</v>
      </c>
    </row>
    <row r="1669" spans="1:5" ht="15" thickBot="1" x14ac:dyDescent="0.35">
      <c r="A1669" t="s">
        <v>3620</v>
      </c>
      <c r="B1669" s="107" t="s">
        <v>4333</v>
      </c>
      <c r="C1669" s="7" t="s">
        <v>4335</v>
      </c>
      <c r="D1669" s="7">
        <v>16.579999999999998</v>
      </c>
      <c r="E1669" s="24">
        <v>220</v>
      </c>
    </row>
    <row r="1670" spans="1:5" ht="15" thickBot="1" x14ac:dyDescent="0.35">
      <c r="A1670" t="s">
        <v>3620</v>
      </c>
      <c r="B1670" s="107" t="s">
        <v>4333</v>
      </c>
      <c r="C1670" s="7" t="s">
        <v>4336</v>
      </c>
      <c r="D1670" s="7">
        <v>14.2</v>
      </c>
      <c r="E1670" s="24">
        <v>232</v>
      </c>
    </row>
    <row r="1671" spans="1:5" ht="15" thickBot="1" x14ac:dyDescent="0.35">
      <c r="A1671" t="s">
        <v>3620</v>
      </c>
      <c r="B1671" s="107" t="s">
        <v>4333</v>
      </c>
      <c r="C1671" s="7" t="s">
        <v>4337</v>
      </c>
      <c r="D1671" s="7">
        <v>9.83</v>
      </c>
      <c r="E1671" s="24">
        <v>198</v>
      </c>
    </row>
    <row r="1672" spans="1:5" ht="15" thickBot="1" x14ac:dyDescent="0.35">
      <c r="A1672" t="s">
        <v>3620</v>
      </c>
      <c r="B1672" s="107" t="s">
        <v>4333</v>
      </c>
      <c r="C1672" s="8" t="s">
        <v>4338</v>
      </c>
      <c r="D1672" s="8">
        <v>12.56</v>
      </c>
      <c r="E1672" s="25">
        <v>437</v>
      </c>
    </row>
    <row r="1673" spans="1:5" ht="15" thickBot="1" x14ac:dyDescent="0.35">
      <c r="A1673" t="s">
        <v>3620</v>
      </c>
      <c r="B1673" s="107" t="s">
        <v>4339</v>
      </c>
      <c r="C1673" s="14" t="s">
        <v>4340</v>
      </c>
      <c r="D1673" s="14">
        <v>9.2200000000000006</v>
      </c>
      <c r="E1673" s="23">
        <v>325</v>
      </c>
    </row>
    <row r="1674" spans="1:5" ht="15" thickBot="1" x14ac:dyDescent="0.35">
      <c r="A1674" t="s">
        <v>3620</v>
      </c>
      <c r="B1674" s="107" t="s">
        <v>4339</v>
      </c>
      <c r="C1674" s="8" t="s">
        <v>4341</v>
      </c>
      <c r="D1674" s="8">
        <v>12.76</v>
      </c>
      <c r="E1674" s="25">
        <v>187</v>
      </c>
    </row>
    <row r="1675" spans="1:5" ht="15" thickBot="1" x14ac:dyDescent="0.35">
      <c r="A1675" t="s">
        <v>3620</v>
      </c>
      <c r="B1675" s="107" t="s">
        <v>460</v>
      </c>
      <c r="C1675" s="14" t="s">
        <v>4342</v>
      </c>
      <c r="D1675" s="14">
        <v>6.62</v>
      </c>
      <c r="E1675" s="23">
        <v>602</v>
      </c>
    </row>
    <row r="1676" spans="1:5" ht="15" thickBot="1" x14ac:dyDescent="0.35">
      <c r="A1676" t="s">
        <v>3620</v>
      </c>
      <c r="B1676" s="107" t="s">
        <v>460</v>
      </c>
      <c r="C1676" s="8" t="s">
        <v>4343</v>
      </c>
      <c r="D1676" s="8">
        <v>14.05</v>
      </c>
      <c r="E1676" s="25">
        <v>123</v>
      </c>
    </row>
    <row r="1677" spans="1:5" ht="15" thickBot="1" x14ac:dyDescent="0.35">
      <c r="A1677" t="s">
        <v>3620</v>
      </c>
      <c r="B1677" s="107" t="s">
        <v>467</v>
      </c>
      <c r="C1677" s="14" t="s">
        <v>4344</v>
      </c>
      <c r="D1677" s="14">
        <v>10.16</v>
      </c>
      <c r="E1677" s="23">
        <v>223</v>
      </c>
    </row>
    <row r="1678" spans="1:5" ht="15" thickBot="1" x14ac:dyDescent="0.35">
      <c r="A1678" t="s">
        <v>3620</v>
      </c>
      <c r="B1678" s="107" t="s">
        <v>467</v>
      </c>
      <c r="C1678" s="7" t="s">
        <v>4345</v>
      </c>
      <c r="D1678" s="7">
        <v>7.76</v>
      </c>
      <c r="E1678" s="24">
        <v>264</v>
      </c>
    </row>
    <row r="1679" spans="1:5" ht="15" thickBot="1" x14ac:dyDescent="0.35">
      <c r="A1679" t="s">
        <v>3620</v>
      </c>
      <c r="B1679" s="107" t="s">
        <v>467</v>
      </c>
      <c r="C1679" s="7" t="s">
        <v>4236</v>
      </c>
      <c r="D1679" s="7">
        <v>8.66</v>
      </c>
      <c r="E1679" s="24">
        <v>270</v>
      </c>
    </row>
    <row r="1680" spans="1:5" ht="15" thickBot="1" x14ac:dyDescent="0.35">
      <c r="A1680" t="s">
        <v>3620</v>
      </c>
      <c r="B1680" s="107" t="s">
        <v>467</v>
      </c>
      <c r="C1680" s="8" t="s">
        <v>4346</v>
      </c>
      <c r="D1680" s="8">
        <v>12.17</v>
      </c>
      <c r="E1680" s="25">
        <v>219</v>
      </c>
    </row>
    <row r="1681" spans="1:5" ht="15" thickBot="1" x14ac:dyDescent="0.35">
      <c r="A1681" t="s">
        <v>3620</v>
      </c>
      <c r="B1681" s="107" t="s">
        <v>4347</v>
      </c>
      <c r="C1681" s="14" t="s">
        <v>4348</v>
      </c>
      <c r="D1681" s="14">
        <v>11.78</v>
      </c>
      <c r="E1681" s="23">
        <v>292</v>
      </c>
    </row>
    <row r="1682" spans="1:5" ht="15" thickBot="1" x14ac:dyDescent="0.35">
      <c r="A1682" t="s">
        <v>3620</v>
      </c>
      <c r="B1682" s="107" t="s">
        <v>4347</v>
      </c>
      <c r="C1682" s="7" t="s">
        <v>4349</v>
      </c>
      <c r="D1682" s="7">
        <v>9.4600000000000009</v>
      </c>
      <c r="E1682" s="24">
        <v>262</v>
      </c>
    </row>
    <row r="1683" spans="1:5" ht="15" thickBot="1" x14ac:dyDescent="0.35">
      <c r="A1683" t="s">
        <v>3620</v>
      </c>
      <c r="B1683" s="107" t="s">
        <v>4347</v>
      </c>
      <c r="C1683" s="7" t="s">
        <v>4350</v>
      </c>
      <c r="D1683" s="7">
        <v>8.34</v>
      </c>
      <c r="E1683" s="24">
        <v>300</v>
      </c>
    </row>
    <row r="1684" spans="1:5" ht="15" thickBot="1" x14ac:dyDescent="0.35">
      <c r="A1684" t="s">
        <v>3620</v>
      </c>
      <c r="B1684" s="107" t="s">
        <v>4347</v>
      </c>
      <c r="C1684" s="8" t="s">
        <v>4351</v>
      </c>
      <c r="D1684" s="8">
        <v>6.66</v>
      </c>
      <c r="E1684" s="25">
        <v>304</v>
      </c>
    </row>
    <row r="1685" spans="1:5" ht="15" thickBot="1" x14ac:dyDescent="0.35">
      <c r="A1685" t="s">
        <v>3620</v>
      </c>
      <c r="B1685" s="107" t="s">
        <v>472</v>
      </c>
      <c r="C1685" s="14" t="s">
        <v>4352</v>
      </c>
      <c r="D1685" s="14">
        <v>12.41</v>
      </c>
      <c r="E1685" s="23">
        <v>476</v>
      </c>
    </row>
    <row r="1686" spans="1:5" ht="15" thickBot="1" x14ac:dyDescent="0.35">
      <c r="A1686" t="s">
        <v>3620</v>
      </c>
      <c r="B1686" s="107" t="s">
        <v>472</v>
      </c>
      <c r="C1686" s="7" t="s">
        <v>4353</v>
      </c>
      <c r="D1686" s="7">
        <v>11.99</v>
      </c>
      <c r="E1686" s="24">
        <v>185</v>
      </c>
    </row>
    <row r="1687" spans="1:5" ht="15" thickBot="1" x14ac:dyDescent="0.35">
      <c r="A1687" t="s">
        <v>3620</v>
      </c>
      <c r="B1687" s="107" t="s">
        <v>472</v>
      </c>
      <c r="C1687" s="7" t="s">
        <v>4353</v>
      </c>
      <c r="D1687" s="7">
        <v>10.44</v>
      </c>
      <c r="E1687" s="24">
        <v>203</v>
      </c>
    </row>
    <row r="1688" spans="1:5" ht="15" thickBot="1" x14ac:dyDescent="0.35">
      <c r="A1688" t="s">
        <v>3620</v>
      </c>
      <c r="B1688" s="107" t="s">
        <v>472</v>
      </c>
      <c r="C1688" s="7" t="s">
        <v>4354</v>
      </c>
      <c r="D1688" s="7">
        <v>9.24</v>
      </c>
      <c r="E1688" s="24">
        <v>418</v>
      </c>
    </row>
    <row r="1689" spans="1:5" ht="15" thickBot="1" x14ac:dyDescent="0.35">
      <c r="A1689" t="s">
        <v>3620</v>
      </c>
      <c r="B1689" s="107" t="s">
        <v>472</v>
      </c>
      <c r="C1689" s="8" t="s">
        <v>4355</v>
      </c>
      <c r="D1689" s="8">
        <v>9.94</v>
      </c>
      <c r="E1689" s="25">
        <v>295</v>
      </c>
    </row>
    <row r="1690" spans="1:5" ht="15" thickBot="1" x14ac:dyDescent="0.35">
      <c r="A1690" t="s">
        <v>3620</v>
      </c>
      <c r="B1690" s="107" t="s">
        <v>476</v>
      </c>
      <c r="C1690" s="7" t="s">
        <v>4356</v>
      </c>
      <c r="D1690" s="7">
        <v>10.6</v>
      </c>
      <c r="E1690" s="24">
        <v>437</v>
      </c>
    </row>
    <row r="1691" spans="1:5" ht="15" thickBot="1" x14ac:dyDescent="0.35">
      <c r="A1691" t="s">
        <v>3620</v>
      </c>
      <c r="B1691" s="107" t="s">
        <v>476</v>
      </c>
      <c r="C1691" s="7" t="s">
        <v>4357</v>
      </c>
      <c r="D1691" s="7">
        <v>11.5</v>
      </c>
      <c r="E1691" s="24">
        <v>206</v>
      </c>
    </row>
    <row r="1692" spans="1:5" ht="15" thickBot="1" x14ac:dyDescent="0.35">
      <c r="A1692" t="s">
        <v>3620</v>
      </c>
      <c r="B1692" s="107" t="s">
        <v>476</v>
      </c>
      <c r="C1692" s="7" t="s">
        <v>4358</v>
      </c>
      <c r="D1692" s="7">
        <v>7.6</v>
      </c>
      <c r="E1692" s="24">
        <v>452.5</v>
      </c>
    </row>
    <row r="1693" spans="1:5" ht="15" thickBot="1" x14ac:dyDescent="0.35">
      <c r="A1693" t="s">
        <v>3620</v>
      </c>
      <c r="B1693" s="107" t="s">
        <v>476</v>
      </c>
      <c r="C1693" s="68" t="s">
        <v>4359</v>
      </c>
      <c r="D1693" s="68">
        <v>8.4</v>
      </c>
      <c r="E1693" s="77">
        <v>350</v>
      </c>
    </row>
    <row r="1694" spans="1:5" ht="15" thickBot="1" x14ac:dyDescent="0.35">
      <c r="A1694" t="s">
        <v>3622</v>
      </c>
      <c r="B1694" s="130" t="s">
        <v>4360</v>
      </c>
      <c r="C1694" s="66" t="s">
        <v>4361</v>
      </c>
      <c r="D1694" s="66">
        <v>27.59</v>
      </c>
      <c r="E1694" s="76">
        <v>3015</v>
      </c>
    </row>
    <row r="1695" spans="1:5" ht="15" thickBot="1" x14ac:dyDescent="0.35">
      <c r="A1695" t="s">
        <v>3622</v>
      </c>
      <c r="B1695" s="130" t="s">
        <v>4360</v>
      </c>
      <c r="C1695" s="68" t="s">
        <v>4362</v>
      </c>
      <c r="D1695" s="68">
        <v>27.59</v>
      </c>
      <c r="E1695" s="77">
        <v>3015</v>
      </c>
    </row>
    <row r="1696" spans="1:5" ht="15" thickBot="1" x14ac:dyDescent="0.35">
      <c r="A1696" t="s">
        <v>158</v>
      </c>
      <c r="B1696" s="130" t="s">
        <v>4360</v>
      </c>
      <c r="C1696" s="66" t="s">
        <v>4361</v>
      </c>
      <c r="D1696" s="66">
        <v>27.59</v>
      </c>
      <c r="E1696" s="76">
        <v>3015</v>
      </c>
    </row>
    <row r="1697" spans="1:5" ht="15" thickBot="1" x14ac:dyDescent="0.35">
      <c r="A1697" t="s">
        <v>158</v>
      </c>
      <c r="B1697" s="130" t="s">
        <v>4360</v>
      </c>
      <c r="C1697" s="7" t="s">
        <v>4362</v>
      </c>
      <c r="D1697" s="7">
        <v>27.59</v>
      </c>
      <c r="E1697" s="24">
        <v>3015</v>
      </c>
    </row>
    <row r="1698" spans="1:5" ht="15" thickBot="1" x14ac:dyDescent="0.35">
      <c r="A1698" t="s">
        <v>158</v>
      </c>
      <c r="B1698" s="130" t="s">
        <v>4360</v>
      </c>
      <c r="C1698" s="7" t="s">
        <v>4363</v>
      </c>
      <c r="D1698" s="7">
        <v>29.24</v>
      </c>
      <c r="E1698" s="24">
        <v>3196</v>
      </c>
    </row>
    <row r="1699" spans="1:5" ht="15" thickBot="1" x14ac:dyDescent="0.35">
      <c r="A1699" t="s">
        <v>158</v>
      </c>
      <c r="B1699" s="130" t="s">
        <v>4360</v>
      </c>
      <c r="C1699" s="68" t="s">
        <v>4364</v>
      </c>
      <c r="D1699" s="68">
        <v>27.59</v>
      </c>
      <c r="E1699" s="77">
        <v>3196</v>
      </c>
    </row>
    <row r="1700" spans="1:5" x14ac:dyDescent="0.3">
      <c r="A1700" s="81" t="s">
        <v>3646</v>
      </c>
      <c r="B1700" s="16" t="s">
        <v>1082</v>
      </c>
      <c r="C1700" s="16" t="s">
        <v>1259</v>
      </c>
      <c r="D1700" s="16">
        <v>25.7</v>
      </c>
      <c r="E1700" s="16">
        <v>2888</v>
      </c>
    </row>
    <row r="1701" spans="1:5" x14ac:dyDescent="0.3">
      <c r="A1701" s="81" t="s">
        <v>3646</v>
      </c>
      <c r="B1701" s="16" t="s">
        <v>1058</v>
      </c>
      <c r="C1701" s="16" t="s">
        <v>1377</v>
      </c>
      <c r="D1701" s="16">
        <v>24</v>
      </c>
      <c r="E1701" s="16">
        <v>2672</v>
      </c>
    </row>
    <row r="1702" spans="1:5" x14ac:dyDescent="0.3">
      <c r="A1702" s="81" t="s">
        <v>3646</v>
      </c>
      <c r="B1702" s="16" t="s">
        <v>1058</v>
      </c>
      <c r="C1702" s="16" t="s">
        <v>1378</v>
      </c>
      <c r="D1702" s="16">
        <v>25.81</v>
      </c>
      <c r="E1702" s="16">
        <v>2145</v>
      </c>
    </row>
    <row r="1703" spans="1:5" x14ac:dyDescent="0.3">
      <c r="A1703" s="81" t="s">
        <v>3646</v>
      </c>
      <c r="B1703" s="16" t="s">
        <v>1058</v>
      </c>
      <c r="C1703" s="16" t="s">
        <v>1253</v>
      </c>
      <c r="D1703" s="16">
        <v>26.34</v>
      </c>
      <c r="E1703" s="16">
        <v>2433</v>
      </c>
    </row>
    <row r="1704" spans="1:5" x14ac:dyDescent="0.3">
      <c r="A1704" s="81" t="s">
        <v>3646</v>
      </c>
      <c r="B1704" s="16" t="s">
        <v>1058</v>
      </c>
      <c r="C1704" s="16" t="s">
        <v>1380</v>
      </c>
      <c r="D1704" s="16">
        <v>26.18</v>
      </c>
      <c r="E1704" s="16">
        <v>2576</v>
      </c>
    </row>
    <row r="1705" spans="1:5" x14ac:dyDescent="0.3">
      <c r="A1705" s="81" t="s">
        <v>3658</v>
      </c>
      <c r="B1705" s="16" t="s">
        <v>430</v>
      </c>
      <c r="C1705" s="16" t="s">
        <v>1264</v>
      </c>
      <c r="D1705" s="16">
        <v>25.79</v>
      </c>
      <c r="E1705" s="16">
        <v>2102</v>
      </c>
    </row>
    <row r="1706" spans="1:5" x14ac:dyDescent="0.3">
      <c r="A1706" s="81" t="s">
        <v>3658</v>
      </c>
      <c r="B1706" s="16" t="s">
        <v>430</v>
      </c>
      <c r="C1706" s="16" t="s">
        <v>932</v>
      </c>
      <c r="D1706" s="16">
        <v>26.79</v>
      </c>
      <c r="E1706" s="16">
        <v>2466</v>
      </c>
    </row>
    <row r="1707" spans="1:5" x14ac:dyDescent="0.3">
      <c r="A1707" s="81" t="s">
        <v>3658</v>
      </c>
      <c r="B1707" s="16" t="s">
        <v>430</v>
      </c>
      <c r="C1707" s="16" t="s">
        <v>1545</v>
      </c>
      <c r="D1707" s="16">
        <v>26.92</v>
      </c>
      <c r="E1707" s="16">
        <v>2217</v>
      </c>
    </row>
    <row r="1708" spans="1:5" x14ac:dyDescent="0.3">
      <c r="A1708" s="81" t="s">
        <v>3658</v>
      </c>
      <c r="B1708" s="16" t="s">
        <v>430</v>
      </c>
      <c r="C1708" s="16" t="s">
        <v>1269</v>
      </c>
      <c r="D1708" s="16">
        <v>25.86</v>
      </c>
      <c r="E1708" s="16">
        <v>1918</v>
      </c>
    </row>
    <row r="1709" spans="1:5" x14ac:dyDescent="0.3">
      <c r="A1709" s="81" t="s">
        <v>3658</v>
      </c>
      <c r="B1709" s="16" t="s">
        <v>430</v>
      </c>
      <c r="C1709" s="16" t="s">
        <v>3827</v>
      </c>
      <c r="D1709" s="16">
        <v>26.25</v>
      </c>
      <c r="E1709" s="16">
        <v>1889</v>
      </c>
    </row>
    <row r="1710" spans="1:5" x14ac:dyDescent="0.3">
      <c r="A1710" s="81" t="s">
        <v>3658</v>
      </c>
      <c r="B1710" s="16" t="s">
        <v>430</v>
      </c>
      <c r="C1710" s="16" t="s">
        <v>1130</v>
      </c>
      <c r="D1710" s="16">
        <v>25.37</v>
      </c>
      <c r="E1710" s="16">
        <v>655</v>
      </c>
    </row>
    <row r="1711" spans="1:5" x14ac:dyDescent="0.3">
      <c r="A1711" s="81" t="s">
        <v>3658</v>
      </c>
      <c r="B1711" s="16" t="s">
        <v>430</v>
      </c>
      <c r="C1711" s="16" t="s">
        <v>3939</v>
      </c>
      <c r="D1711" s="16">
        <v>27.36</v>
      </c>
      <c r="E1711" s="16">
        <v>1485</v>
      </c>
    </row>
    <row r="1712" spans="1:5" x14ac:dyDescent="0.3">
      <c r="A1712" s="81" t="s">
        <v>3658</v>
      </c>
      <c r="B1712" s="16" t="s">
        <v>1047</v>
      </c>
      <c r="C1712" s="16" t="s">
        <v>1540</v>
      </c>
      <c r="D1712" s="16">
        <v>24.25</v>
      </c>
      <c r="E1712" s="16">
        <v>2587</v>
      </c>
    </row>
    <row r="1713" spans="1:5" x14ac:dyDescent="0.3">
      <c r="A1713" s="81" t="s">
        <v>3658</v>
      </c>
      <c r="B1713" s="16" t="s">
        <v>1047</v>
      </c>
      <c r="C1713" s="16" t="s">
        <v>1541</v>
      </c>
      <c r="D1713" s="16">
        <v>14.08</v>
      </c>
      <c r="E1713" s="16">
        <v>1136</v>
      </c>
    </row>
    <row r="1714" spans="1:5" x14ac:dyDescent="0.3">
      <c r="A1714" s="81" t="s">
        <v>3658</v>
      </c>
      <c r="B1714" s="16" t="s">
        <v>1318</v>
      </c>
      <c r="C1714" s="16" t="s">
        <v>1546</v>
      </c>
      <c r="D1714" s="16">
        <v>26.55</v>
      </c>
      <c r="E1714" s="16">
        <v>1910</v>
      </c>
    </row>
    <row r="1715" spans="1:5" x14ac:dyDescent="0.3">
      <c r="A1715" s="81" t="s">
        <v>3658</v>
      </c>
      <c r="B1715" s="16" t="s">
        <v>1318</v>
      </c>
      <c r="C1715" s="16" t="s">
        <v>3817</v>
      </c>
      <c r="D1715" s="16">
        <v>17.18</v>
      </c>
      <c r="E1715" s="16">
        <v>1199</v>
      </c>
    </row>
    <row r="1716" spans="1:5" x14ac:dyDescent="0.3">
      <c r="A1716" s="81" t="s">
        <v>3668</v>
      </c>
      <c r="B1716" s="16" t="s">
        <v>1124</v>
      </c>
      <c r="C1716" s="16" t="s">
        <v>1250</v>
      </c>
      <c r="D1716" s="16">
        <v>23.37</v>
      </c>
      <c r="E1716" s="16">
        <v>2688</v>
      </c>
    </row>
    <row r="1717" spans="1:5" x14ac:dyDescent="0.3">
      <c r="A1717" s="81" t="s">
        <v>3688</v>
      </c>
      <c r="B1717" s="16" t="s">
        <v>430</v>
      </c>
      <c r="C1717" s="16" t="s">
        <v>932</v>
      </c>
      <c r="D1717" s="16">
        <v>26.79</v>
      </c>
      <c r="E1717" s="16">
        <v>2466</v>
      </c>
    </row>
    <row r="1718" spans="1:5" ht="15" thickBot="1" x14ac:dyDescent="0.35">
      <c r="A1718" s="81" t="s">
        <v>3691</v>
      </c>
      <c r="B1718" s="16" t="s">
        <v>1047</v>
      </c>
      <c r="C1718" s="16" t="s">
        <v>1541</v>
      </c>
      <c r="D1718" s="16">
        <v>14.08</v>
      </c>
      <c r="E1718" s="16">
        <v>1136</v>
      </c>
    </row>
    <row r="1719" spans="1:5" ht="15" thickBot="1" x14ac:dyDescent="0.35">
      <c r="A1719" s="173" t="s">
        <v>1408</v>
      </c>
      <c r="B1719" s="130" t="s">
        <v>430</v>
      </c>
      <c r="C1719" s="66" t="s">
        <v>1269</v>
      </c>
      <c r="D1719" s="66">
        <v>25.86</v>
      </c>
      <c r="E1719" s="76">
        <v>1918</v>
      </c>
    </row>
    <row r="1720" spans="1:5" ht="15" thickBot="1" x14ac:dyDescent="0.35">
      <c r="A1720" s="173" t="s">
        <v>1408</v>
      </c>
      <c r="B1720" s="130" t="s">
        <v>430</v>
      </c>
      <c r="C1720" s="7" t="s">
        <v>1545</v>
      </c>
      <c r="D1720" s="7">
        <v>26.92</v>
      </c>
      <c r="E1720" s="24">
        <v>2217</v>
      </c>
    </row>
    <row r="1721" spans="1:5" ht="15" thickBot="1" x14ac:dyDescent="0.35">
      <c r="A1721" s="173" t="s">
        <v>1408</v>
      </c>
      <c r="B1721" s="130" t="s">
        <v>430</v>
      </c>
      <c r="C1721" s="7" t="s">
        <v>1264</v>
      </c>
      <c r="D1721" s="7">
        <v>25.79</v>
      </c>
      <c r="E1721" s="24">
        <v>2102</v>
      </c>
    </row>
    <row r="1722" spans="1:5" ht="15" thickBot="1" x14ac:dyDescent="0.35">
      <c r="A1722" s="173" t="s">
        <v>1408</v>
      </c>
      <c r="B1722" s="130" t="s">
        <v>430</v>
      </c>
      <c r="C1722" s="7" t="s">
        <v>932</v>
      </c>
      <c r="D1722" s="7">
        <v>26.79</v>
      </c>
      <c r="E1722" s="24">
        <v>2466</v>
      </c>
    </row>
    <row r="1723" spans="1:5" ht="15" thickBot="1" x14ac:dyDescent="0.35">
      <c r="A1723" s="173" t="s">
        <v>1408</v>
      </c>
      <c r="B1723" s="130" t="s">
        <v>430</v>
      </c>
      <c r="C1723" s="7" t="s">
        <v>933</v>
      </c>
      <c r="D1723" s="7">
        <v>26.55</v>
      </c>
      <c r="E1723" s="24">
        <v>2537</v>
      </c>
    </row>
    <row r="1724" spans="1:5" ht="15" thickBot="1" x14ac:dyDescent="0.35">
      <c r="A1724" s="173" t="s">
        <v>1408</v>
      </c>
      <c r="B1724" s="130" t="s">
        <v>430</v>
      </c>
      <c r="C1724" s="8" t="s">
        <v>3827</v>
      </c>
      <c r="D1724" s="8">
        <v>26.25</v>
      </c>
      <c r="E1724" s="25">
        <v>1889</v>
      </c>
    </row>
    <row r="1725" spans="1:5" ht="15" thickBot="1" x14ac:dyDescent="0.35">
      <c r="A1725" s="173" t="s">
        <v>1408</v>
      </c>
      <c r="B1725" s="34" t="s">
        <v>1055</v>
      </c>
      <c r="C1725" s="67" t="s">
        <v>1056</v>
      </c>
      <c r="D1725" s="67">
        <v>28.98</v>
      </c>
      <c r="E1725" s="75">
        <v>960</v>
      </c>
    </row>
    <row r="1726" spans="1:5" ht="15" thickBot="1" x14ac:dyDescent="0.35">
      <c r="A1726" s="173" t="s">
        <v>1408</v>
      </c>
      <c r="B1726" s="107" t="s">
        <v>1053</v>
      </c>
      <c r="C1726" s="14" t="s">
        <v>1126</v>
      </c>
      <c r="D1726" s="14">
        <v>26.41</v>
      </c>
      <c r="E1726" s="23">
        <v>2315</v>
      </c>
    </row>
    <row r="1727" spans="1:5" ht="15" thickBot="1" x14ac:dyDescent="0.35">
      <c r="A1727" s="173" t="s">
        <v>1408</v>
      </c>
      <c r="B1727" s="107" t="s">
        <v>1053</v>
      </c>
      <c r="C1727" s="8" t="s">
        <v>1054</v>
      </c>
      <c r="D1727" s="8">
        <v>27.05</v>
      </c>
      <c r="E1727" s="25">
        <v>2301</v>
      </c>
    </row>
    <row r="1728" spans="1:5" ht="15" thickBot="1" x14ac:dyDescent="0.35">
      <c r="A1728" s="173" t="s">
        <v>1408</v>
      </c>
      <c r="B1728" s="107" t="s">
        <v>1547</v>
      </c>
      <c r="C1728" s="14" t="s">
        <v>3816</v>
      </c>
      <c r="D1728" s="14">
        <v>24.39</v>
      </c>
      <c r="E1728" s="23">
        <v>2935</v>
      </c>
    </row>
    <row r="1729" spans="1:5" ht="15" thickBot="1" x14ac:dyDescent="0.35">
      <c r="A1729" s="173" t="s">
        <v>1408</v>
      </c>
      <c r="B1729" s="107" t="s">
        <v>1547</v>
      </c>
      <c r="C1729" s="8" t="s">
        <v>1548</v>
      </c>
      <c r="D1729" s="8">
        <v>26.82</v>
      </c>
      <c r="E1729" s="25">
        <v>2082</v>
      </c>
    </row>
    <row r="1730" spans="1:5" ht="15" thickBot="1" x14ac:dyDescent="0.35">
      <c r="A1730" s="173" t="s">
        <v>1408</v>
      </c>
      <c r="B1730" s="107" t="s">
        <v>1049</v>
      </c>
      <c r="C1730" s="14" t="s">
        <v>1052</v>
      </c>
      <c r="D1730" s="14">
        <v>23.25</v>
      </c>
      <c r="E1730" s="23">
        <v>3045</v>
      </c>
    </row>
    <row r="1731" spans="1:5" ht="15" thickBot="1" x14ac:dyDescent="0.35">
      <c r="A1731" s="173" t="s">
        <v>1408</v>
      </c>
      <c r="B1731" s="107" t="s">
        <v>1049</v>
      </c>
      <c r="C1731" s="7" t="s">
        <v>1246</v>
      </c>
      <c r="D1731" s="7">
        <v>25.32</v>
      </c>
      <c r="E1731" s="24">
        <v>3404</v>
      </c>
    </row>
    <row r="1732" spans="1:5" ht="15" thickBot="1" x14ac:dyDescent="0.35">
      <c r="A1732" s="173" t="s">
        <v>1408</v>
      </c>
      <c r="B1732" s="107" t="s">
        <v>1049</v>
      </c>
      <c r="C1732" s="8" t="s">
        <v>1051</v>
      </c>
      <c r="D1732" s="8">
        <v>24.98</v>
      </c>
      <c r="E1732" s="25">
        <v>3725</v>
      </c>
    </row>
    <row r="1733" spans="1:5" ht="15" thickBot="1" x14ac:dyDescent="0.35">
      <c r="A1733" s="173" t="s">
        <v>1408</v>
      </c>
      <c r="B1733" s="107" t="s">
        <v>1047</v>
      </c>
      <c r="C1733" s="14" t="s">
        <v>1048</v>
      </c>
      <c r="D1733" s="14">
        <v>26.69</v>
      </c>
      <c r="E1733" s="23">
        <v>2646</v>
      </c>
    </row>
    <row r="1734" spans="1:5" ht="15" thickBot="1" x14ac:dyDescent="0.35">
      <c r="A1734" s="173" t="s">
        <v>1408</v>
      </c>
      <c r="B1734" s="107" t="s">
        <v>1047</v>
      </c>
      <c r="C1734" s="7" t="s">
        <v>1542</v>
      </c>
      <c r="D1734" s="7">
        <v>25.57</v>
      </c>
      <c r="E1734" s="24">
        <v>2215</v>
      </c>
    </row>
    <row r="1735" spans="1:5" ht="15" thickBot="1" x14ac:dyDescent="0.35">
      <c r="A1735" s="173" t="s">
        <v>1408</v>
      </c>
      <c r="B1735" s="107" t="s">
        <v>1047</v>
      </c>
      <c r="C1735" s="7" t="s">
        <v>1540</v>
      </c>
      <c r="D1735" s="7">
        <v>24.25</v>
      </c>
      <c r="E1735" s="24">
        <v>2587</v>
      </c>
    </row>
    <row r="1736" spans="1:5" ht="15" thickBot="1" x14ac:dyDescent="0.35">
      <c r="A1736" s="173" t="s">
        <v>1408</v>
      </c>
      <c r="B1736" s="107" t="s">
        <v>1047</v>
      </c>
      <c r="C1736" s="8" t="s">
        <v>1541</v>
      </c>
      <c r="D1736" s="8">
        <v>14.08</v>
      </c>
      <c r="E1736" s="25">
        <v>1136</v>
      </c>
    </row>
    <row r="1737" spans="1:5" ht="15" thickBot="1" x14ac:dyDescent="0.35">
      <c r="A1737" s="173" t="s">
        <v>1408</v>
      </c>
      <c r="B1737" s="64" t="s">
        <v>1318</v>
      </c>
      <c r="C1737" s="68" t="s">
        <v>1546</v>
      </c>
      <c r="D1737" s="68">
        <v>26.55</v>
      </c>
      <c r="E1737" s="77">
        <v>1910</v>
      </c>
    </row>
    <row r="1738" spans="1:5" ht="15" thickBot="1" x14ac:dyDescent="0.35">
      <c r="A1738" s="173" t="s">
        <v>1425</v>
      </c>
      <c r="B1738" s="71" t="s">
        <v>1124</v>
      </c>
      <c r="C1738" s="72" t="s">
        <v>3850</v>
      </c>
      <c r="D1738" s="72">
        <v>27.24</v>
      </c>
      <c r="E1738" s="74">
        <v>1057</v>
      </c>
    </row>
    <row r="1739" spans="1:5" ht="15" thickBot="1" x14ac:dyDescent="0.35">
      <c r="A1739" s="173" t="s">
        <v>266</v>
      </c>
      <c r="B1739" s="82" t="s">
        <v>453</v>
      </c>
      <c r="C1739" s="83" t="s">
        <v>4380</v>
      </c>
      <c r="D1739" s="83">
        <v>25.07</v>
      </c>
      <c r="E1739" s="129">
        <v>1937</v>
      </c>
    </row>
    <row r="1740" spans="1:5" ht="15" thickBot="1" x14ac:dyDescent="0.35">
      <c r="A1740" s="173" t="s">
        <v>266</v>
      </c>
      <c r="B1740" s="107" t="s">
        <v>459</v>
      </c>
      <c r="C1740" s="7" t="s">
        <v>457</v>
      </c>
      <c r="D1740" s="7">
        <v>26.22</v>
      </c>
      <c r="E1740" s="24">
        <v>2585</v>
      </c>
    </row>
    <row r="1741" spans="1:5" ht="15" thickBot="1" x14ac:dyDescent="0.35">
      <c r="A1741" s="173" t="s">
        <v>266</v>
      </c>
      <c r="B1741" s="107" t="s">
        <v>459</v>
      </c>
      <c r="C1741" s="68" t="s">
        <v>489</v>
      </c>
      <c r="D1741" s="68">
        <v>24.23</v>
      </c>
      <c r="E1741" s="77">
        <v>1575</v>
      </c>
    </row>
    <row r="1742" spans="1:5" ht="15" thickBot="1" x14ac:dyDescent="0.35">
      <c r="A1742" s="173" t="s">
        <v>745</v>
      </c>
      <c r="B1742" s="130" t="s">
        <v>935</v>
      </c>
      <c r="C1742" s="66" t="s">
        <v>936</v>
      </c>
      <c r="D1742" s="66">
        <v>22.51</v>
      </c>
      <c r="E1742" s="76">
        <v>351</v>
      </c>
    </row>
    <row r="1743" spans="1:5" ht="15" thickBot="1" x14ac:dyDescent="0.35">
      <c r="A1743" s="173" t="s">
        <v>745</v>
      </c>
      <c r="B1743" s="130" t="s">
        <v>935</v>
      </c>
      <c r="C1743" s="8" t="s">
        <v>937</v>
      </c>
      <c r="D1743" s="8">
        <v>17.84</v>
      </c>
      <c r="E1743" s="25">
        <v>408</v>
      </c>
    </row>
    <row r="1744" spans="1:5" ht="15" thickBot="1" x14ac:dyDescent="0.35">
      <c r="A1744" s="173" t="s">
        <v>745</v>
      </c>
      <c r="B1744" s="107" t="s">
        <v>4382</v>
      </c>
      <c r="C1744" s="14" t="s">
        <v>4394</v>
      </c>
      <c r="D1744" s="14">
        <v>22.94</v>
      </c>
      <c r="E1744" s="23">
        <v>786</v>
      </c>
    </row>
    <row r="1745" spans="1:5" ht="15" thickBot="1" x14ac:dyDescent="0.35">
      <c r="A1745" s="173" t="s">
        <v>745</v>
      </c>
      <c r="B1745" s="107" t="s">
        <v>4382</v>
      </c>
      <c r="C1745" s="7" t="s">
        <v>975</v>
      </c>
      <c r="D1745" s="7">
        <v>18.989999999999998</v>
      </c>
      <c r="E1745" s="24">
        <v>223</v>
      </c>
    </row>
    <row r="1746" spans="1:5" ht="15" thickBot="1" x14ac:dyDescent="0.35">
      <c r="A1746" s="173" t="s">
        <v>745</v>
      </c>
      <c r="B1746" s="107" t="s">
        <v>4382</v>
      </c>
      <c r="C1746" s="7" t="s">
        <v>4395</v>
      </c>
      <c r="D1746" s="7">
        <v>17.920000000000002</v>
      </c>
      <c r="E1746" s="24">
        <v>351</v>
      </c>
    </row>
    <row r="1747" spans="1:5" ht="15" thickBot="1" x14ac:dyDescent="0.35">
      <c r="A1747" s="173" t="s">
        <v>745</v>
      </c>
      <c r="B1747" s="107" t="s">
        <v>4382</v>
      </c>
      <c r="C1747" s="7" t="s">
        <v>986</v>
      </c>
      <c r="D1747" s="7">
        <v>18.850000000000001</v>
      </c>
      <c r="E1747" s="24">
        <v>641</v>
      </c>
    </row>
    <row r="1748" spans="1:5" ht="15" thickBot="1" x14ac:dyDescent="0.35">
      <c r="A1748" s="173" t="s">
        <v>745</v>
      </c>
      <c r="B1748" s="107" t="s">
        <v>4382</v>
      </c>
      <c r="C1748" s="7" t="s">
        <v>3798</v>
      </c>
      <c r="D1748" s="7">
        <v>18.63</v>
      </c>
      <c r="E1748" s="24">
        <v>776</v>
      </c>
    </row>
    <row r="1749" spans="1:5" ht="15" thickBot="1" x14ac:dyDescent="0.35">
      <c r="A1749" s="173" t="s">
        <v>745</v>
      </c>
      <c r="B1749" s="107" t="s">
        <v>4382</v>
      </c>
      <c r="C1749" s="7" t="s">
        <v>4396</v>
      </c>
      <c r="D1749" s="7">
        <v>18.309999999999999</v>
      </c>
      <c r="E1749" s="24">
        <v>867</v>
      </c>
    </row>
    <row r="1750" spans="1:5" ht="15" thickBot="1" x14ac:dyDescent="0.35">
      <c r="A1750" s="173" t="s">
        <v>745</v>
      </c>
      <c r="B1750" s="107" t="s">
        <v>4382</v>
      </c>
      <c r="C1750" s="7" t="s">
        <v>4397</v>
      </c>
      <c r="D1750" s="7">
        <v>17.899999999999999</v>
      </c>
      <c r="E1750" s="24">
        <v>894</v>
      </c>
    </row>
    <row r="1751" spans="1:5" ht="15" thickBot="1" x14ac:dyDescent="0.35">
      <c r="A1751" s="173" t="s">
        <v>745</v>
      </c>
      <c r="B1751" s="107" t="s">
        <v>4382</v>
      </c>
      <c r="C1751" s="7" t="s">
        <v>4398</v>
      </c>
      <c r="D1751" s="7">
        <v>18.190000000000001</v>
      </c>
      <c r="E1751" s="24">
        <v>928</v>
      </c>
    </row>
    <row r="1752" spans="1:5" ht="15" thickBot="1" x14ac:dyDescent="0.35">
      <c r="A1752" s="173" t="s">
        <v>745</v>
      </c>
      <c r="B1752" s="107" t="s">
        <v>4382</v>
      </c>
      <c r="C1752" s="7" t="s">
        <v>4399</v>
      </c>
      <c r="D1752" s="7">
        <v>18.04</v>
      </c>
      <c r="E1752" s="24">
        <v>904</v>
      </c>
    </row>
    <row r="1753" spans="1:5" ht="15" thickBot="1" x14ac:dyDescent="0.35">
      <c r="A1753" s="173" t="s">
        <v>745</v>
      </c>
      <c r="B1753" s="107" t="s">
        <v>4382</v>
      </c>
      <c r="C1753" s="7" t="s">
        <v>980</v>
      </c>
      <c r="D1753" s="7">
        <v>17.59</v>
      </c>
      <c r="E1753" s="24">
        <v>708</v>
      </c>
    </row>
    <row r="1754" spans="1:5" ht="15" thickBot="1" x14ac:dyDescent="0.35">
      <c r="A1754" s="173" t="s">
        <v>745</v>
      </c>
      <c r="B1754" s="107" t="s">
        <v>4382</v>
      </c>
      <c r="C1754" s="8" t="s">
        <v>4400</v>
      </c>
      <c r="D1754" s="8">
        <v>17.559999999999999</v>
      </c>
      <c r="E1754" s="25">
        <v>1125</v>
      </c>
    </row>
    <row r="1755" spans="1:5" ht="15" thickBot="1" x14ac:dyDescent="0.35">
      <c r="A1755" s="173" t="s">
        <v>745</v>
      </c>
      <c r="B1755" s="107" t="s">
        <v>946</v>
      </c>
      <c r="C1755" s="14" t="s">
        <v>4401</v>
      </c>
      <c r="D1755" s="14">
        <v>13.55</v>
      </c>
      <c r="E1755" s="23">
        <v>466</v>
      </c>
    </row>
    <row r="1756" spans="1:5" ht="15" thickBot="1" x14ac:dyDescent="0.35">
      <c r="A1756" s="173" t="s">
        <v>745</v>
      </c>
      <c r="B1756" s="107" t="s">
        <v>946</v>
      </c>
      <c r="C1756" s="7" t="s">
        <v>4402</v>
      </c>
      <c r="D1756" s="7">
        <v>13.59</v>
      </c>
      <c r="E1756" s="24">
        <v>536</v>
      </c>
    </row>
    <row r="1757" spans="1:5" ht="15" thickBot="1" x14ac:dyDescent="0.35">
      <c r="A1757" s="173" t="s">
        <v>745</v>
      </c>
      <c r="B1757" s="107" t="s">
        <v>946</v>
      </c>
      <c r="C1757" s="7" t="s">
        <v>4403</v>
      </c>
      <c r="D1757" s="7">
        <v>16.690000000000001</v>
      </c>
      <c r="E1757" s="24">
        <v>868</v>
      </c>
    </row>
    <row r="1758" spans="1:5" ht="15" thickBot="1" x14ac:dyDescent="0.35">
      <c r="A1758" s="173" t="s">
        <v>745</v>
      </c>
      <c r="B1758" s="107" t="s">
        <v>946</v>
      </c>
      <c r="C1758" s="7" t="s">
        <v>4404</v>
      </c>
      <c r="D1758" s="7">
        <v>15.84</v>
      </c>
      <c r="E1758" s="24">
        <v>788</v>
      </c>
    </row>
    <row r="1759" spans="1:5" ht="15" thickBot="1" x14ac:dyDescent="0.35">
      <c r="A1759" s="173" t="s">
        <v>745</v>
      </c>
      <c r="B1759" s="107" t="s">
        <v>946</v>
      </c>
      <c r="C1759" s="7" t="s">
        <v>982</v>
      </c>
      <c r="D1759" s="7">
        <v>15.63</v>
      </c>
      <c r="E1759" s="24">
        <v>924</v>
      </c>
    </row>
    <row r="1760" spans="1:5" ht="15" thickBot="1" x14ac:dyDescent="0.35">
      <c r="A1760" s="173" t="s">
        <v>745</v>
      </c>
      <c r="B1760" s="107" t="s">
        <v>946</v>
      </c>
      <c r="C1760" s="7" t="s">
        <v>4405</v>
      </c>
      <c r="D1760" s="7">
        <v>16.27</v>
      </c>
      <c r="E1760" s="24">
        <v>1040</v>
      </c>
    </row>
    <row r="1761" spans="1:5" ht="15" thickBot="1" x14ac:dyDescent="0.35">
      <c r="A1761" s="173" t="s">
        <v>745</v>
      </c>
      <c r="B1761" s="107" t="s">
        <v>946</v>
      </c>
      <c r="C1761" s="8" t="s">
        <v>4406</v>
      </c>
      <c r="D1761" s="8">
        <v>15.2</v>
      </c>
      <c r="E1761" s="25">
        <v>853</v>
      </c>
    </row>
    <row r="1762" spans="1:5" ht="15" thickBot="1" x14ac:dyDescent="0.35">
      <c r="A1762" s="173" t="s">
        <v>745</v>
      </c>
      <c r="B1762" s="107" t="s">
        <v>947</v>
      </c>
      <c r="C1762" s="14" t="s">
        <v>984</v>
      </c>
      <c r="D1762" s="14">
        <v>14.25</v>
      </c>
      <c r="E1762" s="23">
        <v>871</v>
      </c>
    </row>
    <row r="1763" spans="1:5" ht="15" thickBot="1" x14ac:dyDescent="0.35">
      <c r="A1763" s="173" t="s">
        <v>745</v>
      </c>
      <c r="B1763" s="107" t="s">
        <v>947</v>
      </c>
      <c r="C1763" s="7" t="s">
        <v>985</v>
      </c>
      <c r="D1763" s="7">
        <v>13.39</v>
      </c>
      <c r="E1763" s="24">
        <v>719</v>
      </c>
    </row>
    <row r="1764" spans="1:5" ht="15" thickBot="1" x14ac:dyDescent="0.35">
      <c r="A1764" s="173" t="s">
        <v>745</v>
      </c>
      <c r="B1764" s="107" t="s">
        <v>947</v>
      </c>
      <c r="C1764" s="7" t="s">
        <v>4407</v>
      </c>
      <c r="D1764" s="7">
        <v>12.42</v>
      </c>
      <c r="E1764" s="24">
        <v>481</v>
      </c>
    </row>
    <row r="1765" spans="1:5" ht="15" thickBot="1" x14ac:dyDescent="0.35">
      <c r="A1765" s="173" t="s">
        <v>745</v>
      </c>
      <c r="B1765" s="107" t="s">
        <v>947</v>
      </c>
      <c r="C1765" s="7" t="s">
        <v>4408</v>
      </c>
      <c r="D1765" s="7">
        <v>12.17</v>
      </c>
      <c r="E1765" s="24">
        <v>608</v>
      </c>
    </row>
    <row r="1766" spans="1:5" ht="15" thickBot="1" x14ac:dyDescent="0.35">
      <c r="A1766" s="173" t="s">
        <v>745</v>
      </c>
      <c r="B1766" s="107" t="s">
        <v>947</v>
      </c>
      <c r="C1766" s="7" t="s">
        <v>4409</v>
      </c>
      <c r="D1766" s="7">
        <v>12.69</v>
      </c>
      <c r="E1766" s="24">
        <v>631</v>
      </c>
    </row>
    <row r="1767" spans="1:5" ht="15" thickBot="1" x14ac:dyDescent="0.35">
      <c r="A1767" s="173" t="s">
        <v>745</v>
      </c>
      <c r="B1767" s="107" t="s">
        <v>947</v>
      </c>
      <c r="C1767" s="7" t="s">
        <v>4410</v>
      </c>
      <c r="D1767" s="7">
        <v>13.21</v>
      </c>
      <c r="E1767" s="24">
        <v>928</v>
      </c>
    </row>
    <row r="1768" spans="1:5" ht="15" thickBot="1" x14ac:dyDescent="0.35">
      <c r="A1768" s="173" t="s">
        <v>745</v>
      </c>
      <c r="B1768" s="107" t="s">
        <v>947</v>
      </c>
      <c r="C1768" s="8" t="s">
        <v>4411</v>
      </c>
      <c r="D1768" s="8">
        <v>13.22</v>
      </c>
      <c r="E1768" s="25">
        <v>1048</v>
      </c>
    </row>
    <row r="1769" spans="1:5" ht="15" thickBot="1" x14ac:dyDescent="0.35">
      <c r="A1769" s="173" t="s">
        <v>745</v>
      </c>
      <c r="B1769" s="107" t="s">
        <v>949</v>
      </c>
      <c r="C1769" s="14" t="s">
        <v>4412</v>
      </c>
      <c r="D1769" s="14">
        <v>10.76</v>
      </c>
      <c r="E1769" s="23">
        <v>795</v>
      </c>
    </row>
    <row r="1770" spans="1:5" ht="15" thickBot="1" x14ac:dyDescent="0.35">
      <c r="A1770" s="173" t="s">
        <v>745</v>
      </c>
      <c r="B1770" s="107" t="s">
        <v>949</v>
      </c>
      <c r="C1770" s="7" t="s">
        <v>994</v>
      </c>
      <c r="D1770" s="7">
        <v>11.35</v>
      </c>
      <c r="E1770" s="24">
        <v>809</v>
      </c>
    </row>
    <row r="1771" spans="1:5" ht="15" thickBot="1" x14ac:dyDescent="0.35">
      <c r="A1771" s="173" t="s">
        <v>745</v>
      </c>
      <c r="B1771" s="107" t="s">
        <v>949</v>
      </c>
      <c r="C1771" s="7" t="s">
        <v>993</v>
      </c>
      <c r="D1771" s="7">
        <v>9.92</v>
      </c>
      <c r="E1771" s="24">
        <v>649</v>
      </c>
    </row>
    <row r="1772" spans="1:5" ht="15" thickBot="1" x14ac:dyDescent="0.35">
      <c r="A1772" s="173" t="s">
        <v>745</v>
      </c>
      <c r="B1772" s="107" t="s">
        <v>949</v>
      </c>
      <c r="C1772" s="7" t="s">
        <v>4413</v>
      </c>
      <c r="D1772" s="7">
        <v>10.32</v>
      </c>
      <c r="E1772" s="24">
        <v>496</v>
      </c>
    </row>
    <row r="1773" spans="1:5" ht="15" thickBot="1" x14ac:dyDescent="0.35">
      <c r="A1773" s="173" t="s">
        <v>745</v>
      </c>
      <c r="B1773" s="107" t="s">
        <v>949</v>
      </c>
      <c r="C1773" s="7" t="s">
        <v>4414</v>
      </c>
      <c r="D1773" s="7">
        <v>10.33</v>
      </c>
      <c r="E1773" s="24">
        <v>473</v>
      </c>
    </row>
    <row r="1774" spans="1:5" ht="15" thickBot="1" x14ac:dyDescent="0.35">
      <c r="A1774" s="173" t="s">
        <v>745</v>
      </c>
      <c r="B1774" s="107" t="s">
        <v>949</v>
      </c>
      <c r="C1774" s="7" t="s">
        <v>4415</v>
      </c>
      <c r="D1774" s="7">
        <v>9.08</v>
      </c>
      <c r="E1774" s="24">
        <v>387</v>
      </c>
    </row>
    <row r="1775" spans="1:5" ht="15" thickBot="1" x14ac:dyDescent="0.35">
      <c r="A1775" s="173" t="s">
        <v>745</v>
      </c>
      <c r="B1775" s="107" t="s">
        <v>949</v>
      </c>
      <c r="C1775" s="8" t="s">
        <v>4416</v>
      </c>
      <c r="D1775" s="8">
        <v>10.119999999999999</v>
      </c>
      <c r="E1775" s="25">
        <v>605</v>
      </c>
    </row>
    <row r="1776" spans="1:5" ht="15" thickBot="1" x14ac:dyDescent="0.35">
      <c r="A1776" s="173" t="s">
        <v>745</v>
      </c>
      <c r="B1776" s="107" t="s">
        <v>951</v>
      </c>
      <c r="C1776" s="14" t="s">
        <v>4417</v>
      </c>
      <c r="D1776" s="14">
        <v>9.36</v>
      </c>
      <c r="E1776" s="23">
        <v>711</v>
      </c>
    </row>
    <row r="1777" spans="1:5" ht="15" thickBot="1" x14ac:dyDescent="0.35">
      <c r="A1777" s="173" t="s">
        <v>745</v>
      </c>
      <c r="B1777" s="107" t="s">
        <v>951</v>
      </c>
      <c r="C1777" s="7" t="s">
        <v>4418</v>
      </c>
      <c r="D1777" s="7">
        <v>8.32</v>
      </c>
      <c r="E1777" s="24">
        <v>499</v>
      </c>
    </row>
    <row r="1778" spans="1:5" ht="15" thickBot="1" x14ac:dyDescent="0.35">
      <c r="A1778" s="173" t="s">
        <v>745</v>
      </c>
      <c r="B1778" s="107" t="s">
        <v>951</v>
      </c>
      <c r="C1778" s="7" t="s">
        <v>998</v>
      </c>
      <c r="D1778" s="7">
        <v>10.24</v>
      </c>
      <c r="E1778" s="24">
        <v>498</v>
      </c>
    </row>
    <row r="1779" spans="1:5" ht="15" thickBot="1" x14ac:dyDescent="0.35">
      <c r="A1779" s="173" t="s">
        <v>745</v>
      </c>
      <c r="B1779" s="107" t="s">
        <v>951</v>
      </c>
      <c r="C1779" s="7" t="s">
        <v>4419</v>
      </c>
      <c r="D1779" s="7">
        <v>7.19</v>
      </c>
      <c r="E1779" s="24">
        <v>525</v>
      </c>
    </row>
    <row r="1780" spans="1:5" ht="15" thickBot="1" x14ac:dyDescent="0.35">
      <c r="A1780" s="173" t="s">
        <v>745</v>
      </c>
      <c r="B1780" s="107" t="s">
        <v>951</v>
      </c>
      <c r="C1780" s="8" t="s">
        <v>4420</v>
      </c>
      <c r="D1780" s="8">
        <v>8</v>
      </c>
      <c r="E1780" s="25">
        <v>457</v>
      </c>
    </row>
    <row r="1781" spans="1:5" ht="15" thickBot="1" x14ac:dyDescent="0.35">
      <c r="A1781" s="173" t="s">
        <v>745</v>
      </c>
      <c r="B1781" s="107" t="s">
        <v>952</v>
      </c>
      <c r="C1781" s="14" t="s">
        <v>4421</v>
      </c>
      <c r="D1781" s="14">
        <v>5.79</v>
      </c>
      <c r="E1781" s="23">
        <v>466</v>
      </c>
    </row>
    <row r="1782" spans="1:5" ht="15" thickBot="1" x14ac:dyDescent="0.35">
      <c r="A1782" s="173" t="s">
        <v>745</v>
      </c>
      <c r="B1782" s="107" t="s">
        <v>952</v>
      </c>
      <c r="C1782" s="8" t="s">
        <v>1003</v>
      </c>
      <c r="D1782" s="8">
        <v>6.19</v>
      </c>
      <c r="E1782" s="25">
        <v>401</v>
      </c>
    </row>
    <row r="1783" spans="1:5" ht="15" thickBot="1" x14ac:dyDescent="0.35">
      <c r="A1783" s="173" t="s">
        <v>745</v>
      </c>
      <c r="B1783" s="107" t="s">
        <v>953</v>
      </c>
      <c r="C1783" s="14" t="s">
        <v>4422</v>
      </c>
      <c r="D1783" s="14">
        <v>8.11</v>
      </c>
      <c r="E1783" s="23">
        <v>378</v>
      </c>
    </row>
    <row r="1784" spans="1:5" ht="15" thickBot="1" x14ac:dyDescent="0.35">
      <c r="A1784" s="173" t="s">
        <v>745</v>
      </c>
      <c r="B1784" s="107" t="s">
        <v>953</v>
      </c>
      <c r="C1784" s="7" t="s">
        <v>1008</v>
      </c>
      <c r="D1784" s="7">
        <v>8.99</v>
      </c>
      <c r="E1784" s="24">
        <v>363</v>
      </c>
    </row>
    <row r="1785" spans="1:5" ht="15" thickBot="1" x14ac:dyDescent="0.35">
      <c r="A1785" s="173" t="s">
        <v>745</v>
      </c>
      <c r="B1785" s="107" t="s">
        <v>953</v>
      </c>
      <c r="C1785" s="8" t="s">
        <v>4423</v>
      </c>
      <c r="D1785" s="8">
        <v>8.25</v>
      </c>
      <c r="E1785" s="25">
        <v>428</v>
      </c>
    </row>
    <row r="1786" spans="1:5" ht="15" thickBot="1" x14ac:dyDescent="0.35">
      <c r="A1786" s="173" t="s">
        <v>745</v>
      </c>
      <c r="B1786" s="34" t="s">
        <v>4347</v>
      </c>
      <c r="C1786" s="67" t="s">
        <v>4348</v>
      </c>
      <c r="D1786" s="67">
        <v>11.78</v>
      </c>
      <c r="E1786" s="75">
        <v>292</v>
      </c>
    </row>
    <row r="1787" spans="1:5" ht="15" thickBot="1" x14ac:dyDescent="0.35">
      <c r="A1787" s="173" t="s">
        <v>745</v>
      </c>
      <c r="B1787" s="183" t="s">
        <v>472</v>
      </c>
      <c r="C1787" s="67" t="s">
        <v>4424</v>
      </c>
      <c r="D1787" s="67">
        <v>10.93</v>
      </c>
      <c r="E1787" s="75">
        <v>224</v>
      </c>
    </row>
    <row r="1788" spans="1:5" ht="15" thickBot="1" x14ac:dyDescent="0.35">
      <c r="A1788" s="173" t="s">
        <v>745</v>
      </c>
      <c r="B1788" s="107" t="s">
        <v>950</v>
      </c>
      <c r="C1788" s="14" t="s">
        <v>4425</v>
      </c>
      <c r="D1788" s="14">
        <v>6.44</v>
      </c>
      <c r="E1788" s="23">
        <v>381</v>
      </c>
    </row>
    <row r="1789" spans="1:5" ht="15" thickBot="1" x14ac:dyDescent="0.35">
      <c r="A1789" s="173" t="s">
        <v>745</v>
      </c>
      <c r="B1789" s="107" t="s">
        <v>950</v>
      </c>
      <c r="C1789" s="8" t="s">
        <v>4426</v>
      </c>
      <c r="D1789" s="8">
        <v>9.27</v>
      </c>
      <c r="E1789" s="25">
        <v>384</v>
      </c>
    </row>
    <row r="1790" spans="1:5" ht="15" thickBot="1" x14ac:dyDescent="0.35">
      <c r="A1790" s="173" t="s">
        <v>745</v>
      </c>
      <c r="B1790" s="107" t="s">
        <v>948</v>
      </c>
      <c r="C1790" s="14" t="s">
        <v>4427</v>
      </c>
      <c r="D1790" s="14">
        <v>9.26</v>
      </c>
      <c r="E1790" s="23">
        <v>326</v>
      </c>
    </row>
    <row r="1791" spans="1:5" ht="15" thickBot="1" x14ac:dyDescent="0.35">
      <c r="A1791" s="173" t="s">
        <v>745</v>
      </c>
      <c r="B1791" s="107" t="s">
        <v>948</v>
      </c>
      <c r="C1791" s="7" t="s">
        <v>4428</v>
      </c>
      <c r="D1791" s="7">
        <v>10.25</v>
      </c>
      <c r="E1791" s="24">
        <v>446</v>
      </c>
    </row>
    <row r="1792" spans="1:5" ht="15" thickBot="1" x14ac:dyDescent="0.35">
      <c r="A1792" s="173" t="s">
        <v>745</v>
      </c>
      <c r="B1792" s="107" t="s">
        <v>948</v>
      </c>
      <c r="C1792" s="7" t="s">
        <v>4430</v>
      </c>
      <c r="D1792" s="7">
        <v>10.25</v>
      </c>
      <c r="E1792" s="24">
        <v>404</v>
      </c>
    </row>
    <row r="1793" spans="1:5" ht="15" thickBot="1" x14ac:dyDescent="0.35">
      <c r="A1793" s="173" t="s">
        <v>745</v>
      </c>
      <c r="B1793" s="107" t="s">
        <v>948</v>
      </c>
      <c r="C1793" s="7" t="s">
        <v>990</v>
      </c>
      <c r="D1793" s="7">
        <v>12.67</v>
      </c>
      <c r="E1793" s="24">
        <v>288</v>
      </c>
    </row>
    <row r="1794" spans="1:5" ht="15" thickBot="1" x14ac:dyDescent="0.35">
      <c r="A1794" s="173" t="s">
        <v>745</v>
      </c>
      <c r="B1794" s="107" t="s">
        <v>948</v>
      </c>
      <c r="C1794" s="7" t="s">
        <v>4431</v>
      </c>
      <c r="D1794" s="7">
        <v>10.45</v>
      </c>
      <c r="E1794" s="24">
        <v>299</v>
      </c>
    </row>
    <row r="1795" spans="1:5" ht="15" thickBot="1" x14ac:dyDescent="0.35">
      <c r="A1795" s="173" t="s">
        <v>745</v>
      </c>
      <c r="B1795" s="107" t="s">
        <v>948</v>
      </c>
      <c r="C1795" s="8" t="s">
        <v>4331</v>
      </c>
      <c r="D1795" s="8">
        <v>11.79</v>
      </c>
      <c r="E1795" s="25">
        <v>230</v>
      </c>
    </row>
    <row r="1796" spans="1:5" ht="15" thickBot="1" x14ac:dyDescent="0.35">
      <c r="A1796" s="173" t="s">
        <v>745</v>
      </c>
      <c r="B1796" s="107" t="s">
        <v>4333</v>
      </c>
      <c r="C1796" s="14" t="s">
        <v>4432</v>
      </c>
      <c r="D1796" s="14">
        <v>12.58</v>
      </c>
      <c r="E1796" s="23">
        <v>394</v>
      </c>
    </row>
    <row r="1797" spans="1:5" ht="15" thickBot="1" x14ac:dyDescent="0.35">
      <c r="A1797" s="173" t="s">
        <v>745</v>
      </c>
      <c r="B1797" s="107" t="s">
        <v>4333</v>
      </c>
      <c r="C1797" s="7" t="s">
        <v>4334</v>
      </c>
      <c r="D1797" s="7">
        <v>17.07</v>
      </c>
      <c r="E1797" s="24">
        <v>236</v>
      </c>
    </row>
    <row r="1798" spans="1:5" ht="15" thickBot="1" x14ac:dyDescent="0.35">
      <c r="A1798" s="173" t="s">
        <v>745</v>
      </c>
      <c r="B1798" s="107" t="s">
        <v>4333</v>
      </c>
      <c r="C1798" s="7" t="s">
        <v>4433</v>
      </c>
      <c r="D1798" s="7">
        <v>15.32</v>
      </c>
      <c r="E1798" s="24">
        <v>164</v>
      </c>
    </row>
    <row r="1799" spans="1:5" ht="15" thickBot="1" x14ac:dyDescent="0.35">
      <c r="A1799" s="173" t="s">
        <v>745</v>
      </c>
      <c r="B1799" s="107" t="s">
        <v>4333</v>
      </c>
      <c r="C1799" s="7" t="s">
        <v>4434</v>
      </c>
      <c r="D1799" s="7">
        <v>12.15</v>
      </c>
      <c r="E1799" s="24">
        <v>156</v>
      </c>
    </row>
    <row r="1800" spans="1:5" ht="15" thickBot="1" x14ac:dyDescent="0.35">
      <c r="A1800" s="173" t="s">
        <v>745</v>
      </c>
      <c r="B1800" s="107" t="s">
        <v>4333</v>
      </c>
      <c r="C1800" s="8" t="s">
        <v>4435</v>
      </c>
      <c r="D1800" s="8">
        <v>13.04</v>
      </c>
      <c r="E1800" s="25">
        <v>250</v>
      </c>
    </row>
    <row r="1801" spans="1:5" ht="15" thickBot="1" x14ac:dyDescent="0.35">
      <c r="A1801" s="173" t="s">
        <v>745</v>
      </c>
      <c r="B1801" s="107" t="s">
        <v>944</v>
      </c>
      <c r="C1801" s="14" t="s">
        <v>4436</v>
      </c>
      <c r="D1801" s="14">
        <v>9.2899999999999991</v>
      </c>
      <c r="E1801" s="23">
        <v>357</v>
      </c>
    </row>
    <row r="1802" spans="1:5" ht="15" thickBot="1" x14ac:dyDescent="0.35">
      <c r="A1802" s="173" t="s">
        <v>745</v>
      </c>
      <c r="B1802" s="107" t="s">
        <v>944</v>
      </c>
      <c r="C1802" s="7" t="s">
        <v>4437</v>
      </c>
      <c r="D1802" s="7">
        <v>10.08</v>
      </c>
      <c r="E1802" s="24">
        <v>400</v>
      </c>
    </row>
    <row r="1803" spans="1:5" ht="15" thickBot="1" x14ac:dyDescent="0.35">
      <c r="A1803" s="173" t="s">
        <v>745</v>
      </c>
      <c r="B1803" s="107" t="s">
        <v>944</v>
      </c>
      <c r="C1803" s="7" t="s">
        <v>973</v>
      </c>
      <c r="D1803" s="7">
        <v>14.39</v>
      </c>
      <c r="E1803" s="24">
        <v>225</v>
      </c>
    </row>
    <row r="1804" spans="1:5" ht="15" thickBot="1" x14ac:dyDescent="0.35">
      <c r="A1804" s="173" t="s">
        <v>745</v>
      </c>
      <c r="B1804" s="107" t="s">
        <v>944</v>
      </c>
      <c r="C1804" s="7" t="s">
        <v>968</v>
      </c>
      <c r="D1804" s="7">
        <v>14.8</v>
      </c>
      <c r="E1804" s="24">
        <v>327</v>
      </c>
    </row>
    <row r="1805" spans="1:5" ht="15" thickBot="1" x14ac:dyDescent="0.35">
      <c r="A1805" s="173" t="s">
        <v>745</v>
      </c>
      <c r="B1805" s="107" t="s">
        <v>944</v>
      </c>
      <c r="C1805" s="8" t="s">
        <v>971</v>
      </c>
      <c r="D1805" s="8">
        <v>15.22</v>
      </c>
      <c r="E1805" s="25">
        <v>295</v>
      </c>
    </row>
    <row r="1806" spans="1:5" ht="15" thickBot="1" x14ac:dyDescent="0.35">
      <c r="A1806" s="173" t="s">
        <v>745</v>
      </c>
      <c r="B1806" s="107" t="s">
        <v>943</v>
      </c>
      <c r="C1806" s="14" t="s">
        <v>4438</v>
      </c>
      <c r="D1806" s="14">
        <v>18.72</v>
      </c>
      <c r="E1806" s="23">
        <v>336</v>
      </c>
    </row>
    <row r="1807" spans="1:5" ht="15" thickBot="1" x14ac:dyDescent="0.35">
      <c r="A1807" s="173" t="s">
        <v>745</v>
      </c>
      <c r="B1807" s="107" t="s">
        <v>943</v>
      </c>
      <c r="C1807" s="7" t="s">
        <v>962</v>
      </c>
      <c r="D1807" s="7">
        <v>24.21</v>
      </c>
      <c r="E1807" s="24">
        <v>183</v>
      </c>
    </row>
    <row r="1808" spans="1:5" ht="15" thickBot="1" x14ac:dyDescent="0.35">
      <c r="A1808" s="173" t="s">
        <v>745</v>
      </c>
      <c r="B1808" s="107" t="s">
        <v>943</v>
      </c>
      <c r="C1808" s="8" t="s">
        <v>4439</v>
      </c>
      <c r="D1808" s="8">
        <v>10.64</v>
      </c>
      <c r="E1808" s="25">
        <v>431</v>
      </c>
    </row>
    <row r="1809" spans="1:5" ht="15" thickBot="1" x14ac:dyDescent="0.35">
      <c r="A1809" s="173" t="s">
        <v>745</v>
      </c>
      <c r="B1809" s="34" t="s">
        <v>4339</v>
      </c>
      <c r="C1809" s="67" t="s">
        <v>4437</v>
      </c>
      <c r="D1809" s="67">
        <v>20.440000000000001</v>
      </c>
      <c r="E1809" s="75">
        <v>101</v>
      </c>
    </row>
    <row r="1810" spans="1:5" ht="15" thickBot="1" x14ac:dyDescent="0.35">
      <c r="A1810" s="173" t="s">
        <v>745</v>
      </c>
      <c r="B1810" s="107" t="s">
        <v>460</v>
      </c>
      <c r="C1810" s="7" t="s">
        <v>958</v>
      </c>
      <c r="D1810" s="7">
        <v>23.02</v>
      </c>
      <c r="E1810" s="24">
        <v>92</v>
      </c>
    </row>
    <row r="1811" spans="1:5" ht="15" thickBot="1" x14ac:dyDescent="0.35">
      <c r="A1811" s="173" t="s">
        <v>745</v>
      </c>
      <c r="B1811" s="107" t="s">
        <v>460</v>
      </c>
      <c r="C1811" s="7" t="s">
        <v>957</v>
      </c>
      <c r="D1811" s="7">
        <v>24.22</v>
      </c>
      <c r="E1811" s="24">
        <v>117</v>
      </c>
    </row>
    <row r="1812" spans="1:5" ht="15" thickBot="1" x14ac:dyDescent="0.35">
      <c r="A1812" s="173" t="s">
        <v>745</v>
      </c>
      <c r="B1812" s="107" t="s">
        <v>460</v>
      </c>
      <c r="C1812" s="68" t="s">
        <v>4440</v>
      </c>
      <c r="D1812" s="68">
        <v>25.99</v>
      </c>
      <c r="E1812" s="77">
        <v>56</v>
      </c>
    </row>
    <row r="1813" spans="1:5" ht="15" thickBot="1" x14ac:dyDescent="0.35">
      <c r="A1813" s="173" t="s">
        <v>760</v>
      </c>
      <c r="B1813" s="71" t="s">
        <v>1049</v>
      </c>
      <c r="C1813" s="72" t="s">
        <v>1245</v>
      </c>
      <c r="D1813" s="72">
        <v>15.75</v>
      </c>
      <c r="E1813" s="74">
        <v>2040</v>
      </c>
    </row>
    <row r="1814" spans="1:5" ht="15" thickBot="1" x14ac:dyDescent="0.35">
      <c r="A1814" s="173" t="s">
        <v>804</v>
      </c>
      <c r="B1814" s="130" t="s">
        <v>4443</v>
      </c>
      <c r="C1814" s="66" t="s">
        <v>4444</v>
      </c>
      <c r="D1814" s="66">
        <v>23.78</v>
      </c>
      <c r="E1814" s="76">
        <v>6</v>
      </c>
    </row>
    <row r="1815" spans="1:5" ht="15" thickBot="1" x14ac:dyDescent="0.35">
      <c r="A1815" s="173" t="s">
        <v>804</v>
      </c>
      <c r="B1815" s="130" t="s">
        <v>4443</v>
      </c>
      <c r="C1815" s="7" t="s">
        <v>4445</v>
      </c>
      <c r="D1815" s="7">
        <v>21.24</v>
      </c>
      <c r="E1815" s="24">
        <v>48</v>
      </c>
    </row>
    <row r="1816" spans="1:5" ht="15" thickBot="1" x14ac:dyDescent="0.35">
      <c r="A1816" s="173" t="s">
        <v>804</v>
      </c>
      <c r="B1816" s="130" t="s">
        <v>4443</v>
      </c>
      <c r="C1816" s="8" t="s">
        <v>4446</v>
      </c>
      <c r="D1816" s="8">
        <v>20.84</v>
      </c>
      <c r="E1816" s="25">
        <v>134</v>
      </c>
    </row>
    <row r="1817" spans="1:5" ht="15" thickBot="1" x14ac:dyDescent="0.35">
      <c r="A1817" s="173" t="s">
        <v>804</v>
      </c>
      <c r="B1817" s="107" t="s">
        <v>4447</v>
      </c>
      <c r="C1817" s="14" t="s">
        <v>4448</v>
      </c>
      <c r="D1817" s="14">
        <v>22.13</v>
      </c>
      <c r="E1817" s="23">
        <v>103</v>
      </c>
    </row>
    <row r="1818" spans="1:5" ht="15" thickBot="1" x14ac:dyDescent="0.35">
      <c r="A1818" s="173" t="s">
        <v>804</v>
      </c>
      <c r="B1818" s="107" t="s">
        <v>4447</v>
      </c>
      <c r="C1818" s="7" t="s">
        <v>4449</v>
      </c>
      <c r="D1818" s="7">
        <v>20.77</v>
      </c>
      <c r="E1818" s="24">
        <v>181</v>
      </c>
    </row>
    <row r="1819" spans="1:5" ht="15" thickBot="1" x14ac:dyDescent="0.35">
      <c r="A1819" s="173" t="s">
        <v>804</v>
      </c>
      <c r="B1819" s="107" t="s">
        <v>4447</v>
      </c>
      <c r="C1819" s="7" t="s">
        <v>4450</v>
      </c>
      <c r="D1819" s="7">
        <v>19.920000000000002</v>
      </c>
      <c r="E1819" s="24">
        <v>210</v>
      </c>
    </row>
    <row r="1820" spans="1:5" ht="15" thickBot="1" x14ac:dyDescent="0.35">
      <c r="A1820" s="173" t="s">
        <v>804</v>
      </c>
      <c r="B1820" s="107" t="s">
        <v>4447</v>
      </c>
      <c r="C1820" s="7" t="s">
        <v>4451</v>
      </c>
      <c r="D1820" s="7">
        <v>19.21</v>
      </c>
      <c r="E1820" s="24">
        <v>477</v>
      </c>
    </row>
    <row r="1821" spans="1:5" ht="15" thickBot="1" x14ac:dyDescent="0.35">
      <c r="A1821" s="173" t="s">
        <v>804</v>
      </c>
      <c r="B1821" s="107" t="s">
        <v>4447</v>
      </c>
      <c r="C1821" s="7" t="s">
        <v>4452</v>
      </c>
      <c r="D1821" s="7">
        <v>19.11</v>
      </c>
      <c r="E1821" s="24">
        <v>533</v>
      </c>
    </row>
    <row r="1822" spans="1:5" ht="15" thickBot="1" x14ac:dyDescent="0.35">
      <c r="A1822" s="173" t="s">
        <v>804</v>
      </c>
      <c r="B1822" s="107" t="s">
        <v>4447</v>
      </c>
      <c r="C1822" s="8" t="s">
        <v>4453</v>
      </c>
      <c r="D1822" s="8">
        <v>21.58</v>
      </c>
      <c r="E1822" s="25">
        <v>162</v>
      </c>
    </row>
    <row r="1823" spans="1:5" ht="15" thickBot="1" x14ac:dyDescent="0.35">
      <c r="A1823" s="173" t="s">
        <v>804</v>
      </c>
      <c r="B1823" s="107" t="s">
        <v>4454</v>
      </c>
      <c r="C1823" s="14" t="s">
        <v>4455</v>
      </c>
      <c r="D1823" s="14">
        <v>23.24</v>
      </c>
      <c r="E1823" s="23">
        <v>38</v>
      </c>
    </row>
    <row r="1824" spans="1:5" ht="15" thickBot="1" x14ac:dyDescent="0.35">
      <c r="A1824" s="173" t="s">
        <v>804</v>
      </c>
      <c r="B1824" s="107" t="s">
        <v>4454</v>
      </c>
      <c r="C1824" s="7" t="s">
        <v>4456</v>
      </c>
      <c r="D1824" s="7">
        <v>17.98</v>
      </c>
      <c r="E1824" s="24">
        <v>233</v>
      </c>
    </row>
    <row r="1825" spans="1:5" ht="15" thickBot="1" x14ac:dyDescent="0.35">
      <c r="A1825" s="173" t="s">
        <v>804</v>
      </c>
      <c r="B1825" s="107" t="s">
        <v>4454</v>
      </c>
      <c r="C1825" s="7" t="s">
        <v>4457</v>
      </c>
      <c r="D1825" s="7">
        <v>16.8</v>
      </c>
      <c r="E1825" s="24">
        <v>700</v>
      </c>
    </row>
    <row r="1826" spans="1:5" ht="15" thickBot="1" x14ac:dyDescent="0.35">
      <c r="A1826" s="173" t="s">
        <v>804</v>
      </c>
      <c r="B1826" s="107" t="s">
        <v>4454</v>
      </c>
      <c r="C1826" s="8" t="s">
        <v>4458</v>
      </c>
      <c r="D1826" s="8">
        <v>17.809999999999999</v>
      </c>
      <c r="E1826" s="25">
        <v>372</v>
      </c>
    </row>
    <row r="1827" spans="1:5" ht="15" thickBot="1" x14ac:dyDescent="0.35">
      <c r="A1827" s="173" t="s">
        <v>804</v>
      </c>
      <c r="B1827" s="107" t="s">
        <v>442</v>
      </c>
      <c r="C1827" s="14" t="s">
        <v>4459</v>
      </c>
      <c r="D1827" s="14">
        <v>26.15</v>
      </c>
      <c r="E1827" s="23">
        <v>138</v>
      </c>
    </row>
    <row r="1828" spans="1:5" ht="15" thickBot="1" x14ac:dyDescent="0.35">
      <c r="A1828" s="173" t="s">
        <v>804</v>
      </c>
      <c r="B1828" s="107" t="s">
        <v>442</v>
      </c>
      <c r="C1828" s="7" t="s">
        <v>4460</v>
      </c>
      <c r="D1828" s="7">
        <v>23.8</v>
      </c>
      <c r="E1828" s="24">
        <v>287</v>
      </c>
    </row>
    <row r="1829" spans="1:5" ht="15" thickBot="1" x14ac:dyDescent="0.35">
      <c r="A1829" s="173" t="s">
        <v>804</v>
      </c>
      <c r="B1829" s="107" t="s">
        <v>442</v>
      </c>
      <c r="C1829" s="7" t="s">
        <v>4461</v>
      </c>
      <c r="D1829" s="7">
        <v>23.44</v>
      </c>
      <c r="E1829" s="24">
        <v>185</v>
      </c>
    </row>
    <row r="1830" spans="1:5" ht="15" thickBot="1" x14ac:dyDescent="0.35">
      <c r="A1830" s="173" t="s">
        <v>804</v>
      </c>
      <c r="B1830" s="107" t="s">
        <v>442</v>
      </c>
      <c r="C1830" s="8" t="s">
        <v>4462</v>
      </c>
      <c r="D1830" s="8">
        <v>21.89</v>
      </c>
      <c r="E1830" s="25">
        <v>644</v>
      </c>
    </row>
    <row r="1831" spans="1:5" ht="15" thickBot="1" x14ac:dyDescent="0.35">
      <c r="A1831" s="173" t="s">
        <v>804</v>
      </c>
      <c r="B1831" s="64" t="s">
        <v>396</v>
      </c>
      <c r="C1831" s="68" t="s">
        <v>4463</v>
      </c>
      <c r="D1831" s="68">
        <v>16.8</v>
      </c>
      <c r="E1831" s="77">
        <v>522</v>
      </c>
    </row>
    <row r="1832" spans="1:5" ht="15" thickBot="1" x14ac:dyDescent="0.35">
      <c r="A1832" s="175" t="s">
        <v>817</v>
      </c>
      <c r="B1832" s="130" t="s">
        <v>1087</v>
      </c>
      <c r="C1832" s="66" t="s">
        <v>4465</v>
      </c>
      <c r="D1832" s="66">
        <v>25.78</v>
      </c>
      <c r="E1832" s="76">
        <v>3076</v>
      </c>
    </row>
    <row r="1833" spans="1:5" ht="15" thickBot="1" x14ac:dyDescent="0.35">
      <c r="A1833" s="175" t="s">
        <v>817</v>
      </c>
      <c r="B1833" s="130" t="s">
        <v>1087</v>
      </c>
      <c r="C1833" s="7" t="s">
        <v>4466</v>
      </c>
      <c r="D1833" s="7">
        <v>25.33</v>
      </c>
      <c r="E1833" s="24">
        <v>2204</v>
      </c>
    </row>
    <row r="1834" spans="1:5" ht="15" thickBot="1" x14ac:dyDescent="0.35">
      <c r="A1834" s="175" t="s">
        <v>817</v>
      </c>
      <c r="B1834" s="130" t="s">
        <v>1087</v>
      </c>
      <c r="C1834" s="7" t="s">
        <v>1712</v>
      </c>
      <c r="D1834" s="7">
        <v>24.45</v>
      </c>
      <c r="E1834" s="24">
        <v>2543</v>
      </c>
    </row>
    <row r="1835" spans="1:5" ht="15" thickBot="1" x14ac:dyDescent="0.35">
      <c r="A1835" s="175" t="s">
        <v>817</v>
      </c>
      <c r="B1835" s="130" t="s">
        <v>1087</v>
      </c>
      <c r="C1835" s="7" t="s">
        <v>4467</v>
      </c>
      <c r="D1835" s="7">
        <v>24.34</v>
      </c>
      <c r="E1835" s="24">
        <v>1828</v>
      </c>
    </row>
    <row r="1836" spans="1:5" ht="15" thickBot="1" x14ac:dyDescent="0.35">
      <c r="A1836" s="175" t="s">
        <v>817</v>
      </c>
      <c r="B1836" s="130" t="s">
        <v>1087</v>
      </c>
      <c r="C1836" s="16" t="s">
        <v>4302</v>
      </c>
      <c r="D1836" s="7">
        <v>26.58</v>
      </c>
      <c r="E1836" s="24">
        <v>2570</v>
      </c>
    </row>
    <row r="1837" spans="1:5" ht="15" thickBot="1" x14ac:dyDescent="0.35">
      <c r="A1837" s="175" t="s">
        <v>817</v>
      </c>
      <c r="B1837" s="130" t="s">
        <v>1087</v>
      </c>
      <c r="C1837" s="16" t="s">
        <v>1090</v>
      </c>
      <c r="D1837" s="7">
        <v>26.56</v>
      </c>
      <c r="E1837" s="24">
        <v>2884</v>
      </c>
    </row>
    <row r="1838" spans="1:5" ht="15" thickBot="1" x14ac:dyDescent="0.35">
      <c r="A1838" s="175" t="s">
        <v>817</v>
      </c>
      <c r="B1838" s="130" t="s">
        <v>1087</v>
      </c>
      <c r="C1838" s="16" t="s">
        <v>1089</v>
      </c>
      <c r="D1838" s="7">
        <v>26.75</v>
      </c>
      <c r="E1838" s="24">
        <v>3359</v>
      </c>
    </row>
    <row r="1839" spans="1:5" ht="15" thickBot="1" x14ac:dyDescent="0.35">
      <c r="A1839" s="175" t="s">
        <v>817</v>
      </c>
      <c r="B1839" s="130" t="s">
        <v>1087</v>
      </c>
      <c r="C1839" s="7" t="s">
        <v>4468</v>
      </c>
      <c r="D1839" s="7">
        <v>26.65</v>
      </c>
      <c r="E1839" s="24">
        <v>2166</v>
      </c>
    </row>
    <row r="1840" spans="1:5" ht="15" thickBot="1" x14ac:dyDescent="0.35">
      <c r="A1840" s="175" t="s">
        <v>817</v>
      </c>
      <c r="B1840" s="130" t="s">
        <v>1087</v>
      </c>
      <c r="C1840" s="7" t="s">
        <v>4469</v>
      </c>
      <c r="D1840" s="7">
        <v>25.9</v>
      </c>
      <c r="E1840" s="24">
        <v>2917</v>
      </c>
    </row>
    <row r="1841" spans="1:5" ht="15" thickBot="1" x14ac:dyDescent="0.35">
      <c r="A1841" s="175" t="s">
        <v>817</v>
      </c>
      <c r="B1841" s="130" t="s">
        <v>1087</v>
      </c>
      <c r="C1841" s="16" t="s">
        <v>4303</v>
      </c>
      <c r="D1841" s="7">
        <v>27.4</v>
      </c>
      <c r="E1841" s="24">
        <v>2627</v>
      </c>
    </row>
    <row r="1842" spans="1:5" ht="15" thickBot="1" x14ac:dyDescent="0.35">
      <c r="A1842" s="175" t="s">
        <v>817</v>
      </c>
      <c r="B1842" s="130" t="s">
        <v>1087</v>
      </c>
      <c r="C1842" s="7" t="s">
        <v>4470</v>
      </c>
      <c r="D1842" s="7">
        <v>27.84</v>
      </c>
      <c r="E1842" s="24">
        <v>2502</v>
      </c>
    </row>
    <row r="1843" spans="1:5" ht="15" thickBot="1" x14ac:dyDescent="0.35">
      <c r="A1843" s="175" t="s">
        <v>817</v>
      </c>
      <c r="B1843" s="130" t="s">
        <v>1087</v>
      </c>
      <c r="C1843" s="81" t="s">
        <v>1120</v>
      </c>
      <c r="D1843" s="8">
        <v>25.52</v>
      </c>
      <c r="E1843" s="25">
        <v>2518</v>
      </c>
    </row>
    <row r="1844" spans="1:5" ht="15" thickBot="1" x14ac:dyDescent="0.35">
      <c r="A1844" s="175" t="s">
        <v>817</v>
      </c>
      <c r="B1844" s="107" t="s">
        <v>1093</v>
      </c>
      <c r="C1844" s="14" t="s">
        <v>1095</v>
      </c>
      <c r="D1844" s="14">
        <v>25.8</v>
      </c>
      <c r="E1844" s="23">
        <v>2642</v>
      </c>
    </row>
    <row r="1845" spans="1:5" ht="15" thickBot="1" x14ac:dyDescent="0.35">
      <c r="A1845" s="175" t="s">
        <v>817</v>
      </c>
      <c r="B1845" s="107" t="s">
        <v>1093</v>
      </c>
      <c r="C1845" s="7" t="s">
        <v>1094</v>
      </c>
      <c r="D1845" s="7">
        <v>26.02</v>
      </c>
      <c r="E1845" s="24">
        <v>3542</v>
      </c>
    </row>
    <row r="1846" spans="1:5" ht="15" thickBot="1" x14ac:dyDescent="0.35">
      <c r="A1846" s="175" t="s">
        <v>817</v>
      </c>
      <c r="B1846" s="107" t="s">
        <v>1093</v>
      </c>
      <c r="C1846" s="7" t="s">
        <v>4297</v>
      </c>
      <c r="D1846" s="7">
        <v>27.58</v>
      </c>
      <c r="E1846" s="24">
        <v>2598</v>
      </c>
    </row>
    <row r="1847" spans="1:5" ht="15" thickBot="1" x14ac:dyDescent="0.35">
      <c r="A1847" s="175" t="s">
        <v>817</v>
      </c>
      <c r="B1847" s="107" t="s">
        <v>1093</v>
      </c>
      <c r="C1847" s="8" t="s">
        <v>4471</v>
      </c>
      <c r="D1847" s="8">
        <v>26.49</v>
      </c>
      <c r="E1847" s="25">
        <v>2843</v>
      </c>
    </row>
    <row r="1848" spans="1:5" ht="15" thickBot="1" x14ac:dyDescent="0.35">
      <c r="A1848" s="175" t="s">
        <v>817</v>
      </c>
      <c r="B1848" s="34" t="s">
        <v>1298</v>
      </c>
      <c r="C1848" s="67" t="s">
        <v>4472</v>
      </c>
      <c r="D1848" s="67">
        <v>26.45</v>
      </c>
      <c r="E1848" s="75">
        <v>2633</v>
      </c>
    </row>
    <row r="1849" spans="1:5" ht="15" thickBot="1" x14ac:dyDescent="0.35">
      <c r="A1849" s="175" t="s">
        <v>817</v>
      </c>
      <c r="B1849" s="107" t="s">
        <v>1102</v>
      </c>
      <c r="C1849" s="14" t="s">
        <v>1110</v>
      </c>
      <c r="D1849" s="14">
        <v>27.93</v>
      </c>
      <c r="E1849" s="23">
        <v>2418</v>
      </c>
    </row>
    <row r="1850" spans="1:5" ht="15" thickBot="1" x14ac:dyDescent="0.35">
      <c r="A1850" s="175" t="s">
        <v>817</v>
      </c>
      <c r="B1850" s="107" t="s">
        <v>1102</v>
      </c>
      <c r="C1850" s="7" t="s">
        <v>1107</v>
      </c>
      <c r="D1850" s="7">
        <v>27.26</v>
      </c>
      <c r="E1850" s="24">
        <v>2831</v>
      </c>
    </row>
    <row r="1851" spans="1:5" ht="15" thickBot="1" x14ac:dyDescent="0.35">
      <c r="A1851" s="175" t="s">
        <v>817</v>
      </c>
      <c r="B1851" s="107" t="s">
        <v>1102</v>
      </c>
      <c r="C1851" s="7" t="s">
        <v>1105</v>
      </c>
      <c r="D1851" s="7">
        <v>27.53</v>
      </c>
      <c r="E1851" s="24">
        <v>1726</v>
      </c>
    </row>
    <row r="1852" spans="1:5" ht="15" thickBot="1" x14ac:dyDescent="0.35">
      <c r="A1852" s="175" t="s">
        <v>817</v>
      </c>
      <c r="B1852" s="107" t="s">
        <v>1102</v>
      </c>
      <c r="C1852" s="7" t="s">
        <v>1713</v>
      </c>
      <c r="D1852" s="7">
        <v>23.87</v>
      </c>
      <c r="E1852" s="24">
        <v>1355</v>
      </c>
    </row>
    <row r="1853" spans="1:5" ht="15" thickBot="1" x14ac:dyDescent="0.35">
      <c r="A1853" s="175" t="s">
        <v>817</v>
      </c>
      <c r="B1853" s="107" t="s">
        <v>1102</v>
      </c>
      <c r="C1853" s="8" t="s">
        <v>4473</v>
      </c>
      <c r="D1853" s="8">
        <v>27.07</v>
      </c>
      <c r="E1853" s="25">
        <v>1479</v>
      </c>
    </row>
    <row r="1854" spans="1:5" ht="15" thickBot="1" x14ac:dyDescent="0.35">
      <c r="A1854" s="175" t="s">
        <v>817</v>
      </c>
      <c r="B1854" s="107" t="s">
        <v>4311</v>
      </c>
      <c r="C1854" s="14" t="s">
        <v>4474</v>
      </c>
      <c r="D1854" s="14">
        <v>25.94</v>
      </c>
      <c r="E1854" s="23">
        <v>1685</v>
      </c>
    </row>
    <row r="1855" spans="1:5" ht="15" thickBot="1" x14ac:dyDescent="0.35">
      <c r="A1855" s="175" t="s">
        <v>817</v>
      </c>
      <c r="B1855" s="107" t="s">
        <v>4311</v>
      </c>
      <c r="C1855" s="7" t="s">
        <v>4475</v>
      </c>
      <c r="D1855" s="7">
        <v>24.22</v>
      </c>
      <c r="E1855" s="24">
        <v>2120</v>
      </c>
    </row>
    <row r="1856" spans="1:5" ht="15" thickBot="1" x14ac:dyDescent="0.35">
      <c r="A1856" s="175" t="s">
        <v>817</v>
      </c>
      <c r="B1856" s="107" t="s">
        <v>4311</v>
      </c>
      <c r="C1856" s="8" t="s">
        <v>4476</v>
      </c>
      <c r="D1856" s="8">
        <v>24.78</v>
      </c>
      <c r="E1856" s="25">
        <v>1829</v>
      </c>
    </row>
    <row r="1857" spans="1:5" ht="15" thickBot="1" x14ac:dyDescent="0.35">
      <c r="A1857" s="175" t="s">
        <v>817</v>
      </c>
      <c r="B1857" s="107" t="s">
        <v>3931</v>
      </c>
      <c r="C1857" s="14" t="s">
        <v>4477</v>
      </c>
      <c r="D1857" s="14">
        <v>14.04</v>
      </c>
      <c r="E1857" s="23">
        <v>1316</v>
      </c>
    </row>
    <row r="1858" spans="1:5" ht="15" thickBot="1" x14ac:dyDescent="0.35">
      <c r="A1858" s="175" t="s">
        <v>817</v>
      </c>
      <c r="B1858" s="107" t="s">
        <v>3931</v>
      </c>
      <c r="C1858" s="7" t="s">
        <v>4478</v>
      </c>
      <c r="D1858" s="7">
        <v>24.11</v>
      </c>
      <c r="E1858" s="24">
        <v>1266</v>
      </c>
    </row>
    <row r="1859" spans="1:5" ht="15" thickBot="1" x14ac:dyDescent="0.35">
      <c r="A1859" s="175" t="s">
        <v>817</v>
      </c>
      <c r="B1859" s="107" t="s">
        <v>3931</v>
      </c>
      <c r="C1859" s="7" t="s">
        <v>4479</v>
      </c>
      <c r="D1859" s="7">
        <v>18.37</v>
      </c>
      <c r="E1859" s="24">
        <v>496</v>
      </c>
    </row>
    <row r="1860" spans="1:5" ht="15" thickBot="1" x14ac:dyDescent="0.35">
      <c r="A1860" s="175" t="s">
        <v>817</v>
      </c>
      <c r="B1860" s="107" t="s">
        <v>3931</v>
      </c>
      <c r="C1860" s="7" t="s">
        <v>4275</v>
      </c>
      <c r="D1860" s="7">
        <v>24.42</v>
      </c>
      <c r="E1860" s="24">
        <v>2059</v>
      </c>
    </row>
    <row r="1861" spans="1:5" ht="15" thickBot="1" x14ac:dyDescent="0.35">
      <c r="A1861" s="175" t="s">
        <v>817</v>
      </c>
      <c r="B1861" s="107" t="s">
        <v>3931</v>
      </c>
      <c r="C1861" s="8" t="s">
        <v>4480</v>
      </c>
      <c r="D1861" s="8">
        <v>17.07</v>
      </c>
      <c r="E1861" s="25">
        <v>1858</v>
      </c>
    </row>
    <row r="1862" spans="1:5" ht="15" thickBot="1" x14ac:dyDescent="0.35">
      <c r="A1862" s="175" t="s">
        <v>817</v>
      </c>
      <c r="B1862" s="107" t="s">
        <v>1062</v>
      </c>
      <c r="C1862" s="7" t="s">
        <v>4481</v>
      </c>
      <c r="D1862" s="7">
        <v>30.42</v>
      </c>
      <c r="E1862" s="24">
        <v>1545</v>
      </c>
    </row>
    <row r="1863" spans="1:5" ht="15" thickBot="1" x14ac:dyDescent="0.35">
      <c r="A1863" s="175" t="s">
        <v>817</v>
      </c>
      <c r="B1863" s="107" t="s">
        <v>1062</v>
      </c>
      <c r="C1863" s="7" t="s">
        <v>4482</v>
      </c>
      <c r="D1863" s="7">
        <v>26.46</v>
      </c>
      <c r="E1863" s="24">
        <v>575</v>
      </c>
    </row>
    <row r="1864" spans="1:5" ht="15" thickBot="1" x14ac:dyDescent="0.35">
      <c r="A1864" s="175" t="s">
        <v>817</v>
      </c>
      <c r="B1864" s="107" t="s">
        <v>1062</v>
      </c>
      <c r="C1864" s="7" t="s">
        <v>4483</v>
      </c>
      <c r="D1864" s="7">
        <v>29.72</v>
      </c>
      <c r="E1864" s="24">
        <v>3457</v>
      </c>
    </row>
    <row r="1865" spans="1:5" ht="15" thickBot="1" x14ac:dyDescent="0.35">
      <c r="A1865" s="175" t="s">
        <v>817</v>
      </c>
      <c r="B1865" s="107" t="s">
        <v>1062</v>
      </c>
      <c r="C1865" s="68" t="s">
        <v>4484</v>
      </c>
      <c r="D1865" s="68">
        <v>31.61</v>
      </c>
      <c r="E1865" s="77">
        <v>195</v>
      </c>
    </row>
    <row r="1866" spans="1:5" ht="15" thickBot="1" x14ac:dyDescent="0.35">
      <c r="A1866" s="173" t="s">
        <v>876</v>
      </c>
      <c r="B1866" s="130" t="s">
        <v>4486</v>
      </c>
      <c r="C1866" s="66" t="s">
        <v>4487</v>
      </c>
      <c r="D1866" s="66">
        <v>25.7</v>
      </c>
      <c r="E1866" s="76">
        <v>1601</v>
      </c>
    </row>
    <row r="1867" spans="1:5" ht="15" thickBot="1" x14ac:dyDescent="0.35">
      <c r="A1867" s="173" t="s">
        <v>876</v>
      </c>
      <c r="B1867" s="130" t="s">
        <v>4486</v>
      </c>
      <c r="C1867" s="7" t="s">
        <v>4488</v>
      </c>
      <c r="D1867" s="7">
        <v>25.29</v>
      </c>
      <c r="E1867" s="24">
        <v>1551</v>
      </c>
    </row>
    <row r="1868" spans="1:5" ht="15" thickBot="1" x14ac:dyDescent="0.35">
      <c r="A1868" s="173" t="s">
        <v>876</v>
      </c>
      <c r="B1868" s="130" t="s">
        <v>4486</v>
      </c>
      <c r="C1868" s="7" t="s">
        <v>4489</v>
      </c>
      <c r="D1868" s="7">
        <v>25.28</v>
      </c>
      <c r="E1868" s="24">
        <v>1455</v>
      </c>
    </row>
    <row r="1869" spans="1:5" ht="15" thickBot="1" x14ac:dyDescent="0.35">
      <c r="A1869" s="173" t="s">
        <v>876</v>
      </c>
      <c r="B1869" s="130" t="s">
        <v>4486</v>
      </c>
      <c r="C1869" s="68" t="s">
        <v>4490</v>
      </c>
      <c r="D1869" s="68">
        <v>25.42</v>
      </c>
      <c r="E1869" s="77">
        <v>1184</v>
      </c>
    </row>
    <row r="1870" spans="1:5" ht="15" thickBot="1" x14ac:dyDescent="0.35">
      <c r="A1870" s="173" t="s">
        <v>882</v>
      </c>
      <c r="B1870" s="130" t="s">
        <v>1087</v>
      </c>
      <c r="C1870" s="79" t="s">
        <v>1089</v>
      </c>
      <c r="D1870" s="66">
        <v>26.75</v>
      </c>
      <c r="E1870" s="76">
        <v>3359</v>
      </c>
    </row>
    <row r="1871" spans="1:5" ht="15" thickBot="1" x14ac:dyDescent="0.35">
      <c r="A1871" s="173" t="s">
        <v>882</v>
      </c>
      <c r="B1871" s="130" t="s">
        <v>1087</v>
      </c>
      <c r="C1871" s="81" t="s">
        <v>1091</v>
      </c>
      <c r="D1871" s="8">
        <v>26.32</v>
      </c>
      <c r="E1871" s="25">
        <v>2699</v>
      </c>
    </row>
    <row r="1872" spans="1:5" ht="15" thickBot="1" x14ac:dyDescent="0.35">
      <c r="A1872" s="173" t="s">
        <v>882</v>
      </c>
      <c r="B1872" s="107" t="s">
        <v>1093</v>
      </c>
      <c r="C1872" s="14" t="s">
        <v>1095</v>
      </c>
      <c r="D1872" s="14">
        <v>25.8</v>
      </c>
      <c r="E1872" s="23">
        <v>2642</v>
      </c>
    </row>
    <row r="1873" spans="1:5" ht="15" thickBot="1" x14ac:dyDescent="0.35">
      <c r="A1873" s="173" t="s">
        <v>882</v>
      </c>
      <c r="B1873" s="107" t="s">
        <v>1093</v>
      </c>
      <c r="C1873" s="68" t="s">
        <v>1094</v>
      </c>
      <c r="D1873" s="68">
        <v>26.02</v>
      </c>
      <c r="E1873" s="77">
        <v>3542</v>
      </c>
    </row>
    <row r="1874" spans="1:5" ht="15" thickBot="1" x14ac:dyDescent="0.35">
      <c r="A1874" s="173" t="s">
        <v>893</v>
      </c>
      <c r="B1874" s="71" t="s">
        <v>430</v>
      </c>
      <c r="C1874" s="72" t="s">
        <v>1545</v>
      </c>
      <c r="D1874" s="72">
        <v>26.92</v>
      </c>
      <c r="E1874" s="74">
        <v>2217</v>
      </c>
    </row>
    <row r="1875" spans="1:5" ht="15" thickBot="1" x14ac:dyDescent="0.35">
      <c r="A1875" s="173" t="s">
        <v>915</v>
      </c>
      <c r="B1875" s="82" t="s">
        <v>1702</v>
      </c>
      <c r="C1875" s="143" t="s">
        <v>4494</v>
      </c>
      <c r="D1875" s="83">
        <v>25.51</v>
      </c>
      <c r="E1875" s="129">
        <v>43</v>
      </c>
    </row>
    <row r="1876" spans="1:5" ht="15" thickBot="1" x14ac:dyDescent="0.35">
      <c r="A1876" s="173" t="s">
        <v>915</v>
      </c>
      <c r="B1876" s="34" t="s">
        <v>1668</v>
      </c>
      <c r="C1876" s="67" t="s">
        <v>1669</v>
      </c>
      <c r="D1876" s="67">
        <v>28.35</v>
      </c>
      <c r="E1876" s="75">
        <v>1034</v>
      </c>
    </row>
    <row r="1877" spans="1:5" ht="15" thickBot="1" x14ac:dyDescent="0.35">
      <c r="A1877" s="173" t="s">
        <v>915</v>
      </c>
      <c r="B1877" s="34" t="s">
        <v>1665</v>
      </c>
      <c r="C1877" s="67" t="s">
        <v>4495</v>
      </c>
      <c r="D1877" s="67">
        <v>30.3</v>
      </c>
      <c r="E1877" s="75">
        <v>577</v>
      </c>
    </row>
    <row r="1878" spans="1:5" ht="15" thickBot="1" x14ac:dyDescent="0.35">
      <c r="A1878" s="173" t="s">
        <v>915</v>
      </c>
      <c r="B1878" s="34" t="s">
        <v>491</v>
      </c>
      <c r="C1878" s="67" t="s">
        <v>1659</v>
      </c>
      <c r="D1878" s="67">
        <v>27.76</v>
      </c>
      <c r="E1878" s="75">
        <v>715</v>
      </c>
    </row>
    <row r="1879" spans="1:5" ht="15" thickBot="1" x14ac:dyDescent="0.35">
      <c r="A1879" s="173" t="s">
        <v>915</v>
      </c>
      <c r="B1879" s="64" t="s">
        <v>1656</v>
      </c>
      <c r="C1879" s="68" t="s">
        <v>4496</v>
      </c>
      <c r="D1879" s="68">
        <v>27.2</v>
      </c>
      <c r="E1879" s="77">
        <v>57</v>
      </c>
    </row>
    <row r="1880" spans="1:5" ht="15" thickBot="1" x14ac:dyDescent="0.35">
      <c r="A1880" s="173" t="s">
        <v>1282</v>
      </c>
      <c r="B1880" s="130" t="s">
        <v>1296</v>
      </c>
      <c r="C1880" s="66" t="s">
        <v>1297</v>
      </c>
      <c r="D1880" s="66">
        <v>25.64</v>
      </c>
      <c r="E1880" s="76">
        <v>2594</v>
      </c>
    </row>
    <row r="1881" spans="1:5" ht="15" thickBot="1" x14ac:dyDescent="0.35">
      <c r="A1881" s="173" t="s">
        <v>1282</v>
      </c>
      <c r="B1881" s="130" t="s">
        <v>1296</v>
      </c>
      <c r="C1881" s="68" t="s">
        <v>494</v>
      </c>
      <c r="D1881" s="68">
        <v>25.04</v>
      </c>
      <c r="E1881" s="77">
        <v>2357</v>
      </c>
    </row>
    <row r="1882" spans="1:5" ht="15" thickBot="1" x14ac:dyDescent="0.35">
      <c r="A1882" s="173" t="s">
        <v>1479</v>
      </c>
      <c r="B1882" s="130" t="s">
        <v>1058</v>
      </c>
      <c r="C1882" s="66" t="s">
        <v>1058</v>
      </c>
      <c r="D1882" s="66">
        <v>26.34</v>
      </c>
      <c r="E1882" s="76">
        <v>2433</v>
      </c>
    </row>
    <row r="1883" spans="1:5" ht="15" thickBot="1" x14ac:dyDescent="0.35">
      <c r="A1883" s="173" t="s">
        <v>1479</v>
      </c>
      <c r="B1883" s="130" t="s">
        <v>1058</v>
      </c>
      <c r="C1883" s="7" t="s">
        <v>1569</v>
      </c>
      <c r="D1883" s="7">
        <v>24</v>
      </c>
      <c r="E1883" s="24">
        <v>2672</v>
      </c>
    </row>
    <row r="1884" spans="1:5" ht="15" thickBot="1" x14ac:dyDescent="0.35">
      <c r="A1884" s="173" t="s">
        <v>1479</v>
      </c>
      <c r="B1884" s="130" t="s">
        <v>1058</v>
      </c>
      <c r="C1884" s="8" t="s">
        <v>1085</v>
      </c>
      <c r="D1884" s="8">
        <v>22.69</v>
      </c>
      <c r="E1884" s="25">
        <v>3113</v>
      </c>
    </row>
    <row r="1885" spans="1:5" ht="15" thickBot="1" x14ac:dyDescent="0.35">
      <c r="A1885" s="173" t="s">
        <v>1479</v>
      </c>
      <c r="B1885" s="107" t="s">
        <v>1082</v>
      </c>
      <c r="C1885" s="14" t="s">
        <v>1083</v>
      </c>
      <c r="D1885" s="14">
        <v>24.12</v>
      </c>
      <c r="E1885" s="23">
        <v>3673</v>
      </c>
    </row>
    <row r="1886" spans="1:5" ht="15" thickBot="1" x14ac:dyDescent="0.35">
      <c r="A1886" s="173" t="s">
        <v>1479</v>
      </c>
      <c r="B1886" s="107" t="s">
        <v>1082</v>
      </c>
      <c r="C1886" s="7" t="s">
        <v>1258</v>
      </c>
      <c r="D1886" s="7">
        <v>25.02</v>
      </c>
      <c r="E1886" s="24">
        <v>3721</v>
      </c>
    </row>
    <row r="1887" spans="1:5" ht="15" thickBot="1" x14ac:dyDescent="0.35">
      <c r="A1887" s="173" t="s">
        <v>1479</v>
      </c>
      <c r="B1887" s="107" t="s">
        <v>1082</v>
      </c>
      <c r="C1887" s="7" t="s">
        <v>1259</v>
      </c>
      <c r="D1887" s="7">
        <v>25.7</v>
      </c>
      <c r="E1887" s="24">
        <v>2888</v>
      </c>
    </row>
    <row r="1888" spans="1:5" ht="15" thickBot="1" x14ac:dyDescent="0.35">
      <c r="A1888" s="173" t="s">
        <v>1479</v>
      </c>
      <c r="B1888" s="107" t="s">
        <v>1082</v>
      </c>
      <c r="C1888" s="8" t="s">
        <v>1270</v>
      </c>
      <c r="D1888" s="8">
        <v>27.26</v>
      </c>
      <c r="E1888" s="25">
        <v>1955</v>
      </c>
    </row>
    <row r="1889" spans="1:5" ht="15" thickBot="1" x14ac:dyDescent="0.35">
      <c r="A1889" s="173" t="s">
        <v>1479</v>
      </c>
      <c r="B1889" s="107" t="s">
        <v>1371</v>
      </c>
      <c r="C1889" s="7" t="s">
        <v>1376</v>
      </c>
      <c r="D1889" s="7">
        <v>26.68</v>
      </c>
      <c r="E1889" s="24">
        <v>3181</v>
      </c>
    </row>
    <row r="1890" spans="1:5" ht="15" thickBot="1" x14ac:dyDescent="0.35">
      <c r="A1890" s="173" t="s">
        <v>1479</v>
      </c>
      <c r="B1890" s="107" t="s">
        <v>1371</v>
      </c>
      <c r="C1890" s="7" t="s">
        <v>4499</v>
      </c>
      <c r="D1890" s="7">
        <v>25.98</v>
      </c>
      <c r="E1890" s="24">
        <v>1833</v>
      </c>
    </row>
    <row r="1891" spans="1:5" ht="15" thickBot="1" x14ac:dyDescent="0.35">
      <c r="A1891" s="173" t="s">
        <v>1479</v>
      </c>
      <c r="B1891" s="107" t="s">
        <v>1371</v>
      </c>
      <c r="C1891" s="68" t="s">
        <v>4500</v>
      </c>
      <c r="D1891" s="68">
        <v>24.21</v>
      </c>
      <c r="E1891" s="77">
        <v>1644</v>
      </c>
    </row>
    <row r="1892" spans="1:5" ht="15" thickBot="1" x14ac:dyDescent="0.35">
      <c r="A1892" s="173" t="s">
        <v>1486</v>
      </c>
      <c r="B1892" s="130" t="s">
        <v>1124</v>
      </c>
      <c r="C1892" s="66" t="s">
        <v>4502</v>
      </c>
      <c r="D1892" s="66">
        <v>19.559999999999999</v>
      </c>
      <c r="E1892" s="76">
        <v>2603</v>
      </c>
    </row>
    <row r="1893" spans="1:5" ht="15" thickBot="1" x14ac:dyDescent="0.35">
      <c r="A1893" s="173" t="s">
        <v>1486</v>
      </c>
      <c r="B1893" s="130" t="s">
        <v>1124</v>
      </c>
      <c r="C1893" s="68" t="s">
        <v>1568</v>
      </c>
      <c r="D1893" s="68">
        <v>21.78</v>
      </c>
      <c r="E1893" s="77">
        <v>2871</v>
      </c>
    </row>
    <row r="1894" spans="1:5" ht="15" thickBot="1" x14ac:dyDescent="0.35">
      <c r="A1894" s="173" t="s">
        <v>1491</v>
      </c>
      <c r="B1894" s="130" t="s">
        <v>1047</v>
      </c>
      <c r="C1894" s="66" t="s">
        <v>1048</v>
      </c>
      <c r="D1894" s="66">
        <v>26.69</v>
      </c>
      <c r="E1894" s="76">
        <v>2646</v>
      </c>
    </row>
    <row r="1895" spans="1:5" ht="15" thickBot="1" x14ac:dyDescent="0.35">
      <c r="A1895" s="173" t="s">
        <v>1491</v>
      </c>
      <c r="B1895" s="130" t="s">
        <v>1047</v>
      </c>
      <c r="C1895" s="68" t="s">
        <v>1539</v>
      </c>
      <c r="D1895" s="68">
        <v>23.28</v>
      </c>
      <c r="E1895" s="77">
        <v>1525</v>
      </c>
    </row>
    <row r="1896" spans="1:5" ht="15" thickBot="1" x14ac:dyDescent="0.35">
      <c r="A1896" s="173" t="s">
        <v>1596</v>
      </c>
      <c r="B1896" s="130" t="s">
        <v>3881</v>
      </c>
      <c r="C1896" s="66" t="s">
        <v>3907</v>
      </c>
      <c r="D1896" s="66">
        <v>24.19</v>
      </c>
      <c r="E1896" s="76">
        <v>2193</v>
      </c>
    </row>
    <row r="1897" spans="1:5" ht="15" thickBot="1" x14ac:dyDescent="0.35">
      <c r="A1897" s="173" t="s">
        <v>1596</v>
      </c>
      <c r="B1897" s="130" t="s">
        <v>3881</v>
      </c>
      <c r="C1897" s="8" t="s">
        <v>3925</v>
      </c>
      <c r="D1897" s="8">
        <v>26.26</v>
      </c>
      <c r="E1897" s="25">
        <v>1453</v>
      </c>
    </row>
    <row r="1898" spans="1:5" ht="15" thickBot="1" x14ac:dyDescent="0.35">
      <c r="A1898" s="173" t="s">
        <v>1596</v>
      </c>
      <c r="B1898" s="107" t="s">
        <v>4506</v>
      </c>
      <c r="C1898" s="14" t="s">
        <v>4507</v>
      </c>
      <c r="D1898" s="14">
        <v>27.26</v>
      </c>
      <c r="E1898" s="23">
        <v>158</v>
      </c>
    </row>
    <row r="1899" spans="1:5" ht="15" thickBot="1" x14ac:dyDescent="0.35">
      <c r="A1899" s="173" t="s">
        <v>1596</v>
      </c>
      <c r="B1899" s="107" t="s">
        <v>4506</v>
      </c>
      <c r="C1899" s="7" t="s">
        <v>4508</v>
      </c>
      <c r="D1899" s="7">
        <v>24.88</v>
      </c>
      <c r="E1899" s="24">
        <v>396</v>
      </c>
    </row>
    <row r="1900" spans="1:5" ht="15" thickBot="1" x14ac:dyDescent="0.35">
      <c r="A1900" s="173" t="s">
        <v>1596</v>
      </c>
      <c r="B1900" s="107" t="s">
        <v>4506</v>
      </c>
      <c r="C1900" s="81" t="s">
        <v>4509</v>
      </c>
      <c r="D1900" s="8">
        <v>14.75</v>
      </c>
      <c r="E1900" s="25">
        <v>665</v>
      </c>
    </row>
    <row r="1901" spans="1:5" ht="15" thickBot="1" x14ac:dyDescent="0.35">
      <c r="A1901" s="173" t="s">
        <v>1596</v>
      </c>
      <c r="B1901" s="107" t="s">
        <v>4282</v>
      </c>
      <c r="C1901" s="14" t="s">
        <v>4510</v>
      </c>
      <c r="D1901" s="14">
        <v>26.36</v>
      </c>
      <c r="E1901" s="23">
        <v>1758</v>
      </c>
    </row>
    <row r="1902" spans="1:5" ht="15" thickBot="1" x14ac:dyDescent="0.35">
      <c r="A1902" s="173" t="s">
        <v>1596</v>
      </c>
      <c r="B1902" s="107" t="s">
        <v>4282</v>
      </c>
      <c r="C1902" s="8" t="s">
        <v>4097</v>
      </c>
      <c r="D1902" s="8">
        <v>25.73</v>
      </c>
      <c r="E1902" s="25">
        <v>2486</v>
      </c>
    </row>
    <row r="1903" spans="1:5" ht="15" thickBot="1" x14ac:dyDescent="0.35">
      <c r="A1903" s="173" t="s">
        <v>1596</v>
      </c>
      <c r="B1903" s="107" t="s">
        <v>1062</v>
      </c>
      <c r="C1903" s="7" t="s">
        <v>4511</v>
      </c>
      <c r="D1903" s="7">
        <v>26.14</v>
      </c>
      <c r="E1903" s="24">
        <v>1750</v>
      </c>
    </row>
    <row r="1904" spans="1:5" ht="15" thickBot="1" x14ac:dyDescent="0.35">
      <c r="A1904" s="173" t="s">
        <v>1596</v>
      </c>
      <c r="B1904" s="107" t="s">
        <v>1062</v>
      </c>
      <c r="C1904" s="7" t="s">
        <v>4512</v>
      </c>
      <c r="D1904" s="7">
        <v>30.64</v>
      </c>
      <c r="E1904" s="24">
        <v>405</v>
      </c>
    </row>
    <row r="1905" spans="1:5" ht="15" thickBot="1" x14ac:dyDescent="0.35">
      <c r="A1905" s="173" t="s">
        <v>1596</v>
      </c>
      <c r="B1905" s="107" t="s">
        <v>1062</v>
      </c>
      <c r="C1905" s="7" t="s">
        <v>4481</v>
      </c>
      <c r="D1905" s="7">
        <v>30.42</v>
      </c>
      <c r="E1905" s="24">
        <v>1545</v>
      </c>
    </row>
    <row r="1906" spans="1:5" ht="15" thickBot="1" x14ac:dyDescent="0.35">
      <c r="A1906" s="173" t="s">
        <v>1596</v>
      </c>
      <c r="B1906" s="107" t="s">
        <v>1062</v>
      </c>
      <c r="C1906" s="7" t="s">
        <v>4482</v>
      </c>
      <c r="D1906" s="7">
        <v>26.46</v>
      </c>
      <c r="E1906" s="24">
        <v>575</v>
      </c>
    </row>
    <row r="1907" spans="1:5" ht="15" thickBot="1" x14ac:dyDescent="0.35">
      <c r="A1907" s="173" t="s">
        <v>1596</v>
      </c>
      <c r="B1907" s="107" t="s">
        <v>1062</v>
      </c>
      <c r="C1907" s="7" t="s">
        <v>4483</v>
      </c>
      <c r="D1907" s="7">
        <v>29.72</v>
      </c>
      <c r="E1907" s="24">
        <v>3457</v>
      </c>
    </row>
    <row r="1908" spans="1:5" ht="15" thickBot="1" x14ac:dyDescent="0.35">
      <c r="A1908" s="173" t="s">
        <v>1596</v>
      </c>
      <c r="B1908" s="107" t="s">
        <v>1062</v>
      </c>
      <c r="C1908" s="7" t="s">
        <v>4484</v>
      </c>
      <c r="D1908" s="7">
        <v>31.61</v>
      </c>
      <c r="E1908" s="24">
        <v>195</v>
      </c>
    </row>
    <row r="1909" spans="1:5" ht="15" thickBot="1" x14ac:dyDescent="0.35">
      <c r="A1909" s="173" t="s">
        <v>1596</v>
      </c>
      <c r="B1909" s="107" t="s">
        <v>1062</v>
      </c>
      <c r="C1909" s="68" t="s">
        <v>4513</v>
      </c>
      <c r="D1909" s="68">
        <v>28.52</v>
      </c>
      <c r="E1909" s="77">
        <v>450</v>
      </c>
    </row>
    <row r="1910" spans="1:5" ht="15" thickBot="1" x14ac:dyDescent="0.35">
      <c r="A1910" s="173" t="s">
        <v>1597</v>
      </c>
      <c r="B1910" s="82" t="s">
        <v>4514</v>
      </c>
      <c r="C1910" s="83" t="s">
        <v>4515</v>
      </c>
      <c r="D1910" s="83">
        <v>26.49</v>
      </c>
      <c r="E1910" s="129">
        <v>3365</v>
      </c>
    </row>
    <row r="1911" spans="1:5" ht="15" thickBot="1" x14ac:dyDescent="0.35">
      <c r="A1911" s="173" t="s">
        <v>1597</v>
      </c>
      <c r="B1911" s="107" t="s">
        <v>1102</v>
      </c>
      <c r="C1911" s="14" t="s">
        <v>4516</v>
      </c>
      <c r="D1911" s="14">
        <v>26.95</v>
      </c>
      <c r="E1911" s="23">
        <v>1804</v>
      </c>
    </row>
    <row r="1912" spans="1:5" ht="15" thickBot="1" x14ac:dyDescent="0.35">
      <c r="A1912" s="173" t="s">
        <v>1597</v>
      </c>
      <c r="B1912" s="107" t="s">
        <v>1102</v>
      </c>
      <c r="C1912" s="7" t="s">
        <v>1107</v>
      </c>
      <c r="D1912" s="7">
        <v>27.26</v>
      </c>
      <c r="E1912" s="24">
        <v>2831</v>
      </c>
    </row>
    <row r="1913" spans="1:5" ht="15" thickBot="1" x14ac:dyDescent="0.35">
      <c r="A1913" s="173" t="s">
        <v>1597</v>
      </c>
      <c r="B1913" s="107" t="s">
        <v>1102</v>
      </c>
      <c r="C1913" s="7" t="s">
        <v>1109</v>
      </c>
      <c r="D1913" s="7">
        <v>27.36</v>
      </c>
      <c r="E1913" s="24">
        <v>2488</v>
      </c>
    </row>
    <row r="1914" spans="1:5" ht="15" thickBot="1" x14ac:dyDescent="0.35">
      <c r="A1914" s="173" t="s">
        <v>1597</v>
      </c>
      <c r="B1914" s="107" t="s">
        <v>1102</v>
      </c>
      <c r="C1914" s="8" t="s">
        <v>1114</v>
      </c>
      <c r="D1914" s="8">
        <v>28</v>
      </c>
      <c r="E1914" s="25">
        <v>2052</v>
      </c>
    </row>
    <row r="1915" spans="1:5" ht="15" thickBot="1" x14ac:dyDescent="0.35">
      <c r="A1915" s="173" t="s">
        <v>1597</v>
      </c>
      <c r="B1915" s="107" t="s">
        <v>1093</v>
      </c>
      <c r="C1915" s="14" t="s">
        <v>4471</v>
      </c>
      <c r="D1915" s="14">
        <v>26.49</v>
      </c>
      <c r="E1915" s="23">
        <v>2843</v>
      </c>
    </row>
    <row r="1916" spans="1:5" ht="15" thickBot="1" x14ac:dyDescent="0.35">
      <c r="A1916" s="173" t="s">
        <v>1597</v>
      </c>
      <c r="B1916" s="107" t="s">
        <v>1093</v>
      </c>
      <c r="C1916" s="7" t="s">
        <v>1119</v>
      </c>
      <c r="D1916" s="7">
        <v>26.98</v>
      </c>
      <c r="E1916" s="24">
        <v>2603</v>
      </c>
    </row>
    <row r="1917" spans="1:5" ht="15" thickBot="1" x14ac:dyDescent="0.35">
      <c r="A1917" s="173" t="s">
        <v>1597</v>
      </c>
      <c r="B1917" s="107" t="s">
        <v>1093</v>
      </c>
      <c r="C1917" s="8" t="s">
        <v>4297</v>
      </c>
      <c r="D1917" s="8">
        <v>27.58</v>
      </c>
      <c r="E1917" s="25">
        <v>2598</v>
      </c>
    </row>
    <row r="1918" spans="1:5" ht="15" thickBot="1" x14ac:dyDescent="0.35">
      <c r="A1918" s="173" t="s">
        <v>1597</v>
      </c>
      <c r="B1918" s="107" t="s">
        <v>1087</v>
      </c>
      <c r="C1918" s="16" t="s">
        <v>1120</v>
      </c>
      <c r="D1918" s="7">
        <v>25.52</v>
      </c>
      <c r="E1918" s="24">
        <v>2518</v>
      </c>
    </row>
    <row r="1919" spans="1:5" ht="15" thickBot="1" x14ac:dyDescent="0.35">
      <c r="A1919" s="173" t="s">
        <v>1597</v>
      </c>
      <c r="B1919" s="107" t="s">
        <v>1087</v>
      </c>
      <c r="C1919" s="7" t="s">
        <v>1121</v>
      </c>
      <c r="D1919" s="7">
        <v>26.33</v>
      </c>
      <c r="E1919" s="24">
        <v>2807</v>
      </c>
    </row>
    <row r="1920" spans="1:5" ht="15" thickBot="1" x14ac:dyDescent="0.35">
      <c r="A1920" s="173" t="s">
        <v>1597</v>
      </c>
      <c r="B1920" s="107" t="s">
        <v>1087</v>
      </c>
      <c r="C1920" s="68" t="s">
        <v>4300</v>
      </c>
      <c r="D1920" s="68">
        <v>27.79</v>
      </c>
      <c r="E1920" s="77">
        <v>2693</v>
      </c>
    </row>
    <row r="1921" spans="1:5" ht="15" thickBot="1" x14ac:dyDescent="0.35">
      <c r="A1921" s="173" t="s">
        <v>1752</v>
      </c>
      <c r="B1921" s="71" t="s">
        <v>4486</v>
      </c>
      <c r="C1921" s="72" t="s">
        <v>4487</v>
      </c>
      <c r="D1921" s="72">
        <v>25.7</v>
      </c>
      <c r="E1921" s="74">
        <v>1601</v>
      </c>
    </row>
    <row r="1922" spans="1:5" ht="15" thickBot="1" x14ac:dyDescent="0.35">
      <c r="A1922" s="173" t="s">
        <v>1756</v>
      </c>
      <c r="B1922" s="71" t="s">
        <v>4486</v>
      </c>
      <c r="C1922" s="72" t="s">
        <v>4488</v>
      </c>
      <c r="D1922" s="72">
        <v>25.29</v>
      </c>
      <c r="E1922" s="74">
        <v>1551</v>
      </c>
    </row>
    <row r="1923" spans="1:5" ht="15" thickBot="1" x14ac:dyDescent="0.35">
      <c r="A1923" s="173" t="s">
        <v>1777</v>
      </c>
      <c r="B1923" s="130" t="s">
        <v>935</v>
      </c>
      <c r="C1923" s="79" t="s">
        <v>4520</v>
      </c>
      <c r="D1923" s="66">
        <v>24.45</v>
      </c>
      <c r="E1923" s="76">
        <v>1742</v>
      </c>
    </row>
    <row r="1924" spans="1:5" ht="15" thickBot="1" x14ac:dyDescent="0.35">
      <c r="A1924" s="173" t="s">
        <v>1777</v>
      </c>
      <c r="B1924" s="130" t="s">
        <v>935</v>
      </c>
      <c r="C1924" s="68" t="s">
        <v>1018</v>
      </c>
      <c r="D1924" s="68">
        <v>23.65</v>
      </c>
      <c r="E1924" s="77">
        <v>664</v>
      </c>
    </row>
    <row r="1925" spans="1:5" ht="15" thickBot="1" x14ac:dyDescent="0.35">
      <c r="A1925" s="173" t="s">
        <v>1769</v>
      </c>
      <c r="B1925" s="82" t="s">
        <v>1093</v>
      </c>
      <c r="C1925" s="83" t="s">
        <v>4297</v>
      </c>
      <c r="D1925" s="83">
        <v>27.58</v>
      </c>
      <c r="E1925" s="129">
        <v>2598</v>
      </c>
    </row>
    <row r="1926" spans="1:5" ht="15" thickBot="1" x14ac:dyDescent="0.35">
      <c r="A1926" s="173" t="s">
        <v>1769</v>
      </c>
      <c r="B1926" s="107" t="s">
        <v>1298</v>
      </c>
      <c r="C1926" s="80" t="s">
        <v>4522</v>
      </c>
      <c r="D1926" s="14">
        <v>26.98</v>
      </c>
      <c r="E1926" s="23">
        <v>2645</v>
      </c>
    </row>
    <row r="1927" spans="1:5" ht="15" thickBot="1" x14ac:dyDescent="0.35">
      <c r="A1927" s="173" t="s">
        <v>1769</v>
      </c>
      <c r="B1927" s="107" t="s">
        <v>1298</v>
      </c>
      <c r="C1927" s="7" t="s">
        <v>4523</v>
      </c>
      <c r="D1927" s="7">
        <v>27.06</v>
      </c>
      <c r="E1927" s="24">
        <v>3366</v>
      </c>
    </row>
    <row r="1928" spans="1:5" ht="15" thickBot="1" x14ac:dyDescent="0.35">
      <c r="A1928" s="173" t="s">
        <v>1769</v>
      </c>
      <c r="B1928" s="107" t="s">
        <v>1298</v>
      </c>
      <c r="C1928" s="8" t="s">
        <v>4524</v>
      </c>
      <c r="D1928" s="8">
        <v>25.72</v>
      </c>
      <c r="E1928" s="25">
        <v>2396</v>
      </c>
    </row>
    <row r="1929" spans="1:5" ht="15" thickBot="1" x14ac:dyDescent="0.35">
      <c r="A1929" s="173" t="s">
        <v>1769</v>
      </c>
      <c r="B1929" s="107" t="s">
        <v>3931</v>
      </c>
      <c r="C1929" s="14" t="s">
        <v>4279</v>
      </c>
      <c r="D1929" s="14">
        <v>26.82</v>
      </c>
      <c r="E1929" s="23">
        <v>1996</v>
      </c>
    </row>
    <row r="1930" spans="1:5" ht="15" thickBot="1" x14ac:dyDescent="0.35">
      <c r="A1930" s="173" t="s">
        <v>1769</v>
      </c>
      <c r="B1930" s="107" t="s">
        <v>3931</v>
      </c>
      <c r="C1930" s="8" t="s">
        <v>4478</v>
      </c>
      <c r="D1930" s="8">
        <v>24.11</v>
      </c>
      <c r="E1930" s="25">
        <v>1266</v>
      </c>
    </row>
    <row r="1931" spans="1:5" ht="15" thickBot="1" x14ac:dyDescent="0.35">
      <c r="A1931" s="173" t="s">
        <v>1769</v>
      </c>
      <c r="B1931" s="107" t="s">
        <v>1839</v>
      </c>
      <c r="C1931" s="14" t="s">
        <v>1840</v>
      </c>
      <c r="D1931" s="14">
        <v>23.19</v>
      </c>
      <c r="E1931" s="23">
        <v>1909</v>
      </c>
    </row>
    <row r="1932" spans="1:5" ht="15" thickBot="1" x14ac:dyDescent="0.35">
      <c r="A1932" s="173" t="s">
        <v>1769</v>
      </c>
      <c r="B1932" s="107" t="s">
        <v>1839</v>
      </c>
      <c r="C1932" s="7" t="s">
        <v>1842</v>
      </c>
      <c r="D1932" s="7">
        <v>25.58</v>
      </c>
      <c r="E1932" s="24">
        <v>417</v>
      </c>
    </row>
    <row r="1933" spans="1:5" ht="15" thickBot="1" x14ac:dyDescent="0.35">
      <c r="A1933" s="173" t="s">
        <v>1769</v>
      </c>
      <c r="B1933" s="107" t="s">
        <v>1839</v>
      </c>
      <c r="C1933" s="7" t="s">
        <v>4525</v>
      </c>
      <c r="D1933" s="7">
        <v>23.48</v>
      </c>
      <c r="E1933" s="24">
        <v>1833</v>
      </c>
    </row>
    <row r="1934" spans="1:5" ht="15" thickBot="1" x14ac:dyDescent="0.35">
      <c r="A1934" s="173" t="s">
        <v>1769</v>
      </c>
      <c r="B1934" s="107" t="s">
        <v>1839</v>
      </c>
      <c r="C1934" s="7" t="s">
        <v>4526</v>
      </c>
      <c r="D1934" s="7">
        <v>21.46</v>
      </c>
      <c r="E1934" s="24">
        <v>3840</v>
      </c>
    </row>
    <row r="1935" spans="1:5" ht="15" thickBot="1" x14ac:dyDescent="0.35">
      <c r="A1935" s="173" t="s">
        <v>1769</v>
      </c>
      <c r="B1935" s="107" t="s">
        <v>1839</v>
      </c>
      <c r="C1935" s="8" t="s">
        <v>4527</v>
      </c>
      <c r="D1935" s="8">
        <v>25.69</v>
      </c>
      <c r="E1935" s="25">
        <v>251</v>
      </c>
    </row>
    <row r="1936" spans="1:5" ht="15" thickBot="1" x14ac:dyDescent="0.35">
      <c r="A1936" s="173" t="s">
        <v>1769</v>
      </c>
      <c r="B1936" s="107" t="s">
        <v>945</v>
      </c>
      <c r="C1936" s="14" t="s">
        <v>4528</v>
      </c>
      <c r="D1936" s="14">
        <v>22.77</v>
      </c>
      <c r="E1936" s="23">
        <v>806</v>
      </c>
    </row>
    <row r="1937" spans="1:5" ht="15" thickBot="1" x14ac:dyDescent="0.35">
      <c r="A1937" s="173" t="s">
        <v>1769</v>
      </c>
      <c r="B1937" s="107" t="s">
        <v>945</v>
      </c>
      <c r="C1937" s="7" t="s">
        <v>4529</v>
      </c>
      <c r="D1937" s="7">
        <v>22.37</v>
      </c>
      <c r="E1937" s="24">
        <v>1199</v>
      </c>
    </row>
    <row r="1938" spans="1:5" ht="15" thickBot="1" x14ac:dyDescent="0.35">
      <c r="A1938" s="173" t="s">
        <v>1769</v>
      </c>
      <c r="B1938" s="107" t="s">
        <v>945</v>
      </c>
      <c r="C1938" s="8" t="s">
        <v>4530</v>
      </c>
      <c r="D1938" s="8">
        <v>21.71</v>
      </c>
      <c r="E1938" s="25">
        <v>1263</v>
      </c>
    </row>
    <row r="1939" spans="1:5" ht="15" thickBot="1" x14ac:dyDescent="0.35">
      <c r="A1939" s="173" t="s">
        <v>1769</v>
      </c>
      <c r="B1939" s="107" t="s">
        <v>4537</v>
      </c>
      <c r="C1939" s="14" t="s">
        <v>4531</v>
      </c>
      <c r="D1939" s="14">
        <v>20.77</v>
      </c>
      <c r="E1939" s="23">
        <v>1595</v>
      </c>
    </row>
    <row r="1940" spans="1:5" ht="15" thickBot="1" x14ac:dyDescent="0.35">
      <c r="A1940" s="173" t="s">
        <v>1769</v>
      </c>
      <c r="B1940" s="107" t="s">
        <v>4537</v>
      </c>
      <c r="C1940" s="7" t="s">
        <v>4532</v>
      </c>
      <c r="D1940" s="7">
        <v>20.260000000000002</v>
      </c>
      <c r="E1940" s="24">
        <v>1573</v>
      </c>
    </row>
    <row r="1941" spans="1:5" ht="15" thickBot="1" x14ac:dyDescent="0.35">
      <c r="A1941" s="173" t="s">
        <v>1769</v>
      </c>
      <c r="B1941" s="107" t="s">
        <v>4537</v>
      </c>
      <c r="C1941" s="7" t="s">
        <v>4533</v>
      </c>
      <c r="D1941" s="7">
        <v>21.38</v>
      </c>
      <c r="E1941" s="24">
        <v>1609</v>
      </c>
    </row>
    <row r="1942" spans="1:5" ht="15" thickBot="1" x14ac:dyDescent="0.35">
      <c r="A1942" s="173" t="s">
        <v>1769</v>
      </c>
      <c r="B1942" s="107" t="s">
        <v>4537</v>
      </c>
      <c r="C1942" s="8" t="s">
        <v>4534</v>
      </c>
      <c r="D1942" s="8">
        <v>19.850000000000001</v>
      </c>
      <c r="E1942" s="25">
        <v>1572</v>
      </c>
    </row>
    <row r="1943" spans="1:5" ht="15" thickBot="1" x14ac:dyDescent="0.35">
      <c r="A1943" s="173" t="s">
        <v>1769</v>
      </c>
      <c r="B1943" s="107" t="s">
        <v>3717</v>
      </c>
      <c r="C1943" s="14" t="s">
        <v>4535</v>
      </c>
      <c r="D1943" s="14">
        <v>19.8</v>
      </c>
      <c r="E1943" s="23">
        <v>1704</v>
      </c>
    </row>
    <row r="1944" spans="1:5" ht="15" thickBot="1" x14ac:dyDescent="0.35">
      <c r="A1944" s="173" t="s">
        <v>1769</v>
      </c>
      <c r="B1944" s="107" t="s">
        <v>3717</v>
      </c>
      <c r="C1944" s="8" t="s">
        <v>4536</v>
      </c>
      <c r="D1944" s="8">
        <v>19.899999999999999</v>
      </c>
      <c r="E1944" s="25">
        <v>1368</v>
      </c>
    </row>
    <row r="1945" spans="1:5" ht="15" thickBot="1" x14ac:dyDescent="0.35">
      <c r="A1945" s="173" t="s">
        <v>1769</v>
      </c>
      <c r="B1945" s="128" t="s">
        <v>3765</v>
      </c>
      <c r="C1945" s="67" t="s">
        <v>4538</v>
      </c>
      <c r="D1945" s="67">
        <v>19.190000000000001</v>
      </c>
      <c r="E1945" s="75">
        <v>1334</v>
      </c>
    </row>
    <row r="1946" spans="1:5" ht="15" thickBot="1" x14ac:dyDescent="0.35">
      <c r="A1946" s="173" t="s">
        <v>1769</v>
      </c>
      <c r="B1946" s="107" t="s">
        <v>3732</v>
      </c>
      <c r="C1946" s="14" t="s">
        <v>4539</v>
      </c>
      <c r="D1946" s="14">
        <v>19.7</v>
      </c>
      <c r="E1946" s="23">
        <v>1222</v>
      </c>
    </row>
    <row r="1947" spans="1:5" ht="15" thickBot="1" x14ac:dyDescent="0.35">
      <c r="A1947" s="173" t="s">
        <v>1769</v>
      </c>
      <c r="B1947" s="107" t="s">
        <v>3732</v>
      </c>
      <c r="C1947" s="7" t="s">
        <v>4540</v>
      </c>
      <c r="D1947" s="7">
        <v>20.64</v>
      </c>
      <c r="E1947" s="24">
        <v>1153</v>
      </c>
    </row>
    <row r="1948" spans="1:5" ht="15" thickBot="1" x14ac:dyDescent="0.35">
      <c r="A1948" s="173" t="s">
        <v>1769</v>
      </c>
      <c r="B1948" s="107" t="s">
        <v>3732</v>
      </c>
      <c r="C1948" s="8" t="s">
        <v>4541</v>
      </c>
      <c r="D1948" s="8">
        <v>19.46</v>
      </c>
      <c r="E1948" s="25">
        <v>1230</v>
      </c>
    </row>
    <row r="1949" spans="1:5" ht="15" thickBot="1" x14ac:dyDescent="0.35">
      <c r="A1949" s="173" t="s">
        <v>1769</v>
      </c>
      <c r="B1949" s="107" t="s">
        <v>1847</v>
      </c>
      <c r="C1949" s="14" t="s">
        <v>4542</v>
      </c>
      <c r="D1949" s="14">
        <v>19.71</v>
      </c>
      <c r="E1949" s="23">
        <v>1464</v>
      </c>
    </row>
    <row r="1950" spans="1:5" ht="15" thickBot="1" x14ac:dyDescent="0.35">
      <c r="A1950" s="173" t="s">
        <v>1769</v>
      </c>
      <c r="B1950" s="107" t="s">
        <v>1847</v>
      </c>
      <c r="C1950" s="7" t="s">
        <v>3730</v>
      </c>
      <c r="D1950" s="7">
        <v>19.45</v>
      </c>
      <c r="E1950" s="24">
        <v>1615</v>
      </c>
    </row>
    <row r="1951" spans="1:5" ht="15" thickBot="1" x14ac:dyDescent="0.35">
      <c r="A1951" s="173" t="s">
        <v>1769</v>
      </c>
      <c r="B1951" s="107" t="s">
        <v>1847</v>
      </c>
      <c r="C1951" s="7" t="s">
        <v>4543</v>
      </c>
      <c r="D1951" s="7">
        <v>20.25</v>
      </c>
      <c r="E1951" s="24">
        <v>1494</v>
      </c>
    </row>
    <row r="1952" spans="1:5" ht="15" thickBot="1" x14ac:dyDescent="0.35">
      <c r="A1952" s="173" t="s">
        <v>1769</v>
      </c>
      <c r="B1952" s="107" t="s">
        <v>1847</v>
      </c>
      <c r="C1952" s="7" t="s">
        <v>4544</v>
      </c>
      <c r="D1952" s="7">
        <v>20.81</v>
      </c>
      <c r="E1952" s="24">
        <v>1316</v>
      </c>
    </row>
    <row r="1953" spans="1:5" ht="15" thickBot="1" x14ac:dyDescent="0.35">
      <c r="A1953" s="173" t="s">
        <v>1769</v>
      </c>
      <c r="B1953" s="107" t="s">
        <v>1847</v>
      </c>
      <c r="C1953" s="7" t="s">
        <v>3724</v>
      </c>
      <c r="D1953" s="7">
        <v>20.75</v>
      </c>
      <c r="E1953" s="24">
        <v>1227</v>
      </c>
    </row>
    <row r="1954" spans="1:5" ht="15" thickBot="1" x14ac:dyDescent="0.35">
      <c r="A1954" s="173" t="s">
        <v>1769</v>
      </c>
      <c r="B1954" s="107" t="s">
        <v>1847</v>
      </c>
      <c r="C1954" s="7" t="s">
        <v>4545</v>
      </c>
      <c r="D1954" s="7">
        <v>23.26</v>
      </c>
      <c r="E1954" s="24">
        <v>1362</v>
      </c>
    </row>
    <row r="1955" spans="1:5" ht="15" thickBot="1" x14ac:dyDescent="0.35">
      <c r="A1955" s="173" t="s">
        <v>1769</v>
      </c>
      <c r="B1955" s="107" t="s">
        <v>1847</v>
      </c>
      <c r="C1955" s="7" t="s">
        <v>4546</v>
      </c>
      <c r="D1955" s="7">
        <v>24.09</v>
      </c>
      <c r="E1955" s="24">
        <v>1458</v>
      </c>
    </row>
    <row r="1956" spans="1:5" ht="15" thickBot="1" x14ac:dyDescent="0.35">
      <c r="A1956" s="173" t="s">
        <v>1769</v>
      </c>
      <c r="B1956" s="107" t="s">
        <v>1847</v>
      </c>
      <c r="C1956" s="7" t="s">
        <v>1848</v>
      </c>
      <c r="D1956" s="7">
        <v>25.25</v>
      </c>
      <c r="E1956" s="24">
        <v>1712</v>
      </c>
    </row>
    <row r="1957" spans="1:5" ht="15" thickBot="1" x14ac:dyDescent="0.35">
      <c r="A1957" s="173" t="s">
        <v>1769</v>
      </c>
      <c r="B1957" s="107" t="s">
        <v>1847</v>
      </c>
      <c r="C1957" s="8" t="s">
        <v>4547</v>
      </c>
      <c r="D1957" s="8">
        <v>26.03</v>
      </c>
      <c r="E1957" s="25">
        <v>1027</v>
      </c>
    </row>
    <row r="1958" spans="1:5" ht="15" thickBot="1" x14ac:dyDescent="0.35">
      <c r="A1958" s="173" t="s">
        <v>1769</v>
      </c>
      <c r="B1958" s="107" t="s">
        <v>935</v>
      </c>
      <c r="C1958" s="14" t="s">
        <v>1353</v>
      </c>
      <c r="D1958" s="14">
        <v>22.76</v>
      </c>
      <c r="E1958" s="23">
        <v>1103</v>
      </c>
    </row>
    <row r="1959" spans="1:5" ht="15" thickBot="1" x14ac:dyDescent="0.35">
      <c r="A1959" s="173" t="s">
        <v>1769</v>
      </c>
      <c r="B1959" s="107" t="s">
        <v>935</v>
      </c>
      <c r="C1959" s="16" t="s">
        <v>4520</v>
      </c>
      <c r="D1959" s="7">
        <v>24.45</v>
      </c>
      <c r="E1959" s="24">
        <v>1742</v>
      </c>
    </row>
    <row r="1960" spans="1:5" ht="15" thickBot="1" x14ac:dyDescent="0.35">
      <c r="A1960" s="173" t="s">
        <v>1769</v>
      </c>
      <c r="B1960" s="107" t="s">
        <v>935</v>
      </c>
      <c r="C1960" s="7" t="s">
        <v>4548</v>
      </c>
      <c r="D1960" s="7">
        <v>23.93</v>
      </c>
      <c r="E1960" s="24">
        <v>2012</v>
      </c>
    </row>
    <row r="1961" spans="1:5" ht="15" thickBot="1" x14ac:dyDescent="0.35">
      <c r="A1961" s="173" t="s">
        <v>1769</v>
      </c>
      <c r="B1961" s="107" t="s">
        <v>935</v>
      </c>
      <c r="C1961" s="7" t="s">
        <v>4549</v>
      </c>
      <c r="D1961" s="7">
        <v>27.13</v>
      </c>
      <c r="E1961" s="24">
        <v>2297</v>
      </c>
    </row>
    <row r="1962" spans="1:5" ht="15" thickBot="1" x14ac:dyDescent="0.35">
      <c r="A1962" s="173" t="s">
        <v>1769</v>
      </c>
      <c r="B1962" s="107" t="s">
        <v>935</v>
      </c>
      <c r="C1962" s="7" t="s">
        <v>4550</v>
      </c>
      <c r="D1962" s="7">
        <v>26.62</v>
      </c>
      <c r="E1962" s="24">
        <v>1102</v>
      </c>
    </row>
    <row r="1963" spans="1:5" ht="15" thickBot="1" x14ac:dyDescent="0.35">
      <c r="A1963" s="173" t="s">
        <v>1769</v>
      </c>
      <c r="B1963" s="107" t="s">
        <v>935</v>
      </c>
      <c r="C1963" s="8" t="s">
        <v>4551</v>
      </c>
      <c r="D1963" s="8">
        <v>26.32</v>
      </c>
      <c r="E1963" s="25">
        <v>1327</v>
      </c>
    </row>
    <row r="1964" spans="1:5" ht="15" thickBot="1" x14ac:dyDescent="0.35">
      <c r="A1964" s="173" t="s">
        <v>1769</v>
      </c>
      <c r="B1964" s="107" t="s">
        <v>1367</v>
      </c>
      <c r="C1964" s="14" t="s">
        <v>4552</v>
      </c>
      <c r="D1964" s="14">
        <v>25.44</v>
      </c>
      <c r="E1964" s="23">
        <v>2118</v>
      </c>
    </row>
    <row r="1965" spans="1:5" ht="15" thickBot="1" x14ac:dyDescent="0.35">
      <c r="A1965" s="173" t="s">
        <v>1769</v>
      </c>
      <c r="B1965" s="107" t="s">
        <v>1367</v>
      </c>
      <c r="C1965" s="16" t="s">
        <v>4553</v>
      </c>
      <c r="D1965" s="7">
        <v>23.33</v>
      </c>
      <c r="E1965" s="24">
        <v>1355</v>
      </c>
    </row>
    <row r="1966" spans="1:5" ht="15" thickBot="1" x14ac:dyDescent="0.35">
      <c r="A1966" s="173" t="s">
        <v>1769</v>
      </c>
      <c r="B1966" s="107" t="s">
        <v>1367</v>
      </c>
      <c r="C1966" s="7" t="s">
        <v>4554</v>
      </c>
      <c r="D1966" s="7">
        <v>23</v>
      </c>
      <c r="E1966" s="24">
        <v>1713</v>
      </c>
    </row>
    <row r="1967" spans="1:5" ht="15" thickBot="1" x14ac:dyDescent="0.35">
      <c r="A1967" s="173" t="s">
        <v>1769</v>
      </c>
      <c r="B1967" s="107" t="s">
        <v>1367</v>
      </c>
      <c r="C1967" s="8" t="s">
        <v>4555</v>
      </c>
      <c r="D1967" s="8">
        <v>22.28</v>
      </c>
      <c r="E1967" s="25">
        <v>1802</v>
      </c>
    </row>
    <row r="1968" spans="1:5" ht="15" thickBot="1" x14ac:dyDescent="0.35">
      <c r="A1968" s="173" t="s">
        <v>1769</v>
      </c>
      <c r="B1968" s="107" t="s">
        <v>1058</v>
      </c>
      <c r="C1968" s="14" t="s">
        <v>1368</v>
      </c>
      <c r="D1968" s="14">
        <v>26.31</v>
      </c>
      <c r="E1968" s="23">
        <v>2516</v>
      </c>
    </row>
    <row r="1969" spans="1:5" ht="15" thickBot="1" x14ac:dyDescent="0.35">
      <c r="A1969" s="173" t="s">
        <v>1769</v>
      </c>
      <c r="B1969" s="107" t="s">
        <v>1058</v>
      </c>
      <c r="C1969" s="8" t="s">
        <v>1550</v>
      </c>
      <c r="D1969" s="8">
        <v>26.46</v>
      </c>
      <c r="E1969" s="25">
        <v>2006</v>
      </c>
    </row>
    <row r="1970" spans="1:5" ht="15" thickBot="1" x14ac:dyDescent="0.35">
      <c r="A1970" s="173" t="s">
        <v>1769</v>
      </c>
      <c r="B1970" s="107" t="s">
        <v>3842</v>
      </c>
      <c r="C1970" s="7" t="s">
        <v>4556</v>
      </c>
      <c r="D1970" s="7">
        <v>26.28</v>
      </c>
      <c r="E1970" s="24">
        <v>2102</v>
      </c>
    </row>
    <row r="1971" spans="1:5" ht="15" thickBot="1" x14ac:dyDescent="0.35">
      <c r="A1971" s="173" t="s">
        <v>1769</v>
      </c>
      <c r="B1971" s="107" t="s">
        <v>3842</v>
      </c>
      <c r="C1971" s="68" t="s">
        <v>4557</v>
      </c>
      <c r="D1971" s="68">
        <v>25.35</v>
      </c>
      <c r="E1971" s="77">
        <v>1833</v>
      </c>
    </row>
    <row r="1972" spans="1:5" ht="15" thickBot="1" x14ac:dyDescent="0.35">
      <c r="A1972" s="173" t="s">
        <v>1801</v>
      </c>
      <c r="B1972" s="71" t="s">
        <v>1536</v>
      </c>
      <c r="C1972" s="72" t="s">
        <v>4559</v>
      </c>
      <c r="D1972" s="72">
        <v>27.5</v>
      </c>
      <c r="E1972" s="74">
        <v>1325</v>
      </c>
    </row>
    <row r="1973" spans="1:5" ht="15" thickBot="1" x14ac:dyDescent="0.35">
      <c r="A1973" s="173" t="s">
        <v>1806</v>
      </c>
      <c r="B1973" s="130" t="s">
        <v>1049</v>
      </c>
      <c r="C1973" s="66" t="s">
        <v>1052</v>
      </c>
      <c r="D1973" s="66">
        <v>23.25</v>
      </c>
      <c r="E1973" s="76">
        <v>3045</v>
      </c>
    </row>
    <row r="1974" spans="1:5" ht="15" thickBot="1" x14ac:dyDescent="0.35">
      <c r="A1974" s="173" t="s">
        <v>1806</v>
      </c>
      <c r="B1974" s="130" t="s">
        <v>1049</v>
      </c>
      <c r="C1974" s="68" t="s">
        <v>1263</v>
      </c>
      <c r="D1974" s="68">
        <v>17.010000000000002</v>
      </c>
      <c r="E1974" s="77">
        <v>2213</v>
      </c>
    </row>
    <row r="1975" spans="1:5" ht="15" thickBot="1" x14ac:dyDescent="0.35">
      <c r="A1975" s="173" t="s">
        <v>2486</v>
      </c>
      <c r="B1975" s="130" t="s">
        <v>4562</v>
      </c>
      <c r="C1975" s="79" t="s">
        <v>4563</v>
      </c>
      <c r="D1975" s="66">
        <v>9.68</v>
      </c>
      <c r="E1975" s="76">
        <v>1496</v>
      </c>
    </row>
    <row r="1976" spans="1:5" ht="15" thickBot="1" x14ac:dyDescent="0.35">
      <c r="A1976" s="173" t="s">
        <v>2486</v>
      </c>
      <c r="B1976" s="130" t="s">
        <v>4562</v>
      </c>
      <c r="C1976" s="68" t="s">
        <v>4564</v>
      </c>
      <c r="D1976" s="68">
        <v>11.81</v>
      </c>
      <c r="E1976" s="77">
        <v>1334</v>
      </c>
    </row>
    <row r="1977" spans="1:5" ht="15" thickBot="1" x14ac:dyDescent="0.35">
      <c r="A1977" s="173" t="s">
        <v>2521</v>
      </c>
      <c r="B1977" s="130" t="s">
        <v>1047</v>
      </c>
      <c r="C1977" s="66" t="s">
        <v>1540</v>
      </c>
      <c r="D1977" s="66">
        <v>24.25</v>
      </c>
      <c r="E1977" s="76">
        <v>2587</v>
      </c>
    </row>
    <row r="1978" spans="1:5" ht="15" thickBot="1" x14ac:dyDescent="0.35">
      <c r="A1978" s="173" t="s">
        <v>2521</v>
      </c>
      <c r="B1978" s="130" t="s">
        <v>1047</v>
      </c>
      <c r="C1978" s="8" t="s">
        <v>1048</v>
      </c>
      <c r="D1978" s="8">
        <v>26.69</v>
      </c>
      <c r="E1978" s="25">
        <v>2646</v>
      </c>
    </row>
    <row r="1979" spans="1:5" ht="15" thickBot="1" x14ac:dyDescent="0.35">
      <c r="A1979" s="173" t="s">
        <v>2521</v>
      </c>
      <c r="B1979" s="107" t="s">
        <v>1049</v>
      </c>
      <c r="C1979" s="80" t="s">
        <v>3831</v>
      </c>
      <c r="D1979" s="14">
        <v>18.86</v>
      </c>
      <c r="E1979" s="23">
        <v>1406</v>
      </c>
    </row>
    <row r="1980" spans="1:5" ht="15" thickBot="1" x14ac:dyDescent="0.35">
      <c r="A1980" s="173" t="s">
        <v>2521</v>
      </c>
      <c r="B1980" s="107" t="s">
        <v>1049</v>
      </c>
      <c r="C1980" s="7" t="s">
        <v>1263</v>
      </c>
      <c r="D1980" s="7">
        <v>17.010000000000002</v>
      </c>
      <c r="E1980" s="24">
        <v>2213</v>
      </c>
    </row>
    <row r="1981" spans="1:5" ht="15" thickBot="1" x14ac:dyDescent="0.35">
      <c r="A1981" s="173" t="s">
        <v>2521</v>
      </c>
      <c r="B1981" s="107" t="s">
        <v>1049</v>
      </c>
      <c r="C1981" s="7" t="s">
        <v>1246</v>
      </c>
      <c r="D1981" s="7">
        <v>25.32</v>
      </c>
      <c r="E1981" s="24">
        <v>3404</v>
      </c>
    </row>
    <row r="1982" spans="1:5" ht="15" thickBot="1" x14ac:dyDescent="0.35">
      <c r="A1982" s="173" t="s">
        <v>2521</v>
      </c>
      <c r="B1982" s="107" t="s">
        <v>1049</v>
      </c>
      <c r="C1982" s="8" t="s">
        <v>1052</v>
      </c>
      <c r="D1982" s="8">
        <v>23.25</v>
      </c>
      <c r="E1982" s="25">
        <v>3045</v>
      </c>
    </row>
    <row r="1983" spans="1:5" ht="15" thickBot="1" x14ac:dyDescent="0.35">
      <c r="A1983" s="173" t="s">
        <v>2521</v>
      </c>
      <c r="B1983" s="34" t="s">
        <v>1547</v>
      </c>
      <c r="C1983" s="67" t="s">
        <v>3816</v>
      </c>
      <c r="D1983" s="67">
        <v>24.39</v>
      </c>
      <c r="E1983" s="75">
        <v>2935</v>
      </c>
    </row>
    <row r="1984" spans="1:5" ht="15" thickBot="1" x14ac:dyDescent="0.35">
      <c r="A1984" s="173" t="s">
        <v>2521</v>
      </c>
      <c r="B1984" s="107" t="s">
        <v>430</v>
      </c>
      <c r="C1984" s="14" t="s">
        <v>1264</v>
      </c>
      <c r="D1984" s="14">
        <v>25.79</v>
      </c>
      <c r="E1984" s="23">
        <v>2102</v>
      </c>
    </row>
    <row r="1985" spans="1:5" ht="15" thickBot="1" x14ac:dyDescent="0.35">
      <c r="A1985" s="173" t="s">
        <v>2521</v>
      </c>
      <c r="B1985" s="107" t="s">
        <v>430</v>
      </c>
      <c r="C1985" s="7" t="s">
        <v>932</v>
      </c>
      <c r="D1985" s="7">
        <v>26.79</v>
      </c>
      <c r="E1985" s="24">
        <v>2466</v>
      </c>
    </row>
    <row r="1986" spans="1:5" ht="15" thickBot="1" x14ac:dyDescent="0.35">
      <c r="A1986" s="173" t="s">
        <v>2521</v>
      </c>
      <c r="B1986" s="107" t="s">
        <v>430</v>
      </c>
      <c r="C1986" s="7" t="s">
        <v>1545</v>
      </c>
      <c r="D1986" s="7">
        <v>26.92</v>
      </c>
      <c r="E1986" s="24">
        <v>2217</v>
      </c>
    </row>
    <row r="1987" spans="1:5" ht="15" thickBot="1" x14ac:dyDescent="0.35">
      <c r="A1987" s="173" t="s">
        <v>2521</v>
      </c>
      <c r="B1987" s="107" t="s">
        <v>430</v>
      </c>
      <c r="C1987" s="8" t="s">
        <v>933</v>
      </c>
      <c r="D1987" s="8">
        <v>26.55</v>
      </c>
      <c r="E1987" s="25">
        <v>2537</v>
      </c>
    </row>
    <row r="1988" spans="1:5" ht="15" thickBot="1" x14ac:dyDescent="0.35">
      <c r="A1988" s="173" t="s">
        <v>2521</v>
      </c>
      <c r="B1988" s="107" t="s">
        <v>1055</v>
      </c>
      <c r="C1988" s="7" t="s">
        <v>4566</v>
      </c>
      <c r="D1988" s="7">
        <v>27.39</v>
      </c>
      <c r="E1988" s="24">
        <v>1714</v>
      </c>
    </row>
    <row r="1989" spans="1:5" ht="15" thickBot="1" x14ac:dyDescent="0.35">
      <c r="A1989" s="173" t="s">
        <v>2521</v>
      </c>
      <c r="B1989" s="107" t="s">
        <v>1055</v>
      </c>
      <c r="C1989" s="68" t="s">
        <v>4567</v>
      </c>
      <c r="D1989" s="68">
        <v>27.07</v>
      </c>
      <c r="E1989" s="77">
        <v>1693</v>
      </c>
    </row>
    <row r="1990" spans="1:5" ht="15" thickBot="1" x14ac:dyDescent="0.35">
      <c r="A1990" s="173" t="s">
        <v>2653</v>
      </c>
      <c r="B1990" s="71" t="s">
        <v>3881</v>
      </c>
      <c r="C1990" s="72" t="s">
        <v>3882</v>
      </c>
      <c r="D1990" s="72">
        <v>20.03</v>
      </c>
      <c r="E1990" s="74">
        <v>1155</v>
      </c>
    </row>
    <row r="1991" spans="1:5" ht="15" thickBot="1" x14ac:dyDescent="0.35">
      <c r="A1991" s="173" t="s">
        <v>2926</v>
      </c>
      <c r="B1991" s="130" t="s">
        <v>430</v>
      </c>
      <c r="C1991" s="66" t="s">
        <v>639</v>
      </c>
      <c r="D1991" s="66">
        <v>22.25</v>
      </c>
      <c r="E1991" s="76">
        <v>1359</v>
      </c>
    </row>
    <row r="1992" spans="1:5" ht="15" thickBot="1" x14ac:dyDescent="0.35">
      <c r="A1992" s="173" t="s">
        <v>2926</v>
      </c>
      <c r="B1992" s="130" t="s">
        <v>430</v>
      </c>
      <c r="C1992" s="68" t="s">
        <v>3903</v>
      </c>
      <c r="D1992" s="68">
        <v>22.15</v>
      </c>
      <c r="E1992" s="77">
        <v>1362</v>
      </c>
    </row>
    <row r="1993" spans="1:5" ht="15" thickBot="1" x14ac:dyDescent="0.35">
      <c r="A1993" s="173" t="s">
        <v>3064</v>
      </c>
      <c r="B1993" s="71" t="s">
        <v>3963</v>
      </c>
      <c r="C1993" s="72" t="s">
        <v>4571</v>
      </c>
      <c r="D1993" s="72">
        <v>21</v>
      </c>
      <c r="E1993" s="74">
        <v>1198</v>
      </c>
    </row>
    <row r="1994" spans="1:5" ht="15" thickBot="1" x14ac:dyDescent="0.35">
      <c r="A1994" s="173" t="s">
        <v>3580</v>
      </c>
      <c r="B1994" s="130" t="s">
        <v>1062</v>
      </c>
      <c r="C1994" s="66" t="s">
        <v>3977</v>
      </c>
      <c r="D1994" s="66">
        <v>26.49</v>
      </c>
      <c r="E1994" s="76">
        <v>1408</v>
      </c>
    </row>
    <row r="1995" spans="1:5" ht="15" thickBot="1" x14ac:dyDescent="0.35">
      <c r="A1995" s="173" t="s">
        <v>3580</v>
      </c>
      <c r="B1995" s="130" t="s">
        <v>1062</v>
      </c>
      <c r="C1995" s="68" t="s">
        <v>3975</v>
      </c>
      <c r="D1995" s="68">
        <v>29.81</v>
      </c>
      <c r="E1995" s="77">
        <v>3132</v>
      </c>
    </row>
    <row r="1996" spans="1:5" ht="15" thickBot="1" x14ac:dyDescent="0.35"/>
    <row r="1997" spans="1:5" ht="15" thickBot="1" x14ac:dyDescent="0.35">
      <c r="A1997" s="40" t="s">
        <v>188</v>
      </c>
      <c r="B1997" s="71" t="s">
        <v>439</v>
      </c>
      <c r="C1997" s="72" t="s">
        <v>4625</v>
      </c>
      <c r="D1997" s="72">
        <v>13.37</v>
      </c>
      <c r="E1997" s="74">
        <v>720.24</v>
      </c>
    </row>
    <row r="1998" spans="1:5" ht="15" thickBot="1" x14ac:dyDescent="0.35">
      <c r="A1998" s="40" t="s">
        <v>188</v>
      </c>
      <c r="B1998" s="130" t="s">
        <v>364</v>
      </c>
      <c r="C1998" s="79" t="s">
        <v>450</v>
      </c>
      <c r="D1998" s="66">
        <v>12.69</v>
      </c>
      <c r="E1998" s="76">
        <v>788.65</v>
      </c>
    </row>
    <row r="1999" spans="1:5" ht="15" thickBot="1" x14ac:dyDescent="0.35">
      <c r="A1999" s="40" t="s">
        <v>188</v>
      </c>
      <c r="B1999" s="130" t="s">
        <v>364</v>
      </c>
      <c r="C1999" s="68" t="s">
        <v>4132</v>
      </c>
      <c r="D1999" s="68">
        <v>11.86</v>
      </c>
      <c r="E1999" s="77">
        <v>645.12</v>
      </c>
    </row>
    <row r="2000" spans="1:5" ht="15" thickBot="1" x14ac:dyDescent="0.35">
      <c r="A2000" s="40" t="s">
        <v>188</v>
      </c>
      <c r="B2000" s="71" t="s">
        <v>396</v>
      </c>
      <c r="C2000" s="72" t="s">
        <v>4463</v>
      </c>
      <c r="D2000" s="72">
        <v>16.8</v>
      </c>
      <c r="E2000" s="74">
        <v>522.19000000000005</v>
      </c>
    </row>
    <row r="2001" spans="1:5" ht="15" thickBot="1" x14ac:dyDescent="0.35">
      <c r="A2001" s="40" t="s">
        <v>188</v>
      </c>
      <c r="B2001" s="130" t="s">
        <v>4447</v>
      </c>
      <c r="C2001" s="66" t="s">
        <v>4449</v>
      </c>
      <c r="D2001" s="66">
        <v>20.77</v>
      </c>
      <c r="E2001" s="76">
        <v>181.11</v>
      </c>
    </row>
    <row r="2002" spans="1:5" ht="15" thickBot="1" x14ac:dyDescent="0.35">
      <c r="A2002" s="40" t="s">
        <v>188</v>
      </c>
      <c r="B2002" s="130" t="s">
        <v>4447</v>
      </c>
      <c r="C2002" s="7" t="s">
        <v>4452</v>
      </c>
      <c r="D2002" s="7">
        <v>19.11</v>
      </c>
      <c r="E2002" s="24">
        <v>532.52</v>
      </c>
    </row>
    <row r="2003" spans="1:5" ht="15" thickBot="1" x14ac:dyDescent="0.35">
      <c r="A2003" s="40" t="s">
        <v>188</v>
      </c>
      <c r="B2003" s="130" t="s">
        <v>4447</v>
      </c>
      <c r="C2003" s="7" t="s">
        <v>434</v>
      </c>
      <c r="D2003" s="7">
        <v>18.45</v>
      </c>
      <c r="E2003" s="24">
        <v>768.99</v>
      </c>
    </row>
    <row r="2004" spans="1:5" ht="15" thickBot="1" x14ac:dyDescent="0.35">
      <c r="A2004" s="40" t="s">
        <v>188</v>
      </c>
      <c r="B2004" s="130" t="s">
        <v>4447</v>
      </c>
      <c r="C2004" s="68" t="s">
        <v>4626</v>
      </c>
      <c r="D2004" s="68">
        <v>17.73</v>
      </c>
      <c r="E2004" s="77">
        <v>915.8</v>
      </c>
    </row>
    <row r="2005" spans="1:5" ht="15" thickBot="1" x14ac:dyDescent="0.35">
      <c r="A2005" s="40" t="s">
        <v>188</v>
      </c>
      <c r="B2005" s="130" t="s">
        <v>4454</v>
      </c>
      <c r="C2005" s="66" t="s">
        <v>4627</v>
      </c>
      <c r="D2005" s="66">
        <v>17.86</v>
      </c>
      <c r="E2005" s="76">
        <v>838.93</v>
      </c>
    </row>
    <row r="2006" spans="1:5" ht="15" thickBot="1" x14ac:dyDescent="0.35">
      <c r="A2006" s="40" t="s">
        <v>188</v>
      </c>
      <c r="B2006" s="130" t="s">
        <v>4454</v>
      </c>
      <c r="C2006" s="7" t="s">
        <v>4628</v>
      </c>
      <c r="D2006" s="7">
        <v>16.440000000000001</v>
      </c>
      <c r="E2006" s="24">
        <v>650.70000000000005</v>
      </c>
    </row>
    <row r="2007" spans="1:5" ht="15" thickBot="1" x14ac:dyDescent="0.35">
      <c r="A2007" s="40" t="s">
        <v>188</v>
      </c>
      <c r="B2007" s="130" t="s">
        <v>4454</v>
      </c>
      <c r="C2007" s="7" t="s">
        <v>4629</v>
      </c>
      <c r="D2007" s="7">
        <v>16.05</v>
      </c>
      <c r="E2007" s="24">
        <v>551.97</v>
      </c>
    </row>
    <row r="2008" spans="1:5" ht="15" thickBot="1" x14ac:dyDescent="0.35">
      <c r="A2008" s="40" t="s">
        <v>188</v>
      </c>
      <c r="B2008" s="130" t="s">
        <v>4454</v>
      </c>
      <c r="C2008" s="68" t="s">
        <v>4630</v>
      </c>
      <c r="D2008" s="68">
        <v>18.38</v>
      </c>
      <c r="E2008" s="77">
        <v>338.97</v>
      </c>
    </row>
    <row r="2009" spans="1:5" ht="15" thickBot="1" x14ac:dyDescent="0.35">
      <c r="A2009" s="40" t="s">
        <v>188</v>
      </c>
      <c r="B2009" s="130" t="s">
        <v>442</v>
      </c>
      <c r="C2009" s="66" t="s">
        <v>4631</v>
      </c>
      <c r="D2009" s="66">
        <v>19.09</v>
      </c>
      <c r="E2009" s="76">
        <v>662</v>
      </c>
    </row>
    <row r="2010" spans="1:5" ht="15" thickBot="1" x14ac:dyDescent="0.35">
      <c r="A2010" s="40" t="s">
        <v>188</v>
      </c>
      <c r="B2010" s="130" t="s">
        <v>442</v>
      </c>
      <c r="C2010" s="7" t="s">
        <v>4632</v>
      </c>
      <c r="D2010" s="7">
        <v>23.83</v>
      </c>
      <c r="E2010" s="24">
        <v>189</v>
      </c>
    </row>
    <row r="2011" spans="1:5" ht="15" thickBot="1" x14ac:dyDescent="0.35">
      <c r="A2011" s="40" t="s">
        <v>188</v>
      </c>
      <c r="B2011" s="130" t="s">
        <v>442</v>
      </c>
      <c r="C2011" s="68" t="s">
        <v>4633</v>
      </c>
      <c r="D2011" s="68">
        <v>24.78</v>
      </c>
      <c r="E2011" s="77">
        <v>196</v>
      </c>
    </row>
    <row r="2012" spans="1:5" x14ac:dyDescent="0.3">
      <c r="A2012" s="6" t="s">
        <v>1408</v>
      </c>
      <c r="B2012" s="16" t="s">
        <v>1124</v>
      </c>
      <c r="C2012" s="16" t="s">
        <v>4634</v>
      </c>
      <c r="D2012" s="16">
        <v>20.100000000000001</v>
      </c>
      <c r="E2012" s="16">
        <v>1617.91</v>
      </c>
    </row>
    <row r="2013" spans="1:5" x14ac:dyDescent="0.3">
      <c r="A2013" s="6" t="s">
        <v>1408</v>
      </c>
      <c r="B2013" s="16" t="s">
        <v>1049</v>
      </c>
      <c r="C2013" s="16" t="s">
        <v>1052</v>
      </c>
      <c r="D2013" s="16">
        <v>23.25</v>
      </c>
      <c r="E2013" s="16">
        <v>3044.92</v>
      </c>
    </row>
    <row r="2014" spans="1:5" x14ac:dyDescent="0.3">
      <c r="A2014" s="6" t="s">
        <v>1408</v>
      </c>
      <c r="B2014" s="16" t="s">
        <v>1049</v>
      </c>
      <c r="C2014" s="16" t="s">
        <v>1246</v>
      </c>
      <c r="D2014" s="16">
        <v>25.32</v>
      </c>
      <c r="E2014" s="16">
        <v>3404.43</v>
      </c>
    </row>
    <row r="2015" spans="1:5" x14ac:dyDescent="0.3">
      <c r="A2015" s="6" t="s">
        <v>1408</v>
      </c>
      <c r="B2015" s="16" t="s">
        <v>1049</v>
      </c>
      <c r="C2015" s="16" t="s">
        <v>1051</v>
      </c>
      <c r="D2015" s="16">
        <v>24.98</v>
      </c>
      <c r="E2015" s="16">
        <v>3724.69</v>
      </c>
    </row>
    <row r="2016" spans="1:5" x14ac:dyDescent="0.3">
      <c r="A2016" s="6" t="s">
        <v>1408</v>
      </c>
      <c r="B2016" s="16" t="s">
        <v>1047</v>
      </c>
      <c r="C2016" s="16" t="s">
        <v>1048</v>
      </c>
      <c r="D2016" s="16">
        <v>26.69</v>
      </c>
      <c r="E2016" s="16">
        <v>2645.87</v>
      </c>
    </row>
    <row r="2017" spans="1:5" x14ac:dyDescent="0.3">
      <c r="A2017" s="6" t="s">
        <v>1408</v>
      </c>
      <c r="B2017" s="16" t="s">
        <v>1047</v>
      </c>
      <c r="C2017" s="16" t="s">
        <v>1542</v>
      </c>
      <c r="D2017" s="16">
        <v>25.57</v>
      </c>
      <c r="E2017" s="16">
        <v>2214.52</v>
      </c>
    </row>
    <row r="2018" spans="1:5" x14ac:dyDescent="0.3">
      <c r="A2018" s="6" t="s">
        <v>1408</v>
      </c>
      <c r="B2018" s="16" t="s">
        <v>1047</v>
      </c>
      <c r="C2018" s="16" t="s">
        <v>1540</v>
      </c>
      <c r="D2018" s="16">
        <v>24.25</v>
      </c>
      <c r="E2018" s="16">
        <v>2587.1</v>
      </c>
    </row>
    <row r="2019" spans="1:5" x14ac:dyDescent="0.3">
      <c r="A2019" s="6" t="s">
        <v>1408</v>
      </c>
      <c r="B2019" s="16" t="s">
        <v>1047</v>
      </c>
      <c r="C2019" s="16" t="s">
        <v>3864</v>
      </c>
      <c r="D2019" s="16">
        <v>9.49</v>
      </c>
      <c r="E2019" s="16">
        <v>1074.6600000000001</v>
      </c>
    </row>
    <row r="2020" spans="1:5" x14ac:dyDescent="0.3">
      <c r="A2020" s="6" t="s">
        <v>1408</v>
      </c>
      <c r="B2020" s="16" t="s">
        <v>1318</v>
      </c>
      <c r="C2020" s="16" t="s">
        <v>1546</v>
      </c>
      <c r="D2020" s="16">
        <v>26.55</v>
      </c>
      <c r="E2020" s="16">
        <v>1910.32</v>
      </c>
    </row>
    <row r="2021" spans="1:5" x14ac:dyDescent="0.3">
      <c r="A2021" s="6" t="s">
        <v>1408</v>
      </c>
      <c r="B2021" s="16" t="s">
        <v>1318</v>
      </c>
      <c r="C2021" s="16" t="s">
        <v>3817</v>
      </c>
      <c r="D2021" s="16">
        <v>17.18</v>
      </c>
      <c r="E2021" s="16">
        <v>1199.02</v>
      </c>
    </row>
    <row r="2022" spans="1:5" x14ac:dyDescent="0.3">
      <c r="A2022" s="6" t="s">
        <v>1408</v>
      </c>
      <c r="B2022" s="16" t="s">
        <v>430</v>
      </c>
      <c r="C2022" s="16" t="s">
        <v>1264</v>
      </c>
      <c r="D2022" s="16">
        <v>25.79</v>
      </c>
      <c r="E2022" s="16">
        <v>2102.0700000000002</v>
      </c>
    </row>
    <row r="2023" spans="1:5" x14ac:dyDescent="0.3">
      <c r="A2023" s="6" t="s">
        <v>1408</v>
      </c>
      <c r="B2023" s="16" t="s">
        <v>430</v>
      </c>
      <c r="C2023" s="16" t="s">
        <v>932</v>
      </c>
      <c r="D2023" s="16">
        <v>26.79</v>
      </c>
      <c r="E2023" s="16">
        <v>2465.63</v>
      </c>
    </row>
    <row r="2024" spans="1:5" x14ac:dyDescent="0.3">
      <c r="A2024" s="6" t="s">
        <v>1408</v>
      </c>
      <c r="B2024" s="16" t="s">
        <v>430</v>
      </c>
      <c r="C2024" s="16" t="s">
        <v>3827</v>
      </c>
      <c r="D2024" s="16">
        <v>26.25</v>
      </c>
      <c r="E2024" s="16">
        <v>1888.56</v>
      </c>
    </row>
    <row r="2025" spans="1:5" x14ac:dyDescent="0.3">
      <c r="A2025" s="6" t="s">
        <v>1408</v>
      </c>
      <c r="B2025" s="16" t="s">
        <v>430</v>
      </c>
      <c r="C2025" s="16" t="s">
        <v>1545</v>
      </c>
      <c r="D2025" s="16">
        <v>26.92</v>
      </c>
      <c r="E2025" s="16">
        <v>2217.35</v>
      </c>
    </row>
    <row r="2026" spans="1:5" x14ac:dyDescent="0.3">
      <c r="A2026" s="6" t="s">
        <v>1408</v>
      </c>
      <c r="B2026" s="16" t="s">
        <v>430</v>
      </c>
      <c r="C2026" s="16" t="s">
        <v>933</v>
      </c>
      <c r="D2026" s="16">
        <v>26.55</v>
      </c>
      <c r="E2026" s="16">
        <v>2537.2199999999998</v>
      </c>
    </row>
    <row r="2027" spans="1:5" x14ac:dyDescent="0.3">
      <c r="A2027" s="6" t="s">
        <v>1425</v>
      </c>
      <c r="B2027" s="16" t="s">
        <v>1124</v>
      </c>
      <c r="C2027" s="16" t="s">
        <v>3850</v>
      </c>
      <c r="D2027" s="16">
        <v>27.24</v>
      </c>
      <c r="E2027" s="16">
        <v>1057.21</v>
      </c>
    </row>
    <row r="2028" spans="1:5" x14ac:dyDescent="0.3">
      <c r="A2028" s="6" t="s">
        <v>266</v>
      </c>
      <c r="B2028" s="16" t="s">
        <v>459</v>
      </c>
      <c r="C2028" s="16" t="s">
        <v>457</v>
      </c>
      <c r="D2028" s="16">
        <v>26.22</v>
      </c>
      <c r="E2028" s="16">
        <v>2584.84</v>
      </c>
    </row>
    <row r="2029" spans="1:5" x14ac:dyDescent="0.3">
      <c r="A2029" s="6" t="s">
        <v>266</v>
      </c>
      <c r="B2029" s="16" t="s">
        <v>459</v>
      </c>
      <c r="C2029" s="16" t="s">
        <v>489</v>
      </c>
      <c r="D2029" s="16">
        <v>24.23</v>
      </c>
      <c r="E2029" s="16">
        <v>1574.98</v>
      </c>
    </row>
    <row r="2030" spans="1:5" x14ac:dyDescent="0.3">
      <c r="A2030" s="6" t="s">
        <v>266</v>
      </c>
      <c r="B2030" s="16" t="s">
        <v>453</v>
      </c>
      <c r="C2030" s="16" t="s">
        <v>4380</v>
      </c>
      <c r="D2030" s="16">
        <v>25.07</v>
      </c>
      <c r="E2030" s="16">
        <v>1936.9</v>
      </c>
    </row>
    <row r="2031" spans="1:5" x14ac:dyDescent="0.3">
      <c r="A2031" s="6" t="s">
        <v>325</v>
      </c>
      <c r="B2031" s="16" t="s">
        <v>4636</v>
      </c>
      <c r="C2031" s="16" t="s">
        <v>4131</v>
      </c>
      <c r="D2031" s="16">
        <v>10.02</v>
      </c>
      <c r="E2031" s="16">
        <v>899.09</v>
      </c>
    </row>
    <row r="2032" spans="1:5" x14ac:dyDescent="0.3">
      <c r="A2032" s="6" t="s">
        <v>325</v>
      </c>
      <c r="B2032" s="16" t="s">
        <v>394</v>
      </c>
      <c r="C2032" s="16" t="s">
        <v>3988</v>
      </c>
      <c r="D2032" s="16">
        <v>9.91</v>
      </c>
      <c r="E2032" s="16">
        <v>749.51</v>
      </c>
    </row>
    <row r="2033" spans="1:5" x14ac:dyDescent="0.3">
      <c r="A2033" s="6" t="s">
        <v>325</v>
      </c>
      <c r="B2033" s="16" t="s">
        <v>394</v>
      </c>
      <c r="C2033" s="16" t="s">
        <v>3996</v>
      </c>
      <c r="D2033" s="16">
        <v>9.5399999999999991</v>
      </c>
      <c r="E2033" s="16">
        <v>781.04</v>
      </c>
    </row>
    <row r="2034" spans="1:5" x14ac:dyDescent="0.3">
      <c r="A2034" s="6" t="s">
        <v>325</v>
      </c>
      <c r="B2034" s="16" t="s">
        <v>394</v>
      </c>
      <c r="C2034" s="16" t="s">
        <v>3995</v>
      </c>
      <c r="D2034" s="16">
        <v>9.52</v>
      </c>
      <c r="E2034" s="16">
        <v>597.54999999999995</v>
      </c>
    </row>
    <row r="2035" spans="1:5" x14ac:dyDescent="0.3">
      <c r="A2035" s="6" t="s">
        <v>325</v>
      </c>
      <c r="B2035" s="16" t="s">
        <v>394</v>
      </c>
      <c r="C2035" s="16" t="s">
        <v>3993</v>
      </c>
      <c r="D2035" s="16">
        <v>9.99</v>
      </c>
      <c r="E2035" s="16">
        <v>582.47</v>
      </c>
    </row>
    <row r="2036" spans="1:5" x14ac:dyDescent="0.3">
      <c r="A2036" s="6" t="s">
        <v>325</v>
      </c>
      <c r="B2036" s="16" t="s">
        <v>394</v>
      </c>
      <c r="C2036" s="16" t="s">
        <v>3990</v>
      </c>
      <c r="D2036" s="16">
        <v>9.1999999999999993</v>
      </c>
      <c r="E2036" s="16">
        <v>645.12</v>
      </c>
    </row>
    <row r="2037" spans="1:5" x14ac:dyDescent="0.3">
      <c r="A2037" s="6" t="s">
        <v>325</v>
      </c>
      <c r="B2037" s="16" t="s">
        <v>4002</v>
      </c>
      <c r="C2037" s="16" t="s">
        <v>4003</v>
      </c>
      <c r="D2037" s="16">
        <v>8.35</v>
      </c>
      <c r="E2037" s="16">
        <v>730.63</v>
      </c>
    </row>
    <row r="2038" spans="1:5" x14ac:dyDescent="0.3">
      <c r="A2038" s="6" t="s">
        <v>325</v>
      </c>
      <c r="B2038" s="16" t="s">
        <v>4002</v>
      </c>
      <c r="C2038" s="16" t="s">
        <v>4637</v>
      </c>
      <c r="D2038" s="16">
        <v>7.97</v>
      </c>
      <c r="E2038" s="16">
        <v>955.06</v>
      </c>
    </row>
    <row r="2039" spans="1:5" x14ac:dyDescent="0.3">
      <c r="A2039" s="6" t="s">
        <v>325</v>
      </c>
      <c r="B2039" s="16" t="s">
        <v>4002</v>
      </c>
      <c r="C2039" s="16" t="s">
        <v>4167</v>
      </c>
      <c r="D2039" s="16">
        <v>7.04</v>
      </c>
      <c r="E2039" s="16">
        <v>827.1</v>
      </c>
    </row>
    <row r="2040" spans="1:5" x14ac:dyDescent="0.3">
      <c r="A2040" s="6" t="s">
        <v>325</v>
      </c>
      <c r="B2040" s="16" t="s">
        <v>4002</v>
      </c>
      <c r="C2040" s="16" t="s">
        <v>4169</v>
      </c>
      <c r="D2040" s="16">
        <v>7.44</v>
      </c>
      <c r="E2040" s="16">
        <v>508.03</v>
      </c>
    </row>
    <row r="2041" spans="1:5" x14ac:dyDescent="0.3">
      <c r="A2041" s="6" t="s">
        <v>325</v>
      </c>
      <c r="B2041" s="16" t="s">
        <v>398</v>
      </c>
      <c r="C2041" s="16" t="s">
        <v>4023</v>
      </c>
      <c r="D2041" s="16">
        <v>7.87</v>
      </c>
      <c r="E2041" s="16">
        <v>585.1</v>
      </c>
    </row>
    <row r="2042" spans="1:5" x14ac:dyDescent="0.3">
      <c r="A2042" s="6" t="s">
        <v>325</v>
      </c>
      <c r="B2042" s="16" t="s">
        <v>398</v>
      </c>
      <c r="C2042" s="16" t="s">
        <v>4021</v>
      </c>
      <c r="D2042" s="16">
        <v>8.83</v>
      </c>
      <c r="E2042" s="16">
        <v>557.30999999999995</v>
      </c>
    </row>
    <row r="2043" spans="1:5" x14ac:dyDescent="0.3">
      <c r="A2043" s="6" t="s">
        <v>325</v>
      </c>
      <c r="B2043" s="16" t="s">
        <v>398</v>
      </c>
      <c r="C2043" s="16" t="s">
        <v>4020</v>
      </c>
      <c r="D2043" s="16">
        <v>9.49</v>
      </c>
      <c r="E2043" s="16">
        <v>534.5</v>
      </c>
    </row>
    <row r="2044" spans="1:5" x14ac:dyDescent="0.3">
      <c r="A2044" s="6" t="s">
        <v>325</v>
      </c>
      <c r="B2044" s="16" t="s">
        <v>398</v>
      </c>
      <c r="C2044" s="16" t="s">
        <v>4638</v>
      </c>
      <c r="D2044" s="16">
        <v>9.1300000000000008</v>
      </c>
      <c r="E2044" s="16">
        <v>627</v>
      </c>
    </row>
    <row r="2045" spans="1:5" x14ac:dyDescent="0.3">
      <c r="A2045" s="6" t="s">
        <v>325</v>
      </c>
      <c r="B2045" s="16" t="s">
        <v>398</v>
      </c>
      <c r="C2045" s="16" t="s">
        <v>379</v>
      </c>
      <c r="D2045" s="16">
        <v>8.36</v>
      </c>
      <c r="E2045" s="16">
        <v>775.47</v>
      </c>
    </row>
    <row r="2046" spans="1:5" x14ac:dyDescent="0.3">
      <c r="A2046" s="6" t="s">
        <v>325</v>
      </c>
      <c r="B2046" s="16" t="s">
        <v>4005</v>
      </c>
      <c r="C2046" s="16" t="s">
        <v>4639</v>
      </c>
      <c r="D2046" s="16">
        <v>8.69</v>
      </c>
      <c r="E2046" s="16">
        <v>675.24</v>
      </c>
    </row>
    <row r="2047" spans="1:5" x14ac:dyDescent="0.3">
      <c r="A2047" s="6" t="s">
        <v>325</v>
      </c>
      <c r="B2047" s="16" t="s">
        <v>4005</v>
      </c>
      <c r="C2047" s="16" t="s">
        <v>4006</v>
      </c>
      <c r="D2047" s="16">
        <v>9.4</v>
      </c>
      <c r="E2047" s="16">
        <v>563.62</v>
      </c>
    </row>
    <row r="2048" spans="1:5" x14ac:dyDescent="0.3">
      <c r="A2048" s="6" t="s">
        <v>325</v>
      </c>
      <c r="B2048" s="16" t="s">
        <v>4005</v>
      </c>
      <c r="C2048" s="16" t="s">
        <v>4007</v>
      </c>
      <c r="D2048" s="16">
        <v>8.27</v>
      </c>
      <c r="E2048" s="16">
        <v>719.58</v>
      </c>
    </row>
    <row r="2049" spans="1:5" x14ac:dyDescent="0.3">
      <c r="A2049" s="6" t="s">
        <v>325</v>
      </c>
      <c r="B2049" s="16" t="s">
        <v>4005</v>
      </c>
      <c r="C2049" s="16" t="s">
        <v>4154</v>
      </c>
      <c r="D2049" s="16">
        <v>9.0399999999999991</v>
      </c>
      <c r="E2049" s="16">
        <v>612.34</v>
      </c>
    </row>
    <row r="2050" spans="1:5" x14ac:dyDescent="0.3">
      <c r="A2050" s="6" t="s">
        <v>325</v>
      </c>
      <c r="B2050" s="16" t="s">
        <v>395</v>
      </c>
      <c r="C2050" s="16" t="s">
        <v>4008</v>
      </c>
      <c r="D2050" s="16">
        <v>9.33</v>
      </c>
      <c r="E2050" s="16">
        <v>787.82</v>
      </c>
    </row>
    <row r="2051" spans="1:5" x14ac:dyDescent="0.3">
      <c r="A2051" s="6" t="s">
        <v>325</v>
      </c>
      <c r="B2051" s="16" t="s">
        <v>4010</v>
      </c>
      <c r="C2051" s="16" t="s">
        <v>4640</v>
      </c>
      <c r="D2051" s="16">
        <v>11.81</v>
      </c>
      <c r="E2051" s="16">
        <v>599.12</v>
      </c>
    </row>
    <row r="2052" spans="1:5" x14ac:dyDescent="0.3">
      <c r="A2052" s="6" t="s">
        <v>325</v>
      </c>
      <c r="B2052" s="16" t="s">
        <v>4010</v>
      </c>
      <c r="C2052" s="16" t="s">
        <v>4641</v>
      </c>
      <c r="D2052" s="16">
        <v>10.65</v>
      </c>
      <c r="E2052" s="16">
        <v>636.35</v>
      </c>
    </row>
    <row r="2053" spans="1:5" x14ac:dyDescent="0.3">
      <c r="A2053" s="6" t="s">
        <v>325</v>
      </c>
      <c r="B2053" s="16" t="s">
        <v>4010</v>
      </c>
      <c r="C2053" s="16" t="s">
        <v>4016</v>
      </c>
      <c r="D2053" s="16">
        <v>10.42</v>
      </c>
      <c r="E2053" s="16">
        <v>638.16</v>
      </c>
    </row>
    <row r="2054" spans="1:5" x14ac:dyDescent="0.3">
      <c r="A2054" s="6" t="s">
        <v>325</v>
      </c>
      <c r="B2054" s="16" t="s">
        <v>4024</v>
      </c>
      <c r="C2054" s="16" t="s">
        <v>4642</v>
      </c>
      <c r="D2054" s="16">
        <v>7.63</v>
      </c>
      <c r="E2054" s="16">
        <v>636.37</v>
      </c>
    </row>
    <row r="2055" spans="1:5" x14ac:dyDescent="0.3">
      <c r="A2055" s="6" t="s">
        <v>325</v>
      </c>
      <c r="B2055" s="16" t="s">
        <v>4024</v>
      </c>
      <c r="C2055" s="16" t="s">
        <v>4027</v>
      </c>
      <c r="D2055" s="16">
        <v>7.29</v>
      </c>
      <c r="E2055" s="16">
        <v>661.65</v>
      </c>
    </row>
    <row r="2056" spans="1:5" x14ac:dyDescent="0.3">
      <c r="A2056" s="6" t="s">
        <v>325</v>
      </c>
      <c r="B2056" s="16" t="s">
        <v>4028</v>
      </c>
      <c r="C2056" s="16" t="s">
        <v>4029</v>
      </c>
      <c r="D2056" s="16">
        <v>7.42</v>
      </c>
      <c r="E2056" s="16">
        <v>648.30999999999995</v>
      </c>
    </row>
    <row r="2057" spans="1:5" x14ac:dyDescent="0.3">
      <c r="A2057" s="6" t="s">
        <v>325</v>
      </c>
      <c r="B2057" s="16" t="s">
        <v>4028</v>
      </c>
      <c r="C2057" s="16" t="s">
        <v>4146</v>
      </c>
      <c r="D2057" s="16">
        <v>8.1</v>
      </c>
      <c r="E2057" s="16">
        <v>611.64</v>
      </c>
    </row>
    <row r="2058" spans="1:5" x14ac:dyDescent="0.3">
      <c r="A2058" s="6" t="s">
        <v>325</v>
      </c>
      <c r="B2058" s="16" t="s">
        <v>4028</v>
      </c>
      <c r="C2058" s="16" t="s">
        <v>4643</v>
      </c>
      <c r="D2058" s="16">
        <v>8.0299999999999994</v>
      </c>
      <c r="E2058" s="16">
        <v>623.17999999999995</v>
      </c>
    </row>
    <row r="2059" spans="1:5" x14ac:dyDescent="0.3">
      <c r="A2059" s="6" t="s">
        <v>325</v>
      </c>
      <c r="B2059" s="16" t="s">
        <v>404</v>
      </c>
      <c r="C2059" s="16" t="s">
        <v>4051</v>
      </c>
      <c r="D2059" s="16">
        <v>13</v>
      </c>
      <c r="E2059" s="16">
        <v>534.74</v>
      </c>
    </row>
    <row r="2060" spans="1:5" x14ac:dyDescent="0.3">
      <c r="A2060" s="6" t="s">
        <v>325</v>
      </c>
      <c r="B2060" s="16" t="s">
        <v>404</v>
      </c>
      <c r="C2060" s="16" t="s">
        <v>4050</v>
      </c>
      <c r="D2060" s="16">
        <v>12.23</v>
      </c>
      <c r="E2060" s="16">
        <v>632.48</v>
      </c>
    </row>
    <row r="2061" spans="1:5" x14ac:dyDescent="0.3">
      <c r="A2061" s="6" t="s">
        <v>325</v>
      </c>
      <c r="B2061" s="16" t="s">
        <v>4030</v>
      </c>
      <c r="C2061" s="16" t="s">
        <v>4644</v>
      </c>
      <c r="D2061" s="16">
        <v>10.84</v>
      </c>
      <c r="E2061" s="16">
        <v>466.61</v>
      </c>
    </row>
    <row r="2062" spans="1:5" x14ac:dyDescent="0.3">
      <c r="A2062" s="6" t="s">
        <v>325</v>
      </c>
      <c r="B2062" s="16" t="s">
        <v>4030</v>
      </c>
      <c r="C2062" s="16" t="s">
        <v>4645</v>
      </c>
      <c r="D2062" s="16">
        <v>10.77</v>
      </c>
      <c r="E2062" s="16">
        <v>434.8</v>
      </c>
    </row>
    <row r="2063" spans="1:5" x14ac:dyDescent="0.3">
      <c r="A2063" s="6" t="s">
        <v>325</v>
      </c>
      <c r="B2063" s="16" t="s">
        <v>4030</v>
      </c>
      <c r="C2063" s="16" t="s">
        <v>4646</v>
      </c>
      <c r="D2063" s="16">
        <v>8.4700000000000006</v>
      </c>
      <c r="E2063" s="16">
        <v>622.37</v>
      </c>
    </row>
    <row r="2064" spans="1:5" x14ac:dyDescent="0.3">
      <c r="A2064" s="6" t="s">
        <v>325</v>
      </c>
      <c r="B2064" s="16" t="s">
        <v>4030</v>
      </c>
      <c r="C2064" s="16" t="s">
        <v>4647</v>
      </c>
      <c r="D2064" s="16">
        <v>8.8699999999999992</v>
      </c>
      <c r="E2064" s="16">
        <v>538.72</v>
      </c>
    </row>
    <row r="2065" spans="1:5" x14ac:dyDescent="0.3">
      <c r="A2065" s="6" t="s">
        <v>325</v>
      </c>
      <c r="B2065" s="16" t="s">
        <v>4030</v>
      </c>
      <c r="C2065" s="16" t="s">
        <v>4034</v>
      </c>
      <c r="D2065" s="16">
        <v>8.1300000000000008</v>
      </c>
      <c r="E2065" s="16">
        <v>575.24</v>
      </c>
    </row>
    <row r="2066" spans="1:5" x14ac:dyDescent="0.3">
      <c r="A2066" s="6" t="s">
        <v>325</v>
      </c>
      <c r="B2066" s="16" t="s">
        <v>4038</v>
      </c>
      <c r="C2066" s="16" t="s">
        <v>4648</v>
      </c>
      <c r="D2066" s="16">
        <v>10.92</v>
      </c>
      <c r="E2066" s="16">
        <v>310.45999999999998</v>
      </c>
    </row>
    <row r="2067" spans="1:5" x14ac:dyDescent="0.3">
      <c r="A2067" s="6" t="s">
        <v>325</v>
      </c>
      <c r="B2067" s="16" t="s">
        <v>4038</v>
      </c>
      <c r="C2067" s="16" t="s">
        <v>4649</v>
      </c>
      <c r="D2067" s="16">
        <v>8.6300000000000008</v>
      </c>
      <c r="E2067" s="16">
        <v>397.91</v>
      </c>
    </row>
    <row r="2068" spans="1:5" x14ac:dyDescent="0.3">
      <c r="A2068" s="6" t="s">
        <v>325</v>
      </c>
      <c r="B2068" s="16" t="s">
        <v>4038</v>
      </c>
      <c r="C2068" s="16" t="s">
        <v>4650</v>
      </c>
      <c r="D2068" s="16">
        <v>7.88</v>
      </c>
      <c r="E2068" s="16">
        <v>556.04</v>
      </c>
    </row>
    <row r="2069" spans="1:5" x14ac:dyDescent="0.3">
      <c r="A2069" s="6" t="s">
        <v>325</v>
      </c>
      <c r="B2069" s="16" t="s">
        <v>4038</v>
      </c>
      <c r="C2069" s="16" t="s">
        <v>4651</v>
      </c>
      <c r="D2069" s="16">
        <v>6.6</v>
      </c>
      <c r="E2069" s="16">
        <v>624.41999999999996</v>
      </c>
    </row>
    <row r="2070" spans="1:5" x14ac:dyDescent="0.3">
      <c r="A2070" s="6" t="s">
        <v>325</v>
      </c>
      <c r="B2070" s="16" t="s">
        <v>4038</v>
      </c>
      <c r="C2070" s="16" t="s">
        <v>4652</v>
      </c>
      <c r="D2070" s="16">
        <v>5.76</v>
      </c>
      <c r="E2070" s="16">
        <v>551.42999999999995</v>
      </c>
    </row>
    <row r="2071" spans="1:5" x14ac:dyDescent="0.3">
      <c r="A2071" s="6" t="s">
        <v>325</v>
      </c>
      <c r="B2071" s="16" t="s">
        <v>4038</v>
      </c>
      <c r="C2071" s="16" t="s">
        <v>4040</v>
      </c>
      <c r="D2071" s="16">
        <v>5.86</v>
      </c>
      <c r="E2071" s="16">
        <v>647.11</v>
      </c>
    </row>
    <row r="2072" spans="1:5" x14ac:dyDescent="0.3">
      <c r="A2072" s="6" t="s">
        <v>325</v>
      </c>
      <c r="B2072" s="16" t="s">
        <v>4038</v>
      </c>
      <c r="C2072" s="16" t="s">
        <v>4653</v>
      </c>
      <c r="D2072" s="16">
        <v>5.52</v>
      </c>
      <c r="E2072" s="16">
        <v>607.54</v>
      </c>
    </row>
    <row r="2073" spans="1:5" x14ac:dyDescent="0.3">
      <c r="A2073" s="6" t="s">
        <v>325</v>
      </c>
      <c r="B2073" s="16" t="s">
        <v>4038</v>
      </c>
      <c r="C2073" s="16" t="s">
        <v>4151</v>
      </c>
      <c r="D2073" s="16">
        <v>5.01</v>
      </c>
      <c r="E2073" s="16">
        <v>542.85</v>
      </c>
    </row>
    <row r="2074" spans="1:5" x14ac:dyDescent="0.3">
      <c r="A2074" s="6" t="s">
        <v>728</v>
      </c>
      <c r="B2074" s="16" t="s">
        <v>935</v>
      </c>
      <c r="C2074" s="16" t="s">
        <v>4655</v>
      </c>
      <c r="D2074" s="16">
        <v>18.940000000000001</v>
      </c>
      <c r="E2074" s="16">
        <v>161.56</v>
      </c>
    </row>
    <row r="2075" spans="1:5" x14ac:dyDescent="0.3">
      <c r="A2075" s="6" t="s">
        <v>728</v>
      </c>
      <c r="B2075" s="16" t="s">
        <v>460</v>
      </c>
      <c r="C2075" s="16" t="s">
        <v>4656</v>
      </c>
      <c r="D2075" s="16">
        <v>17</v>
      </c>
      <c r="E2075" s="16">
        <v>259.08</v>
      </c>
    </row>
    <row r="2076" spans="1:5" x14ac:dyDescent="0.3">
      <c r="A2076" s="6" t="s">
        <v>728</v>
      </c>
      <c r="B2076" s="16" t="s">
        <v>460</v>
      </c>
      <c r="C2076" s="16" t="s">
        <v>4657</v>
      </c>
      <c r="D2076" s="16">
        <v>18.89</v>
      </c>
      <c r="E2076" s="16">
        <v>331.72</v>
      </c>
    </row>
    <row r="2077" spans="1:5" x14ac:dyDescent="0.3">
      <c r="A2077" s="6" t="s">
        <v>728</v>
      </c>
      <c r="B2077" s="16" t="s">
        <v>460</v>
      </c>
      <c r="C2077" s="16" t="s">
        <v>4658</v>
      </c>
      <c r="D2077" s="16">
        <v>18.29</v>
      </c>
      <c r="E2077" s="16">
        <v>305.31</v>
      </c>
    </row>
    <row r="2078" spans="1:5" x14ac:dyDescent="0.3">
      <c r="A2078" s="6" t="s">
        <v>728</v>
      </c>
      <c r="B2078" s="16" t="s">
        <v>460</v>
      </c>
      <c r="C2078" s="16" t="s">
        <v>4234</v>
      </c>
      <c r="D2078" s="16">
        <v>17.13</v>
      </c>
      <c r="E2078" s="16">
        <v>341.63</v>
      </c>
    </row>
    <row r="2079" spans="1:5" x14ac:dyDescent="0.3">
      <c r="A2079" s="6" t="s">
        <v>728</v>
      </c>
      <c r="B2079" s="16" t="s">
        <v>460</v>
      </c>
      <c r="C2079" s="16" t="s">
        <v>4233</v>
      </c>
      <c r="D2079" s="16">
        <v>16.96</v>
      </c>
      <c r="E2079" s="16">
        <v>482.09</v>
      </c>
    </row>
    <row r="2080" spans="1:5" x14ac:dyDescent="0.3">
      <c r="A2080" s="6" t="s">
        <v>728</v>
      </c>
      <c r="B2080" s="16" t="s">
        <v>460</v>
      </c>
      <c r="C2080" s="16" t="s">
        <v>4659</v>
      </c>
      <c r="D2080" s="16">
        <v>19.010000000000002</v>
      </c>
      <c r="E2080" s="16">
        <v>161.54</v>
      </c>
    </row>
    <row r="2081" spans="1:5" x14ac:dyDescent="0.3">
      <c r="A2081" s="6" t="s">
        <v>728</v>
      </c>
      <c r="B2081" s="16" t="s">
        <v>460</v>
      </c>
      <c r="C2081" s="16" t="s">
        <v>4660</v>
      </c>
      <c r="D2081" s="16">
        <v>18.329999999999998</v>
      </c>
      <c r="E2081" s="16">
        <v>279.14999999999998</v>
      </c>
    </row>
    <row r="2082" spans="1:5" x14ac:dyDescent="0.3">
      <c r="A2082" s="6" t="s">
        <v>728</v>
      </c>
      <c r="B2082" s="16" t="s">
        <v>460</v>
      </c>
      <c r="C2082" s="16" t="s">
        <v>1256</v>
      </c>
      <c r="D2082" s="16">
        <v>16.36</v>
      </c>
      <c r="E2082" s="16">
        <v>409.96</v>
      </c>
    </row>
    <row r="2083" spans="1:5" x14ac:dyDescent="0.3">
      <c r="A2083" s="6" t="s">
        <v>728</v>
      </c>
      <c r="B2083" s="16" t="s">
        <v>460</v>
      </c>
      <c r="C2083" s="16" t="s">
        <v>4228</v>
      </c>
      <c r="D2083" s="16">
        <v>12.54</v>
      </c>
      <c r="E2083" s="16">
        <v>498.86</v>
      </c>
    </row>
    <row r="2084" spans="1:5" x14ac:dyDescent="0.3">
      <c r="A2084" s="6" t="s">
        <v>728</v>
      </c>
      <c r="B2084" s="16" t="s">
        <v>460</v>
      </c>
      <c r="C2084" s="16" t="s">
        <v>4661</v>
      </c>
      <c r="D2084" s="16">
        <v>16.559999999999999</v>
      </c>
      <c r="E2084" s="16">
        <v>460.76</v>
      </c>
    </row>
    <row r="2085" spans="1:5" x14ac:dyDescent="0.3">
      <c r="A2085" s="6" t="s">
        <v>728</v>
      </c>
      <c r="B2085" s="16" t="s">
        <v>460</v>
      </c>
      <c r="C2085" s="16" t="s">
        <v>4662</v>
      </c>
      <c r="D2085" s="16">
        <v>18.95</v>
      </c>
      <c r="E2085" s="16">
        <v>253.49</v>
      </c>
    </row>
    <row r="2086" spans="1:5" x14ac:dyDescent="0.3">
      <c r="A2086" s="6" t="s">
        <v>728</v>
      </c>
      <c r="B2086" s="16" t="s">
        <v>460</v>
      </c>
      <c r="C2086" s="16" t="s">
        <v>463</v>
      </c>
      <c r="D2086" s="16">
        <v>11.67</v>
      </c>
      <c r="E2086" s="16">
        <v>1181</v>
      </c>
    </row>
    <row r="2087" spans="1:5" x14ac:dyDescent="0.3">
      <c r="A2087" s="6" t="s">
        <v>728</v>
      </c>
      <c r="B2087" s="16" t="s">
        <v>460</v>
      </c>
      <c r="C2087" s="16" t="s">
        <v>4187</v>
      </c>
      <c r="D2087" s="16">
        <v>11.6</v>
      </c>
      <c r="E2087" s="16">
        <v>1472.69</v>
      </c>
    </row>
    <row r="2088" spans="1:5" x14ac:dyDescent="0.3">
      <c r="A2088" s="6" t="s">
        <v>728</v>
      </c>
      <c r="B2088" s="16" t="s">
        <v>4339</v>
      </c>
      <c r="C2088" s="16" t="s">
        <v>4341</v>
      </c>
      <c r="D2088" s="16">
        <v>12.81</v>
      </c>
      <c r="E2088" s="16">
        <v>186.69</v>
      </c>
    </row>
    <row r="2089" spans="1:5" x14ac:dyDescent="0.3">
      <c r="A2089" s="6" t="s">
        <v>728</v>
      </c>
      <c r="B2089" s="16" t="s">
        <v>4339</v>
      </c>
      <c r="C2089" s="16" t="s">
        <v>4663</v>
      </c>
      <c r="D2089" s="16">
        <v>8.76</v>
      </c>
      <c r="E2089" s="16">
        <v>253.75</v>
      </c>
    </row>
    <row r="2090" spans="1:5" x14ac:dyDescent="0.3">
      <c r="A2090" s="6" t="s">
        <v>728</v>
      </c>
      <c r="B2090" s="16" t="s">
        <v>467</v>
      </c>
      <c r="C2090" s="16" t="s">
        <v>4664</v>
      </c>
      <c r="D2090" s="16">
        <v>11.23</v>
      </c>
      <c r="E2090" s="16">
        <v>496.06</v>
      </c>
    </row>
    <row r="2091" spans="1:5" x14ac:dyDescent="0.3">
      <c r="A2091" s="6" t="s">
        <v>728</v>
      </c>
      <c r="B2091" s="16" t="s">
        <v>467</v>
      </c>
      <c r="C2091" s="16" t="s">
        <v>4236</v>
      </c>
      <c r="D2091" s="16">
        <v>8.66</v>
      </c>
      <c r="E2091" s="16">
        <v>269.75</v>
      </c>
    </row>
    <row r="2092" spans="1:5" x14ac:dyDescent="0.3">
      <c r="A2092" s="6" t="s">
        <v>728</v>
      </c>
      <c r="B2092" s="16" t="s">
        <v>467</v>
      </c>
      <c r="C2092" s="16" t="s">
        <v>4193</v>
      </c>
      <c r="D2092" s="16">
        <v>12.83</v>
      </c>
      <c r="E2092" s="16">
        <v>937.77</v>
      </c>
    </row>
    <row r="2093" spans="1:5" x14ac:dyDescent="0.3">
      <c r="A2093" s="6" t="s">
        <v>728</v>
      </c>
      <c r="B2093" s="16" t="s">
        <v>467</v>
      </c>
      <c r="C2093" s="16" t="s">
        <v>4665</v>
      </c>
      <c r="D2093" s="16">
        <v>8.66</v>
      </c>
      <c r="E2093" s="16">
        <v>230.12</v>
      </c>
    </row>
    <row r="2094" spans="1:5" x14ac:dyDescent="0.3">
      <c r="A2094" s="6" t="s">
        <v>728</v>
      </c>
      <c r="B2094" s="16" t="s">
        <v>472</v>
      </c>
      <c r="C2094" s="16" t="s">
        <v>4195</v>
      </c>
      <c r="D2094" s="16">
        <v>10.28</v>
      </c>
      <c r="E2094" s="16">
        <v>1285.75</v>
      </c>
    </row>
    <row r="2095" spans="1:5" x14ac:dyDescent="0.3">
      <c r="A2095" s="6" t="s">
        <v>728</v>
      </c>
      <c r="B2095" s="16" t="s">
        <v>472</v>
      </c>
      <c r="C2095" s="16" t="s">
        <v>4197</v>
      </c>
      <c r="D2095" s="16">
        <v>12.04</v>
      </c>
      <c r="E2095" s="16">
        <v>999.24</v>
      </c>
    </row>
    <row r="2096" spans="1:5" x14ac:dyDescent="0.3">
      <c r="A2096" s="6" t="s">
        <v>728</v>
      </c>
      <c r="B2096" s="16" t="s">
        <v>472</v>
      </c>
      <c r="C2096" s="16" t="s">
        <v>4198</v>
      </c>
      <c r="D2096" s="16">
        <v>10.65</v>
      </c>
      <c r="E2096" s="16">
        <v>881.63</v>
      </c>
    </row>
    <row r="2097" spans="1:5" x14ac:dyDescent="0.3">
      <c r="A2097" s="6" t="s">
        <v>728</v>
      </c>
      <c r="B2097" s="16" t="s">
        <v>950</v>
      </c>
      <c r="C2097" s="16" t="s">
        <v>3726</v>
      </c>
      <c r="D2097" s="16">
        <v>3.31</v>
      </c>
      <c r="E2097" s="16">
        <v>448.06</v>
      </c>
    </row>
    <row r="2098" spans="1:5" x14ac:dyDescent="0.3">
      <c r="A2098" s="6" t="s">
        <v>728</v>
      </c>
      <c r="B2098" s="16" t="s">
        <v>4666</v>
      </c>
      <c r="C2098" s="16" t="s">
        <v>477</v>
      </c>
      <c r="D2098" s="16">
        <v>10.4</v>
      </c>
      <c r="E2098" s="16">
        <v>1161.3</v>
      </c>
    </row>
    <row r="2099" spans="1:5" x14ac:dyDescent="0.3">
      <c r="A2099" s="6" t="s">
        <v>728</v>
      </c>
      <c r="B2099" s="16" t="s">
        <v>4666</v>
      </c>
      <c r="C2099" s="16" t="s">
        <v>480</v>
      </c>
      <c r="D2099" s="16">
        <v>7.7</v>
      </c>
      <c r="E2099" s="16">
        <v>1699.2</v>
      </c>
    </row>
    <row r="2100" spans="1:5" x14ac:dyDescent="0.3">
      <c r="A2100" s="6" t="s">
        <v>728</v>
      </c>
      <c r="B2100" s="16" t="s">
        <v>4666</v>
      </c>
      <c r="C2100" s="16" t="s">
        <v>4667</v>
      </c>
      <c r="D2100" s="16">
        <v>0</v>
      </c>
      <c r="E2100" s="16">
        <v>504.9</v>
      </c>
    </row>
    <row r="2101" spans="1:5" x14ac:dyDescent="0.3">
      <c r="A2101" s="6" t="s">
        <v>728</v>
      </c>
      <c r="B2101" s="16" t="s">
        <v>4666</v>
      </c>
      <c r="C2101" s="16" t="s">
        <v>481</v>
      </c>
      <c r="D2101" s="16">
        <v>8.1</v>
      </c>
      <c r="E2101" s="16">
        <v>2088.5</v>
      </c>
    </row>
    <row r="2102" spans="1:5" x14ac:dyDescent="0.3">
      <c r="A2102" s="6" t="s">
        <v>728</v>
      </c>
      <c r="B2102" s="16" t="s">
        <v>956</v>
      </c>
      <c r="C2102" s="16" t="s">
        <v>4668</v>
      </c>
      <c r="D2102" s="16">
        <v>3.4</v>
      </c>
      <c r="E2102" s="16">
        <v>395.9</v>
      </c>
    </row>
    <row r="2103" spans="1:5" x14ac:dyDescent="0.3">
      <c r="A2103" s="6" t="s">
        <v>728</v>
      </c>
      <c r="B2103" s="16" t="s">
        <v>4669</v>
      </c>
      <c r="C2103" s="16" t="s">
        <v>4670</v>
      </c>
      <c r="D2103" s="16">
        <v>8.32</v>
      </c>
      <c r="E2103" s="16">
        <v>3798.32</v>
      </c>
    </row>
    <row r="2104" spans="1:5" x14ac:dyDescent="0.3">
      <c r="A2104" s="6" t="s">
        <v>728</v>
      </c>
      <c r="B2104" s="16" t="s">
        <v>4669</v>
      </c>
      <c r="C2104" s="16" t="s">
        <v>4671</v>
      </c>
      <c r="D2104" s="16">
        <v>7.92</v>
      </c>
      <c r="E2104" s="16">
        <v>2145.54</v>
      </c>
    </row>
    <row r="2105" spans="1:5" x14ac:dyDescent="0.3">
      <c r="A2105" s="6" t="s">
        <v>745</v>
      </c>
      <c r="B2105" s="16" t="s">
        <v>935</v>
      </c>
      <c r="C2105" s="16" t="s">
        <v>937</v>
      </c>
      <c r="D2105" s="16">
        <v>17.84</v>
      </c>
      <c r="E2105" s="16">
        <v>407.78</v>
      </c>
    </row>
    <row r="2106" spans="1:5" x14ac:dyDescent="0.3">
      <c r="A2106" s="6" t="s">
        <v>745</v>
      </c>
      <c r="B2106" s="16" t="s">
        <v>4339</v>
      </c>
      <c r="C2106" s="16" t="s">
        <v>4437</v>
      </c>
      <c r="D2106" s="16">
        <v>21.45</v>
      </c>
      <c r="E2106" s="16">
        <v>101.35</v>
      </c>
    </row>
    <row r="2107" spans="1:5" x14ac:dyDescent="0.3">
      <c r="A2107" s="6" t="s">
        <v>745</v>
      </c>
      <c r="B2107" s="16" t="s">
        <v>943</v>
      </c>
      <c r="C2107" s="16" t="s">
        <v>4672</v>
      </c>
      <c r="D2107" s="16">
        <v>17.27</v>
      </c>
      <c r="E2107" s="16">
        <v>330.45</v>
      </c>
    </row>
    <row r="2108" spans="1:5" x14ac:dyDescent="0.3">
      <c r="A2108" s="6" t="s">
        <v>745</v>
      </c>
      <c r="B2108" s="16" t="s">
        <v>943</v>
      </c>
      <c r="C2108" s="16" t="s">
        <v>962</v>
      </c>
      <c r="D2108" s="16">
        <v>23.38</v>
      </c>
      <c r="E2108" s="16">
        <v>226.06</v>
      </c>
    </row>
    <row r="2109" spans="1:5" x14ac:dyDescent="0.3">
      <c r="A2109" s="6" t="s">
        <v>745</v>
      </c>
      <c r="B2109" s="16" t="s">
        <v>944</v>
      </c>
      <c r="C2109" s="16" t="s">
        <v>1314</v>
      </c>
      <c r="D2109" s="16">
        <v>12.14</v>
      </c>
      <c r="E2109" s="16">
        <v>272.02999999999997</v>
      </c>
    </row>
    <row r="2110" spans="1:5" x14ac:dyDescent="0.3">
      <c r="A2110" s="6" t="s">
        <v>745</v>
      </c>
      <c r="B2110" s="16" t="s">
        <v>4333</v>
      </c>
      <c r="C2110" s="16" t="s">
        <v>4338</v>
      </c>
      <c r="D2110" s="16">
        <v>13.67</v>
      </c>
      <c r="E2110" s="16">
        <v>436.63</v>
      </c>
    </row>
    <row r="2111" spans="1:5" x14ac:dyDescent="0.3">
      <c r="A2111" s="6" t="s">
        <v>745</v>
      </c>
      <c r="B2111" s="16" t="s">
        <v>4333</v>
      </c>
      <c r="C2111" s="16" t="s">
        <v>4673</v>
      </c>
      <c r="D2111" s="16">
        <v>11.18</v>
      </c>
      <c r="E2111" s="16">
        <v>280.42</v>
      </c>
    </row>
    <row r="2112" spans="1:5" x14ac:dyDescent="0.3">
      <c r="A2112" s="6" t="s">
        <v>745</v>
      </c>
      <c r="B2112" s="16" t="s">
        <v>4333</v>
      </c>
      <c r="C2112" s="16" t="s">
        <v>4336</v>
      </c>
      <c r="D2112" s="16">
        <v>13.56</v>
      </c>
      <c r="E2112" s="16">
        <v>169.16</v>
      </c>
    </row>
    <row r="2113" spans="1:5" x14ac:dyDescent="0.3">
      <c r="A2113" s="6" t="s">
        <v>745</v>
      </c>
      <c r="B2113" s="16" t="s">
        <v>948</v>
      </c>
      <c r="C2113" s="16" t="s">
        <v>4331</v>
      </c>
      <c r="D2113" s="16">
        <v>13.08</v>
      </c>
      <c r="E2113" s="16">
        <v>230.12</v>
      </c>
    </row>
    <row r="2114" spans="1:5" x14ac:dyDescent="0.3">
      <c r="A2114" s="6" t="s">
        <v>745</v>
      </c>
      <c r="B2114" s="16" t="s">
        <v>948</v>
      </c>
      <c r="C2114" s="16" t="s">
        <v>4430</v>
      </c>
      <c r="D2114" s="16">
        <v>11.2</v>
      </c>
      <c r="E2114" s="16">
        <v>358.62</v>
      </c>
    </row>
    <row r="2115" spans="1:5" x14ac:dyDescent="0.3">
      <c r="A2115" s="6" t="s">
        <v>745</v>
      </c>
      <c r="B2115" s="16" t="s">
        <v>948</v>
      </c>
      <c r="C2115" s="16" t="s">
        <v>4674</v>
      </c>
      <c r="D2115" s="16">
        <v>11.63</v>
      </c>
      <c r="E2115" s="16">
        <v>367.79</v>
      </c>
    </row>
    <row r="2116" spans="1:5" x14ac:dyDescent="0.3">
      <c r="A2116" s="6" t="s">
        <v>745</v>
      </c>
      <c r="B2116" s="16" t="s">
        <v>950</v>
      </c>
      <c r="C2116" s="16" t="s">
        <v>4675</v>
      </c>
      <c r="D2116" s="16">
        <v>8.6</v>
      </c>
      <c r="E2116" s="16">
        <v>310.39</v>
      </c>
    </row>
    <row r="2117" spans="1:5" x14ac:dyDescent="0.3">
      <c r="A2117" s="6" t="s">
        <v>745</v>
      </c>
      <c r="B2117" s="16" t="s">
        <v>953</v>
      </c>
      <c r="C2117" s="16" t="s">
        <v>1008</v>
      </c>
      <c r="D2117" s="16">
        <v>10.06</v>
      </c>
      <c r="E2117" s="16">
        <v>363.47</v>
      </c>
    </row>
    <row r="2118" spans="1:5" x14ac:dyDescent="0.3">
      <c r="A2118" s="6" t="s">
        <v>745</v>
      </c>
      <c r="B2118" s="16" t="s">
        <v>952</v>
      </c>
      <c r="C2118" s="16" t="s">
        <v>1003</v>
      </c>
      <c r="D2118" s="16">
        <v>6.19</v>
      </c>
      <c r="E2118" s="16">
        <v>401.07</v>
      </c>
    </row>
    <row r="2119" spans="1:5" x14ac:dyDescent="0.3">
      <c r="A2119" s="6" t="s">
        <v>745</v>
      </c>
      <c r="B2119" s="16" t="s">
        <v>952</v>
      </c>
      <c r="C2119" s="16" t="s">
        <v>4676</v>
      </c>
      <c r="D2119" s="16">
        <v>6.18</v>
      </c>
      <c r="E2119" s="16">
        <v>483.87</v>
      </c>
    </row>
    <row r="2120" spans="1:5" x14ac:dyDescent="0.3">
      <c r="A2120" s="6" t="s">
        <v>745</v>
      </c>
      <c r="B2120" s="16" t="s">
        <v>951</v>
      </c>
      <c r="C2120" s="16" t="s">
        <v>4677</v>
      </c>
      <c r="D2120" s="16">
        <v>8.16</v>
      </c>
      <c r="E2120" s="16">
        <v>442.98</v>
      </c>
    </row>
    <row r="2121" spans="1:5" x14ac:dyDescent="0.3">
      <c r="A2121" s="6" t="s">
        <v>745</v>
      </c>
      <c r="B2121" s="16" t="s">
        <v>949</v>
      </c>
      <c r="C2121" s="16" t="s">
        <v>4678</v>
      </c>
      <c r="D2121" s="16">
        <v>9.52</v>
      </c>
      <c r="E2121" s="16">
        <v>538.73</v>
      </c>
    </row>
    <row r="2122" spans="1:5" x14ac:dyDescent="0.3">
      <c r="A2122" s="6" t="s">
        <v>745</v>
      </c>
      <c r="B2122" s="16" t="s">
        <v>949</v>
      </c>
      <c r="C2122" s="16" t="s">
        <v>993</v>
      </c>
      <c r="D2122" s="16">
        <v>9.92</v>
      </c>
      <c r="E2122" s="16">
        <v>649.22</v>
      </c>
    </row>
    <row r="2123" spans="1:5" x14ac:dyDescent="0.3">
      <c r="A2123" s="6" t="s">
        <v>745</v>
      </c>
      <c r="B2123" s="16" t="s">
        <v>949</v>
      </c>
      <c r="C2123" s="16" t="s">
        <v>4679</v>
      </c>
      <c r="D2123" s="16">
        <v>11.29</v>
      </c>
      <c r="E2123" s="16">
        <v>745.24</v>
      </c>
    </row>
    <row r="2124" spans="1:5" x14ac:dyDescent="0.3">
      <c r="A2124" s="6" t="s">
        <v>745</v>
      </c>
      <c r="B2124" s="16" t="s">
        <v>947</v>
      </c>
      <c r="C2124" s="16" t="s">
        <v>4680</v>
      </c>
      <c r="D2124" s="16">
        <v>13.31</v>
      </c>
      <c r="E2124" s="16">
        <v>558.79999999999995</v>
      </c>
    </row>
    <row r="2125" spans="1:5" x14ac:dyDescent="0.3">
      <c r="A2125" s="6" t="s">
        <v>745</v>
      </c>
      <c r="B2125" s="16" t="s">
        <v>947</v>
      </c>
      <c r="C2125" s="16" t="s">
        <v>984</v>
      </c>
      <c r="D2125" s="16">
        <v>14.25</v>
      </c>
      <c r="E2125" s="16">
        <v>871.47</v>
      </c>
    </row>
    <row r="2126" spans="1:5" x14ac:dyDescent="0.3">
      <c r="A2126" s="6" t="s">
        <v>745</v>
      </c>
      <c r="B2126" s="16" t="s">
        <v>947</v>
      </c>
      <c r="C2126" s="16" t="s">
        <v>4681</v>
      </c>
      <c r="D2126" s="16">
        <v>12.77</v>
      </c>
      <c r="E2126" s="16">
        <v>817.12</v>
      </c>
    </row>
    <row r="2127" spans="1:5" x14ac:dyDescent="0.3">
      <c r="A2127" s="6" t="s">
        <v>745</v>
      </c>
      <c r="B2127" s="16" t="s">
        <v>947</v>
      </c>
      <c r="C2127" s="16" t="s">
        <v>4682</v>
      </c>
      <c r="D2127" s="16">
        <v>12.86</v>
      </c>
      <c r="E2127" s="16">
        <v>953.52</v>
      </c>
    </row>
    <row r="2128" spans="1:5" x14ac:dyDescent="0.3">
      <c r="A2128" s="6" t="s">
        <v>745</v>
      </c>
      <c r="B2128" s="16" t="s">
        <v>946</v>
      </c>
      <c r="C2128" s="16" t="s">
        <v>982</v>
      </c>
      <c r="D2128" s="16">
        <v>16.350000000000001</v>
      </c>
      <c r="E2128" s="16">
        <v>780.29</v>
      </c>
    </row>
    <row r="2129" spans="1:5" x14ac:dyDescent="0.3">
      <c r="A2129" s="6" t="s">
        <v>745</v>
      </c>
      <c r="B2129" s="16" t="s">
        <v>945</v>
      </c>
      <c r="C2129" s="16" t="s">
        <v>4683</v>
      </c>
      <c r="D2129" s="16">
        <v>19.190000000000001</v>
      </c>
      <c r="E2129" s="16">
        <v>940.05</v>
      </c>
    </row>
    <row r="2130" spans="1:5" x14ac:dyDescent="0.3">
      <c r="A2130" s="6" t="s">
        <v>745</v>
      </c>
      <c r="B2130" s="16" t="s">
        <v>945</v>
      </c>
      <c r="C2130" s="16" t="s">
        <v>979</v>
      </c>
      <c r="D2130" s="16">
        <v>14.84</v>
      </c>
      <c r="E2130" s="16">
        <v>499.36</v>
      </c>
    </row>
    <row r="2131" spans="1:5" x14ac:dyDescent="0.3">
      <c r="A2131" s="6" t="s">
        <v>745</v>
      </c>
      <c r="B2131" s="16" t="s">
        <v>945</v>
      </c>
      <c r="C2131" s="16" t="s">
        <v>4684</v>
      </c>
      <c r="D2131" s="16">
        <v>18.010000000000002</v>
      </c>
      <c r="E2131" s="16">
        <v>311.91000000000003</v>
      </c>
    </row>
    <row r="2132" spans="1:5" x14ac:dyDescent="0.3">
      <c r="A2132" s="6" t="s">
        <v>745</v>
      </c>
      <c r="B2132" s="16" t="s">
        <v>945</v>
      </c>
      <c r="C2132" s="16" t="s">
        <v>4685</v>
      </c>
      <c r="D2132" s="16">
        <v>19.48</v>
      </c>
      <c r="E2132" s="16">
        <v>924.56</v>
      </c>
    </row>
    <row r="2133" spans="1:5" x14ac:dyDescent="0.3">
      <c r="A2133" s="6" t="s">
        <v>760</v>
      </c>
      <c r="B2133" s="16" t="s">
        <v>1049</v>
      </c>
      <c r="C2133" s="16" t="s">
        <v>1245</v>
      </c>
      <c r="D2133" s="16">
        <v>15.75</v>
      </c>
      <c r="E2133" s="16">
        <v>2039.95</v>
      </c>
    </row>
    <row r="2134" spans="1:5" x14ac:dyDescent="0.3">
      <c r="A2134" s="6" t="s">
        <v>768</v>
      </c>
      <c r="B2134" s="16" t="s">
        <v>1124</v>
      </c>
      <c r="C2134" s="16" t="s">
        <v>3850</v>
      </c>
      <c r="D2134" s="16">
        <v>27.24</v>
      </c>
      <c r="E2134" s="16">
        <v>1057.21</v>
      </c>
    </row>
    <row r="2135" spans="1:5" x14ac:dyDescent="0.3">
      <c r="A2135" s="6" t="s">
        <v>768</v>
      </c>
      <c r="B2135" s="16" t="s">
        <v>1124</v>
      </c>
      <c r="C2135" s="16" t="s">
        <v>3851</v>
      </c>
      <c r="D2135" s="16">
        <v>26.56</v>
      </c>
      <c r="E2135" s="16">
        <v>1407.73</v>
      </c>
    </row>
    <row r="2136" spans="1:5" x14ac:dyDescent="0.3">
      <c r="A2136" s="6" t="s">
        <v>796</v>
      </c>
      <c r="B2136" s="16" t="s">
        <v>4636</v>
      </c>
      <c r="C2136" s="16" t="s">
        <v>4687</v>
      </c>
      <c r="D2136" s="16">
        <v>9.4700000000000006</v>
      </c>
      <c r="E2136" s="16">
        <v>1445.57</v>
      </c>
    </row>
    <row r="2137" spans="1:5" x14ac:dyDescent="0.3">
      <c r="A2137" s="6" t="s">
        <v>796</v>
      </c>
      <c r="B2137" s="16" t="s">
        <v>4636</v>
      </c>
      <c r="C2137" s="16" t="s">
        <v>4131</v>
      </c>
      <c r="D2137" s="16">
        <v>10.02</v>
      </c>
      <c r="E2137" s="16">
        <v>899.09</v>
      </c>
    </row>
    <row r="2138" spans="1:5" x14ac:dyDescent="0.3">
      <c r="A2138" s="6" t="s">
        <v>796</v>
      </c>
      <c r="B2138" s="16" t="s">
        <v>4636</v>
      </c>
      <c r="C2138" s="16" t="s">
        <v>4688</v>
      </c>
      <c r="D2138" s="16">
        <v>7.9</v>
      </c>
      <c r="E2138" s="16">
        <v>1592.59</v>
      </c>
    </row>
    <row r="2139" spans="1:5" x14ac:dyDescent="0.3">
      <c r="A2139" s="6" t="s">
        <v>796</v>
      </c>
      <c r="B2139" s="16" t="s">
        <v>4689</v>
      </c>
      <c r="C2139" s="16" t="s">
        <v>4690</v>
      </c>
      <c r="D2139" s="16">
        <v>3.69</v>
      </c>
      <c r="E2139" s="16">
        <v>2103.67</v>
      </c>
    </row>
    <row r="2140" spans="1:5" x14ac:dyDescent="0.3">
      <c r="A2140" s="6" t="s">
        <v>796</v>
      </c>
      <c r="B2140" s="16" t="s">
        <v>4002</v>
      </c>
      <c r="C2140" s="16" t="s">
        <v>4174</v>
      </c>
      <c r="D2140" s="16">
        <v>-0.57999999999999996</v>
      </c>
      <c r="E2140" s="16">
        <v>576.97</v>
      </c>
    </row>
    <row r="2141" spans="1:5" x14ac:dyDescent="0.3">
      <c r="A2141" s="6" t="s">
        <v>796</v>
      </c>
      <c r="B2141" s="16" t="s">
        <v>4002</v>
      </c>
      <c r="C2141" s="16" t="s">
        <v>4691</v>
      </c>
      <c r="D2141" s="16">
        <v>2.96</v>
      </c>
      <c r="E2141" s="16">
        <v>645.54</v>
      </c>
    </row>
    <row r="2142" spans="1:5" x14ac:dyDescent="0.3">
      <c r="A2142" s="6" t="s">
        <v>796</v>
      </c>
      <c r="B2142" s="16" t="s">
        <v>4002</v>
      </c>
      <c r="C2142" s="16" t="s">
        <v>4171</v>
      </c>
      <c r="D2142" s="16">
        <v>4.1900000000000004</v>
      </c>
      <c r="E2142" s="16">
        <v>640.83000000000004</v>
      </c>
    </row>
    <row r="2143" spans="1:5" x14ac:dyDescent="0.3">
      <c r="A2143" s="6" t="s">
        <v>796</v>
      </c>
      <c r="B2143" s="16" t="s">
        <v>4002</v>
      </c>
      <c r="C2143" s="16" t="s">
        <v>4169</v>
      </c>
      <c r="D2143" s="16">
        <v>7.44</v>
      </c>
      <c r="E2143" s="16">
        <v>508.03</v>
      </c>
    </row>
    <row r="2144" spans="1:5" x14ac:dyDescent="0.3">
      <c r="A2144" s="6" t="s">
        <v>796</v>
      </c>
      <c r="B2144" s="16" t="s">
        <v>4002</v>
      </c>
      <c r="C2144" s="16" t="s">
        <v>4167</v>
      </c>
      <c r="D2144" s="16">
        <v>7.04</v>
      </c>
      <c r="E2144" s="16">
        <v>827.1</v>
      </c>
    </row>
    <row r="2145" spans="1:5" x14ac:dyDescent="0.3">
      <c r="A2145" s="6" t="s">
        <v>796</v>
      </c>
      <c r="B2145" s="16" t="s">
        <v>4002</v>
      </c>
      <c r="C2145" s="16" t="s">
        <v>4003</v>
      </c>
      <c r="D2145" s="16">
        <v>8.35</v>
      </c>
      <c r="E2145" s="16">
        <v>730.63</v>
      </c>
    </row>
    <row r="2146" spans="1:5" x14ac:dyDescent="0.3">
      <c r="A2146" s="6" t="s">
        <v>796</v>
      </c>
      <c r="B2146" s="16" t="s">
        <v>4002</v>
      </c>
      <c r="C2146" s="16" t="s">
        <v>4168</v>
      </c>
      <c r="D2146" s="16">
        <v>7.54</v>
      </c>
      <c r="E2146" s="16">
        <v>588.52</v>
      </c>
    </row>
    <row r="2147" spans="1:5" x14ac:dyDescent="0.3">
      <c r="A2147" s="6" t="s">
        <v>796</v>
      </c>
      <c r="B2147" s="16" t="s">
        <v>4692</v>
      </c>
      <c r="C2147" s="16" t="s">
        <v>4693</v>
      </c>
      <c r="D2147" s="16">
        <v>1.97</v>
      </c>
      <c r="E2147" s="16">
        <v>615.85</v>
      </c>
    </row>
    <row r="2148" spans="1:5" x14ac:dyDescent="0.3">
      <c r="A2148" s="6" t="s">
        <v>796</v>
      </c>
      <c r="B2148" s="16" t="s">
        <v>4692</v>
      </c>
      <c r="C2148" s="16" t="s">
        <v>4694</v>
      </c>
      <c r="D2148" s="16">
        <v>4.32</v>
      </c>
      <c r="E2148" s="16">
        <v>601.42999999999995</v>
      </c>
    </row>
    <row r="2149" spans="1:5" x14ac:dyDescent="0.3">
      <c r="A2149" s="6" t="s">
        <v>796</v>
      </c>
      <c r="B2149" s="16" t="s">
        <v>4038</v>
      </c>
      <c r="C2149" s="16" t="s">
        <v>4695</v>
      </c>
      <c r="D2149" s="16">
        <v>5.08</v>
      </c>
      <c r="E2149" s="16">
        <v>706.13</v>
      </c>
    </row>
    <row r="2150" spans="1:5" x14ac:dyDescent="0.3">
      <c r="A2150" s="6" t="s">
        <v>796</v>
      </c>
      <c r="B2150" s="16" t="s">
        <v>4038</v>
      </c>
      <c r="C2150" s="16" t="s">
        <v>4149</v>
      </c>
      <c r="D2150" s="16">
        <v>5.22</v>
      </c>
      <c r="E2150" s="16">
        <v>639.49</v>
      </c>
    </row>
    <row r="2151" spans="1:5" x14ac:dyDescent="0.3">
      <c r="A2151" s="6" t="s">
        <v>796</v>
      </c>
      <c r="B2151" s="16" t="s">
        <v>4038</v>
      </c>
      <c r="C2151" s="16" t="s">
        <v>4040</v>
      </c>
      <c r="D2151" s="16">
        <v>5.86</v>
      </c>
      <c r="E2151" s="16">
        <v>647.11</v>
      </c>
    </row>
    <row r="2152" spans="1:5" x14ac:dyDescent="0.3">
      <c r="A2152" s="6" t="s">
        <v>796</v>
      </c>
      <c r="B2152" s="16" t="s">
        <v>4038</v>
      </c>
      <c r="C2152" s="16" t="s">
        <v>4150</v>
      </c>
      <c r="D2152" s="16">
        <v>4.9000000000000004</v>
      </c>
      <c r="E2152" s="16">
        <v>592.21</v>
      </c>
    </row>
    <row r="2153" spans="1:5" x14ac:dyDescent="0.3">
      <c r="A2153" s="6" t="s">
        <v>796</v>
      </c>
      <c r="B2153" s="16" t="s">
        <v>4038</v>
      </c>
      <c r="C2153" s="16" t="s">
        <v>4696</v>
      </c>
      <c r="D2153" s="16">
        <v>3.27</v>
      </c>
      <c r="E2153" s="16">
        <v>642.07000000000005</v>
      </c>
    </row>
    <row r="2154" spans="1:5" x14ac:dyDescent="0.3">
      <c r="A2154" s="6" t="s">
        <v>796</v>
      </c>
      <c r="B2154" s="16" t="s">
        <v>4038</v>
      </c>
      <c r="C2154" s="16" t="s">
        <v>4697</v>
      </c>
      <c r="D2154" s="16">
        <v>-0.75</v>
      </c>
      <c r="E2154" s="16">
        <v>606.01</v>
      </c>
    </row>
    <row r="2155" spans="1:5" x14ac:dyDescent="0.3">
      <c r="A2155" s="6" t="s">
        <v>796</v>
      </c>
      <c r="B2155" s="16" t="s">
        <v>4038</v>
      </c>
      <c r="C2155" s="16" t="s">
        <v>4698</v>
      </c>
      <c r="D2155" s="16">
        <v>3.35</v>
      </c>
      <c r="E2155" s="16">
        <v>512.61</v>
      </c>
    </row>
    <row r="2156" spans="1:5" x14ac:dyDescent="0.3">
      <c r="A2156" s="6" t="s">
        <v>796</v>
      </c>
      <c r="B2156" s="16" t="s">
        <v>4038</v>
      </c>
      <c r="C2156" s="16" t="s">
        <v>4161</v>
      </c>
      <c r="D2156" s="16">
        <v>1.64</v>
      </c>
      <c r="E2156" s="16">
        <v>450.38</v>
      </c>
    </row>
    <row r="2157" spans="1:5" x14ac:dyDescent="0.3">
      <c r="A2157" s="6" t="s">
        <v>796</v>
      </c>
      <c r="B2157" s="16" t="s">
        <v>4038</v>
      </c>
      <c r="C2157" s="16" t="s">
        <v>4699</v>
      </c>
      <c r="D2157" s="16">
        <v>1.67</v>
      </c>
      <c r="E2157" s="16">
        <v>438.78</v>
      </c>
    </row>
    <row r="2158" spans="1:5" x14ac:dyDescent="0.3">
      <c r="A2158" s="6" t="s">
        <v>796</v>
      </c>
      <c r="B2158" s="16" t="s">
        <v>4038</v>
      </c>
      <c r="C2158" s="16" t="s">
        <v>4700</v>
      </c>
      <c r="D2158" s="16">
        <v>2.04</v>
      </c>
      <c r="E2158" s="16">
        <v>559.66999999999996</v>
      </c>
    </row>
    <row r="2159" spans="1:5" x14ac:dyDescent="0.3">
      <c r="A2159" s="6" t="s">
        <v>796</v>
      </c>
      <c r="B2159" s="16" t="s">
        <v>4701</v>
      </c>
      <c r="C2159" s="16" t="s">
        <v>4702</v>
      </c>
      <c r="D2159" s="16">
        <v>6.17</v>
      </c>
      <c r="E2159" s="16">
        <v>654.44000000000005</v>
      </c>
    </row>
    <row r="2160" spans="1:5" x14ac:dyDescent="0.3">
      <c r="A2160" s="6" t="s">
        <v>796</v>
      </c>
      <c r="B2160" s="16" t="s">
        <v>4024</v>
      </c>
      <c r="C2160" s="16" t="s">
        <v>4027</v>
      </c>
      <c r="D2160" s="16">
        <v>7.29</v>
      </c>
      <c r="E2160" s="16">
        <v>661.65</v>
      </c>
    </row>
    <row r="2161" spans="1:5" x14ac:dyDescent="0.3">
      <c r="A2161" s="6" t="s">
        <v>796</v>
      </c>
      <c r="B2161" s="16" t="s">
        <v>4024</v>
      </c>
      <c r="C2161" s="16" t="s">
        <v>4026</v>
      </c>
      <c r="D2161" s="16">
        <v>7.59</v>
      </c>
      <c r="E2161" s="16">
        <v>748.83</v>
      </c>
    </row>
    <row r="2162" spans="1:5" x14ac:dyDescent="0.3">
      <c r="A2162" s="6" t="s">
        <v>796</v>
      </c>
      <c r="B2162" s="16" t="s">
        <v>4030</v>
      </c>
      <c r="C2162" s="16" t="s">
        <v>4033</v>
      </c>
      <c r="D2162" s="16">
        <v>8.9600000000000009</v>
      </c>
      <c r="E2162" s="16">
        <v>577.42999999999995</v>
      </c>
    </row>
    <row r="2163" spans="1:5" x14ac:dyDescent="0.3">
      <c r="A2163" s="6" t="s">
        <v>796</v>
      </c>
      <c r="B2163" s="16" t="s">
        <v>4030</v>
      </c>
      <c r="C2163" s="16" t="s">
        <v>4703</v>
      </c>
      <c r="D2163" s="16">
        <v>9.32</v>
      </c>
      <c r="E2163" s="16">
        <v>564.52</v>
      </c>
    </row>
    <row r="2164" spans="1:5" x14ac:dyDescent="0.3">
      <c r="A2164" s="6" t="s">
        <v>796</v>
      </c>
      <c r="B2164" s="16" t="s">
        <v>4030</v>
      </c>
      <c r="C2164" s="16" t="s">
        <v>4704</v>
      </c>
      <c r="D2164" s="16">
        <v>8.33</v>
      </c>
      <c r="E2164" s="16">
        <v>788.93</v>
      </c>
    </row>
    <row r="2165" spans="1:5" x14ac:dyDescent="0.3">
      <c r="A2165" s="6" t="s">
        <v>796</v>
      </c>
      <c r="B2165" s="16" t="s">
        <v>398</v>
      </c>
      <c r="C2165" s="16" t="s">
        <v>4705</v>
      </c>
      <c r="D2165" s="16">
        <v>8.2200000000000006</v>
      </c>
      <c r="E2165" s="16">
        <v>645.94000000000005</v>
      </c>
    </row>
    <row r="2166" spans="1:5" x14ac:dyDescent="0.3">
      <c r="A2166" s="6" t="s">
        <v>796</v>
      </c>
      <c r="B2166" s="16" t="s">
        <v>398</v>
      </c>
      <c r="C2166" s="16" t="s">
        <v>4022</v>
      </c>
      <c r="D2166" s="16">
        <v>8.56</v>
      </c>
      <c r="E2166" s="16">
        <v>554.9</v>
      </c>
    </row>
    <row r="2167" spans="1:5" x14ac:dyDescent="0.3">
      <c r="A2167" s="6" t="s">
        <v>796</v>
      </c>
      <c r="B2167" s="16" t="s">
        <v>398</v>
      </c>
      <c r="C2167" s="16" t="s">
        <v>4706</v>
      </c>
      <c r="D2167" s="16">
        <v>8.61</v>
      </c>
      <c r="E2167" s="16">
        <v>660.02</v>
      </c>
    </row>
    <row r="2168" spans="1:5" x14ac:dyDescent="0.3">
      <c r="A2168" s="6" t="s">
        <v>796</v>
      </c>
      <c r="B2168" s="16" t="s">
        <v>398</v>
      </c>
      <c r="C2168" s="16" t="s">
        <v>380</v>
      </c>
      <c r="D2168" s="16">
        <v>8.89</v>
      </c>
      <c r="E2168" s="16">
        <v>723.5</v>
      </c>
    </row>
    <row r="2169" spans="1:5" x14ac:dyDescent="0.3">
      <c r="A2169" s="6" t="s">
        <v>796</v>
      </c>
      <c r="B2169" s="16" t="s">
        <v>398</v>
      </c>
      <c r="C2169" s="16" t="s">
        <v>4638</v>
      </c>
      <c r="D2169" s="16">
        <v>9.1300000000000008</v>
      </c>
      <c r="E2169" s="16">
        <v>627</v>
      </c>
    </row>
    <row r="2170" spans="1:5" x14ac:dyDescent="0.3">
      <c r="A2170" s="6" t="s">
        <v>796</v>
      </c>
      <c r="B2170" s="16" t="s">
        <v>4143</v>
      </c>
      <c r="C2170" s="16" t="s">
        <v>4707</v>
      </c>
      <c r="D2170" s="16">
        <v>7.92</v>
      </c>
      <c r="E2170" s="16">
        <v>780.78</v>
      </c>
    </row>
    <row r="2171" spans="1:5" x14ac:dyDescent="0.3">
      <c r="A2171" s="6" t="s">
        <v>796</v>
      </c>
      <c r="B2171" s="16" t="s">
        <v>4143</v>
      </c>
      <c r="C2171" s="16" t="s">
        <v>4144</v>
      </c>
      <c r="D2171" s="16">
        <v>7.12</v>
      </c>
      <c r="E2171" s="16">
        <v>1010.05</v>
      </c>
    </row>
    <row r="2172" spans="1:5" x14ac:dyDescent="0.3">
      <c r="A2172" s="6" t="s">
        <v>796</v>
      </c>
      <c r="B2172" s="16" t="s">
        <v>4143</v>
      </c>
      <c r="C2172" s="16" t="s">
        <v>4708</v>
      </c>
      <c r="D2172" s="16">
        <v>8.52</v>
      </c>
      <c r="E2172" s="16">
        <v>791.07</v>
      </c>
    </row>
    <row r="2173" spans="1:5" x14ac:dyDescent="0.3">
      <c r="A2173" s="6" t="s">
        <v>796</v>
      </c>
      <c r="B2173" s="16" t="s">
        <v>396</v>
      </c>
      <c r="C2173" s="16" t="s">
        <v>4463</v>
      </c>
      <c r="D2173" s="16">
        <v>16.8</v>
      </c>
      <c r="E2173" s="16">
        <v>522.19000000000005</v>
      </c>
    </row>
    <row r="2174" spans="1:5" x14ac:dyDescent="0.3">
      <c r="A2174" s="6" t="s">
        <v>796</v>
      </c>
      <c r="B2174" s="16" t="s">
        <v>396</v>
      </c>
      <c r="C2174" s="16" t="s">
        <v>4709</v>
      </c>
      <c r="D2174" s="16">
        <v>14.61</v>
      </c>
      <c r="E2174" s="16">
        <v>729.31</v>
      </c>
    </row>
    <row r="2175" spans="1:5" x14ac:dyDescent="0.3">
      <c r="A2175" s="6" t="s">
        <v>796</v>
      </c>
      <c r="B2175" s="16" t="s">
        <v>396</v>
      </c>
      <c r="C2175" s="16" t="s">
        <v>4710</v>
      </c>
      <c r="D2175" s="16">
        <v>14.25</v>
      </c>
      <c r="E2175" s="16">
        <v>818.16</v>
      </c>
    </row>
    <row r="2176" spans="1:5" x14ac:dyDescent="0.3">
      <c r="A2176" s="6" t="s">
        <v>796</v>
      </c>
      <c r="B2176" s="16" t="s">
        <v>396</v>
      </c>
      <c r="C2176" s="16" t="s">
        <v>4711</v>
      </c>
      <c r="D2176" s="16">
        <v>14.14</v>
      </c>
      <c r="E2176" s="16">
        <v>751.52</v>
      </c>
    </row>
    <row r="2177" spans="1:5" x14ac:dyDescent="0.3">
      <c r="A2177" s="6" t="s">
        <v>796</v>
      </c>
      <c r="B2177" s="16" t="s">
        <v>396</v>
      </c>
      <c r="C2177" s="16" t="s">
        <v>4712</v>
      </c>
      <c r="D2177" s="16">
        <v>13.06</v>
      </c>
      <c r="E2177" s="16">
        <v>817.48</v>
      </c>
    </row>
    <row r="2178" spans="1:5" x14ac:dyDescent="0.3">
      <c r="A2178" s="6" t="s">
        <v>796</v>
      </c>
      <c r="B2178" s="16" t="s">
        <v>396</v>
      </c>
      <c r="C2178" s="16" t="s">
        <v>4713</v>
      </c>
      <c r="D2178" s="16">
        <v>13.05</v>
      </c>
      <c r="E2178" s="16">
        <v>890.44</v>
      </c>
    </row>
    <row r="2179" spans="1:5" x14ac:dyDescent="0.3">
      <c r="A2179" s="6" t="s">
        <v>796</v>
      </c>
      <c r="B2179" s="16" t="s">
        <v>396</v>
      </c>
      <c r="C2179" s="16" t="s">
        <v>4136</v>
      </c>
      <c r="D2179" s="16">
        <v>10.32</v>
      </c>
      <c r="E2179" s="16">
        <v>969.93</v>
      </c>
    </row>
    <row r="2180" spans="1:5" x14ac:dyDescent="0.3">
      <c r="A2180" s="6" t="s">
        <v>796</v>
      </c>
      <c r="B2180" s="16" t="s">
        <v>396</v>
      </c>
      <c r="C2180" s="16" t="s">
        <v>4714</v>
      </c>
      <c r="D2180" s="16">
        <v>10.74</v>
      </c>
      <c r="E2180" s="16">
        <v>1018.24</v>
      </c>
    </row>
    <row r="2181" spans="1:5" x14ac:dyDescent="0.3">
      <c r="A2181" s="6" t="s">
        <v>796</v>
      </c>
      <c r="B2181" s="16" t="s">
        <v>396</v>
      </c>
      <c r="C2181" s="16" t="s">
        <v>4715</v>
      </c>
      <c r="D2181" s="16">
        <v>5.46</v>
      </c>
      <c r="E2181" s="16">
        <v>963.58</v>
      </c>
    </row>
    <row r="2182" spans="1:5" x14ac:dyDescent="0.3">
      <c r="A2182" s="6" t="s">
        <v>796</v>
      </c>
      <c r="B2182" s="16" t="s">
        <v>364</v>
      </c>
      <c r="C2182" s="16" t="s">
        <v>4716</v>
      </c>
      <c r="D2182" s="16">
        <v>12.19</v>
      </c>
      <c r="E2182" s="16">
        <v>881.3</v>
      </c>
    </row>
    <row r="2183" spans="1:5" x14ac:dyDescent="0.3">
      <c r="A2183" s="6" t="s">
        <v>796</v>
      </c>
      <c r="B2183" s="16" t="s">
        <v>364</v>
      </c>
      <c r="C2183" s="16" t="s">
        <v>4717</v>
      </c>
      <c r="D2183" s="16">
        <v>11.33</v>
      </c>
      <c r="E2183" s="16">
        <v>848.68</v>
      </c>
    </row>
    <row r="2184" spans="1:5" x14ac:dyDescent="0.3">
      <c r="A2184" s="6" t="s">
        <v>796</v>
      </c>
      <c r="B2184" s="16" t="s">
        <v>364</v>
      </c>
      <c r="C2184" s="16" t="s">
        <v>4718</v>
      </c>
      <c r="D2184" s="16">
        <v>9.77</v>
      </c>
      <c r="E2184" s="16">
        <v>945.97</v>
      </c>
    </row>
    <row r="2185" spans="1:5" x14ac:dyDescent="0.3">
      <c r="A2185" s="6" t="s">
        <v>796</v>
      </c>
      <c r="B2185" s="16" t="s">
        <v>364</v>
      </c>
      <c r="C2185" s="16" t="s">
        <v>367</v>
      </c>
      <c r="D2185" s="16">
        <v>11.5</v>
      </c>
      <c r="E2185" s="16">
        <v>775.11</v>
      </c>
    </row>
    <row r="2186" spans="1:5" x14ac:dyDescent="0.3">
      <c r="A2186" s="6" t="s">
        <v>796</v>
      </c>
      <c r="B2186" s="16" t="s">
        <v>364</v>
      </c>
      <c r="C2186" s="16" t="s">
        <v>4719</v>
      </c>
      <c r="D2186" s="16">
        <v>10.11</v>
      </c>
      <c r="E2186" s="16">
        <v>1008.15</v>
      </c>
    </row>
    <row r="2187" spans="1:5" x14ac:dyDescent="0.3">
      <c r="A2187" s="6" t="s">
        <v>796</v>
      </c>
      <c r="B2187" s="16" t="s">
        <v>364</v>
      </c>
      <c r="C2187" s="16" t="s">
        <v>369</v>
      </c>
      <c r="D2187" s="16">
        <v>10.39</v>
      </c>
      <c r="E2187" s="16">
        <v>870.89</v>
      </c>
    </row>
    <row r="2188" spans="1:5" x14ac:dyDescent="0.3">
      <c r="A2188" s="6" t="s">
        <v>796</v>
      </c>
      <c r="B2188" s="16" t="s">
        <v>364</v>
      </c>
      <c r="C2188" s="16" t="s">
        <v>4132</v>
      </c>
      <c r="D2188" s="16">
        <v>11.86</v>
      </c>
      <c r="E2188" s="16">
        <v>645.12</v>
      </c>
    </row>
    <row r="2189" spans="1:5" x14ac:dyDescent="0.3">
      <c r="A2189" s="6" t="s">
        <v>796</v>
      </c>
      <c r="B2189" s="16" t="s">
        <v>364</v>
      </c>
      <c r="C2189" s="16" t="s">
        <v>4720</v>
      </c>
      <c r="D2189" s="16">
        <v>11.21</v>
      </c>
      <c r="E2189" s="16">
        <v>745.79</v>
      </c>
    </row>
    <row r="2190" spans="1:5" x14ac:dyDescent="0.3">
      <c r="A2190" s="6" t="s">
        <v>796</v>
      </c>
      <c r="B2190" s="16" t="s">
        <v>364</v>
      </c>
      <c r="C2190" s="16" t="s">
        <v>4721</v>
      </c>
      <c r="D2190" s="16">
        <v>12.13</v>
      </c>
      <c r="E2190" s="16">
        <v>970.42</v>
      </c>
    </row>
    <row r="2191" spans="1:5" x14ac:dyDescent="0.3">
      <c r="A2191" s="6" t="s">
        <v>796</v>
      </c>
      <c r="B2191" s="16" t="s">
        <v>394</v>
      </c>
      <c r="C2191" s="16" t="s">
        <v>374</v>
      </c>
      <c r="D2191" s="16">
        <v>8.93</v>
      </c>
      <c r="E2191" s="16">
        <v>805.47</v>
      </c>
    </row>
    <row r="2192" spans="1:5" x14ac:dyDescent="0.3">
      <c r="A2192" s="6" t="s">
        <v>796</v>
      </c>
      <c r="B2192" s="16" t="s">
        <v>394</v>
      </c>
      <c r="C2192" s="16" t="s">
        <v>4722</v>
      </c>
      <c r="D2192" s="16">
        <v>9.61</v>
      </c>
      <c r="E2192" s="16">
        <v>830.31</v>
      </c>
    </row>
    <row r="2193" spans="1:5" x14ac:dyDescent="0.3">
      <c r="A2193" s="6" t="s">
        <v>796</v>
      </c>
      <c r="B2193" s="16" t="s">
        <v>394</v>
      </c>
      <c r="C2193" s="16" t="s">
        <v>4723</v>
      </c>
      <c r="D2193" s="16">
        <v>10.15</v>
      </c>
      <c r="E2193" s="16">
        <v>729.92</v>
      </c>
    </row>
    <row r="2194" spans="1:5" x14ac:dyDescent="0.3">
      <c r="A2194" s="6" t="s">
        <v>796</v>
      </c>
      <c r="B2194" s="16" t="s">
        <v>394</v>
      </c>
      <c r="C2194" s="16" t="s">
        <v>371</v>
      </c>
      <c r="D2194" s="16">
        <v>10.23</v>
      </c>
      <c r="E2194" s="16">
        <v>802.34</v>
      </c>
    </row>
    <row r="2195" spans="1:5" x14ac:dyDescent="0.3">
      <c r="A2195" s="6" t="s">
        <v>796</v>
      </c>
      <c r="B2195" s="16" t="s">
        <v>394</v>
      </c>
      <c r="C2195" s="16" t="s">
        <v>4724</v>
      </c>
      <c r="D2195" s="16">
        <v>9.91</v>
      </c>
      <c r="E2195" s="16">
        <v>749.51</v>
      </c>
    </row>
    <row r="2196" spans="1:5" x14ac:dyDescent="0.3">
      <c r="A2196" s="6" t="s">
        <v>796</v>
      </c>
      <c r="B2196" s="16" t="s">
        <v>394</v>
      </c>
      <c r="C2196" s="16" t="s">
        <v>4725</v>
      </c>
      <c r="D2196" s="16">
        <v>9.5399999999999991</v>
      </c>
      <c r="E2196" s="16">
        <v>781.04</v>
      </c>
    </row>
    <row r="2197" spans="1:5" x14ac:dyDescent="0.3">
      <c r="A2197" s="6" t="s">
        <v>796</v>
      </c>
      <c r="B2197" s="16" t="s">
        <v>394</v>
      </c>
      <c r="C2197" s="16" t="s">
        <v>3993</v>
      </c>
      <c r="D2197" s="16">
        <v>9.99</v>
      </c>
      <c r="E2197" s="16">
        <v>582.47</v>
      </c>
    </row>
    <row r="2198" spans="1:5" x14ac:dyDescent="0.3">
      <c r="A2198" s="6" t="s">
        <v>796</v>
      </c>
      <c r="B2198" s="16" t="s">
        <v>394</v>
      </c>
      <c r="C2198" s="16" t="s">
        <v>3995</v>
      </c>
      <c r="D2198" s="16">
        <v>9.52</v>
      </c>
      <c r="E2198" s="16">
        <v>597.54999999999995</v>
      </c>
    </row>
    <row r="2199" spans="1:5" x14ac:dyDescent="0.3">
      <c r="A2199" s="6" t="s">
        <v>796</v>
      </c>
      <c r="B2199" s="16" t="s">
        <v>394</v>
      </c>
      <c r="C2199" s="16" t="s">
        <v>3990</v>
      </c>
      <c r="D2199" s="16">
        <v>9.1999999999999993</v>
      </c>
      <c r="E2199" s="16">
        <v>645.12</v>
      </c>
    </row>
    <row r="2200" spans="1:5" x14ac:dyDescent="0.3">
      <c r="A2200" s="6" t="s">
        <v>796</v>
      </c>
      <c r="B2200" s="16" t="s">
        <v>395</v>
      </c>
      <c r="C2200" s="16" t="s">
        <v>4163</v>
      </c>
      <c r="D2200" s="16">
        <v>7.4</v>
      </c>
      <c r="E2200" s="16">
        <v>1274.5899999999999</v>
      </c>
    </row>
    <row r="2201" spans="1:5" x14ac:dyDescent="0.3">
      <c r="A2201" s="6" t="s">
        <v>796</v>
      </c>
      <c r="B2201" s="16" t="s">
        <v>395</v>
      </c>
      <c r="C2201" s="16" t="s">
        <v>4726</v>
      </c>
      <c r="D2201" s="16">
        <v>9.33</v>
      </c>
      <c r="E2201" s="16">
        <v>787.82</v>
      </c>
    </row>
    <row r="2202" spans="1:5" x14ac:dyDescent="0.3">
      <c r="A2202" s="6" t="s">
        <v>796</v>
      </c>
      <c r="B2202" s="16" t="s">
        <v>3997</v>
      </c>
      <c r="C2202" s="16" t="s">
        <v>3998</v>
      </c>
      <c r="D2202" s="16">
        <v>8.9600000000000009</v>
      </c>
      <c r="E2202" s="16">
        <v>775.41</v>
      </c>
    </row>
    <row r="2203" spans="1:5" x14ac:dyDescent="0.3">
      <c r="A2203" s="6" t="s">
        <v>796</v>
      </c>
      <c r="B2203" s="16" t="s">
        <v>3997</v>
      </c>
      <c r="C2203" s="16" t="s">
        <v>3999</v>
      </c>
      <c r="D2203" s="16">
        <v>8.68</v>
      </c>
      <c r="E2203" s="16">
        <v>757.75</v>
      </c>
    </row>
    <row r="2204" spans="1:5" x14ac:dyDescent="0.3">
      <c r="A2204" s="6" t="s">
        <v>796</v>
      </c>
      <c r="B2204" s="16" t="s">
        <v>3997</v>
      </c>
      <c r="C2204" s="16" t="s">
        <v>4000</v>
      </c>
      <c r="D2204" s="16">
        <v>8.6300000000000008</v>
      </c>
      <c r="E2204" s="16">
        <v>745.36</v>
      </c>
    </row>
    <row r="2205" spans="1:5" x14ac:dyDescent="0.3">
      <c r="A2205" s="6" t="s">
        <v>796</v>
      </c>
      <c r="B2205" s="16" t="s">
        <v>3997</v>
      </c>
      <c r="C2205" s="16" t="s">
        <v>4001</v>
      </c>
      <c r="D2205" s="16">
        <v>9.36</v>
      </c>
      <c r="E2205" s="16">
        <v>603.03</v>
      </c>
    </row>
    <row r="2206" spans="1:5" x14ac:dyDescent="0.3">
      <c r="A2206" s="6" t="s">
        <v>798</v>
      </c>
      <c r="B2206" s="16" t="s">
        <v>4038</v>
      </c>
      <c r="C2206" s="16" t="s">
        <v>4728</v>
      </c>
      <c r="D2206" s="16">
        <v>-4.68</v>
      </c>
      <c r="E2206" s="16">
        <v>639.71</v>
      </c>
    </row>
    <row r="2207" spans="1:5" x14ac:dyDescent="0.3">
      <c r="A2207" s="6" t="s">
        <v>798</v>
      </c>
      <c r="B2207" s="16" t="s">
        <v>4038</v>
      </c>
      <c r="C2207" s="16" t="s">
        <v>4729</v>
      </c>
      <c r="D2207" s="16">
        <v>3.07</v>
      </c>
      <c r="E2207" s="16">
        <v>788.74</v>
      </c>
    </row>
    <row r="2208" spans="1:5" x14ac:dyDescent="0.3">
      <c r="A2208" s="6" t="s">
        <v>798</v>
      </c>
      <c r="B2208" s="16" t="s">
        <v>3931</v>
      </c>
      <c r="C2208" s="16" t="s">
        <v>4730</v>
      </c>
      <c r="D2208" s="16">
        <v>16.010000000000002</v>
      </c>
      <c r="E2208" s="16">
        <v>1127.97</v>
      </c>
    </row>
    <row r="2209" spans="1:5" x14ac:dyDescent="0.3">
      <c r="A2209" s="6" t="s">
        <v>798</v>
      </c>
      <c r="B2209" s="16" t="s">
        <v>3931</v>
      </c>
      <c r="C2209" s="16" t="s">
        <v>4731</v>
      </c>
      <c r="D2209" s="16">
        <v>20.46</v>
      </c>
      <c r="E2209" s="16">
        <v>1553.2</v>
      </c>
    </row>
    <row r="2210" spans="1:5" x14ac:dyDescent="0.3">
      <c r="A2210" s="6" t="s">
        <v>798</v>
      </c>
      <c r="B2210" s="16" t="s">
        <v>3931</v>
      </c>
      <c r="C2210" s="16" t="s">
        <v>4732</v>
      </c>
      <c r="D2210" s="16">
        <v>21.63</v>
      </c>
      <c r="E2210" s="16">
        <v>1863.5</v>
      </c>
    </row>
    <row r="2211" spans="1:5" x14ac:dyDescent="0.3">
      <c r="A2211" s="6" t="s">
        <v>798</v>
      </c>
      <c r="B2211" s="16" t="s">
        <v>3931</v>
      </c>
      <c r="C2211" s="16" t="s">
        <v>4733</v>
      </c>
      <c r="D2211" s="16">
        <v>18.940000000000001</v>
      </c>
      <c r="E2211" s="16">
        <v>1698.89</v>
      </c>
    </row>
    <row r="2212" spans="1:5" x14ac:dyDescent="0.3">
      <c r="A2212" s="6" t="s">
        <v>798</v>
      </c>
      <c r="B2212" s="16" t="s">
        <v>3931</v>
      </c>
      <c r="C2212" s="16" t="s">
        <v>4734</v>
      </c>
      <c r="D2212" s="16">
        <v>17.170000000000002</v>
      </c>
      <c r="E2212" s="16">
        <v>1482.71</v>
      </c>
    </row>
    <row r="2213" spans="1:5" x14ac:dyDescent="0.3">
      <c r="A2213" s="6" t="s">
        <v>798</v>
      </c>
      <c r="B2213" s="16" t="s">
        <v>3931</v>
      </c>
      <c r="C2213" s="16" t="s">
        <v>4735</v>
      </c>
      <c r="D2213" s="16">
        <v>8.5</v>
      </c>
      <c r="E2213" s="16">
        <v>879.6</v>
      </c>
    </row>
    <row r="2214" spans="1:5" x14ac:dyDescent="0.3">
      <c r="A2214" s="6" t="s">
        <v>798</v>
      </c>
      <c r="B2214" s="16" t="s">
        <v>3931</v>
      </c>
      <c r="C2214" s="16" t="s">
        <v>4736</v>
      </c>
      <c r="D2214" s="16">
        <v>15.98</v>
      </c>
      <c r="E2214" s="16">
        <v>1188.55</v>
      </c>
    </row>
    <row r="2215" spans="1:5" x14ac:dyDescent="0.3">
      <c r="A2215" s="6" t="s">
        <v>798</v>
      </c>
      <c r="B2215" s="16" t="s">
        <v>3931</v>
      </c>
      <c r="C2215" s="16" t="s">
        <v>4737</v>
      </c>
      <c r="D2215" s="16">
        <v>16.37</v>
      </c>
      <c r="E2215" s="16">
        <v>1225.0899999999999</v>
      </c>
    </row>
    <row r="2216" spans="1:5" x14ac:dyDescent="0.3">
      <c r="A2216" s="6" t="s">
        <v>798</v>
      </c>
      <c r="B2216" s="16" t="s">
        <v>3931</v>
      </c>
      <c r="C2216" s="16" t="s">
        <v>4738</v>
      </c>
      <c r="D2216" s="16">
        <v>17.010000000000002</v>
      </c>
      <c r="E2216" s="16">
        <v>1611.47</v>
      </c>
    </row>
    <row r="2217" spans="1:5" x14ac:dyDescent="0.3">
      <c r="A2217" s="6" t="s">
        <v>798</v>
      </c>
      <c r="B2217" s="16" t="s">
        <v>3931</v>
      </c>
      <c r="C2217" s="16" t="s">
        <v>4739</v>
      </c>
      <c r="D2217" s="16">
        <v>15.73</v>
      </c>
      <c r="E2217" s="16">
        <v>1038.1099999999999</v>
      </c>
    </row>
    <row r="2218" spans="1:5" x14ac:dyDescent="0.3">
      <c r="A2218" s="6" t="s">
        <v>798</v>
      </c>
      <c r="B2218" s="16" t="s">
        <v>3931</v>
      </c>
      <c r="C2218" s="16" t="s">
        <v>4740</v>
      </c>
      <c r="D2218" s="16">
        <v>15.21</v>
      </c>
      <c r="E2218" s="16">
        <v>781.71</v>
      </c>
    </row>
    <row r="2219" spans="1:5" x14ac:dyDescent="0.3">
      <c r="A2219" s="6" t="s">
        <v>798</v>
      </c>
      <c r="B2219" s="16" t="s">
        <v>3931</v>
      </c>
      <c r="C2219" s="16" t="s">
        <v>4741</v>
      </c>
      <c r="D2219" s="16">
        <v>5.84</v>
      </c>
      <c r="E2219" s="16">
        <v>301.08</v>
      </c>
    </row>
    <row r="2220" spans="1:5" x14ac:dyDescent="0.3">
      <c r="A2220" s="6" t="s">
        <v>798</v>
      </c>
      <c r="B2220" s="16" t="s">
        <v>3931</v>
      </c>
      <c r="C2220" s="16" t="s">
        <v>4742</v>
      </c>
      <c r="D2220" s="16">
        <v>9.33</v>
      </c>
      <c r="E2220" s="16">
        <v>533.39</v>
      </c>
    </row>
    <row r="2221" spans="1:5" x14ac:dyDescent="0.3">
      <c r="A2221" s="6" t="s">
        <v>798</v>
      </c>
      <c r="B2221" s="16" t="s">
        <v>3931</v>
      </c>
      <c r="C2221" s="16" t="s">
        <v>4743</v>
      </c>
      <c r="D2221" s="16">
        <v>13.97</v>
      </c>
      <c r="E2221" s="16">
        <v>684.87</v>
      </c>
    </row>
    <row r="2222" spans="1:5" x14ac:dyDescent="0.3">
      <c r="A2222" s="6" t="s">
        <v>798</v>
      </c>
      <c r="B2222" s="16" t="s">
        <v>3931</v>
      </c>
      <c r="C2222" s="16" t="s">
        <v>4744</v>
      </c>
      <c r="D2222" s="16">
        <v>11.03</v>
      </c>
      <c r="E2222" s="16">
        <v>477.54</v>
      </c>
    </row>
    <row r="2223" spans="1:5" x14ac:dyDescent="0.3">
      <c r="A2223" s="6" t="s">
        <v>798</v>
      </c>
      <c r="B2223" s="16" t="s">
        <v>3931</v>
      </c>
      <c r="C2223" s="16" t="s">
        <v>4745</v>
      </c>
      <c r="D2223" s="16">
        <v>8.66</v>
      </c>
      <c r="E2223" s="16">
        <v>676.74</v>
      </c>
    </row>
    <row r="2224" spans="1:5" x14ac:dyDescent="0.3">
      <c r="A2224" s="6" t="s">
        <v>798</v>
      </c>
      <c r="B2224" s="16" t="s">
        <v>4099</v>
      </c>
      <c r="C2224" s="16" t="s">
        <v>4100</v>
      </c>
      <c r="D2224" s="16">
        <v>23.39</v>
      </c>
      <c r="E2224" s="16">
        <v>2174.8000000000002</v>
      </c>
    </row>
    <row r="2225" spans="1:5" x14ac:dyDescent="0.3">
      <c r="A2225" s="6" t="s">
        <v>804</v>
      </c>
      <c r="B2225" s="16" t="s">
        <v>4443</v>
      </c>
      <c r="C2225" s="16" t="s">
        <v>4445</v>
      </c>
      <c r="D2225" s="16">
        <v>21.24</v>
      </c>
      <c r="E2225" s="16">
        <v>47.97</v>
      </c>
    </row>
    <row r="2226" spans="1:5" x14ac:dyDescent="0.3">
      <c r="A2226" s="6" t="s">
        <v>804</v>
      </c>
      <c r="B2226" s="16" t="s">
        <v>396</v>
      </c>
      <c r="C2226" s="16" t="s">
        <v>4463</v>
      </c>
      <c r="D2226" s="16">
        <v>16.8</v>
      </c>
      <c r="E2226" s="16">
        <v>522.19000000000005</v>
      </c>
    </row>
    <row r="2227" spans="1:5" x14ac:dyDescent="0.3">
      <c r="A2227" s="6" t="s">
        <v>804</v>
      </c>
      <c r="B2227" s="16" t="s">
        <v>4447</v>
      </c>
      <c r="C2227" s="16" t="s">
        <v>4448</v>
      </c>
      <c r="D2227" s="16">
        <v>22.13</v>
      </c>
      <c r="E2227" s="16">
        <v>102.91</v>
      </c>
    </row>
    <row r="2228" spans="1:5" x14ac:dyDescent="0.3">
      <c r="A2228" s="6" t="s">
        <v>804</v>
      </c>
      <c r="B2228" s="16" t="s">
        <v>4447</v>
      </c>
      <c r="C2228" s="16" t="s">
        <v>4450</v>
      </c>
      <c r="D2228" s="16">
        <v>19.920000000000002</v>
      </c>
      <c r="E2228" s="16">
        <v>209.9</v>
      </c>
    </row>
    <row r="2229" spans="1:5" x14ac:dyDescent="0.3">
      <c r="A2229" s="6" t="s">
        <v>804</v>
      </c>
      <c r="B2229" s="16" t="s">
        <v>4447</v>
      </c>
      <c r="C2229" s="16" t="s">
        <v>4453</v>
      </c>
      <c r="D2229" s="16">
        <v>21.58</v>
      </c>
      <c r="E2229" s="16">
        <v>162.36000000000001</v>
      </c>
    </row>
    <row r="2230" spans="1:5" x14ac:dyDescent="0.3">
      <c r="A2230" s="6" t="s">
        <v>804</v>
      </c>
      <c r="B2230" s="16" t="s">
        <v>4447</v>
      </c>
      <c r="C2230" s="16" t="s">
        <v>4746</v>
      </c>
      <c r="D2230" s="16">
        <v>20.13</v>
      </c>
      <c r="E2230" s="16">
        <v>372.54</v>
      </c>
    </row>
    <row r="2231" spans="1:5" x14ac:dyDescent="0.3">
      <c r="A2231" s="6" t="s">
        <v>804</v>
      </c>
      <c r="B2231" s="16" t="s">
        <v>4447</v>
      </c>
      <c r="C2231" s="16" t="s">
        <v>4451</v>
      </c>
      <c r="D2231" s="16">
        <v>19.21</v>
      </c>
      <c r="E2231" s="16">
        <v>477.24</v>
      </c>
    </row>
    <row r="2232" spans="1:5" x14ac:dyDescent="0.3">
      <c r="A2232" s="6" t="s">
        <v>804</v>
      </c>
      <c r="B2232" s="16" t="s">
        <v>4454</v>
      </c>
      <c r="C2232" s="16" t="s">
        <v>4747</v>
      </c>
      <c r="D2232" s="16">
        <v>15.73</v>
      </c>
      <c r="E2232" s="16">
        <v>480.63</v>
      </c>
    </row>
    <row r="2233" spans="1:5" x14ac:dyDescent="0.3">
      <c r="A2233" s="6" t="s">
        <v>804</v>
      </c>
      <c r="B2233" s="16" t="s">
        <v>4454</v>
      </c>
      <c r="C2233" s="16" t="s">
        <v>4748</v>
      </c>
      <c r="D2233" s="16">
        <v>15.98</v>
      </c>
      <c r="E2233" s="16">
        <v>646.17999999999995</v>
      </c>
    </row>
    <row r="2234" spans="1:5" x14ac:dyDescent="0.3">
      <c r="A2234" s="6" t="s">
        <v>804</v>
      </c>
      <c r="B2234" s="16" t="s">
        <v>4454</v>
      </c>
      <c r="C2234" s="16" t="s">
        <v>4630</v>
      </c>
      <c r="D2234" s="16">
        <v>18.38</v>
      </c>
      <c r="E2234" s="16">
        <v>338.97</v>
      </c>
    </row>
    <row r="2235" spans="1:5" x14ac:dyDescent="0.3">
      <c r="A2235" s="6" t="s">
        <v>804</v>
      </c>
      <c r="B2235" s="16" t="s">
        <v>4454</v>
      </c>
      <c r="C2235" s="16" t="s">
        <v>4749</v>
      </c>
      <c r="D2235" s="16">
        <v>19.16</v>
      </c>
      <c r="E2235" s="16">
        <v>177.34</v>
      </c>
    </row>
    <row r="2236" spans="1:5" x14ac:dyDescent="0.3">
      <c r="A2236" s="6" t="s">
        <v>804</v>
      </c>
      <c r="B2236" s="16" t="s">
        <v>4454</v>
      </c>
      <c r="C2236" s="16" t="s">
        <v>4750</v>
      </c>
      <c r="D2236" s="16">
        <v>21.84</v>
      </c>
      <c r="E2236" s="16">
        <v>50.8</v>
      </c>
    </row>
    <row r="2237" spans="1:5" x14ac:dyDescent="0.3">
      <c r="A2237" s="6" t="s">
        <v>804</v>
      </c>
      <c r="B2237" s="16" t="s">
        <v>442</v>
      </c>
      <c r="C2237" s="16" t="s">
        <v>4751</v>
      </c>
      <c r="D2237" s="16">
        <v>18.91</v>
      </c>
      <c r="E2237" s="16">
        <v>412</v>
      </c>
    </row>
    <row r="2238" spans="1:5" x14ac:dyDescent="0.3">
      <c r="A2238" s="6" t="s">
        <v>804</v>
      </c>
      <c r="B2238" s="16" t="s">
        <v>442</v>
      </c>
      <c r="C2238" s="16" t="s">
        <v>4752</v>
      </c>
      <c r="D2238" s="16">
        <v>20.350000000000001</v>
      </c>
      <c r="E2238" s="16">
        <v>670</v>
      </c>
    </row>
    <row r="2239" spans="1:5" x14ac:dyDescent="0.3">
      <c r="A2239" s="6" t="s">
        <v>804</v>
      </c>
      <c r="B2239" s="16" t="s">
        <v>442</v>
      </c>
      <c r="C2239" s="16" t="s">
        <v>4462</v>
      </c>
      <c r="D2239" s="16">
        <v>21.89</v>
      </c>
      <c r="E2239" s="16">
        <v>644</v>
      </c>
    </row>
    <row r="2240" spans="1:5" x14ac:dyDescent="0.3">
      <c r="A2240" s="6" t="s">
        <v>804</v>
      </c>
      <c r="B2240" s="16" t="s">
        <v>442</v>
      </c>
      <c r="C2240" s="16" t="s">
        <v>4632</v>
      </c>
      <c r="D2240" s="16">
        <v>23.83</v>
      </c>
      <c r="E2240" s="16">
        <v>189</v>
      </c>
    </row>
    <row r="2241" spans="1:5" x14ac:dyDescent="0.3">
      <c r="A2241" s="6" t="s">
        <v>804</v>
      </c>
      <c r="B2241" s="16" t="s">
        <v>442</v>
      </c>
      <c r="C2241" s="16" t="s">
        <v>4459</v>
      </c>
      <c r="D2241" s="16">
        <v>26.15</v>
      </c>
      <c r="E2241" s="16">
        <v>138</v>
      </c>
    </row>
    <row r="2242" spans="1:5" x14ac:dyDescent="0.3">
      <c r="A2242" s="6" t="s">
        <v>808</v>
      </c>
      <c r="B2242" s="16" t="s">
        <v>364</v>
      </c>
      <c r="C2242" s="16" t="s">
        <v>368</v>
      </c>
      <c r="D2242" s="16">
        <v>11.25</v>
      </c>
      <c r="E2242" s="16">
        <v>708</v>
      </c>
    </row>
    <row r="2243" spans="1:5" x14ac:dyDescent="0.3">
      <c r="A2243" s="6" t="s">
        <v>808</v>
      </c>
      <c r="B2243" s="16" t="s">
        <v>364</v>
      </c>
      <c r="C2243" s="16" t="s">
        <v>369</v>
      </c>
      <c r="D2243" s="16">
        <v>10.39</v>
      </c>
      <c r="E2243" s="16">
        <v>870.89</v>
      </c>
    </row>
    <row r="2244" spans="1:5" x14ac:dyDescent="0.3">
      <c r="A2244" s="6" t="s">
        <v>808</v>
      </c>
      <c r="B2244" s="16" t="s">
        <v>364</v>
      </c>
      <c r="C2244" s="16" t="s">
        <v>3983</v>
      </c>
      <c r="D2244" s="16">
        <v>10.29</v>
      </c>
      <c r="E2244" s="16">
        <v>764.13</v>
      </c>
    </row>
    <row r="2245" spans="1:5" x14ac:dyDescent="0.3">
      <c r="A2245" s="6" t="s">
        <v>808</v>
      </c>
      <c r="B2245" s="16" t="s">
        <v>364</v>
      </c>
      <c r="C2245" s="16" t="s">
        <v>366</v>
      </c>
      <c r="D2245" s="16">
        <v>10.11</v>
      </c>
      <c r="E2245" s="16">
        <v>1008.15</v>
      </c>
    </row>
    <row r="2246" spans="1:5" x14ac:dyDescent="0.3">
      <c r="A2246" s="6" t="s">
        <v>808</v>
      </c>
      <c r="B2246" s="16" t="s">
        <v>364</v>
      </c>
      <c r="C2246" s="16" t="s">
        <v>4753</v>
      </c>
      <c r="D2246" s="16">
        <v>14.21</v>
      </c>
      <c r="E2246" s="16">
        <v>706.47</v>
      </c>
    </row>
    <row r="2247" spans="1:5" x14ac:dyDescent="0.3">
      <c r="A2247" s="6" t="s">
        <v>808</v>
      </c>
      <c r="B2247" s="16" t="s">
        <v>3997</v>
      </c>
      <c r="C2247" s="16" t="s">
        <v>3998</v>
      </c>
      <c r="D2247" s="16">
        <v>8.9600000000000009</v>
      </c>
      <c r="E2247" s="16">
        <v>775.41</v>
      </c>
    </row>
    <row r="2248" spans="1:5" x14ac:dyDescent="0.3">
      <c r="A2248" s="6" t="s">
        <v>808</v>
      </c>
      <c r="B2248" s="16" t="s">
        <v>3997</v>
      </c>
      <c r="C2248" s="16" t="s">
        <v>4001</v>
      </c>
      <c r="D2248" s="16">
        <v>9.36</v>
      </c>
      <c r="E2248" s="16">
        <v>603.03</v>
      </c>
    </row>
    <row r="2249" spans="1:5" x14ac:dyDescent="0.3">
      <c r="A2249" s="6" t="s">
        <v>808</v>
      </c>
      <c r="B2249" s="16" t="s">
        <v>3997</v>
      </c>
      <c r="C2249" s="16" t="s">
        <v>4754</v>
      </c>
      <c r="D2249" s="16">
        <v>9.2100000000000009</v>
      </c>
      <c r="E2249" s="16">
        <v>628</v>
      </c>
    </row>
    <row r="2250" spans="1:5" x14ac:dyDescent="0.3">
      <c r="A2250" s="6" t="s">
        <v>808</v>
      </c>
      <c r="B2250" s="16" t="s">
        <v>395</v>
      </c>
      <c r="C2250" s="16" t="s">
        <v>375</v>
      </c>
      <c r="D2250" s="16">
        <v>8.5299999999999994</v>
      </c>
      <c r="E2250" s="16">
        <v>1170.3599999999999</v>
      </c>
    </row>
    <row r="2251" spans="1:5" x14ac:dyDescent="0.3">
      <c r="A2251" s="6" t="s">
        <v>808</v>
      </c>
      <c r="B2251" s="16" t="s">
        <v>4143</v>
      </c>
      <c r="C2251" s="16" t="s">
        <v>4708</v>
      </c>
      <c r="D2251" s="16">
        <v>8.52</v>
      </c>
      <c r="E2251" s="16">
        <v>791.07</v>
      </c>
    </row>
    <row r="2252" spans="1:5" x14ac:dyDescent="0.3">
      <c r="A2252" s="6" t="s">
        <v>808</v>
      </c>
      <c r="B2252" s="16" t="s">
        <v>404</v>
      </c>
      <c r="C2252" s="16" t="s">
        <v>390</v>
      </c>
      <c r="D2252" s="16">
        <v>9.5399999999999991</v>
      </c>
      <c r="E2252" s="16">
        <v>678.55</v>
      </c>
    </row>
    <row r="2253" spans="1:5" x14ac:dyDescent="0.3">
      <c r="A2253" s="6" t="s">
        <v>808</v>
      </c>
      <c r="B2253" s="16" t="s">
        <v>400</v>
      </c>
      <c r="C2253" s="16" t="s">
        <v>4755</v>
      </c>
      <c r="D2253" s="16">
        <v>13.28</v>
      </c>
      <c r="E2253" s="16">
        <v>1126.52</v>
      </c>
    </row>
    <row r="2254" spans="1:5" x14ac:dyDescent="0.3">
      <c r="A2254" s="6" t="s">
        <v>808</v>
      </c>
      <c r="B2254" s="16" t="s">
        <v>398</v>
      </c>
      <c r="C2254" s="16" t="s">
        <v>4756</v>
      </c>
      <c r="D2254" s="16">
        <v>8.67</v>
      </c>
      <c r="E2254" s="16">
        <v>615.80999999999995</v>
      </c>
    </row>
    <row r="2255" spans="1:5" x14ac:dyDescent="0.3">
      <c r="A2255" s="6" t="s">
        <v>808</v>
      </c>
      <c r="B2255" s="16" t="s">
        <v>398</v>
      </c>
      <c r="C2255" s="16" t="s">
        <v>4023</v>
      </c>
      <c r="D2255" s="16">
        <v>7.87</v>
      </c>
      <c r="E2255" s="16">
        <v>585.1</v>
      </c>
    </row>
    <row r="2256" spans="1:5" x14ac:dyDescent="0.3">
      <c r="A2256" s="6" t="s">
        <v>895</v>
      </c>
      <c r="B2256" s="16" t="s">
        <v>4636</v>
      </c>
      <c r="C2256" s="16" t="s">
        <v>4131</v>
      </c>
      <c r="D2256" s="16">
        <v>10.02</v>
      </c>
      <c r="E2256" s="16">
        <v>899.09</v>
      </c>
    </row>
    <row r="2257" spans="1:5" x14ac:dyDescent="0.3">
      <c r="A2257" s="6" t="s">
        <v>895</v>
      </c>
      <c r="B2257" s="16" t="s">
        <v>1298</v>
      </c>
      <c r="C2257" s="16" t="s">
        <v>4758</v>
      </c>
      <c r="D2257" s="16">
        <v>27.22</v>
      </c>
      <c r="E2257" s="16">
        <v>2923.62</v>
      </c>
    </row>
    <row r="2258" spans="1:5" x14ac:dyDescent="0.3">
      <c r="A2258" s="6" t="s">
        <v>895</v>
      </c>
      <c r="B2258" s="16" t="s">
        <v>1298</v>
      </c>
      <c r="C2258" s="16" t="s">
        <v>1299</v>
      </c>
      <c r="D2258" s="16">
        <v>27.05</v>
      </c>
      <c r="E2258" s="16">
        <v>2072.3000000000002</v>
      </c>
    </row>
    <row r="2259" spans="1:5" x14ac:dyDescent="0.3">
      <c r="A2259" s="6" t="s">
        <v>895</v>
      </c>
      <c r="B2259" s="16" t="s">
        <v>1298</v>
      </c>
      <c r="C2259" s="16" t="s">
        <v>4524</v>
      </c>
      <c r="D2259" s="16">
        <v>25.72</v>
      </c>
      <c r="E2259" s="16">
        <v>2396.34</v>
      </c>
    </row>
    <row r="2260" spans="1:5" x14ac:dyDescent="0.3">
      <c r="A2260" s="6" t="s">
        <v>895</v>
      </c>
      <c r="B2260" s="16" t="s">
        <v>1298</v>
      </c>
      <c r="C2260" s="16" t="s">
        <v>4759</v>
      </c>
      <c r="D2260" s="16">
        <v>25.92</v>
      </c>
      <c r="E2260" s="16">
        <v>2018.4</v>
      </c>
    </row>
    <row r="2261" spans="1:5" x14ac:dyDescent="0.3">
      <c r="A2261" s="6" t="s">
        <v>895</v>
      </c>
      <c r="B2261" s="16" t="s">
        <v>3963</v>
      </c>
      <c r="C2261" s="16" t="s">
        <v>4760</v>
      </c>
      <c r="D2261" s="16">
        <v>27.8</v>
      </c>
      <c r="E2261" s="16">
        <v>782</v>
      </c>
    </row>
    <row r="2262" spans="1:5" x14ac:dyDescent="0.3">
      <c r="A2262" s="6" t="s">
        <v>895</v>
      </c>
      <c r="B2262" s="16" t="s">
        <v>3963</v>
      </c>
      <c r="C2262" s="16" t="s">
        <v>4761</v>
      </c>
      <c r="D2262" s="16">
        <v>28.55</v>
      </c>
      <c r="E2262" s="16">
        <v>1619.7</v>
      </c>
    </row>
    <row r="2263" spans="1:5" x14ac:dyDescent="0.3">
      <c r="A2263" s="6" t="s">
        <v>895</v>
      </c>
      <c r="B2263" s="16" t="s">
        <v>3963</v>
      </c>
      <c r="C2263" s="16" t="s">
        <v>4762</v>
      </c>
      <c r="D2263" s="16">
        <v>27.2</v>
      </c>
      <c r="E2263" s="16">
        <v>967.2</v>
      </c>
    </row>
    <row r="2264" spans="1:5" x14ac:dyDescent="0.3">
      <c r="A2264" s="6" t="s">
        <v>895</v>
      </c>
      <c r="B2264" s="16" t="s">
        <v>3963</v>
      </c>
      <c r="C2264" s="16" t="s">
        <v>4763</v>
      </c>
      <c r="D2264" s="16">
        <v>26.85</v>
      </c>
      <c r="E2264" s="16">
        <v>585.4</v>
      </c>
    </row>
    <row r="2265" spans="1:5" x14ac:dyDescent="0.3">
      <c r="A2265" s="6" t="s">
        <v>895</v>
      </c>
      <c r="B2265" s="16" t="s">
        <v>3963</v>
      </c>
      <c r="C2265" s="16" t="s">
        <v>4764</v>
      </c>
      <c r="D2265" s="16">
        <v>26.1</v>
      </c>
      <c r="E2265" s="16">
        <v>783.4</v>
      </c>
    </row>
    <row r="2266" spans="1:5" x14ac:dyDescent="0.3">
      <c r="A2266" s="6" t="s">
        <v>895</v>
      </c>
      <c r="B2266" s="16" t="s">
        <v>3963</v>
      </c>
      <c r="C2266" s="16" t="s">
        <v>4765</v>
      </c>
      <c r="D2266" s="16">
        <v>27.55</v>
      </c>
      <c r="E2266" s="16">
        <v>1805.9</v>
      </c>
    </row>
    <row r="2267" spans="1:5" x14ac:dyDescent="0.3">
      <c r="A2267" s="6" t="s">
        <v>895</v>
      </c>
      <c r="B2267" s="16" t="s">
        <v>3963</v>
      </c>
      <c r="C2267" s="16" t="s">
        <v>4766</v>
      </c>
      <c r="D2267" s="16">
        <v>25.9</v>
      </c>
      <c r="E2267" s="16">
        <v>1561.6</v>
      </c>
    </row>
    <row r="2268" spans="1:5" x14ac:dyDescent="0.3">
      <c r="A2268" s="6" t="s">
        <v>895</v>
      </c>
      <c r="B2268" s="16" t="s">
        <v>3963</v>
      </c>
      <c r="C2268" s="16" t="s">
        <v>4767</v>
      </c>
      <c r="D2268" s="16">
        <v>24.45</v>
      </c>
      <c r="E2268" s="16">
        <v>1140</v>
      </c>
    </row>
    <row r="2269" spans="1:5" x14ac:dyDescent="0.3">
      <c r="A2269" s="6" t="s">
        <v>895</v>
      </c>
      <c r="B2269" s="16" t="s">
        <v>3963</v>
      </c>
      <c r="C2269" s="16" t="s">
        <v>4768</v>
      </c>
      <c r="D2269" s="16">
        <v>23.3</v>
      </c>
      <c r="E2269" s="16">
        <v>560.79999999999995</v>
      </c>
    </row>
    <row r="2270" spans="1:5" x14ac:dyDescent="0.3">
      <c r="A2270" s="6" t="s">
        <v>895</v>
      </c>
      <c r="B2270" s="16" t="s">
        <v>3963</v>
      </c>
      <c r="C2270" s="16" t="s">
        <v>4769</v>
      </c>
      <c r="D2270" s="16">
        <v>22.4</v>
      </c>
      <c r="E2270" s="16">
        <v>1160.8</v>
      </c>
    </row>
    <row r="2271" spans="1:5" x14ac:dyDescent="0.3">
      <c r="A2271" s="6" t="s">
        <v>895</v>
      </c>
      <c r="B2271" s="16" t="s">
        <v>3963</v>
      </c>
      <c r="C2271" s="16" t="s">
        <v>4770</v>
      </c>
      <c r="D2271" s="16">
        <v>21.55</v>
      </c>
      <c r="E2271" s="16">
        <v>997.7</v>
      </c>
    </row>
    <row r="2272" spans="1:5" x14ac:dyDescent="0.3">
      <c r="A2272" s="6" t="s">
        <v>895</v>
      </c>
      <c r="B2272" s="16" t="s">
        <v>1296</v>
      </c>
      <c r="C2272" s="16" t="s">
        <v>1670</v>
      </c>
      <c r="D2272" s="16">
        <v>24.28</v>
      </c>
      <c r="E2272" s="16">
        <v>2375.19</v>
      </c>
    </row>
    <row r="2273" spans="1:5" x14ac:dyDescent="0.3">
      <c r="A2273" s="6" t="s">
        <v>895</v>
      </c>
      <c r="B2273" s="16" t="s">
        <v>1839</v>
      </c>
      <c r="C2273" s="16" t="s">
        <v>1841</v>
      </c>
      <c r="D2273" s="16">
        <v>24.59</v>
      </c>
      <c r="E2273" s="16">
        <v>919.99</v>
      </c>
    </row>
    <row r="2274" spans="1:5" x14ac:dyDescent="0.3">
      <c r="A2274" s="6" t="s">
        <v>895</v>
      </c>
      <c r="B2274" s="16" t="s">
        <v>1839</v>
      </c>
      <c r="C2274" s="16" t="s">
        <v>1842</v>
      </c>
      <c r="D2274" s="16">
        <v>25.58</v>
      </c>
      <c r="E2274" s="16">
        <v>416.81</v>
      </c>
    </row>
    <row r="2275" spans="1:5" x14ac:dyDescent="0.3">
      <c r="A2275" s="6" t="s">
        <v>895</v>
      </c>
      <c r="B2275" s="16" t="s">
        <v>1839</v>
      </c>
      <c r="C2275" s="16" t="s">
        <v>4525</v>
      </c>
      <c r="D2275" s="16">
        <v>23.48</v>
      </c>
      <c r="E2275" s="16">
        <v>1832.61</v>
      </c>
    </row>
    <row r="2276" spans="1:5" x14ac:dyDescent="0.3">
      <c r="A2276" s="6" t="s">
        <v>895</v>
      </c>
      <c r="B2276" s="16" t="s">
        <v>1847</v>
      </c>
      <c r="C2276" s="16" t="s">
        <v>4771</v>
      </c>
      <c r="D2276" s="16">
        <v>23.62</v>
      </c>
      <c r="E2276" s="16">
        <v>1256.79</v>
      </c>
    </row>
    <row r="2277" spans="1:5" x14ac:dyDescent="0.3">
      <c r="A2277" s="6" t="s">
        <v>895</v>
      </c>
      <c r="B2277" s="16" t="s">
        <v>1847</v>
      </c>
      <c r="C2277" s="16" t="s">
        <v>4546</v>
      </c>
      <c r="D2277" s="16">
        <v>23.89</v>
      </c>
      <c r="E2277" s="16">
        <v>1356.11</v>
      </c>
    </row>
    <row r="2278" spans="1:5" x14ac:dyDescent="0.3">
      <c r="A2278" s="6" t="s">
        <v>895</v>
      </c>
      <c r="B2278" s="16" t="s">
        <v>1847</v>
      </c>
      <c r="C2278" s="16" t="s">
        <v>4772</v>
      </c>
      <c r="D2278" s="16">
        <v>24.35</v>
      </c>
      <c r="E2278" s="16">
        <v>1568.45</v>
      </c>
    </row>
    <row r="2279" spans="1:5" x14ac:dyDescent="0.3">
      <c r="A2279" s="6" t="s">
        <v>895</v>
      </c>
      <c r="B2279" s="16" t="s">
        <v>1847</v>
      </c>
      <c r="C2279" s="16" t="s">
        <v>4773</v>
      </c>
      <c r="D2279" s="16">
        <v>24.41</v>
      </c>
      <c r="E2279" s="16">
        <v>1746.76</v>
      </c>
    </row>
    <row r="2280" spans="1:5" x14ac:dyDescent="0.3">
      <c r="A2280" s="6" t="s">
        <v>895</v>
      </c>
      <c r="B2280" s="16" t="s">
        <v>1847</v>
      </c>
      <c r="C2280" s="16" t="s">
        <v>1848</v>
      </c>
      <c r="D2280" s="16">
        <v>25.25</v>
      </c>
      <c r="E2280" s="16">
        <v>1712.21</v>
      </c>
    </row>
    <row r="2281" spans="1:5" x14ac:dyDescent="0.3">
      <c r="A2281" s="6" t="s">
        <v>895</v>
      </c>
      <c r="B2281" s="16" t="s">
        <v>1847</v>
      </c>
      <c r="C2281" s="16" t="s">
        <v>4774</v>
      </c>
      <c r="D2281" s="16">
        <v>24.28</v>
      </c>
      <c r="E2281" s="16">
        <v>1521.46</v>
      </c>
    </row>
    <row r="2282" spans="1:5" x14ac:dyDescent="0.3">
      <c r="A2282" s="6" t="s">
        <v>895</v>
      </c>
      <c r="B2282" s="16" t="s">
        <v>935</v>
      </c>
      <c r="C2282" s="16" t="s">
        <v>4520</v>
      </c>
      <c r="D2282" s="16">
        <v>24.45</v>
      </c>
      <c r="E2282" s="16">
        <v>1742.16</v>
      </c>
    </row>
    <row r="2283" spans="1:5" x14ac:dyDescent="0.3">
      <c r="A2283" s="6" t="s">
        <v>895</v>
      </c>
      <c r="B2283" s="16" t="s">
        <v>1058</v>
      </c>
      <c r="C2283" s="16" t="s">
        <v>1564</v>
      </c>
      <c r="D2283" s="16">
        <v>24.28</v>
      </c>
      <c r="E2283" s="16">
        <v>2922.75</v>
      </c>
    </row>
    <row r="2284" spans="1:5" x14ac:dyDescent="0.3">
      <c r="A2284" s="6" t="s">
        <v>895</v>
      </c>
      <c r="B2284" s="16" t="s">
        <v>4775</v>
      </c>
      <c r="C2284" s="16" t="s">
        <v>4776</v>
      </c>
      <c r="D2284" s="16">
        <v>24.9</v>
      </c>
      <c r="E2284" s="16">
        <v>1747.74</v>
      </c>
    </row>
    <row r="2285" spans="1:5" x14ac:dyDescent="0.3">
      <c r="A2285" s="6" t="s">
        <v>895</v>
      </c>
      <c r="B2285" s="16" t="s">
        <v>1830</v>
      </c>
      <c r="C2285" s="16" t="s">
        <v>1831</v>
      </c>
      <c r="D2285" s="16">
        <v>25.31</v>
      </c>
      <c r="E2285" s="16">
        <v>1858.17</v>
      </c>
    </row>
    <row r="2286" spans="1:5" x14ac:dyDescent="0.3">
      <c r="A2286" s="6" t="s">
        <v>895</v>
      </c>
      <c r="B2286" s="16" t="s">
        <v>1830</v>
      </c>
      <c r="C2286" s="16" t="s">
        <v>1835</v>
      </c>
      <c r="D2286" s="16">
        <v>24.89</v>
      </c>
      <c r="E2286" s="16">
        <v>2058.37</v>
      </c>
    </row>
    <row r="2287" spans="1:5" x14ac:dyDescent="0.3">
      <c r="A2287" s="6" t="s">
        <v>895</v>
      </c>
      <c r="B2287" s="16" t="s">
        <v>1830</v>
      </c>
      <c r="C2287" s="16" t="s">
        <v>1838</v>
      </c>
      <c r="D2287" s="16">
        <v>25.76</v>
      </c>
      <c r="E2287" s="16">
        <v>2355.2800000000002</v>
      </c>
    </row>
    <row r="2288" spans="1:5" x14ac:dyDescent="0.3">
      <c r="A2288" s="6" t="s">
        <v>895</v>
      </c>
      <c r="B2288" s="16" t="s">
        <v>1830</v>
      </c>
      <c r="C2288" s="16" t="s">
        <v>1836</v>
      </c>
      <c r="D2288" s="16">
        <v>25.1</v>
      </c>
      <c r="E2288" s="16">
        <v>1886.58</v>
      </c>
    </row>
    <row r="2289" spans="1:5" x14ac:dyDescent="0.3">
      <c r="A2289" s="6" t="s">
        <v>895</v>
      </c>
      <c r="B2289" s="16" t="s">
        <v>3818</v>
      </c>
      <c r="C2289" s="16" t="s">
        <v>4777</v>
      </c>
      <c r="D2289" s="16">
        <v>26.31</v>
      </c>
      <c r="E2289" s="16">
        <v>2038.68</v>
      </c>
    </row>
    <row r="2290" spans="1:5" x14ac:dyDescent="0.3">
      <c r="A2290" s="6" t="s">
        <v>895</v>
      </c>
      <c r="B2290" s="16" t="s">
        <v>3818</v>
      </c>
      <c r="C2290" s="16" t="s">
        <v>4778</v>
      </c>
      <c r="D2290" s="16">
        <v>26.56</v>
      </c>
      <c r="E2290" s="16">
        <v>2076.67</v>
      </c>
    </row>
    <row r="2291" spans="1:5" x14ac:dyDescent="0.3">
      <c r="A2291" s="6" t="s">
        <v>895</v>
      </c>
      <c r="B2291" s="16" t="s">
        <v>3818</v>
      </c>
      <c r="C2291" s="16" t="s">
        <v>4779</v>
      </c>
      <c r="D2291" s="16">
        <v>26.63</v>
      </c>
      <c r="E2291" s="16">
        <v>2086.6</v>
      </c>
    </row>
    <row r="2292" spans="1:5" x14ac:dyDescent="0.3">
      <c r="A2292" s="6" t="s">
        <v>895</v>
      </c>
      <c r="B2292" s="16" t="s">
        <v>1055</v>
      </c>
      <c r="C2292" s="16" t="s">
        <v>4566</v>
      </c>
      <c r="D2292" s="16">
        <v>27.39</v>
      </c>
      <c r="E2292" s="16">
        <v>1713.81</v>
      </c>
    </row>
    <row r="2293" spans="1:5" x14ac:dyDescent="0.3">
      <c r="A2293" s="6" t="s">
        <v>895</v>
      </c>
      <c r="B2293" s="16" t="s">
        <v>1055</v>
      </c>
      <c r="C2293" s="16" t="s">
        <v>4781</v>
      </c>
      <c r="D2293" s="16">
        <v>27.85</v>
      </c>
      <c r="E2293" s="16">
        <v>1742.36</v>
      </c>
    </row>
    <row r="2294" spans="1:5" x14ac:dyDescent="0.3">
      <c r="A2294" s="6" t="s">
        <v>895</v>
      </c>
      <c r="B2294" s="16" t="s">
        <v>1055</v>
      </c>
      <c r="C2294" s="16" t="s">
        <v>4782</v>
      </c>
      <c r="D2294" s="16">
        <v>28.38</v>
      </c>
      <c r="E2294" s="16">
        <v>939.76</v>
      </c>
    </row>
    <row r="2295" spans="1:5" x14ac:dyDescent="0.3">
      <c r="A2295" s="6" t="s">
        <v>895</v>
      </c>
      <c r="B2295" s="16" t="s">
        <v>1547</v>
      </c>
      <c r="C2295" s="16" t="s">
        <v>4783</v>
      </c>
      <c r="D2295" s="16">
        <v>24.39</v>
      </c>
      <c r="E2295" s="16">
        <v>2935.46</v>
      </c>
    </row>
    <row r="2296" spans="1:5" x14ac:dyDescent="0.3">
      <c r="A2296" s="6" t="s">
        <v>895</v>
      </c>
      <c r="B2296" s="16" t="s">
        <v>1536</v>
      </c>
      <c r="C2296" s="16" t="s">
        <v>1045</v>
      </c>
      <c r="D2296" s="16">
        <v>19.54</v>
      </c>
      <c r="E2296" s="16">
        <v>993.07</v>
      </c>
    </row>
    <row r="2297" spans="1:5" x14ac:dyDescent="0.3">
      <c r="A2297" s="6" t="s">
        <v>895</v>
      </c>
      <c r="B2297" s="16" t="s">
        <v>1124</v>
      </c>
      <c r="C2297" s="16" t="s">
        <v>1248</v>
      </c>
      <c r="D2297" s="16">
        <v>20.25</v>
      </c>
      <c r="E2297" s="16">
        <v>1850.41</v>
      </c>
    </row>
    <row r="2298" spans="1:5" x14ac:dyDescent="0.3">
      <c r="A2298" s="6" t="s">
        <v>895</v>
      </c>
      <c r="B2298" s="16" t="s">
        <v>1049</v>
      </c>
      <c r="C2298" s="16" t="s">
        <v>1246</v>
      </c>
      <c r="D2298" s="16">
        <v>25.32</v>
      </c>
      <c r="E2298" s="16">
        <v>3404.43</v>
      </c>
    </row>
    <row r="2299" spans="1:5" x14ac:dyDescent="0.3">
      <c r="A2299" s="6" t="s">
        <v>895</v>
      </c>
      <c r="B2299" s="16" t="s">
        <v>1049</v>
      </c>
      <c r="C2299" s="16" t="s">
        <v>3831</v>
      </c>
      <c r="D2299" s="16">
        <v>18.86</v>
      </c>
      <c r="E2299" s="16">
        <v>1406.24</v>
      </c>
    </row>
    <row r="2300" spans="1:5" x14ac:dyDescent="0.3">
      <c r="A2300" s="6" t="s">
        <v>895</v>
      </c>
      <c r="B2300" s="16" t="s">
        <v>1047</v>
      </c>
      <c r="C2300" s="16" t="s">
        <v>1048</v>
      </c>
      <c r="D2300" s="16">
        <v>26.69</v>
      </c>
      <c r="E2300" s="16">
        <v>2645.87</v>
      </c>
    </row>
    <row r="2301" spans="1:5" x14ac:dyDescent="0.3">
      <c r="A2301" s="6" t="s">
        <v>895</v>
      </c>
      <c r="B2301" s="16" t="s">
        <v>1047</v>
      </c>
      <c r="C2301" s="16" t="s">
        <v>1540</v>
      </c>
      <c r="D2301" s="16">
        <v>24.25</v>
      </c>
      <c r="E2301" s="16">
        <v>2587.1</v>
      </c>
    </row>
    <row r="2302" spans="1:5" x14ac:dyDescent="0.3">
      <c r="A2302" s="6" t="s">
        <v>895</v>
      </c>
      <c r="B2302" s="16" t="s">
        <v>430</v>
      </c>
      <c r="C2302" s="16" t="s">
        <v>932</v>
      </c>
      <c r="D2302" s="16">
        <v>26.79</v>
      </c>
      <c r="E2302" s="16">
        <v>2465.63</v>
      </c>
    </row>
    <row r="2303" spans="1:5" x14ac:dyDescent="0.3">
      <c r="A2303" s="6" t="s">
        <v>895</v>
      </c>
      <c r="B2303" s="16" t="s">
        <v>430</v>
      </c>
      <c r="C2303" s="16" t="s">
        <v>933</v>
      </c>
      <c r="D2303" s="16">
        <v>26.55</v>
      </c>
      <c r="E2303" s="16">
        <v>2537.2199999999998</v>
      </c>
    </row>
    <row r="2304" spans="1:5" x14ac:dyDescent="0.3">
      <c r="A2304" s="6" t="s">
        <v>895</v>
      </c>
      <c r="B2304" s="16" t="s">
        <v>430</v>
      </c>
      <c r="C2304" s="16" t="s">
        <v>1545</v>
      </c>
      <c r="D2304" s="16">
        <v>26.92</v>
      </c>
      <c r="E2304" s="16">
        <v>2217.35</v>
      </c>
    </row>
    <row r="2305" spans="1:5" x14ac:dyDescent="0.3">
      <c r="A2305" s="6" t="s">
        <v>1470</v>
      </c>
      <c r="B2305" s="16" t="s">
        <v>430</v>
      </c>
      <c r="C2305" s="16" t="s">
        <v>1545</v>
      </c>
      <c r="D2305" s="16">
        <v>26.92</v>
      </c>
      <c r="E2305" s="16">
        <v>2217.35</v>
      </c>
    </row>
    <row r="2306" spans="1:5" x14ac:dyDescent="0.3">
      <c r="A2306" s="6" t="s">
        <v>1470</v>
      </c>
      <c r="B2306" s="16" t="s">
        <v>430</v>
      </c>
      <c r="C2306" s="16" t="s">
        <v>933</v>
      </c>
      <c r="D2306" s="16">
        <v>26.55</v>
      </c>
      <c r="E2306" s="16">
        <v>2537.2199999999998</v>
      </c>
    </row>
    <row r="2307" spans="1:5" x14ac:dyDescent="0.3">
      <c r="A2307" s="6" t="s">
        <v>1470</v>
      </c>
      <c r="B2307" s="16" t="s">
        <v>1053</v>
      </c>
      <c r="C2307" s="16" t="s">
        <v>1126</v>
      </c>
      <c r="D2307" s="16">
        <v>26.41</v>
      </c>
      <c r="E2307" s="16">
        <v>2314.5300000000002</v>
      </c>
    </row>
    <row r="2308" spans="1:5" x14ac:dyDescent="0.3">
      <c r="A2308" s="6" t="s">
        <v>1470</v>
      </c>
      <c r="B2308" s="16" t="s">
        <v>1053</v>
      </c>
      <c r="C2308" s="16" t="s">
        <v>1054</v>
      </c>
      <c r="D2308" s="16">
        <v>27.05</v>
      </c>
      <c r="E2308" s="16">
        <v>2301.11</v>
      </c>
    </row>
    <row r="2309" spans="1:5" x14ac:dyDescent="0.3">
      <c r="A2309" s="6" t="s">
        <v>1470</v>
      </c>
      <c r="B2309" s="16" t="s">
        <v>1055</v>
      </c>
      <c r="C2309" s="16" t="s">
        <v>4566</v>
      </c>
      <c r="D2309" s="16">
        <v>27.39</v>
      </c>
      <c r="E2309" s="16">
        <v>1713.81</v>
      </c>
    </row>
    <row r="2310" spans="1:5" x14ac:dyDescent="0.3">
      <c r="A2310" s="6" t="s">
        <v>1470</v>
      </c>
      <c r="B2310" s="16" t="s">
        <v>1055</v>
      </c>
      <c r="C2310" s="16" t="s">
        <v>4781</v>
      </c>
      <c r="D2310" s="16">
        <v>27.85</v>
      </c>
      <c r="E2310" s="16">
        <v>1742.36</v>
      </c>
    </row>
    <row r="2311" spans="1:5" x14ac:dyDescent="0.3">
      <c r="A2311" s="6" t="s">
        <v>1470</v>
      </c>
      <c r="B2311" s="16" t="s">
        <v>1055</v>
      </c>
      <c r="C2311" s="16" t="s">
        <v>4782</v>
      </c>
      <c r="D2311" s="16">
        <v>28.38</v>
      </c>
      <c r="E2311" s="16">
        <v>939.76</v>
      </c>
    </row>
    <row r="2312" spans="1:5" x14ac:dyDescent="0.3">
      <c r="A2312" s="6" t="s">
        <v>1481</v>
      </c>
      <c r="B2312" s="16" t="s">
        <v>1049</v>
      </c>
      <c r="C2312" s="16" t="s">
        <v>1239</v>
      </c>
      <c r="D2312" s="16">
        <v>24.71</v>
      </c>
      <c r="E2312" s="16">
        <v>1422.3</v>
      </c>
    </row>
    <row r="2313" spans="1:5" x14ac:dyDescent="0.3">
      <c r="A2313" s="6" t="s">
        <v>1481</v>
      </c>
      <c r="B2313" s="16" t="s">
        <v>1049</v>
      </c>
      <c r="C2313" s="16" t="s">
        <v>1240</v>
      </c>
      <c r="D2313" s="16">
        <v>24.41</v>
      </c>
      <c r="E2313" s="16">
        <v>2560.58</v>
      </c>
    </row>
    <row r="2314" spans="1:5" x14ac:dyDescent="0.3">
      <c r="A2314" s="6" t="s">
        <v>1481</v>
      </c>
      <c r="B2314" s="16" t="s">
        <v>1049</v>
      </c>
      <c r="C2314" s="16" t="s">
        <v>1237</v>
      </c>
      <c r="D2314" s="16">
        <v>15.89</v>
      </c>
      <c r="E2314" s="16">
        <v>1845.78</v>
      </c>
    </row>
    <row r="2315" spans="1:5" x14ac:dyDescent="0.3">
      <c r="A2315" s="6" t="s">
        <v>1481</v>
      </c>
      <c r="B2315" s="16" t="s">
        <v>1049</v>
      </c>
      <c r="C2315" s="16" t="s">
        <v>1245</v>
      </c>
      <c r="D2315" s="16">
        <v>15.75</v>
      </c>
      <c r="E2315" s="16">
        <v>2039.95</v>
      </c>
    </row>
    <row r="2316" spans="1:5" x14ac:dyDescent="0.3">
      <c r="A2316" s="6" t="s">
        <v>1481</v>
      </c>
      <c r="B2316" s="16" t="s">
        <v>1124</v>
      </c>
      <c r="C2316" s="16" t="s">
        <v>4785</v>
      </c>
      <c r="D2316" s="16">
        <v>21.29</v>
      </c>
      <c r="E2316" s="16">
        <v>2719.05</v>
      </c>
    </row>
    <row r="2317" spans="1:5" x14ac:dyDescent="0.3">
      <c r="A2317" s="6" t="s">
        <v>1481</v>
      </c>
      <c r="B2317" s="16" t="s">
        <v>1124</v>
      </c>
      <c r="C2317" s="16" t="s">
        <v>4502</v>
      </c>
      <c r="D2317" s="16">
        <v>19.559999999999999</v>
      </c>
      <c r="E2317" s="16">
        <v>2602.69</v>
      </c>
    </row>
    <row r="2318" spans="1:5" x14ac:dyDescent="0.3">
      <c r="A2318" s="6" t="s">
        <v>1492</v>
      </c>
      <c r="B2318" s="16" t="s">
        <v>1047</v>
      </c>
      <c r="C2318" s="16" t="s">
        <v>1048</v>
      </c>
      <c r="D2318" s="16">
        <v>26.69</v>
      </c>
      <c r="E2318" s="16">
        <v>2645.87</v>
      </c>
    </row>
    <row r="2319" spans="1:5" x14ac:dyDescent="0.3">
      <c r="A2319" s="6" t="s">
        <v>1492</v>
      </c>
      <c r="B2319" s="16" t="s">
        <v>1047</v>
      </c>
      <c r="C2319" s="16" t="s">
        <v>4786</v>
      </c>
      <c r="D2319" s="16">
        <v>23.28</v>
      </c>
      <c r="E2319" s="16">
        <v>1524.89</v>
      </c>
    </row>
    <row r="2320" spans="1:5" x14ac:dyDescent="0.3">
      <c r="A2320" s="6" t="s">
        <v>1618</v>
      </c>
      <c r="B2320" s="16" t="s">
        <v>3931</v>
      </c>
      <c r="C2320" s="16" t="s">
        <v>4787</v>
      </c>
      <c r="D2320" s="16">
        <v>-1.81</v>
      </c>
      <c r="E2320" s="16">
        <v>292.58999999999997</v>
      </c>
    </row>
    <row r="2321" spans="1:5" x14ac:dyDescent="0.3">
      <c r="A2321" s="6" t="s">
        <v>1618</v>
      </c>
      <c r="B2321" s="16" t="s">
        <v>1062</v>
      </c>
      <c r="C2321" s="16" t="s">
        <v>4788</v>
      </c>
      <c r="D2321" s="16">
        <v>8.7799999999999994</v>
      </c>
      <c r="E2321" s="16">
        <v>993.73</v>
      </c>
    </row>
    <row r="2322" spans="1:5" x14ac:dyDescent="0.3">
      <c r="A2322" s="6" t="s">
        <v>1618</v>
      </c>
      <c r="B2322" s="16" t="s">
        <v>1070</v>
      </c>
      <c r="C2322" s="16" t="s">
        <v>4789</v>
      </c>
      <c r="D2322" s="16">
        <v>7.24</v>
      </c>
      <c r="E2322" s="16">
        <v>668.37</v>
      </c>
    </row>
    <row r="2323" spans="1:5" x14ac:dyDescent="0.3">
      <c r="A2323" s="6" t="s">
        <v>1618</v>
      </c>
      <c r="B2323" s="16" t="s">
        <v>1070</v>
      </c>
      <c r="C2323" s="16" t="s">
        <v>4790</v>
      </c>
      <c r="D2323" s="16">
        <v>9.81</v>
      </c>
      <c r="E2323" s="16">
        <v>1244.1400000000001</v>
      </c>
    </row>
    <row r="2324" spans="1:5" x14ac:dyDescent="0.3">
      <c r="A2324" s="6" t="s">
        <v>2054</v>
      </c>
      <c r="B2324" s="16" t="s">
        <v>364</v>
      </c>
      <c r="C2324" s="16" t="s">
        <v>4753</v>
      </c>
      <c r="D2324" s="16">
        <v>14.21</v>
      </c>
      <c r="E2324" s="16">
        <v>706.47</v>
      </c>
    </row>
    <row r="2325" spans="1:5" x14ac:dyDescent="0.3">
      <c r="A2325" s="6" t="s">
        <v>2054</v>
      </c>
      <c r="B2325" s="16" t="s">
        <v>396</v>
      </c>
      <c r="C2325" s="16" t="s">
        <v>4792</v>
      </c>
      <c r="D2325" s="16">
        <v>16.03</v>
      </c>
      <c r="E2325" s="16">
        <v>676.53</v>
      </c>
    </row>
    <row r="2326" spans="1:5" x14ac:dyDescent="0.3">
      <c r="A2326" s="6" t="s">
        <v>2504</v>
      </c>
      <c r="B2326" s="16" t="s">
        <v>935</v>
      </c>
      <c r="C2326" s="16" t="s">
        <v>4520</v>
      </c>
      <c r="D2326" s="16">
        <v>24.45</v>
      </c>
      <c r="E2326" s="16">
        <v>1742.16</v>
      </c>
    </row>
    <row r="2327" spans="1:5" x14ac:dyDescent="0.3">
      <c r="A2327" s="6" t="s">
        <v>2504</v>
      </c>
      <c r="B2327" s="16" t="s">
        <v>935</v>
      </c>
      <c r="C2327" s="16" t="s">
        <v>4794</v>
      </c>
      <c r="D2327" s="16">
        <v>26.53</v>
      </c>
      <c r="E2327" s="16">
        <v>1339.54</v>
      </c>
    </row>
    <row r="2328" spans="1:5" x14ac:dyDescent="0.3">
      <c r="A2328" s="6" t="s">
        <v>2504</v>
      </c>
      <c r="B2328" s="16" t="s">
        <v>4795</v>
      </c>
      <c r="C2328" s="16" t="s">
        <v>4796</v>
      </c>
      <c r="D2328" s="16">
        <v>25.78</v>
      </c>
      <c r="E2328" s="16">
        <v>2031.54</v>
      </c>
    </row>
    <row r="2329" spans="1:5" x14ac:dyDescent="0.3">
      <c r="A2329" s="6" t="s">
        <v>2504</v>
      </c>
      <c r="B2329" s="16" t="s">
        <v>4795</v>
      </c>
      <c r="C2329" s="16" t="s">
        <v>4797</v>
      </c>
      <c r="D2329" s="16">
        <v>26.77</v>
      </c>
      <c r="E2329" s="16">
        <v>2290.29</v>
      </c>
    </row>
    <row r="2330" spans="1:5" x14ac:dyDescent="0.3">
      <c r="A2330" s="6" t="s">
        <v>2504</v>
      </c>
      <c r="B2330" s="16" t="s">
        <v>4795</v>
      </c>
      <c r="C2330" s="16" t="s">
        <v>4795</v>
      </c>
      <c r="D2330" s="16">
        <v>21.05</v>
      </c>
      <c r="E2330" s="16">
        <v>1501.74</v>
      </c>
    </row>
    <row r="2331" spans="1:5" x14ac:dyDescent="0.3">
      <c r="A2331" s="6" t="s">
        <v>2504</v>
      </c>
      <c r="B2331" s="16" t="s">
        <v>4795</v>
      </c>
      <c r="C2331" s="16" t="s">
        <v>4798</v>
      </c>
      <c r="D2331" s="16">
        <v>22.8</v>
      </c>
      <c r="E2331" s="16">
        <v>1219.21</v>
      </c>
    </row>
    <row r="2332" spans="1:5" x14ac:dyDescent="0.3">
      <c r="A2332" s="6" t="s">
        <v>2504</v>
      </c>
      <c r="B2332" s="16" t="s">
        <v>4799</v>
      </c>
      <c r="C2332" s="16" t="s">
        <v>4800</v>
      </c>
      <c r="D2332" s="16">
        <v>23.65</v>
      </c>
      <c r="E2332" s="16">
        <v>1512.78</v>
      </c>
    </row>
    <row r="2333" spans="1:5" x14ac:dyDescent="0.3">
      <c r="A2333" s="6" t="s">
        <v>2504</v>
      </c>
      <c r="B2333" s="16" t="s">
        <v>4799</v>
      </c>
      <c r="C2333" s="16" t="s">
        <v>4801</v>
      </c>
      <c r="D2333" s="16">
        <v>24.96</v>
      </c>
      <c r="E2333" s="16">
        <v>1745.31</v>
      </c>
    </row>
    <row r="2334" spans="1:5" x14ac:dyDescent="0.3">
      <c r="A2334" s="6" t="s">
        <v>2504</v>
      </c>
      <c r="B2334" s="16" t="s">
        <v>4799</v>
      </c>
      <c r="C2334" s="16" t="s">
        <v>4802</v>
      </c>
      <c r="D2334" s="16">
        <v>24.57</v>
      </c>
      <c r="E2334" s="16">
        <v>1779.02</v>
      </c>
    </row>
    <row r="2335" spans="1:5" x14ac:dyDescent="0.3">
      <c r="A2335" s="6" t="s">
        <v>2504</v>
      </c>
      <c r="B2335" s="16" t="s">
        <v>4799</v>
      </c>
      <c r="C2335" s="16" t="s">
        <v>4803</v>
      </c>
      <c r="D2335" s="16">
        <v>25.29</v>
      </c>
      <c r="E2335" s="16">
        <v>1822.32</v>
      </c>
    </row>
    <row r="2336" spans="1:5" x14ac:dyDescent="0.3">
      <c r="A2336" s="6" t="s">
        <v>2504</v>
      </c>
      <c r="B2336" s="16" t="s">
        <v>4799</v>
      </c>
      <c r="C2336" s="16" t="s">
        <v>4804</v>
      </c>
      <c r="D2336" s="16">
        <v>25.78</v>
      </c>
      <c r="E2336" s="16">
        <v>1651.75</v>
      </c>
    </row>
    <row r="2337" spans="1:5" x14ac:dyDescent="0.3">
      <c r="A2337" s="6" t="s">
        <v>2504</v>
      </c>
      <c r="B2337" s="16" t="s">
        <v>1367</v>
      </c>
      <c r="C2337" s="16" t="s">
        <v>4552</v>
      </c>
      <c r="D2337" s="16">
        <v>25.44</v>
      </c>
      <c r="E2337" s="16">
        <v>2117.6799999999998</v>
      </c>
    </row>
    <row r="2338" spans="1:5" x14ac:dyDescent="0.3">
      <c r="A2338" s="6" t="s">
        <v>2504</v>
      </c>
      <c r="B2338" s="16" t="s">
        <v>1367</v>
      </c>
      <c r="C2338" s="16" t="s">
        <v>1368</v>
      </c>
      <c r="D2338" s="16">
        <v>26.14</v>
      </c>
      <c r="E2338" s="16">
        <v>2079.73</v>
      </c>
    </row>
    <row r="2339" spans="1:5" x14ac:dyDescent="0.3">
      <c r="A2339" s="6" t="s">
        <v>2504</v>
      </c>
      <c r="B2339" s="16" t="s">
        <v>1367</v>
      </c>
      <c r="C2339" s="16" t="s">
        <v>1369</v>
      </c>
      <c r="D2339" s="16">
        <v>24.52</v>
      </c>
      <c r="E2339" s="16">
        <v>1569.52</v>
      </c>
    </row>
    <row r="2340" spans="1:5" x14ac:dyDescent="0.3">
      <c r="A2340" s="6" t="s">
        <v>2504</v>
      </c>
      <c r="B2340" s="16" t="s">
        <v>1371</v>
      </c>
      <c r="C2340" s="16" t="s">
        <v>4805</v>
      </c>
      <c r="D2340" s="16">
        <v>27.4</v>
      </c>
      <c r="E2340" s="16">
        <v>1679.36</v>
      </c>
    </row>
    <row r="2341" spans="1:5" x14ac:dyDescent="0.3">
      <c r="A2341" s="6" t="s">
        <v>2504</v>
      </c>
      <c r="B2341" s="16" t="s">
        <v>1371</v>
      </c>
      <c r="C2341" s="16" t="s">
        <v>4806</v>
      </c>
      <c r="D2341" s="16">
        <v>26.82</v>
      </c>
      <c r="E2341" s="16">
        <v>1510.06</v>
      </c>
    </row>
    <row r="2342" spans="1:5" x14ac:dyDescent="0.3">
      <c r="A2342" s="6" t="s">
        <v>2504</v>
      </c>
      <c r="B2342" s="16" t="s">
        <v>1371</v>
      </c>
      <c r="C2342" s="16" t="s">
        <v>4499</v>
      </c>
      <c r="D2342" s="16">
        <v>25.98</v>
      </c>
      <c r="E2342" s="16">
        <v>1832.94</v>
      </c>
    </row>
    <row r="2343" spans="1:5" x14ac:dyDescent="0.3">
      <c r="A2343" s="6" t="s">
        <v>2504</v>
      </c>
      <c r="B2343" s="16" t="s">
        <v>1371</v>
      </c>
      <c r="C2343" s="16" t="s">
        <v>1374</v>
      </c>
      <c r="D2343" s="16">
        <v>26.96</v>
      </c>
      <c r="E2343" s="16">
        <v>1633.03</v>
      </c>
    </row>
    <row r="2344" spans="1:5" x14ac:dyDescent="0.3">
      <c r="A2344" s="6" t="s">
        <v>2504</v>
      </c>
      <c r="B2344" s="16" t="s">
        <v>1082</v>
      </c>
      <c r="C2344" s="16" t="s">
        <v>1270</v>
      </c>
      <c r="D2344" s="16">
        <v>27.26</v>
      </c>
      <c r="E2344" s="16">
        <v>1954.73</v>
      </c>
    </row>
    <row r="2345" spans="1:5" x14ac:dyDescent="0.3">
      <c r="A2345" s="6" t="s">
        <v>2504</v>
      </c>
      <c r="B2345" s="16" t="s">
        <v>1082</v>
      </c>
      <c r="C2345" s="16" t="s">
        <v>1083</v>
      </c>
      <c r="D2345" s="16">
        <v>24.12</v>
      </c>
      <c r="E2345" s="16">
        <v>3672.52</v>
      </c>
    </row>
    <row r="2346" spans="1:5" x14ac:dyDescent="0.3">
      <c r="A2346" s="6" t="s">
        <v>2504</v>
      </c>
      <c r="B2346" s="16" t="s">
        <v>1082</v>
      </c>
      <c r="C2346" s="16" t="s">
        <v>1084</v>
      </c>
      <c r="D2346" s="16">
        <v>24.62</v>
      </c>
      <c r="E2346" s="16">
        <v>3087.58</v>
      </c>
    </row>
    <row r="2347" spans="1:5" x14ac:dyDescent="0.3">
      <c r="A2347" s="6" t="s">
        <v>2504</v>
      </c>
      <c r="B2347" s="16" t="s">
        <v>1058</v>
      </c>
      <c r="C2347" s="16" t="s">
        <v>1564</v>
      </c>
      <c r="D2347" s="16">
        <v>24.28</v>
      </c>
      <c r="E2347" s="16">
        <v>2922.75</v>
      </c>
    </row>
    <row r="2348" spans="1:5" x14ac:dyDescent="0.3">
      <c r="A2348" s="6" t="s">
        <v>2504</v>
      </c>
      <c r="B2348" s="16" t="s">
        <v>1058</v>
      </c>
      <c r="C2348" s="16" t="s">
        <v>1378</v>
      </c>
      <c r="D2348" s="16">
        <v>25.81</v>
      </c>
      <c r="E2348" s="16">
        <v>2144.81</v>
      </c>
    </row>
    <row r="2349" spans="1:5" x14ac:dyDescent="0.3">
      <c r="A2349" s="6" t="s">
        <v>2504</v>
      </c>
      <c r="B2349" s="16" t="s">
        <v>1058</v>
      </c>
      <c r="C2349" s="16" t="s">
        <v>1550</v>
      </c>
      <c r="D2349" s="16">
        <v>26.46</v>
      </c>
      <c r="E2349" s="16">
        <v>2006.05</v>
      </c>
    </row>
    <row r="2350" spans="1:5" x14ac:dyDescent="0.3">
      <c r="A2350" s="6" t="s">
        <v>2504</v>
      </c>
      <c r="B2350" s="16" t="s">
        <v>1058</v>
      </c>
      <c r="C2350" s="16" t="s">
        <v>1058</v>
      </c>
      <c r="D2350" s="16">
        <v>26.34</v>
      </c>
      <c r="E2350" s="16">
        <v>2433.0100000000002</v>
      </c>
    </row>
    <row r="2351" spans="1:5" x14ac:dyDescent="0.3">
      <c r="A2351" s="6" t="s">
        <v>2504</v>
      </c>
      <c r="B2351" s="16" t="s">
        <v>1058</v>
      </c>
      <c r="C2351" s="16" t="s">
        <v>1551</v>
      </c>
      <c r="D2351" s="16">
        <v>26.18</v>
      </c>
      <c r="E2351" s="16">
        <v>2575.7600000000002</v>
      </c>
    </row>
    <row r="2352" spans="1:5" x14ac:dyDescent="0.3">
      <c r="A2352" s="6" t="s">
        <v>2504</v>
      </c>
      <c r="B2352" s="16" t="s">
        <v>1124</v>
      </c>
      <c r="C2352" s="16" t="s">
        <v>4807</v>
      </c>
      <c r="D2352" s="16">
        <v>26.05</v>
      </c>
      <c r="E2352" s="16">
        <v>1760.09</v>
      </c>
    </row>
    <row r="2353" spans="1:5" x14ac:dyDescent="0.3">
      <c r="A2353" s="6" t="s">
        <v>2504</v>
      </c>
      <c r="B2353" s="16" t="s">
        <v>1124</v>
      </c>
      <c r="C2353" s="16" t="s">
        <v>3851</v>
      </c>
      <c r="D2353" s="16">
        <v>26.56</v>
      </c>
      <c r="E2353" s="16">
        <v>1407.73</v>
      </c>
    </row>
    <row r="2354" spans="1:5" x14ac:dyDescent="0.3">
      <c r="A2354" s="6" t="s">
        <v>2504</v>
      </c>
      <c r="B2354" s="16" t="s">
        <v>1124</v>
      </c>
      <c r="C2354" s="16" t="s">
        <v>1313</v>
      </c>
      <c r="D2354" s="16">
        <v>26.94</v>
      </c>
      <c r="E2354" s="16">
        <v>1906.45</v>
      </c>
    </row>
    <row r="2355" spans="1:5" x14ac:dyDescent="0.3">
      <c r="A2355" s="6" t="s">
        <v>2504</v>
      </c>
      <c r="B2355" s="16" t="s">
        <v>1124</v>
      </c>
      <c r="C2355" s="16" t="s">
        <v>1250</v>
      </c>
      <c r="D2355" s="16">
        <v>23.37</v>
      </c>
      <c r="E2355" s="16">
        <v>2687.8</v>
      </c>
    </row>
    <row r="2356" spans="1:5" x14ac:dyDescent="0.3">
      <c r="A2356" s="6" t="s">
        <v>2504</v>
      </c>
      <c r="B2356" s="16" t="s">
        <v>1124</v>
      </c>
      <c r="C2356" s="16" t="s">
        <v>1559</v>
      </c>
      <c r="D2356" s="16">
        <v>25.37</v>
      </c>
      <c r="E2356" s="16">
        <v>4892.0200000000004</v>
      </c>
    </row>
    <row r="2357" spans="1:5" x14ac:dyDescent="0.3">
      <c r="A2357" s="6" t="s">
        <v>2504</v>
      </c>
      <c r="B2357" s="16" t="s">
        <v>1124</v>
      </c>
      <c r="C2357" s="16" t="s">
        <v>4808</v>
      </c>
      <c r="D2357" s="16">
        <v>18.68</v>
      </c>
      <c r="E2357" s="16">
        <v>1834.99</v>
      </c>
    </row>
    <row r="2358" spans="1:5" x14ac:dyDescent="0.3">
      <c r="A2358" s="6" t="s">
        <v>2504</v>
      </c>
      <c r="B2358" s="16" t="s">
        <v>1536</v>
      </c>
      <c r="C2358" s="16" t="s">
        <v>1041</v>
      </c>
      <c r="D2358" s="16">
        <v>24.7</v>
      </c>
      <c r="E2358" s="16">
        <v>1202.53</v>
      </c>
    </row>
    <row r="2359" spans="1:5" x14ac:dyDescent="0.3">
      <c r="A2359" s="6" t="s">
        <v>2504</v>
      </c>
      <c r="B2359" s="16" t="s">
        <v>1536</v>
      </c>
      <c r="C2359" s="16" t="s">
        <v>4809</v>
      </c>
      <c r="D2359" s="16">
        <v>27.74</v>
      </c>
      <c r="E2359" s="16">
        <v>1308.6300000000001</v>
      </c>
    </row>
    <row r="2360" spans="1:5" x14ac:dyDescent="0.3">
      <c r="A2360" s="6" t="s">
        <v>2504</v>
      </c>
      <c r="B2360" s="16" t="s">
        <v>1536</v>
      </c>
      <c r="C2360" s="16" t="s">
        <v>4810</v>
      </c>
      <c r="D2360" s="16">
        <v>27.41</v>
      </c>
      <c r="E2360" s="16">
        <v>1055.8499999999999</v>
      </c>
    </row>
    <row r="2361" spans="1:5" x14ac:dyDescent="0.3">
      <c r="A2361" s="6" t="s">
        <v>2504</v>
      </c>
      <c r="B2361" s="16" t="s">
        <v>3818</v>
      </c>
      <c r="C2361" s="16" t="s">
        <v>3845</v>
      </c>
      <c r="D2361" s="16">
        <v>26.95</v>
      </c>
      <c r="E2361" s="16">
        <v>1715.66</v>
      </c>
    </row>
    <row r="2362" spans="1:5" x14ac:dyDescent="0.3">
      <c r="A2362" s="6" t="s">
        <v>2504</v>
      </c>
      <c r="B2362" s="16" t="s">
        <v>3818</v>
      </c>
      <c r="C2362" s="16" t="s">
        <v>4811</v>
      </c>
      <c r="D2362" s="16">
        <v>26.63</v>
      </c>
      <c r="E2362" s="16">
        <v>2086.6</v>
      </c>
    </row>
    <row r="2363" spans="1:5" x14ac:dyDescent="0.3">
      <c r="A2363" s="6" t="s">
        <v>2504</v>
      </c>
      <c r="B2363" s="16" t="s">
        <v>3818</v>
      </c>
      <c r="C2363" s="16" t="s">
        <v>4779</v>
      </c>
      <c r="D2363" s="16">
        <v>26.63</v>
      </c>
      <c r="E2363" s="16">
        <v>2086.6</v>
      </c>
    </row>
    <row r="2364" spans="1:5" x14ac:dyDescent="0.3">
      <c r="A2364" s="6" t="s">
        <v>2504</v>
      </c>
      <c r="B2364" s="16" t="s">
        <v>3818</v>
      </c>
      <c r="C2364" s="16" t="s">
        <v>4778</v>
      </c>
      <c r="D2364" s="16">
        <v>26.56</v>
      </c>
      <c r="E2364" s="16">
        <v>2076.67</v>
      </c>
    </row>
    <row r="2365" spans="1:5" x14ac:dyDescent="0.3">
      <c r="A2365" s="6" t="s">
        <v>2504</v>
      </c>
      <c r="B2365" s="16" t="s">
        <v>3818</v>
      </c>
      <c r="C2365" s="16" t="s">
        <v>3819</v>
      </c>
      <c r="D2365" s="16">
        <v>26.34</v>
      </c>
      <c r="E2365" s="16">
        <v>2043.39</v>
      </c>
    </row>
    <row r="2366" spans="1:5" x14ac:dyDescent="0.3">
      <c r="A2366" s="6" t="s">
        <v>2504</v>
      </c>
      <c r="B2366" s="16" t="s">
        <v>3818</v>
      </c>
      <c r="C2366" s="16" t="s">
        <v>4777</v>
      </c>
      <c r="D2366" s="16">
        <v>26.31</v>
      </c>
      <c r="E2366" s="16">
        <v>2038.68</v>
      </c>
    </row>
    <row r="2367" spans="1:5" x14ac:dyDescent="0.3">
      <c r="A2367" s="6" t="s">
        <v>2504</v>
      </c>
      <c r="B2367" s="16" t="s">
        <v>3818</v>
      </c>
      <c r="C2367" s="16" t="s">
        <v>3822</v>
      </c>
      <c r="D2367" s="16">
        <v>26.52</v>
      </c>
      <c r="E2367" s="16">
        <v>1397.87</v>
      </c>
    </row>
    <row r="2368" spans="1:5" x14ac:dyDescent="0.3">
      <c r="A2368" s="6" t="s">
        <v>2504</v>
      </c>
      <c r="B2368" s="16" t="s">
        <v>3818</v>
      </c>
      <c r="C2368" s="16" t="s">
        <v>4812</v>
      </c>
      <c r="D2368" s="16">
        <v>26.56</v>
      </c>
      <c r="E2368" s="16">
        <v>1718.99</v>
      </c>
    </row>
    <row r="2369" spans="1:5" x14ac:dyDescent="0.3">
      <c r="A2369" s="6" t="s">
        <v>2528</v>
      </c>
      <c r="B2369" s="16" t="s">
        <v>4814</v>
      </c>
      <c r="C2369" s="16" t="s">
        <v>4815</v>
      </c>
      <c r="D2369" s="16">
        <v>28.08</v>
      </c>
      <c r="E2369" s="16">
        <v>1717.51</v>
      </c>
    </row>
    <row r="2370" spans="1:5" x14ac:dyDescent="0.3">
      <c r="A2370" s="6" t="s">
        <v>2530</v>
      </c>
      <c r="B2370" s="16" t="s">
        <v>429</v>
      </c>
      <c r="C2370" s="16" t="s">
        <v>4817</v>
      </c>
      <c r="D2370" s="16">
        <v>10.63</v>
      </c>
      <c r="E2370" s="16">
        <v>452.16</v>
      </c>
    </row>
    <row r="2371" spans="1:5" x14ac:dyDescent="0.3">
      <c r="A2371" s="6" t="s">
        <v>2530</v>
      </c>
      <c r="B2371" s="16" t="s">
        <v>429</v>
      </c>
      <c r="C2371" s="16" t="s">
        <v>1317</v>
      </c>
      <c r="D2371" s="16">
        <v>17.03</v>
      </c>
      <c r="E2371" s="16">
        <v>613.98</v>
      </c>
    </row>
    <row r="2372" spans="1:5" x14ac:dyDescent="0.3">
      <c r="A2372" s="6" t="s">
        <v>2530</v>
      </c>
      <c r="B2372" s="16" t="s">
        <v>429</v>
      </c>
      <c r="C2372" s="16" t="s">
        <v>4818</v>
      </c>
      <c r="D2372" s="16">
        <v>23.4</v>
      </c>
      <c r="E2372" s="16">
        <v>1000.55</v>
      </c>
    </row>
    <row r="2373" spans="1:5" x14ac:dyDescent="0.3">
      <c r="A2373" s="6" t="s">
        <v>2530</v>
      </c>
      <c r="B2373" s="16" t="s">
        <v>429</v>
      </c>
      <c r="C2373" s="16" t="s">
        <v>4819</v>
      </c>
      <c r="D2373" s="16">
        <v>21.06</v>
      </c>
      <c r="E2373" s="16">
        <v>1369.4</v>
      </c>
    </row>
    <row r="2374" spans="1:5" x14ac:dyDescent="0.3">
      <c r="A2374" s="6" t="s">
        <v>2530</v>
      </c>
      <c r="B2374" s="16" t="s">
        <v>429</v>
      </c>
      <c r="C2374" s="16" t="s">
        <v>427</v>
      </c>
      <c r="D2374" s="16">
        <v>21</v>
      </c>
      <c r="E2374" s="16">
        <v>1832.22</v>
      </c>
    </row>
    <row r="2375" spans="1:5" x14ac:dyDescent="0.3">
      <c r="A2375" s="6" t="s">
        <v>2530</v>
      </c>
      <c r="B2375" s="16" t="s">
        <v>1318</v>
      </c>
      <c r="C2375" s="16" t="s">
        <v>4820</v>
      </c>
      <c r="D2375" s="16">
        <v>18.100000000000001</v>
      </c>
      <c r="E2375" s="16">
        <v>583.70000000000005</v>
      </c>
    </row>
    <row r="2376" spans="1:5" x14ac:dyDescent="0.3">
      <c r="A2376" s="6" t="s">
        <v>2530</v>
      </c>
      <c r="B2376" s="16" t="s">
        <v>1318</v>
      </c>
      <c r="C2376" s="16" t="s">
        <v>4821</v>
      </c>
      <c r="D2376" s="16">
        <v>18.27</v>
      </c>
      <c r="E2376" s="16">
        <v>1233.67</v>
      </c>
    </row>
    <row r="2377" spans="1:5" x14ac:dyDescent="0.3">
      <c r="A2377" s="6" t="s">
        <v>2530</v>
      </c>
      <c r="B2377" s="16" t="s">
        <v>1318</v>
      </c>
      <c r="C2377" s="16" t="s">
        <v>3817</v>
      </c>
      <c r="D2377" s="16">
        <v>17.18</v>
      </c>
      <c r="E2377" s="16">
        <v>1199.02</v>
      </c>
    </row>
    <row r="2378" spans="1:5" x14ac:dyDescent="0.3">
      <c r="A2378" s="6" t="s">
        <v>2530</v>
      </c>
      <c r="B2378" s="16" t="s">
        <v>1318</v>
      </c>
      <c r="C2378" s="16" t="s">
        <v>1546</v>
      </c>
      <c r="D2378" s="16">
        <v>26.55</v>
      </c>
      <c r="E2378" s="16">
        <v>1910.32</v>
      </c>
    </row>
    <row r="2379" spans="1:5" x14ac:dyDescent="0.3">
      <c r="A2379" s="6" t="s">
        <v>2530</v>
      </c>
      <c r="B2379" s="16" t="s">
        <v>1318</v>
      </c>
      <c r="C2379" s="16" t="s">
        <v>3834</v>
      </c>
      <c r="D2379" s="16">
        <v>26.13</v>
      </c>
      <c r="E2379" s="16">
        <v>1755.16</v>
      </c>
    </row>
    <row r="2380" spans="1:5" x14ac:dyDescent="0.3">
      <c r="A2380" s="6" t="s">
        <v>2530</v>
      </c>
      <c r="B2380" s="16" t="s">
        <v>1318</v>
      </c>
      <c r="C2380" s="16" t="s">
        <v>1319</v>
      </c>
      <c r="D2380" s="16">
        <v>24.93</v>
      </c>
      <c r="E2380" s="16">
        <v>1068.05</v>
      </c>
    </row>
    <row r="2381" spans="1:5" x14ac:dyDescent="0.3">
      <c r="A2381" s="6" t="s">
        <v>2530</v>
      </c>
      <c r="B2381" s="16" t="s">
        <v>430</v>
      </c>
      <c r="C2381" s="16" t="s">
        <v>932</v>
      </c>
      <c r="D2381" s="16">
        <v>26.79</v>
      </c>
      <c r="E2381" s="16">
        <v>2465.63</v>
      </c>
    </row>
    <row r="2382" spans="1:5" x14ac:dyDescent="0.3">
      <c r="A2382" s="6" t="s">
        <v>2530</v>
      </c>
      <c r="B2382" s="16" t="s">
        <v>430</v>
      </c>
      <c r="C2382" s="16" t="s">
        <v>1269</v>
      </c>
      <c r="D2382" s="16">
        <v>25.86</v>
      </c>
      <c r="E2382" s="16">
        <v>1918.12</v>
      </c>
    </row>
    <row r="2383" spans="1:5" x14ac:dyDescent="0.3">
      <c r="A2383" s="6" t="s">
        <v>2530</v>
      </c>
      <c r="B2383" s="16" t="s">
        <v>430</v>
      </c>
      <c r="C2383" s="16" t="s">
        <v>4822</v>
      </c>
      <c r="D2383" s="16">
        <v>24.87</v>
      </c>
      <c r="E2383" s="16">
        <v>1437.18</v>
      </c>
    </row>
    <row r="2384" spans="1:5" x14ac:dyDescent="0.3">
      <c r="A2384" s="6" t="s">
        <v>2530</v>
      </c>
      <c r="B2384" s="16" t="s">
        <v>430</v>
      </c>
      <c r="C2384" s="16" t="s">
        <v>1538</v>
      </c>
      <c r="D2384" s="16">
        <v>19.98</v>
      </c>
      <c r="E2384" s="16">
        <v>1638.39</v>
      </c>
    </row>
    <row r="2385" spans="1:5" x14ac:dyDescent="0.3">
      <c r="A2385" s="6" t="s">
        <v>2530</v>
      </c>
      <c r="B2385" s="16" t="s">
        <v>430</v>
      </c>
      <c r="C2385" s="16" t="s">
        <v>1879</v>
      </c>
      <c r="D2385" s="16">
        <v>18.079999999999998</v>
      </c>
      <c r="E2385" s="16">
        <v>1818.24</v>
      </c>
    </row>
    <row r="2386" spans="1:5" x14ac:dyDescent="0.3">
      <c r="A2386" s="6" t="s">
        <v>2530</v>
      </c>
      <c r="B2386" s="16" t="s">
        <v>430</v>
      </c>
      <c r="C2386" s="16" t="s">
        <v>4823</v>
      </c>
      <c r="D2386" s="16">
        <v>19.350000000000001</v>
      </c>
      <c r="E2386" s="16">
        <v>1712.56</v>
      </c>
    </row>
    <row r="2387" spans="1:5" x14ac:dyDescent="0.3">
      <c r="A2387" s="6" t="s">
        <v>2530</v>
      </c>
      <c r="B2387" s="16" t="s">
        <v>430</v>
      </c>
      <c r="C2387" s="16" t="s">
        <v>639</v>
      </c>
      <c r="D2387" s="16">
        <v>22.25</v>
      </c>
      <c r="E2387" s="16">
        <v>1358.95</v>
      </c>
    </row>
    <row r="2388" spans="1:5" x14ac:dyDescent="0.3">
      <c r="A2388" s="6" t="s">
        <v>2530</v>
      </c>
      <c r="B2388" s="16" t="s">
        <v>430</v>
      </c>
      <c r="C2388" s="16" t="s">
        <v>1134</v>
      </c>
      <c r="D2388" s="16">
        <v>22.67</v>
      </c>
      <c r="E2388" s="16">
        <v>1259.83</v>
      </c>
    </row>
    <row r="2389" spans="1:5" x14ac:dyDescent="0.3">
      <c r="A2389" s="6" t="s">
        <v>2530</v>
      </c>
      <c r="B2389" s="16" t="s">
        <v>430</v>
      </c>
      <c r="C2389" s="16" t="s">
        <v>3903</v>
      </c>
      <c r="D2389" s="16">
        <v>22.15</v>
      </c>
      <c r="E2389" s="16">
        <v>1362.18</v>
      </c>
    </row>
    <row r="2390" spans="1:5" x14ac:dyDescent="0.3">
      <c r="A2390" s="6" t="s">
        <v>2530</v>
      </c>
      <c r="B2390" s="16" t="s">
        <v>430</v>
      </c>
      <c r="C2390" s="16" t="s">
        <v>1135</v>
      </c>
      <c r="D2390" s="16">
        <v>23.62</v>
      </c>
      <c r="E2390" s="16">
        <v>1237.92</v>
      </c>
    </row>
    <row r="2391" spans="1:5" x14ac:dyDescent="0.3">
      <c r="A2391" s="6" t="s">
        <v>2530</v>
      </c>
      <c r="B2391" s="16" t="s">
        <v>430</v>
      </c>
      <c r="C2391" s="16" t="s">
        <v>4824</v>
      </c>
      <c r="D2391" s="16">
        <v>27.23</v>
      </c>
      <c r="E2391" s="16">
        <v>1562.6</v>
      </c>
    </row>
    <row r="2392" spans="1:5" x14ac:dyDescent="0.3">
      <c r="A2392" s="6" t="s">
        <v>2530</v>
      </c>
      <c r="B2392" s="16" t="s">
        <v>430</v>
      </c>
      <c r="C2392" s="16" t="s">
        <v>1545</v>
      </c>
      <c r="D2392" s="16">
        <v>26.92</v>
      </c>
      <c r="E2392" s="16">
        <v>2217.35</v>
      </c>
    </row>
    <row r="2393" spans="1:5" x14ac:dyDescent="0.3">
      <c r="A2393" s="6" t="s">
        <v>2530</v>
      </c>
      <c r="B2393" s="16" t="s">
        <v>430</v>
      </c>
      <c r="C2393" s="16" t="s">
        <v>3828</v>
      </c>
      <c r="D2393" s="16">
        <v>26.58</v>
      </c>
      <c r="E2393" s="16">
        <v>2352.38</v>
      </c>
    </row>
    <row r="2394" spans="1:5" x14ac:dyDescent="0.3">
      <c r="A2394" s="6" t="s">
        <v>2530</v>
      </c>
      <c r="B2394" s="16" t="s">
        <v>430</v>
      </c>
      <c r="C2394" s="16" t="s">
        <v>3939</v>
      </c>
      <c r="D2394" s="16">
        <v>27.36</v>
      </c>
      <c r="E2394" s="16">
        <v>1484.95</v>
      </c>
    </row>
    <row r="2395" spans="1:5" x14ac:dyDescent="0.3">
      <c r="A2395" s="6" t="s">
        <v>2530</v>
      </c>
      <c r="B2395" s="16" t="s">
        <v>430</v>
      </c>
      <c r="C2395" s="16" t="s">
        <v>1128</v>
      </c>
      <c r="D2395" s="16">
        <v>26.75</v>
      </c>
      <c r="E2395" s="16">
        <v>734.56</v>
      </c>
    </row>
    <row r="2396" spans="1:5" x14ac:dyDescent="0.3">
      <c r="A2396" s="6" t="s">
        <v>2530</v>
      </c>
      <c r="B2396" s="16" t="s">
        <v>430</v>
      </c>
      <c r="C2396" s="16" t="s">
        <v>1130</v>
      </c>
      <c r="D2396" s="16">
        <v>25.37</v>
      </c>
      <c r="E2396" s="16">
        <v>655.26</v>
      </c>
    </row>
    <row r="2397" spans="1:5" x14ac:dyDescent="0.3">
      <c r="A2397" s="6" t="s">
        <v>2530</v>
      </c>
      <c r="B2397" s="16" t="s">
        <v>1055</v>
      </c>
      <c r="C2397" s="16" t="s">
        <v>4566</v>
      </c>
      <c r="D2397" s="16">
        <v>27.39</v>
      </c>
      <c r="E2397" s="16">
        <v>1713.81</v>
      </c>
    </row>
    <row r="2398" spans="1:5" x14ac:dyDescent="0.3">
      <c r="A2398" s="6" t="s">
        <v>2530</v>
      </c>
      <c r="B2398" s="16" t="s">
        <v>1055</v>
      </c>
      <c r="C2398" s="16" t="s">
        <v>4781</v>
      </c>
      <c r="D2398" s="16">
        <v>27.85</v>
      </c>
      <c r="E2398" s="16">
        <v>1742.36</v>
      </c>
    </row>
    <row r="2399" spans="1:5" x14ac:dyDescent="0.3">
      <c r="A2399" s="6" t="s">
        <v>2530</v>
      </c>
      <c r="B2399" s="16" t="s">
        <v>1055</v>
      </c>
      <c r="C2399" s="16" t="s">
        <v>4782</v>
      </c>
      <c r="D2399" s="16">
        <v>28.38</v>
      </c>
      <c r="E2399" s="16">
        <v>939.76</v>
      </c>
    </row>
    <row r="2400" spans="1:5" x14ac:dyDescent="0.3">
      <c r="A2400" s="6" t="s">
        <v>2530</v>
      </c>
      <c r="B2400" s="16" t="s">
        <v>1547</v>
      </c>
      <c r="C2400" s="16" t="s">
        <v>4825</v>
      </c>
      <c r="D2400" s="16">
        <v>26.83</v>
      </c>
      <c r="E2400" s="16">
        <v>2515.09</v>
      </c>
    </row>
    <row r="2401" spans="1:5" x14ac:dyDescent="0.3">
      <c r="A2401" s="6" t="s">
        <v>2530</v>
      </c>
      <c r="B2401" s="16" t="s">
        <v>1547</v>
      </c>
      <c r="C2401" s="16" t="s">
        <v>4783</v>
      </c>
      <c r="D2401" s="16">
        <v>24.39</v>
      </c>
      <c r="E2401" s="16">
        <v>2935.46</v>
      </c>
    </row>
    <row r="2402" spans="1:5" x14ac:dyDescent="0.3">
      <c r="A2402" s="6" t="s">
        <v>2530</v>
      </c>
      <c r="B2402" s="16" t="s">
        <v>3818</v>
      </c>
      <c r="C2402" s="16" t="s">
        <v>3845</v>
      </c>
      <c r="D2402" s="16">
        <v>26.95</v>
      </c>
      <c r="E2402" s="16">
        <v>1715.66</v>
      </c>
    </row>
    <row r="2403" spans="1:5" x14ac:dyDescent="0.3">
      <c r="A2403" s="6" t="s">
        <v>2530</v>
      </c>
      <c r="B2403" s="16" t="s">
        <v>3818</v>
      </c>
      <c r="C2403" s="16" t="s">
        <v>4811</v>
      </c>
      <c r="D2403" s="16">
        <v>26.63</v>
      </c>
      <c r="E2403" s="16">
        <v>2086.6</v>
      </c>
    </row>
    <row r="2404" spans="1:5" x14ac:dyDescent="0.3">
      <c r="A2404" s="6" t="s">
        <v>2530</v>
      </c>
      <c r="B2404" s="16" t="s">
        <v>3818</v>
      </c>
      <c r="C2404" s="16" t="s">
        <v>4779</v>
      </c>
      <c r="D2404" s="16">
        <v>26.63</v>
      </c>
      <c r="E2404" s="16">
        <v>2086.6</v>
      </c>
    </row>
    <row r="2405" spans="1:5" x14ac:dyDescent="0.3">
      <c r="A2405" s="6" t="s">
        <v>2530</v>
      </c>
      <c r="B2405" s="16" t="s">
        <v>3818</v>
      </c>
      <c r="C2405" s="16" t="s">
        <v>4778</v>
      </c>
      <c r="D2405" s="16">
        <v>26.56</v>
      </c>
      <c r="E2405" s="16">
        <v>2076.67</v>
      </c>
    </row>
    <row r="2406" spans="1:5" x14ac:dyDescent="0.3">
      <c r="A2406" s="6" t="s">
        <v>2530</v>
      </c>
      <c r="B2406" s="16" t="s">
        <v>3818</v>
      </c>
      <c r="C2406" s="16" t="s">
        <v>3819</v>
      </c>
      <c r="D2406" s="16">
        <v>26.34</v>
      </c>
      <c r="E2406" s="16">
        <v>2043.39</v>
      </c>
    </row>
    <row r="2407" spans="1:5" x14ac:dyDescent="0.3">
      <c r="A2407" s="6" t="s">
        <v>2530</v>
      </c>
      <c r="B2407" s="16" t="s">
        <v>3818</v>
      </c>
      <c r="C2407" s="16" t="s">
        <v>4777</v>
      </c>
      <c r="D2407" s="16">
        <v>26.31</v>
      </c>
      <c r="E2407" s="16">
        <v>2038.68</v>
      </c>
    </row>
    <row r="2408" spans="1:5" x14ac:dyDescent="0.3">
      <c r="A2408" s="6" t="s">
        <v>2530</v>
      </c>
      <c r="B2408" s="16" t="s">
        <v>3818</v>
      </c>
      <c r="C2408" s="16" t="s">
        <v>3822</v>
      </c>
      <c r="D2408" s="16">
        <v>26.52</v>
      </c>
      <c r="E2408" s="16">
        <v>1397.87</v>
      </c>
    </row>
    <row r="2409" spans="1:5" x14ac:dyDescent="0.3">
      <c r="A2409" s="6" t="s">
        <v>2530</v>
      </c>
      <c r="B2409" s="16" t="s">
        <v>3818</v>
      </c>
      <c r="C2409" s="16" t="s">
        <v>4812</v>
      </c>
      <c r="D2409" s="16">
        <v>26.56</v>
      </c>
      <c r="E2409" s="16">
        <v>1718.99</v>
      </c>
    </row>
    <row r="2410" spans="1:5" x14ac:dyDescent="0.3">
      <c r="A2410" s="6" t="s">
        <v>2530</v>
      </c>
      <c r="B2410" s="16" t="s">
        <v>1124</v>
      </c>
      <c r="C2410" s="16" t="s">
        <v>3850</v>
      </c>
      <c r="D2410" s="16">
        <v>27.24</v>
      </c>
      <c r="E2410" s="16">
        <v>1057.21</v>
      </c>
    </row>
    <row r="2411" spans="1:5" x14ac:dyDescent="0.3">
      <c r="A2411" s="6" t="s">
        <v>2530</v>
      </c>
      <c r="B2411" s="16" t="s">
        <v>1124</v>
      </c>
      <c r="C2411" s="16" t="s">
        <v>3851</v>
      </c>
      <c r="D2411" s="16">
        <v>26.56</v>
      </c>
      <c r="E2411" s="16">
        <v>1407.73</v>
      </c>
    </row>
    <row r="2412" spans="1:5" x14ac:dyDescent="0.3">
      <c r="A2412" s="6" t="s">
        <v>2530</v>
      </c>
      <c r="B2412" s="16" t="s">
        <v>1124</v>
      </c>
      <c r="C2412" s="16" t="s">
        <v>1313</v>
      </c>
      <c r="D2412" s="16">
        <v>26.94</v>
      </c>
      <c r="E2412" s="16">
        <v>1906.45</v>
      </c>
    </row>
    <row r="2413" spans="1:5" x14ac:dyDescent="0.3">
      <c r="A2413" s="6" t="s">
        <v>2530</v>
      </c>
      <c r="B2413" s="16" t="s">
        <v>1124</v>
      </c>
      <c r="C2413" s="16" t="s">
        <v>1250</v>
      </c>
      <c r="D2413" s="16">
        <v>23.37</v>
      </c>
      <c r="E2413" s="16">
        <v>2687.8</v>
      </c>
    </row>
    <row r="2414" spans="1:5" x14ac:dyDescent="0.3">
      <c r="A2414" s="6" t="s">
        <v>2530</v>
      </c>
      <c r="B2414" s="16" t="s">
        <v>1124</v>
      </c>
      <c r="C2414" s="16" t="s">
        <v>3825</v>
      </c>
      <c r="D2414" s="16">
        <v>17.04</v>
      </c>
      <c r="E2414" s="16">
        <v>1607.06</v>
      </c>
    </row>
    <row r="2415" spans="1:5" x14ac:dyDescent="0.3">
      <c r="A2415" s="6" t="s">
        <v>2530</v>
      </c>
      <c r="B2415" s="16" t="s">
        <v>1124</v>
      </c>
      <c r="C2415" s="16" t="s">
        <v>1125</v>
      </c>
      <c r="D2415" s="16">
        <v>26.69</v>
      </c>
      <c r="E2415" s="16">
        <v>2444.44</v>
      </c>
    </row>
    <row r="2416" spans="1:5" x14ac:dyDescent="0.3">
      <c r="A2416" s="6" t="s">
        <v>2530</v>
      </c>
      <c r="B2416" s="16" t="s">
        <v>1124</v>
      </c>
      <c r="C2416" s="16" t="s">
        <v>1534</v>
      </c>
      <c r="D2416" s="16">
        <v>28.05</v>
      </c>
      <c r="E2416" s="16">
        <v>2514.17</v>
      </c>
    </row>
    <row r="2417" spans="1:5" x14ac:dyDescent="0.3">
      <c r="A2417" s="6" t="s">
        <v>2530</v>
      </c>
      <c r="B2417" s="16" t="s">
        <v>1124</v>
      </c>
      <c r="C2417" s="16" t="s">
        <v>1535</v>
      </c>
      <c r="D2417" s="16">
        <v>25.46</v>
      </c>
      <c r="E2417" s="16">
        <v>2602.64</v>
      </c>
    </row>
    <row r="2418" spans="1:5" x14ac:dyDescent="0.3">
      <c r="A2418" s="6" t="s">
        <v>2530</v>
      </c>
      <c r="B2418" s="16" t="s">
        <v>1124</v>
      </c>
      <c r="C2418" s="16" t="s">
        <v>1570</v>
      </c>
      <c r="D2418" s="16">
        <v>25.46</v>
      </c>
      <c r="E2418" s="16">
        <v>2659.28</v>
      </c>
    </row>
    <row r="2419" spans="1:5" x14ac:dyDescent="0.3">
      <c r="A2419" s="6" t="s">
        <v>2530</v>
      </c>
      <c r="B2419" s="16" t="s">
        <v>1124</v>
      </c>
      <c r="C2419" s="16" t="s">
        <v>4634</v>
      </c>
      <c r="D2419" s="16">
        <v>20.100000000000001</v>
      </c>
      <c r="E2419" s="16">
        <v>1617.91</v>
      </c>
    </row>
    <row r="2420" spans="1:5" x14ac:dyDescent="0.3">
      <c r="A2420" s="6" t="s">
        <v>2920</v>
      </c>
      <c r="B2420" s="16" t="s">
        <v>945</v>
      </c>
      <c r="C2420" s="16" t="s">
        <v>1860</v>
      </c>
      <c r="D2420" s="16">
        <v>20.23</v>
      </c>
      <c r="E2420" s="16">
        <v>903.48</v>
      </c>
    </row>
    <row r="2421" spans="1:5" x14ac:dyDescent="0.3">
      <c r="A2421" s="6" t="s">
        <v>2920</v>
      </c>
      <c r="B2421" s="16" t="s">
        <v>945</v>
      </c>
      <c r="C2421" s="16" t="s">
        <v>4528</v>
      </c>
      <c r="D2421" s="16">
        <v>22.77</v>
      </c>
      <c r="E2421" s="16">
        <v>806.2</v>
      </c>
    </row>
    <row r="2422" spans="1:5" x14ac:dyDescent="0.3">
      <c r="A2422" s="6" t="s">
        <v>2920</v>
      </c>
      <c r="B2422" s="16" t="s">
        <v>945</v>
      </c>
      <c r="C2422" s="16" t="s">
        <v>4830</v>
      </c>
      <c r="D2422" s="16">
        <v>21.45</v>
      </c>
      <c r="E2422" s="16">
        <v>1298.19</v>
      </c>
    </row>
    <row r="2423" spans="1:5" x14ac:dyDescent="0.3">
      <c r="A2423" s="6" t="s">
        <v>2920</v>
      </c>
      <c r="B2423" s="16" t="s">
        <v>945</v>
      </c>
      <c r="C2423" s="16" t="s">
        <v>4827</v>
      </c>
      <c r="D2423" s="16">
        <v>20.77</v>
      </c>
      <c r="E2423" s="16">
        <v>1060.45</v>
      </c>
    </row>
    <row r="2424" spans="1:5" x14ac:dyDescent="0.3">
      <c r="A2424" s="6" t="s">
        <v>2920</v>
      </c>
      <c r="B2424" s="16" t="s">
        <v>945</v>
      </c>
      <c r="C2424" s="16" t="s">
        <v>4828</v>
      </c>
      <c r="D2424" s="16">
        <v>20.52</v>
      </c>
      <c r="E2424" s="16">
        <v>1573.53</v>
      </c>
    </row>
    <row r="2425" spans="1:5" x14ac:dyDescent="0.3">
      <c r="A2425" s="6" t="s">
        <v>2920</v>
      </c>
      <c r="B2425" s="16" t="s">
        <v>945</v>
      </c>
      <c r="C2425" s="16" t="s">
        <v>4829</v>
      </c>
      <c r="D2425" s="16">
        <v>19.18</v>
      </c>
      <c r="E2425" s="16">
        <v>1210.56</v>
      </c>
    </row>
    <row r="2426" spans="1:5" x14ac:dyDescent="0.3">
      <c r="A2426" s="6" t="s">
        <v>2920</v>
      </c>
      <c r="B2426" s="16" t="s">
        <v>4537</v>
      </c>
      <c r="C2426" s="16" t="s">
        <v>4831</v>
      </c>
      <c r="D2426" s="16">
        <v>19.22</v>
      </c>
      <c r="E2426" s="16">
        <v>1306.32</v>
      </c>
    </row>
    <row r="2427" spans="1:5" x14ac:dyDescent="0.3">
      <c r="A2427" s="6" t="s">
        <v>2920</v>
      </c>
      <c r="B2427" s="16" t="s">
        <v>4537</v>
      </c>
      <c r="C2427" s="16" t="s">
        <v>4832</v>
      </c>
      <c r="D2427" s="16">
        <v>18.72</v>
      </c>
      <c r="E2427" s="16">
        <v>1399.54</v>
      </c>
    </row>
    <row r="2428" spans="1:5" x14ac:dyDescent="0.3">
      <c r="A2428" s="6" t="s">
        <v>2920</v>
      </c>
      <c r="B2428" s="16" t="s">
        <v>4537</v>
      </c>
      <c r="C2428" s="16" t="s">
        <v>4446</v>
      </c>
      <c r="D2428" s="16">
        <v>19.2</v>
      </c>
      <c r="E2428" s="16">
        <v>1546.86</v>
      </c>
    </row>
    <row r="2429" spans="1:5" x14ac:dyDescent="0.3">
      <c r="A2429" s="6" t="s">
        <v>2920</v>
      </c>
      <c r="B2429" s="16" t="s">
        <v>4537</v>
      </c>
      <c r="C2429" s="16" t="s">
        <v>4833</v>
      </c>
      <c r="D2429" s="16">
        <v>20.96</v>
      </c>
      <c r="E2429" s="16">
        <v>1517.65</v>
      </c>
    </row>
    <row r="2430" spans="1:5" x14ac:dyDescent="0.3">
      <c r="A2430" s="6" t="s">
        <v>2920</v>
      </c>
      <c r="B2430" s="16" t="s">
        <v>4537</v>
      </c>
      <c r="C2430" s="16" t="s">
        <v>4834</v>
      </c>
      <c r="D2430" s="16">
        <v>20.69</v>
      </c>
      <c r="E2430" s="16">
        <v>1516.13</v>
      </c>
    </row>
    <row r="2431" spans="1:5" x14ac:dyDescent="0.3">
      <c r="A2431" s="6" t="s">
        <v>2920</v>
      </c>
      <c r="B2431" s="16" t="s">
        <v>4537</v>
      </c>
      <c r="C2431" s="16" t="s">
        <v>4532</v>
      </c>
      <c r="D2431" s="16">
        <v>20.260000000000002</v>
      </c>
      <c r="E2431" s="16">
        <v>1573.28</v>
      </c>
    </row>
    <row r="2432" spans="1:5" x14ac:dyDescent="0.3">
      <c r="A2432" s="6" t="s">
        <v>2920</v>
      </c>
      <c r="B2432" s="16" t="s">
        <v>4537</v>
      </c>
      <c r="C2432" s="16" t="s">
        <v>4533</v>
      </c>
      <c r="D2432" s="16">
        <v>21.38</v>
      </c>
      <c r="E2432" s="16">
        <v>1609.09</v>
      </c>
    </row>
    <row r="2433" spans="1:5" x14ac:dyDescent="0.3">
      <c r="A2433" s="6" t="s">
        <v>2920</v>
      </c>
      <c r="B2433" s="16" t="s">
        <v>4537</v>
      </c>
      <c r="C2433" s="16" t="s">
        <v>4534</v>
      </c>
      <c r="D2433" s="16">
        <v>19.850000000000001</v>
      </c>
      <c r="E2433" s="16">
        <v>1571.75</v>
      </c>
    </row>
    <row r="2434" spans="1:5" x14ac:dyDescent="0.3">
      <c r="A2434" s="6" t="s">
        <v>2920</v>
      </c>
      <c r="B2434" s="16" t="s">
        <v>3715</v>
      </c>
      <c r="C2434" s="16" t="s">
        <v>3726</v>
      </c>
      <c r="D2434" s="16">
        <v>18.55</v>
      </c>
      <c r="E2434" s="16">
        <v>1456.69</v>
      </c>
    </row>
    <row r="2435" spans="1:5" x14ac:dyDescent="0.3">
      <c r="A2435" s="6" t="s">
        <v>2920</v>
      </c>
      <c r="B2435" s="16" t="s">
        <v>3715</v>
      </c>
      <c r="C2435" s="16" t="s">
        <v>4835</v>
      </c>
      <c r="D2435" s="16">
        <v>18.82</v>
      </c>
      <c r="E2435" s="16">
        <v>1391.67</v>
      </c>
    </row>
    <row r="2436" spans="1:5" x14ac:dyDescent="0.3">
      <c r="A2436" s="6" t="s">
        <v>2920</v>
      </c>
      <c r="B2436" s="16" t="s">
        <v>3715</v>
      </c>
      <c r="C2436" s="16" t="s">
        <v>4836</v>
      </c>
      <c r="D2436" s="16">
        <v>19.149999999999999</v>
      </c>
      <c r="E2436" s="16">
        <v>1496.31</v>
      </c>
    </row>
    <row r="2437" spans="1:5" x14ac:dyDescent="0.3">
      <c r="A2437" s="6" t="s">
        <v>2920</v>
      </c>
      <c r="B2437" s="16" t="s">
        <v>3715</v>
      </c>
      <c r="C2437" s="16" t="s">
        <v>4837</v>
      </c>
      <c r="D2437" s="16">
        <v>20.260000000000002</v>
      </c>
      <c r="E2437" s="16">
        <v>1696.72</v>
      </c>
    </row>
    <row r="2438" spans="1:5" x14ac:dyDescent="0.3">
      <c r="A2438" s="6" t="s">
        <v>2920</v>
      </c>
      <c r="B2438" s="16" t="s">
        <v>3717</v>
      </c>
      <c r="C2438" s="16" t="s">
        <v>4838</v>
      </c>
      <c r="D2438" s="16">
        <v>16.32</v>
      </c>
      <c r="E2438" s="16">
        <v>1472.44</v>
      </c>
    </row>
    <row r="2439" spans="1:5" x14ac:dyDescent="0.3">
      <c r="A2439" s="6" t="s">
        <v>2920</v>
      </c>
      <c r="B2439" s="16" t="s">
        <v>3717</v>
      </c>
      <c r="C2439" s="16" t="s">
        <v>4839</v>
      </c>
      <c r="D2439" s="16">
        <v>17.739999999999998</v>
      </c>
      <c r="E2439" s="16">
        <v>1438.15</v>
      </c>
    </row>
    <row r="2440" spans="1:5" x14ac:dyDescent="0.3">
      <c r="A2440" s="6" t="s">
        <v>2920</v>
      </c>
      <c r="B2440" s="16" t="s">
        <v>3717</v>
      </c>
      <c r="C2440" s="16" t="s">
        <v>4840</v>
      </c>
      <c r="D2440" s="16">
        <v>18.07</v>
      </c>
      <c r="E2440" s="16">
        <v>1359.41</v>
      </c>
    </row>
    <row r="2441" spans="1:5" x14ac:dyDescent="0.3">
      <c r="A2441" s="6" t="s">
        <v>2920</v>
      </c>
      <c r="B2441" s="16" t="s">
        <v>3717</v>
      </c>
      <c r="C2441" s="16" t="s">
        <v>3727</v>
      </c>
      <c r="D2441" s="16">
        <v>17.54</v>
      </c>
      <c r="E2441" s="16">
        <v>1434.85</v>
      </c>
    </row>
    <row r="2442" spans="1:5" x14ac:dyDescent="0.3">
      <c r="A2442" s="6" t="s">
        <v>2920</v>
      </c>
      <c r="B2442" s="16" t="s">
        <v>3717</v>
      </c>
      <c r="C2442" s="16" t="s">
        <v>3728</v>
      </c>
      <c r="D2442" s="16">
        <v>19.11</v>
      </c>
      <c r="E2442" s="16">
        <v>1299.46</v>
      </c>
    </row>
    <row r="2443" spans="1:5" x14ac:dyDescent="0.3">
      <c r="A2443" s="6" t="s">
        <v>2920</v>
      </c>
      <c r="B2443" s="16" t="s">
        <v>3717</v>
      </c>
      <c r="C2443" s="16" t="s">
        <v>4535</v>
      </c>
      <c r="D2443" s="16">
        <v>19.8</v>
      </c>
      <c r="E2443" s="16">
        <v>1703.83</v>
      </c>
    </row>
    <row r="2444" spans="1:5" x14ac:dyDescent="0.3">
      <c r="A2444" s="6" t="s">
        <v>2920</v>
      </c>
      <c r="B2444" s="16" t="s">
        <v>1847</v>
      </c>
      <c r="C2444" s="16" t="s">
        <v>4542</v>
      </c>
      <c r="D2444" s="16">
        <v>20.79</v>
      </c>
      <c r="E2444" s="16">
        <v>1735.07</v>
      </c>
    </row>
    <row r="2445" spans="1:5" x14ac:dyDescent="0.3">
      <c r="A2445" s="6" t="s">
        <v>2920</v>
      </c>
      <c r="B2445" s="16" t="s">
        <v>1847</v>
      </c>
      <c r="C2445" s="16" t="s">
        <v>3730</v>
      </c>
      <c r="D2445" s="16">
        <v>19.45</v>
      </c>
      <c r="E2445" s="16">
        <v>1615.44</v>
      </c>
    </row>
    <row r="2446" spans="1:5" x14ac:dyDescent="0.3">
      <c r="A2446" s="6" t="s">
        <v>2920</v>
      </c>
      <c r="B2446" s="16" t="s">
        <v>1847</v>
      </c>
      <c r="C2446" s="16" t="s">
        <v>4841</v>
      </c>
      <c r="D2446" s="16">
        <v>20.99</v>
      </c>
      <c r="E2446" s="16">
        <v>1405.89</v>
      </c>
    </row>
    <row r="2447" spans="1:5" x14ac:dyDescent="0.3">
      <c r="A2447" s="6" t="s">
        <v>2920</v>
      </c>
      <c r="B2447" s="16" t="s">
        <v>1847</v>
      </c>
      <c r="C2447" s="16" t="s">
        <v>4543</v>
      </c>
      <c r="D2447" s="16">
        <v>20.25</v>
      </c>
      <c r="E2447" s="16">
        <v>1493.77</v>
      </c>
    </row>
    <row r="2448" spans="1:5" x14ac:dyDescent="0.3">
      <c r="A2448" s="6" t="s">
        <v>2920</v>
      </c>
      <c r="B2448" s="16" t="s">
        <v>1847</v>
      </c>
      <c r="C2448" s="16" t="s">
        <v>4544</v>
      </c>
      <c r="D2448" s="16">
        <v>20.81</v>
      </c>
      <c r="E2448" s="16">
        <v>1316.23</v>
      </c>
    </row>
    <row r="2449" spans="1:5" x14ac:dyDescent="0.3">
      <c r="A2449" s="6" t="s">
        <v>2920</v>
      </c>
      <c r="B2449" s="16" t="s">
        <v>1847</v>
      </c>
      <c r="C2449" s="16" t="s">
        <v>4842</v>
      </c>
      <c r="D2449" s="16">
        <v>21.97</v>
      </c>
      <c r="E2449" s="16">
        <v>1301.75</v>
      </c>
    </row>
    <row r="2450" spans="1:5" x14ac:dyDescent="0.3">
      <c r="A2450" s="6" t="s">
        <v>2920</v>
      </c>
      <c r="B2450" s="16" t="s">
        <v>1847</v>
      </c>
      <c r="C2450" s="16" t="s">
        <v>4843</v>
      </c>
      <c r="D2450" s="16">
        <v>22.75</v>
      </c>
      <c r="E2450" s="16">
        <v>1306.83</v>
      </c>
    </row>
    <row r="2451" spans="1:5" x14ac:dyDescent="0.3">
      <c r="A2451" s="6" t="s">
        <v>2920</v>
      </c>
      <c r="B2451" s="16" t="s">
        <v>1847</v>
      </c>
      <c r="C2451" s="16" t="s">
        <v>4771</v>
      </c>
      <c r="D2451" s="16">
        <v>23.62</v>
      </c>
      <c r="E2451" s="16">
        <v>1256.79</v>
      </c>
    </row>
    <row r="2452" spans="1:5" x14ac:dyDescent="0.3">
      <c r="A2452" s="6" t="s">
        <v>2920</v>
      </c>
      <c r="B2452" s="16" t="s">
        <v>1847</v>
      </c>
      <c r="C2452" s="16" t="s">
        <v>4844</v>
      </c>
      <c r="D2452" s="16">
        <v>23.37</v>
      </c>
      <c r="E2452" s="16">
        <v>1245.8699999999999</v>
      </c>
    </row>
    <row r="2453" spans="1:5" x14ac:dyDescent="0.3">
      <c r="A2453" s="6" t="s">
        <v>2920</v>
      </c>
      <c r="B2453" s="16" t="s">
        <v>1847</v>
      </c>
      <c r="C2453" s="16" t="s">
        <v>4773</v>
      </c>
      <c r="D2453" s="16">
        <v>25.09</v>
      </c>
      <c r="E2453" s="16">
        <v>1548.13</v>
      </c>
    </row>
    <row r="2454" spans="1:5" x14ac:dyDescent="0.3">
      <c r="A2454" s="6" t="s">
        <v>2920</v>
      </c>
      <c r="B2454" s="16" t="s">
        <v>1847</v>
      </c>
      <c r="C2454" s="16" t="s">
        <v>1848</v>
      </c>
      <c r="D2454" s="16">
        <v>25.25</v>
      </c>
      <c r="E2454" s="16">
        <v>1712.21</v>
      </c>
    </row>
    <row r="2455" spans="1:5" x14ac:dyDescent="0.3">
      <c r="A2455" s="6" t="s">
        <v>2920</v>
      </c>
      <c r="B2455" s="16" t="s">
        <v>1847</v>
      </c>
      <c r="C2455" s="16" t="s">
        <v>4546</v>
      </c>
      <c r="D2455" s="16">
        <v>23.89</v>
      </c>
      <c r="E2455" s="16">
        <v>1356.11</v>
      </c>
    </row>
    <row r="2456" spans="1:5" x14ac:dyDescent="0.3">
      <c r="A2456" s="6" t="s">
        <v>2920</v>
      </c>
      <c r="B2456" s="16" t="s">
        <v>1847</v>
      </c>
      <c r="C2456" s="16" t="s">
        <v>4774</v>
      </c>
      <c r="D2456" s="16">
        <v>24.28</v>
      </c>
      <c r="E2456" s="16">
        <v>1521.46</v>
      </c>
    </row>
    <row r="2457" spans="1:5" x14ac:dyDescent="0.3">
      <c r="A2457" s="6" t="s">
        <v>2920</v>
      </c>
      <c r="B2457" s="16" t="s">
        <v>3732</v>
      </c>
      <c r="C2457" s="16" t="s">
        <v>4845</v>
      </c>
      <c r="D2457" s="16">
        <v>18.3</v>
      </c>
      <c r="E2457" s="16">
        <v>1225.04</v>
      </c>
    </row>
    <row r="2458" spans="1:5" x14ac:dyDescent="0.3">
      <c r="A2458" s="6" t="s">
        <v>2920</v>
      </c>
      <c r="B2458" s="16" t="s">
        <v>3732</v>
      </c>
      <c r="C2458" s="16" t="s">
        <v>4846</v>
      </c>
      <c r="D2458" s="16">
        <v>18.559999999999999</v>
      </c>
      <c r="E2458" s="16">
        <v>1191.51</v>
      </c>
    </row>
    <row r="2459" spans="1:5" x14ac:dyDescent="0.3">
      <c r="A2459" s="6" t="s">
        <v>2920</v>
      </c>
      <c r="B2459" s="16" t="s">
        <v>3732</v>
      </c>
      <c r="C2459" s="16" t="s">
        <v>4540</v>
      </c>
      <c r="D2459" s="16">
        <v>20.260000000000002</v>
      </c>
      <c r="E2459" s="16">
        <v>1277.3699999999999</v>
      </c>
    </row>
    <row r="2460" spans="1:5" x14ac:dyDescent="0.3">
      <c r="A2460" s="6" t="s">
        <v>2920</v>
      </c>
      <c r="B2460" s="16" t="s">
        <v>3732</v>
      </c>
      <c r="C2460" s="16" t="s">
        <v>4539</v>
      </c>
      <c r="D2460" s="16">
        <v>19.7</v>
      </c>
      <c r="E2460" s="16">
        <v>1222.25</v>
      </c>
    </row>
    <row r="2461" spans="1:5" x14ac:dyDescent="0.3">
      <c r="A2461" s="6" t="s">
        <v>2920</v>
      </c>
      <c r="B2461" s="16" t="s">
        <v>3732</v>
      </c>
      <c r="C2461" s="16" t="s">
        <v>3734</v>
      </c>
      <c r="D2461" s="16">
        <v>17.2</v>
      </c>
      <c r="E2461" s="16">
        <v>1243.33</v>
      </c>
    </row>
    <row r="2462" spans="1:5" x14ac:dyDescent="0.3">
      <c r="A2462" s="6" t="s">
        <v>2920</v>
      </c>
      <c r="B2462" s="16" t="s">
        <v>3732</v>
      </c>
      <c r="C2462" s="16" t="s">
        <v>3733</v>
      </c>
      <c r="D2462" s="16">
        <v>17.309999999999999</v>
      </c>
      <c r="E2462" s="16">
        <v>1252.22</v>
      </c>
    </row>
    <row r="2463" spans="1:5" x14ac:dyDescent="0.3">
      <c r="A2463" s="6" t="s">
        <v>2920</v>
      </c>
      <c r="B2463" s="16" t="s">
        <v>3732</v>
      </c>
      <c r="C2463" s="16" t="s">
        <v>3738</v>
      </c>
      <c r="D2463" s="16">
        <v>15.77</v>
      </c>
      <c r="E2463" s="16">
        <v>1399.29</v>
      </c>
    </row>
    <row r="2464" spans="1:5" x14ac:dyDescent="0.3">
      <c r="A2464" s="6" t="s">
        <v>2920</v>
      </c>
      <c r="B2464" s="16" t="s">
        <v>3765</v>
      </c>
      <c r="C2464" s="16" t="s">
        <v>3768</v>
      </c>
      <c r="D2464" s="16">
        <v>15.34</v>
      </c>
      <c r="E2464" s="16">
        <v>1288.54</v>
      </c>
    </row>
    <row r="2465" spans="1:5" x14ac:dyDescent="0.3">
      <c r="A2465" s="6" t="s">
        <v>2920</v>
      </c>
      <c r="B2465" s="16" t="s">
        <v>3765</v>
      </c>
      <c r="C2465" s="16" t="s">
        <v>3771</v>
      </c>
      <c r="D2465" s="16">
        <v>18.600000000000001</v>
      </c>
      <c r="E2465" s="16">
        <v>1109.47</v>
      </c>
    </row>
    <row r="2466" spans="1:5" x14ac:dyDescent="0.3">
      <c r="A2466" s="6" t="s">
        <v>2920</v>
      </c>
      <c r="B2466" s="16" t="s">
        <v>3765</v>
      </c>
      <c r="C2466" s="16" t="s">
        <v>4538</v>
      </c>
      <c r="D2466" s="16">
        <v>19.190000000000001</v>
      </c>
      <c r="E2466" s="16">
        <v>1333.75</v>
      </c>
    </row>
    <row r="2467" spans="1:5" x14ac:dyDescent="0.3">
      <c r="A2467" s="6" t="s">
        <v>2920</v>
      </c>
      <c r="B2467" s="16" t="s">
        <v>3772</v>
      </c>
      <c r="C2467" s="16" t="s">
        <v>3774</v>
      </c>
      <c r="D2467" s="16">
        <v>16.32</v>
      </c>
      <c r="E2467" s="16">
        <v>1107.44</v>
      </c>
    </row>
    <row r="2468" spans="1:5" x14ac:dyDescent="0.3">
      <c r="A2468" s="6" t="s">
        <v>2920</v>
      </c>
      <c r="B2468" s="16" t="s">
        <v>3772</v>
      </c>
      <c r="C2468" s="16" t="s">
        <v>3781</v>
      </c>
      <c r="D2468" s="16">
        <v>15.44</v>
      </c>
      <c r="E2468" s="16">
        <v>1165.6099999999999</v>
      </c>
    </row>
    <row r="2469" spans="1:5" x14ac:dyDescent="0.3">
      <c r="A2469" s="6" t="s">
        <v>2920</v>
      </c>
      <c r="B2469" s="16" t="s">
        <v>3772</v>
      </c>
      <c r="C2469" s="16" t="s">
        <v>3783</v>
      </c>
      <c r="D2469" s="16">
        <v>16.239999999999998</v>
      </c>
      <c r="E2469" s="16">
        <v>1170.18</v>
      </c>
    </row>
    <row r="2470" spans="1:5" x14ac:dyDescent="0.3">
      <c r="A2470" s="6" t="s">
        <v>2920</v>
      </c>
      <c r="B2470" s="16" t="s">
        <v>3772</v>
      </c>
      <c r="C2470" s="16" t="s">
        <v>4847</v>
      </c>
      <c r="D2470" s="16">
        <v>15.86</v>
      </c>
      <c r="E2470" s="16">
        <v>1127.25</v>
      </c>
    </row>
    <row r="2471" spans="1:5" x14ac:dyDescent="0.3">
      <c r="A2471" s="6" t="s">
        <v>2920</v>
      </c>
      <c r="B2471" s="16" t="s">
        <v>3772</v>
      </c>
      <c r="C2471" s="16" t="s">
        <v>4848</v>
      </c>
      <c r="D2471" s="16">
        <v>18</v>
      </c>
      <c r="E2471" s="16">
        <v>1527.81</v>
      </c>
    </row>
    <row r="2472" spans="1:5" x14ac:dyDescent="0.3">
      <c r="A2472" s="6" t="s">
        <v>2920</v>
      </c>
      <c r="B2472" s="16" t="s">
        <v>3772</v>
      </c>
      <c r="C2472" s="16" t="s">
        <v>4849</v>
      </c>
      <c r="D2472" s="16">
        <v>17.07</v>
      </c>
      <c r="E2472" s="16">
        <v>1346.45</v>
      </c>
    </row>
    <row r="2473" spans="1:5" x14ac:dyDescent="0.3">
      <c r="A2473" s="6" t="s">
        <v>2920</v>
      </c>
      <c r="B2473" s="16" t="s">
        <v>3786</v>
      </c>
      <c r="C2473" s="16" t="s">
        <v>3794</v>
      </c>
      <c r="D2473" s="16">
        <v>13.44</v>
      </c>
      <c r="E2473" s="16">
        <v>1086.0999999999999</v>
      </c>
    </row>
    <row r="2474" spans="1:5" x14ac:dyDescent="0.3">
      <c r="A2474" s="6" t="s">
        <v>2920</v>
      </c>
      <c r="B2474" s="16" t="s">
        <v>3786</v>
      </c>
      <c r="C2474" s="16" t="s">
        <v>3791</v>
      </c>
      <c r="D2474" s="16">
        <v>14.97</v>
      </c>
      <c r="E2474" s="16">
        <v>1155.7</v>
      </c>
    </row>
    <row r="2475" spans="1:5" x14ac:dyDescent="0.3">
      <c r="A2475" s="6" t="s">
        <v>2920</v>
      </c>
      <c r="B2475" s="16" t="s">
        <v>3786</v>
      </c>
      <c r="C2475" s="16" t="s">
        <v>4850</v>
      </c>
      <c r="D2475" s="16">
        <v>16.46</v>
      </c>
      <c r="E2475" s="16">
        <v>1249.17</v>
      </c>
    </row>
    <row r="2476" spans="1:5" x14ac:dyDescent="0.3">
      <c r="A2476" s="6" t="s">
        <v>2920</v>
      </c>
      <c r="B2476" s="16" t="s">
        <v>3741</v>
      </c>
      <c r="C2476" s="16" t="s">
        <v>4851</v>
      </c>
      <c r="D2476" s="16">
        <v>14.4</v>
      </c>
      <c r="E2476" s="16">
        <v>1417.32</v>
      </c>
    </row>
    <row r="2477" spans="1:5" x14ac:dyDescent="0.3">
      <c r="A2477" s="6" t="s">
        <v>2920</v>
      </c>
      <c r="B2477" s="16" t="s">
        <v>3741</v>
      </c>
      <c r="C2477" s="16" t="s">
        <v>4863</v>
      </c>
      <c r="D2477" s="16">
        <v>16.59</v>
      </c>
      <c r="E2477" s="16">
        <v>1397</v>
      </c>
    </row>
    <row r="2478" spans="1:5" x14ac:dyDescent="0.3">
      <c r="A2478" s="6" t="s">
        <v>2920</v>
      </c>
      <c r="B2478" s="16" t="s">
        <v>3741</v>
      </c>
      <c r="C2478" s="16" t="s">
        <v>4852</v>
      </c>
      <c r="D2478" s="16">
        <v>16.010000000000002</v>
      </c>
      <c r="E2478" s="16">
        <v>1282.95</v>
      </c>
    </row>
    <row r="2479" spans="1:5" x14ac:dyDescent="0.3">
      <c r="A2479" s="6" t="s">
        <v>2920</v>
      </c>
      <c r="B2479" s="16" t="s">
        <v>3741</v>
      </c>
      <c r="C2479" s="16" t="s">
        <v>3747</v>
      </c>
      <c r="D2479" s="16">
        <v>15.37</v>
      </c>
      <c r="E2479" s="16">
        <v>1366.27</v>
      </c>
    </row>
    <row r="2480" spans="1:5" x14ac:dyDescent="0.3">
      <c r="A2480" s="6" t="s">
        <v>2920</v>
      </c>
      <c r="B2480" s="16" t="s">
        <v>3741</v>
      </c>
      <c r="C2480" s="16" t="s">
        <v>4853</v>
      </c>
      <c r="D2480" s="16">
        <v>17.440000000000001</v>
      </c>
      <c r="E2480" s="16">
        <v>1395.48</v>
      </c>
    </row>
    <row r="2481" spans="1:5" x14ac:dyDescent="0.3">
      <c r="A2481" s="6" t="s">
        <v>2920</v>
      </c>
      <c r="B2481" s="16" t="s">
        <v>4854</v>
      </c>
      <c r="C2481" s="16" t="s">
        <v>4855</v>
      </c>
      <c r="D2481" s="16">
        <v>17.29</v>
      </c>
      <c r="E2481" s="16">
        <v>1342.9</v>
      </c>
    </row>
    <row r="2482" spans="1:5" x14ac:dyDescent="0.3">
      <c r="A2482" s="6" t="s">
        <v>2920</v>
      </c>
      <c r="B2482" s="16" t="s">
        <v>4854</v>
      </c>
      <c r="C2482" s="16" t="s">
        <v>4856</v>
      </c>
      <c r="D2482" s="16">
        <v>15.58</v>
      </c>
      <c r="E2482" s="16">
        <v>1300.23</v>
      </c>
    </row>
    <row r="2483" spans="1:5" x14ac:dyDescent="0.3">
      <c r="A2483" s="6" t="s">
        <v>2920</v>
      </c>
      <c r="B2483" s="16" t="s">
        <v>4854</v>
      </c>
      <c r="C2483" s="16" t="s">
        <v>4857</v>
      </c>
      <c r="D2483" s="16">
        <v>16.309999999999999</v>
      </c>
      <c r="E2483" s="16">
        <v>1178.81</v>
      </c>
    </row>
    <row r="2484" spans="1:5" x14ac:dyDescent="0.3">
      <c r="A2484" s="6" t="s">
        <v>2920</v>
      </c>
      <c r="B2484" s="16" t="s">
        <v>4854</v>
      </c>
      <c r="C2484" s="16" t="s">
        <v>3748</v>
      </c>
      <c r="D2484" s="16">
        <v>14.62</v>
      </c>
      <c r="E2484" s="16">
        <v>1175.51</v>
      </c>
    </row>
    <row r="2485" spans="1:5" x14ac:dyDescent="0.3">
      <c r="A2485" s="6" t="s">
        <v>2920</v>
      </c>
      <c r="B2485" s="16" t="s">
        <v>4854</v>
      </c>
      <c r="C2485" s="16" t="s">
        <v>4858</v>
      </c>
      <c r="D2485" s="16">
        <v>16.059999999999999</v>
      </c>
      <c r="E2485" s="16">
        <v>1232.1500000000001</v>
      </c>
    </row>
    <row r="2486" spans="1:5" x14ac:dyDescent="0.3">
      <c r="A2486" s="6" t="s">
        <v>2920</v>
      </c>
      <c r="B2486" s="16" t="s">
        <v>4859</v>
      </c>
      <c r="C2486" s="16" t="s">
        <v>4860</v>
      </c>
      <c r="D2486" s="16">
        <v>14.52</v>
      </c>
      <c r="E2486" s="16">
        <v>1157.73</v>
      </c>
    </row>
    <row r="2487" spans="1:5" x14ac:dyDescent="0.3">
      <c r="A2487" s="6" t="s">
        <v>2920</v>
      </c>
      <c r="B2487" s="16" t="s">
        <v>4859</v>
      </c>
      <c r="C2487" s="16" t="s">
        <v>4861</v>
      </c>
      <c r="D2487" s="16">
        <v>13.51</v>
      </c>
      <c r="E2487" s="16">
        <v>1203.45</v>
      </c>
    </row>
    <row r="2488" spans="1:5" x14ac:dyDescent="0.3">
      <c r="A2488" s="6" t="s">
        <v>2920</v>
      </c>
      <c r="B2488" s="16" t="s">
        <v>4859</v>
      </c>
      <c r="C2488" s="16" t="s">
        <v>4862</v>
      </c>
      <c r="D2488" s="16">
        <v>14.13</v>
      </c>
      <c r="E2488" s="16">
        <v>1059.18</v>
      </c>
    </row>
    <row r="2489" spans="1:5" x14ac:dyDescent="0.3">
      <c r="A2489" s="6" t="s">
        <v>2920</v>
      </c>
      <c r="B2489" s="16" t="s">
        <v>3757</v>
      </c>
      <c r="C2489" s="16" t="s">
        <v>1030</v>
      </c>
      <c r="D2489" s="16">
        <v>14.87</v>
      </c>
      <c r="E2489" s="16">
        <v>1278.1300000000001</v>
      </c>
    </row>
    <row r="2490" spans="1:5" x14ac:dyDescent="0.3">
      <c r="A2490" s="6" t="s">
        <v>2920</v>
      </c>
      <c r="B2490" s="16" t="s">
        <v>3757</v>
      </c>
      <c r="C2490" s="16" t="s">
        <v>3761</v>
      </c>
      <c r="D2490" s="16">
        <v>13.06</v>
      </c>
      <c r="E2490" s="16">
        <v>1381.25</v>
      </c>
    </row>
    <row r="2491" spans="1:5" x14ac:dyDescent="0.3">
      <c r="A2491" s="6" t="s">
        <v>2977</v>
      </c>
      <c r="B2491" s="16" t="s">
        <v>3963</v>
      </c>
      <c r="C2491" s="16" t="s">
        <v>4864</v>
      </c>
      <c r="D2491" s="16">
        <v>20.7</v>
      </c>
      <c r="E2491" s="16">
        <v>1297.4000000000001</v>
      </c>
    </row>
    <row r="2492" spans="1:5" x14ac:dyDescent="0.3">
      <c r="A2492" s="6" t="s">
        <v>2977</v>
      </c>
      <c r="B2492" s="16" t="s">
        <v>3963</v>
      </c>
      <c r="C2492" s="16" t="s">
        <v>4770</v>
      </c>
      <c r="D2492" s="16">
        <v>21.55</v>
      </c>
      <c r="E2492" s="16">
        <v>997.7</v>
      </c>
    </row>
    <row r="2493" spans="1:5" x14ac:dyDescent="0.3">
      <c r="A2493" s="6" t="s">
        <v>2977</v>
      </c>
      <c r="B2493" s="16" t="s">
        <v>3963</v>
      </c>
      <c r="C2493" s="16" t="s">
        <v>4865</v>
      </c>
      <c r="D2493" s="16">
        <v>17.75</v>
      </c>
      <c r="E2493" s="16">
        <v>581.5</v>
      </c>
    </row>
    <row r="2494" spans="1:5" x14ac:dyDescent="0.3">
      <c r="A2494" s="6" t="s">
        <v>2977</v>
      </c>
      <c r="B2494" s="16" t="s">
        <v>3963</v>
      </c>
      <c r="C2494" s="16" t="s">
        <v>4866</v>
      </c>
      <c r="D2494" s="16">
        <v>20.65</v>
      </c>
      <c r="E2494" s="16">
        <v>1291.9000000000001</v>
      </c>
    </row>
    <row r="2495" spans="1:5" x14ac:dyDescent="0.3">
      <c r="A2495" s="6" t="s">
        <v>2977</v>
      </c>
      <c r="B2495" s="16" t="s">
        <v>3963</v>
      </c>
      <c r="C2495" s="16" t="s">
        <v>4867</v>
      </c>
      <c r="D2495" s="16">
        <v>20.45</v>
      </c>
      <c r="E2495" s="16">
        <v>1499.1</v>
      </c>
    </row>
    <row r="2496" spans="1:5" x14ac:dyDescent="0.3">
      <c r="A2496" s="6" t="s">
        <v>2977</v>
      </c>
      <c r="B2496" s="16" t="s">
        <v>3963</v>
      </c>
      <c r="C2496" s="16" t="s">
        <v>4868</v>
      </c>
      <c r="D2496" s="16">
        <v>20.350000000000001</v>
      </c>
      <c r="E2496" s="16">
        <v>1523.8</v>
      </c>
    </row>
    <row r="2497" spans="1:5" x14ac:dyDescent="0.3">
      <c r="A2497" s="6" t="s">
        <v>2992</v>
      </c>
      <c r="B2497" s="16" t="s">
        <v>3963</v>
      </c>
      <c r="C2497" s="16" t="s">
        <v>4883</v>
      </c>
      <c r="D2497" s="16">
        <v>16.899999999999999</v>
      </c>
      <c r="E2497" s="16">
        <v>527.79999999999995</v>
      </c>
    </row>
    <row r="2498" spans="1:5" x14ac:dyDescent="0.3">
      <c r="A2498" s="6" t="s">
        <v>2992</v>
      </c>
      <c r="B2498" s="16" t="s">
        <v>3963</v>
      </c>
      <c r="C2498" s="16" t="s">
        <v>4870</v>
      </c>
      <c r="D2498" s="16">
        <v>14.1</v>
      </c>
      <c r="E2498" s="16">
        <v>764.3</v>
      </c>
    </row>
    <row r="2499" spans="1:5" x14ac:dyDescent="0.3">
      <c r="A2499" s="6" t="s">
        <v>2992</v>
      </c>
      <c r="B2499" s="16" t="s">
        <v>3963</v>
      </c>
      <c r="C2499" s="16" t="s">
        <v>4871</v>
      </c>
      <c r="D2499" s="16">
        <v>17.2</v>
      </c>
      <c r="E2499" s="16">
        <v>270.10000000000002</v>
      </c>
    </row>
    <row r="2500" spans="1:5" x14ac:dyDescent="0.3">
      <c r="A2500" s="6" t="s">
        <v>2992</v>
      </c>
      <c r="B2500" s="16" t="s">
        <v>3963</v>
      </c>
      <c r="C2500" s="16" t="s">
        <v>4872</v>
      </c>
      <c r="D2500" s="16">
        <v>15.525</v>
      </c>
      <c r="E2500" s="16">
        <v>506.4</v>
      </c>
    </row>
    <row r="2501" spans="1:5" x14ac:dyDescent="0.3">
      <c r="A2501" s="6" t="s">
        <v>2992</v>
      </c>
      <c r="B2501" s="16" t="s">
        <v>3963</v>
      </c>
      <c r="C2501" s="16" t="s">
        <v>4873</v>
      </c>
      <c r="D2501" s="16">
        <v>16.05</v>
      </c>
      <c r="E2501" s="16">
        <v>662.9</v>
      </c>
    </row>
    <row r="2502" spans="1:5" x14ac:dyDescent="0.3">
      <c r="A2502" s="6" t="s">
        <v>2992</v>
      </c>
      <c r="B2502" s="16" t="s">
        <v>3963</v>
      </c>
      <c r="C2502" s="16" t="s">
        <v>4874</v>
      </c>
      <c r="D2502" s="16">
        <v>15.2</v>
      </c>
      <c r="E2502" s="16">
        <v>534.70000000000005</v>
      </c>
    </row>
    <row r="2503" spans="1:5" x14ac:dyDescent="0.3">
      <c r="A2503" s="6" t="s">
        <v>2992</v>
      </c>
      <c r="B2503" s="16" t="s">
        <v>3963</v>
      </c>
      <c r="C2503" s="16" t="s">
        <v>4875</v>
      </c>
      <c r="D2503" s="16">
        <v>12.7</v>
      </c>
      <c r="E2503" s="16">
        <v>611.5</v>
      </c>
    </row>
    <row r="2504" spans="1:5" x14ac:dyDescent="0.3">
      <c r="A2504" s="6" t="s">
        <v>2992</v>
      </c>
      <c r="B2504" s="16" t="s">
        <v>3963</v>
      </c>
      <c r="C2504" s="16" t="s">
        <v>4876</v>
      </c>
      <c r="D2504" s="16">
        <v>12.75</v>
      </c>
      <c r="E2504" s="16">
        <v>760.6</v>
      </c>
    </row>
    <row r="2505" spans="1:5" x14ac:dyDescent="0.3">
      <c r="A2505" s="6" t="s">
        <v>2992</v>
      </c>
      <c r="B2505" s="16" t="s">
        <v>3963</v>
      </c>
      <c r="C2505" s="16" t="s">
        <v>4877</v>
      </c>
      <c r="D2505" s="16">
        <v>13.9</v>
      </c>
      <c r="E2505" s="16">
        <v>647.20000000000005</v>
      </c>
    </row>
    <row r="2506" spans="1:5" x14ac:dyDescent="0.3">
      <c r="A2506" s="6" t="s">
        <v>2992</v>
      </c>
      <c r="B2506" s="16" t="s">
        <v>3963</v>
      </c>
      <c r="C2506" s="16" t="s">
        <v>4878</v>
      </c>
      <c r="D2506" s="16">
        <v>17.5</v>
      </c>
      <c r="E2506" s="16">
        <v>582.79999999999995</v>
      </c>
    </row>
    <row r="2507" spans="1:5" x14ac:dyDescent="0.3">
      <c r="A2507" s="6" t="s">
        <v>2992</v>
      </c>
      <c r="B2507" s="16" t="s">
        <v>3963</v>
      </c>
      <c r="C2507" s="16" t="s">
        <v>4879</v>
      </c>
      <c r="D2507" s="16">
        <v>18.95</v>
      </c>
      <c r="E2507" s="16">
        <v>1228.9000000000001</v>
      </c>
    </row>
    <row r="2508" spans="1:5" x14ac:dyDescent="0.3">
      <c r="A2508" s="6" t="s">
        <v>2992</v>
      </c>
      <c r="B2508" s="16" t="s">
        <v>3963</v>
      </c>
      <c r="C2508" s="16" t="s">
        <v>4880</v>
      </c>
      <c r="D2508" s="16">
        <v>18.05</v>
      </c>
      <c r="E2508" s="16">
        <v>1096.7</v>
      </c>
    </row>
    <row r="2509" spans="1:5" x14ac:dyDescent="0.3">
      <c r="A2509" s="6" t="s">
        <v>2992</v>
      </c>
      <c r="B2509" s="16" t="s">
        <v>3963</v>
      </c>
      <c r="C2509" s="16" t="s">
        <v>4881</v>
      </c>
      <c r="D2509" s="16">
        <v>18.05</v>
      </c>
      <c r="E2509" s="16">
        <v>1116.5</v>
      </c>
    </row>
    <row r="2510" spans="1:5" x14ac:dyDescent="0.3">
      <c r="A2510" s="6" t="s">
        <v>2992</v>
      </c>
      <c r="B2510" s="16" t="s">
        <v>3963</v>
      </c>
      <c r="C2510" s="16" t="s">
        <v>4882</v>
      </c>
      <c r="D2510" s="16">
        <v>19.350000000000001</v>
      </c>
      <c r="E2510" s="16">
        <v>1642.3</v>
      </c>
    </row>
    <row r="2511" spans="1:5" x14ac:dyDescent="0.3">
      <c r="A2511" s="6" t="s">
        <v>2992</v>
      </c>
      <c r="B2511" s="16" t="s">
        <v>3963</v>
      </c>
      <c r="C2511" s="16" t="s">
        <v>4866</v>
      </c>
      <c r="D2511" s="16">
        <v>20.65</v>
      </c>
      <c r="E2511" s="16">
        <v>1291.9000000000001</v>
      </c>
    </row>
    <row r="2512" spans="1:5" x14ac:dyDescent="0.3">
      <c r="A2512" s="6" t="s">
        <v>2992</v>
      </c>
      <c r="B2512" s="16" t="s">
        <v>3963</v>
      </c>
      <c r="C2512" s="16" t="s">
        <v>4770</v>
      </c>
      <c r="D2512" s="16">
        <v>21.55</v>
      </c>
      <c r="E2512" s="16">
        <v>997.7</v>
      </c>
    </row>
    <row r="2513" spans="1:5" x14ac:dyDescent="0.3">
      <c r="A2513" s="6" t="s">
        <v>3019</v>
      </c>
      <c r="B2513" s="16" t="s">
        <v>3963</v>
      </c>
      <c r="C2513" s="16" t="s">
        <v>4879</v>
      </c>
      <c r="D2513" s="16">
        <v>18.95</v>
      </c>
      <c r="E2513" s="16">
        <v>1228.9000000000001</v>
      </c>
    </row>
    <row r="2514" spans="1:5" x14ac:dyDescent="0.3">
      <c r="A2514" s="6" t="s">
        <v>3019</v>
      </c>
      <c r="B2514" s="16" t="s">
        <v>3963</v>
      </c>
      <c r="C2514" s="16" t="s">
        <v>4882</v>
      </c>
      <c r="D2514" s="16">
        <v>19.350000000000001</v>
      </c>
      <c r="E2514" s="16">
        <v>1642.3</v>
      </c>
    </row>
    <row r="2515" spans="1:5" x14ac:dyDescent="0.3">
      <c r="A2515" s="6" t="s">
        <v>3019</v>
      </c>
      <c r="B2515" s="16" t="s">
        <v>3963</v>
      </c>
      <c r="C2515" s="16" t="s">
        <v>4878</v>
      </c>
      <c r="D2515" s="16">
        <v>17.5</v>
      </c>
      <c r="E2515" s="16">
        <v>582.79999999999995</v>
      </c>
    </row>
    <row r="2516" spans="1:5" x14ac:dyDescent="0.3">
      <c r="A2516" s="6" t="s">
        <v>3019</v>
      </c>
      <c r="B2516" s="16" t="s">
        <v>3963</v>
      </c>
      <c r="C2516" s="16" t="s">
        <v>4880</v>
      </c>
      <c r="D2516" s="16">
        <v>18.05</v>
      </c>
      <c r="E2516" s="16">
        <v>1096.7</v>
      </c>
    </row>
    <row r="2517" spans="1:5" x14ac:dyDescent="0.3">
      <c r="A2517" s="6" t="s">
        <v>3019</v>
      </c>
      <c r="B2517" s="16" t="s">
        <v>3963</v>
      </c>
      <c r="C2517" s="16" t="s">
        <v>4885</v>
      </c>
      <c r="D2517" s="16">
        <v>20.9</v>
      </c>
      <c r="E2517" s="16">
        <v>314.39999999999998</v>
      </c>
    </row>
    <row r="2518" spans="1:5" x14ac:dyDescent="0.3">
      <c r="A2518" s="6" t="s">
        <v>3019</v>
      </c>
      <c r="B2518" s="16" t="s">
        <v>3963</v>
      </c>
      <c r="C2518" s="16" t="s">
        <v>4866</v>
      </c>
      <c r="D2518" s="16">
        <v>20.65</v>
      </c>
      <c r="E2518" s="16">
        <v>1291.9000000000001</v>
      </c>
    </row>
    <row r="2519" spans="1:5" x14ac:dyDescent="0.3">
      <c r="A2519" s="6" t="s">
        <v>3019</v>
      </c>
      <c r="B2519" s="16" t="s">
        <v>3963</v>
      </c>
      <c r="C2519" s="16" t="s">
        <v>4770</v>
      </c>
      <c r="D2519" s="16">
        <v>21.55</v>
      </c>
      <c r="E2519" s="16">
        <v>997.7</v>
      </c>
    </row>
    <row r="2520" spans="1:5" x14ac:dyDescent="0.3">
      <c r="A2520" s="6" t="s">
        <v>3019</v>
      </c>
      <c r="B2520" s="16" t="s">
        <v>3963</v>
      </c>
      <c r="C2520" s="16" t="s">
        <v>4886</v>
      </c>
      <c r="D2520" s="16">
        <v>23.15</v>
      </c>
      <c r="E2520" s="16">
        <v>290.3</v>
      </c>
    </row>
    <row r="2521" spans="1:5" x14ac:dyDescent="0.3">
      <c r="A2521" s="6" t="s">
        <v>3019</v>
      </c>
      <c r="B2521" s="16" t="s">
        <v>3963</v>
      </c>
      <c r="C2521" s="16" t="s">
        <v>4887</v>
      </c>
      <c r="D2521" s="16">
        <v>23.3</v>
      </c>
      <c r="E2521" s="16">
        <v>501.2</v>
      </c>
    </row>
    <row r="2522" spans="1:5" x14ac:dyDescent="0.3">
      <c r="A2522" s="6" t="s">
        <v>3019</v>
      </c>
      <c r="B2522" s="16" t="s">
        <v>3963</v>
      </c>
      <c r="C2522" s="16" t="s">
        <v>4888</v>
      </c>
      <c r="D2522" s="16">
        <v>23.3</v>
      </c>
      <c r="E2522" s="16">
        <v>548.4</v>
      </c>
    </row>
    <row r="2523" spans="1:5" x14ac:dyDescent="0.3">
      <c r="A2523" s="6" t="s">
        <v>3019</v>
      </c>
      <c r="B2523" s="16" t="s">
        <v>3963</v>
      </c>
      <c r="C2523" s="16" t="s">
        <v>4764</v>
      </c>
      <c r="D2523" s="16">
        <v>26.1</v>
      </c>
      <c r="E2523" s="16">
        <v>783.4</v>
      </c>
    </row>
    <row r="2524" spans="1:5" x14ac:dyDescent="0.3">
      <c r="A2524" s="6" t="s">
        <v>3019</v>
      </c>
      <c r="B2524" s="16" t="s">
        <v>3963</v>
      </c>
      <c r="C2524" s="16" t="s">
        <v>4765</v>
      </c>
      <c r="D2524" s="16">
        <v>27.55</v>
      </c>
      <c r="E2524" s="16">
        <v>1805.9</v>
      </c>
    </row>
    <row r="2525" spans="1:5" x14ac:dyDescent="0.3">
      <c r="A2525" s="6" t="s">
        <v>3019</v>
      </c>
      <c r="B2525" s="16" t="s">
        <v>3963</v>
      </c>
      <c r="C2525" s="16" t="s">
        <v>4766</v>
      </c>
      <c r="D2525" s="16">
        <v>25.9</v>
      </c>
      <c r="E2525" s="16">
        <v>1561.6</v>
      </c>
    </row>
    <row r="2526" spans="1:5" x14ac:dyDescent="0.3">
      <c r="A2526" s="6" t="s">
        <v>3019</v>
      </c>
      <c r="B2526" s="16" t="s">
        <v>3963</v>
      </c>
      <c r="C2526" s="16" t="s">
        <v>4767</v>
      </c>
      <c r="D2526" s="16">
        <v>24.45</v>
      </c>
      <c r="E2526" s="16">
        <v>1140</v>
      </c>
    </row>
    <row r="2527" spans="1:5" x14ac:dyDescent="0.3">
      <c r="A2527" s="6" t="s">
        <v>3019</v>
      </c>
      <c r="B2527" s="16" t="s">
        <v>3963</v>
      </c>
      <c r="C2527" s="16" t="s">
        <v>4761</v>
      </c>
      <c r="D2527" s="16">
        <v>28.55</v>
      </c>
      <c r="E2527" s="16">
        <v>1619.7</v>
      </c>
    </row>
    <row r="2528" spans="1:5" x14ac:dyDescent="0.3">
      <c r="A2528" s="6" t="s">
        <v>3019</v>
      </c>
      <c r="B2528" s="16" t="s">
        <v>3963</v>
      </c>
      <c r="C2528" s="16" t="s">
        <v>4762</v>
      </c>
      <c r="D2528" s="16">
        <v>27.2</v>
      </c>
      <c r="E2528" s="16">
        <v>967.2</v>
      </c>
    </row>
    <row r="2529" spans="1:5" x14ac:dyDescent="0.3">
      <c r="A2529" s="6" t="s">
        <v>3019</v>
      </c>
      <c r="B2529" s="16" t="s">
        <v>3963</v>
      </c>
      <c r="C2529" s="16" t="s">
        <v>4889</v>
      </c>
      <c r="D2529" s="16">
        <v>27</v>
      </c>
      <c r="E2529" s="16">
        <v>1313.7</v>
      </c>
    </row>
    <row r="2530" spans="1:5" x14ac:dyDescent="0.3">
      <c r="A2530" s="6" t="s">
        <v>3019</v>
      </c>
      <c r="B2530" s="16" t="s">
        <v>3963</v>
      </c>
      <c r="C2530" s="16" t="s">
        <v>4760</v>
      </c>
      <c r="D2530" s="16">
        <v>27.8</v>
      </c>
      <c r="E2530" s="16">
        <v>782</v>
      </c>
    </row>
    <row r="2531" spans="1:5" x14ac:dyDescent="0.3">
      <c r="A2531" s="6" t="s">
        <v>3024</v>
      </c>
      <c r="B2531" s="16" t="s">
        <v>3963</v>
      </c>
      <c r="C2531" s="16" t="s">
        <v>4879</v>
      </c>
      <c r="D2531" s="16">
        <v>18.95</v>
      </c>
      <c r="E2531" s="16">
        <v>1228.9000000000001</v>
      </c>
    </row>
    <row r="2532" spans="1:5" x14ac:dyDescent="0.3">
      <c r="A2532" s="6" t="s">
        <v>3024</v>
      </c>
      <c r="B2532" s="16" t="s">
        <v>3963</v>
      </c>
      <c r="C2532" s="16" t="s">
        <v>4877</v>
      </c>
      <c r="D2532" s="16">
        <v>13.9</v>
      </c>
      <c r="E2532" s="16">
        <v>647.20000000000005</v>
      </c>
    </row>
    <row r="2533" spans="1:5" x14ac:dyDescent="0.3">
      <c r="A2533" s="6" t="s">
        <v>3024</v>
      </c>
      <c r="B2533" s="16" t="s">
        <v>3963</v>
      </c>
      <c r="C2533" s="16" t="s">
        <v>4891</v>
      </c>
      <c r="D2533" s="16">
        <v>11.75</v>
      </c>
      <c r="E2533" s="16">
        <v>539.6</v>
      </c>
    </row>
    <row r="2534" spans="1:5" x14ac:dyDescent="0.3">
      <c r="A2534" s="6" t="s">
        <v>3120</v>
      </c>
      <c r="B2534" s="16" t="s">
        <v>431</v>
      </c>
      <c r="C2534" s="16" t="s">
        <v>4076</v>
      </c>
      <c r="D2534" s="16">
        <v>14.58</v>
      </c>
      <c r="E2534" s="16">
        <v>1261.22</v>
      </c>
    </row>
    <row r="2535" spans="1:5" x14ac:dyDescent="0.3">
      <c r="A2535" s="6" t="s">
        <v>3120</v>
      </c>
      <c r="B2535" s="16" t="s">
        <v>431</v>
      </c>
      <c r="C2535" s="16" t="s">
        <v>4079</v>
      </c>
      <c r="D2535" s="16">
        <v>16.649999999999999</v>
      </c>
      <c r="E2535" s="16">
        <v>944.7</v>
      </c>
    </row>
    <row r="2536" spans="1:5" x14ac:dyDescent="0.3">
      <c r="A2536" s="6" t="s">
        <v>3120</v>
      </c>
      <c r="B2536" s="16" t="s">
        <v>431</v>
      </c>
      <c r="C2536" s="16" t="s">
        <v>4080</v>
      </c>
      <c r="D2536" s="16">
        <v>17.350000000000001</v>
      </c>
      <c r="E2536" s="16">
        <v>808.31</v>
      </c>
    </row>
    <row r="2537" spans="1:5" x14ac:dyDescent="0.3">
      <c r="A2537" s="6" t="s">
        <v>3120</v>
      </c>
      <c r="B2537" s="16" t="s">
        <v>431</v>
      </c>
      <c r="C2537" s="16" t="s">
        <v>4083</v>
      </c>
      <c r="D2537" s="16">
        <v>13.95</v>
      </c>
      <c r="E2537" s="16">
        <v>962.76</v>
      </c>
    </row>
    <row r="2538" spans="1:5" x14ac:dyDescent="0.3">
      <c r="A2538" s="6" t="s">
        <v>3120</v>
      </c>
      <c r="B2538" s="16" t="s">
        <v>431</v>
      </c>
      <c r="C2538" s="16" t="s">
        <v>4082</v>
      </c>
      <c r="D2538" s="16">
        <v>15.69</v>
      </c>
      <c r="E2538" s="16">
        <v>882.89</v>
      </c>
    </row>
    <row r="2539" spans="1:5" x14ac:dyDescent="0.3">
      <c r="A2539" s="6" t="s">
        <v>3120</v>
      </c>
      <c r="B2539" s="16" t="s">
        <v>431</v>
      </c>
      <c r="C2539" s="16" t="s">
        <v>4085</v>
      </c>
      <c r="D2539" s="16">
        <v>17.260000000000002</v>
      </c>
      <c r="E2539" s="16">
        <v>608.75</v>
      </c>
    </row>
    <row r="2540" spans="1:5" x14ac:dyDescent="0.3">
      <c r="A2540" s="6" t="s">
        <v>3120</v>
      </c>
      <c r="B2540" s="16" t="s">
        <v>431</v>
      </c>
      <c r="C2540" s="16" t="s">
        <v>434</v>
      </c>
      <c r="D2540" s="16">
        <v>17.37</v>
      </c>
      <c r="E2540" s="16">
        <v>555.94000000000005</v>
      </c>
    </row>
    <row r="2541" spans="1:5" x14ac:dyDescent="0.3">
      <c r="A2541" s="6" t="s">
        <v>3120</v>
      </c>
      <c r="B2541" s="16" t="s">
        <v>431</v>
      </c>
      <c r="C2541" s="16" t="s">
        <v>4086</v>
      </c>
      <c r="D2541" s="16">
        <v>17.190000000000001</v>
      </c>
      <c r="E2541" s="16">
        <v>572.63</v>
      </c>
    </row>
    <row r="2542" spans="1:5" x14ac:dyDescent="0.3">
      <c r="A2542" s="6" t="s">
        <v>3120</v>
      </c>
      <c r="B2542" s="16" t="s">
        <v>439</v>
      </c>
      <c r="C2542" s="16" t="s">
        <v>4893</v>
      </c>
      <c r="D2542" s="16">
        <v>12.75</v>
      </c>
      <c r="E2542" s="16">
        <v>1344.18</v>
      </c>
    </row>
    <row r="2543" spans="1:5" x14ac:dyDescent="0.3">
      <c r="A2543" s="6" t="s">
        <v>3120</v>
      </c>
      <c r="B2543" s="16" t="s">
        <v>439</v>
      </c>
      <c r="C2543" s="16" t="s">
        <v>4894</v>
      </c>
      <c r="D2543" s="16">
        <v>11.88</v>
      </c>
      <c r="E2543" s="16">
        <v>613.64</v>
      </c>
    </row>
    <row r="2544" spans="1:5" x14ac:dyDescent="0.3">
      <c r="A2544" s="6" t="s">
        <v>3120</v>
      </c>
      <c r="B2544" s="16" t="s">
        <v>439</v>
      </c>
      <c r="C2544" s="16" t="s">
        <v>4088</v>
      </c>
      <c r="D2544" s="16">
        <v>16.23</v>
      </c>
      <c r="E2544" s="16">
        <v>520.86</v>
      </c>
    </row>
    <row r="2545" spans="1:5" x14ac:dyDescent="0.3">
      <c r="A2545" s="6" t="s">
        <v>3120</v>
      </c>
      <c r="B2545" s="16" t="s">
        <v>439</v>
      </c>
      <c r="C2545" s="16" t="s">
        <v>4087</v>
      </c>
      <c r="D2545" s="16">
        <v>16.440000000000001</v>
      </c>
      <c r="E2545" s="16">
        <v>538.33000000000004</v>
      </c>
    </row>
    <row r="2546" spans="1:5" x14ac:dyDescent="0.3">
      <c r="A2546" s="6" t="s">
        <v>3120</v>
      </c>
      <c r="B2546" s="16" t="s">
        <v>439</v>
      </c>
      <c r="C2546" s="16" t="s">
        <v>4895</v>
      </c>
      <c r="D2546" s="16">
        <v>13.82</v>
      </c>
      <c r="E2546" s="16">
        <v>488.05</v>
      </c>
    </row>
    <row r="2547" spans="1:5" x14ac:dyDescent="0.3">
      <c r="A2547" s="6" t="s">
        <v>3120</v>
      </c>
      <c r="B2547" s="16" t="s">
        <v>439</v>
      </c>
      <c r="C2547" s="16" t="s">
        <v>4896</v>
      </c>
      <c r="D2547" s="16">
        <v>12.84</v>
      </c>
      <c r="E2547" s="16">
        <v>607.82000000000005</v>
      </c>
    </row>
    <row r="2548" spans="1:5" x14ac:dyDescent="0.3">
      <c r="A2548" s="6" t="s">
        <v>3120</v>
      </c>
      <c r="B2548" s="16" t="s">
        <v>439</v>
      </c>
      <c r="C2548" s="16" t="s">
        <v>4897</v>
      </c>
      <c r="D2548" s="16">
        <v>13.37</v>
      </c>
      <c r="E2548" s="16">
        <v>720.24</v>
      </c>
    </row>
    <row r="2549" spans="1:5" x14ac:dyDescent="0.3">
      <c r="A2549" s="6" t="s">
        <v>3120</v>
      </c>
      <c r="B2549" s="16" t="s">
        <v>364</v>
      </c>
      <c r="C2549" s="16" t="s">
        <v>4101</v>
      </c>
      <c r="D2549" s="16">
        <v>12.46</v>
      </c>
      <c r="E2549" s="16">
        <v>784.09</v>
      </c>
    </row>
    <row r="2550" spans="1:5" x14ac:dyDescent="0.3">
      <c r="A2550" s="6" t="s">
        <v>3120</v>
      </c>
      <c r="B2550" s="16" t="s">
        <v>364</v>
      </c>
      <c r="C2550" s="16" t="s">
        <v>4898</v>
      </c>
      <c r="D2550" s="16">
        <v>12.95</v>
      </c>
      <c r="E2550" s="16">
        <v>856.88</v>
      </c>
    </row>
    <row r="2551" spans="1:5" x14ac:dyDescent="0.3">
      <c r="A2551" s="6" t="s">
        <v>3120</v>
      </c>
      <c r="B2551" s="16" t="s">
        <v>364</v>
      </c>
      <c r="C2551" s="16" t="s">
        <v>365</v>
      </c>
      <c r="D2551" s="16">
        <v>13.71</v>
      </c>
      <c r="E2551" s="16">
        <v>986.01</v>
      </c>
    </row>
    <row r="2552" spans="1:5" x14ac:dyDescent="0.3">
      <c r="A2552" s="6" t="s">
        <v>3120</v>
      </c>
      <c r="B2552" s="16" t="s">
        <v>364</v>
      </c>
      <c r="C2552" s="16" t="s">
        <v>450</v>
      </c>
      <c r="D2552" s="16">
        <v>12.69</v>
      </c>
      <c r="E2552" s="16">
        <v>788.65</v>
      </c>
    </row>
    <row r="2553" spans="1:5" x14ac:dyDescent="0.3">
      <c r="A2553" s="6" t="s">
        <v>3120</v>
      </c>
      <c r="B2553" s="16" t="s">
        <v>364</v>
      </c>
      <c r="C2553" s="16" t="s">
        <v>4717</v>
      </c>
      <c r="D2553" s="16">
        <v>11.33</v>
      </c>
      <c r="E2553" s="16">
        <v>848.68</v>
      </c>
    </row>
    <row r="2554" spans="1:5" x14ac:dyDescent="0.3">
      <c r="A2554" s="6" t="s">
        <v>3137</v>
      </c>
      <c r="B2554" s="16" t="s">
        <v>4900</v>
      </c>
      <c r="C2554" s="16" t="s">
        <v>4901</v>
      </c>
      <c r="D2554" s="16">
        <v>24.39</v>
      </c>
      <c r="E2554" s="16">
        <v>1607.63</v>
      </c>
    </row>
    <row r="2555" spans="1:5" x14ac:dyDescent="0.3">
      <c r="A2555" s="6" t="s">
        <v>3137</v>
      </c>
      <c r="B2555" s="16" t="s">
        <v>4900</v>
      </c>
      <c r="C2555" s="16" t="s">
        <v>4902</v>
      </c>
      <c r="D2555" s="16">
        <v>24.41</v>
      </c>
      <c r="E2555" s="16">
        <v>1699.33</v>
      </c>
    </row>
    <row r="2556" spans="1:5" x14ac:dyDescent="0.3">
      <c r="A2556" s="6" t="s">
        <v>3138</v>
      </c>
      <c r="B2556" s="16" t="s">
        <v>430</v>
      </c>
      <c r="C2556" s="16" t="s">
        <v>4904</v>
      </c>
      <c r="D2556" s="16">
        <v>26.93</v>
      </c>
      <c r="E2556" s="16">
        <v>614.02</v>
      </c>
    </row>
    <row r="2557" spans="1:5" x14ac:dyDescent="0.3">
      <c r="A2557" s="6" t="s">
        <v>3138</v>
      </c>
      <c r="B2557" s="16" t="s">
        <v>430</v>
      </c>
      <c r="C2557" s="16" t="s">
        <v>1130</v>
      </c>
      <c r="D2557" s="16">
        <v>25.37</v>
      </c>
      <c r="E2557" s="16">
        <v>655.26</v>
      </c>
    </row>
    <row r="2558" spans="1:5" x14ac:dyDescent="0.3">
      <c r="A2558" s="6" t="s">
        <v>3138</v>
      </c>
      <c r="B2558" s="16" t="s">
        <v>430</v>
      </c>
      <c r="C2558" s="16" t="s">
        <v>1131</v>
      </c>
      <c r="D2558" s="16">
        <v>25.11</v>
      </c>
      <c r="E2558" s="16">
        <v>644.64</v>
      </c>
    </row>
    <row r="2559" spans="1:5" x14ac:dyDescent="0.3">
      <c r="A2559" s="6" t="s">
        <v>3138</v>
      </c>
      <c r="B2559" s="16" t="s">
        <v>430</v>
      </c>
      <c r="C2559" s="16" t="s">
        <v>1134</v>
      </c>
      <c r="D2559" s="16">
        <v>22.67</v>
      </c>
      <c r="E2559" s="16">
        <v>1259.83</v>
      </c>
    </row>
    <row r="2560" spans="1:5" x14ac:dyDescent="0.3">
      <c r="A2560" s="6" t="s">
        <v>3142</v>
      </c>
      <c r="B2560" s="16" t="s">
        <v>3931</v>
      </c>
      <c r="C2560" s="16" t="s">
        <v>4732</v>
      </c>
      <c r="D2560" s="16">
        <v>21.63</v>
      </c>
      <c r="E2560" s="16">
        <v>1863.5</v>
      </c>
    </row>
    <row r="2561" spans="1:5" x14ac:dyDescent="0.3">
      <c r="A2561" s="6" t="s">
        <v>3142</v>
      </c>
      <c r="B2561" s="16" t="s">
        <v>4636</v>
      </c>
      <c r="C2561" s="16" t="s">
        <v>4131</v>
      </c>
      <c r="D2561" s="16">
        <v>10.02</v>
      </c>
      <c r="E2561" s="16">
        <v>899.09</v>
      </c>
    </row>
    <row r="2562" spans="1:5" x14ac:dyDescent="0.3">
      <c r="A2562" s="6" t="s">
        <v>3142</v>
      </c>
      <c r="B2562" s="16" t="s">
        <v>4636</v>
      </c>
      <c r="C2562" s="16" t="s">
        <v>4687</v>
      </c>
      <c r="D2562" s="16">
        <v>9.4700000000000006</v>
      </c>
      <c r="E2562" s="16">
        <v>1445.57</v>
      </c>
    </row>
    <row r="2563" spans="1:5" x14ac:dyDescent="0.3">
      <c r="A2563" s="6" t="s">
        <v>3142</v>
      </c>
      <c r="B2563" s="16" t="s">
        <v>394</v>
      </c>
      <c r="C2563" s="16" t="s">
        <v>4905</v>
      </c>
      <c r="D2563" s="16">
        <v>10.15</v>
      </c>
      <c r="E2563" s="16">
        <v>729.92</v>
      </c>
    </row>
    <row r="2564" spans="1:5" x14ac:dyDescent="0.3">
      <c r="A2564" s="6" t="s">
        <v>3142</v>
      </c>
      <c r="B2564" s="16" t="s">
        <v>394</v>
      </c>
      <c r="C2564" s="16" t="s">
        <v>374</v>
      </c>
      <c r="D2564" s="16">
        <v>8.93</v>
      </c>
      <c r="E2564" s="16">
        <v>805.47</v>
      </c>
    </row>
    <row r="2565" spans="1:5" x14ac:dyDescent="0.3">
      <c r="A2565" s="6" t="s">
        <v>3142</v>
      </c>
      <c r="B2565" s="16" t="s">
        <v>364</v>
      </c>
      <c r="C2565" s="16" t="s">
        <v>4135</v>
      </c>
      <c r="D2565" s="16">
        <v>11.01</v>
      </c>
      <c r="E2565" s="16">
        <v>770.14</v>
      </c>
    </row>
    <row r="2566" spans="1:5" x14ac:dyDescent="0.3">
      <c r="A2566" s="6" t="s">
        <v>3142</v>
      </c>
      <c r="B2566" s="16" t="s">
        <v>364</v>
      </c>
      <c r="C2566" s="16" t="s">
        <v>4101</v>
      </c>
      <c r="D2566" s="16">
        <v>12.46</v>
      </c>
      <c r="E2566" s="16">
        <v>784.09</v>
      </c>
    </row>
    <row r="2567" spans="1:5" x14ac:dyDescent="0.3">
      <c r="A2567" s="6" t="s">
        <v>3142</v>
      </c>
      <c r="B2567" s="16" t="s">
        <v>364</v>
      </c>
      <c r="C2567" s="16" t="s">
        <v>4898</v>
      </c>
      <c r="D2567" s="16">
        <v>12.95</v>
      </c>
      <c r="E2567" s="16">
        <v>856.88</v>
      </c>
    </row>
    <row r="2568" spans="1:5" x14ac:dyDescent="0.3">
      <c r="A2568" s="6" t="s">
        <v>3142</v>
      </c>
      <c r="B2568" s="16" t="s">
        <v>364</v>
      </c>
      <c r="C2568" s="16" t="s">
        <v>365</v>
      </c>
      <c r="D2568" s="16">
        <v>13.71</v>
      </c>
      <c r="E2568" s="16">
        <v>986.01</v>
      </c>
    </row>
    <row r="2569" spans="1:5" x14ac:dyDescent="0.3">
      <c r="A2569" s="6" t="s">
        <v>3142</v>
      </c>
      <c r="B2569" s="16" t="s">
        <v>364</v>
      </c>
      <c r="C2569" s="16" t="s">
        <v>4716</v>
      </c>
      <c r="D2569" s="16">
        <v>12.19</v>
      </c>
      <c r="E2569" s="16">
        <v>881.3</v>
      </c>
    </row>
    <row r="2570" spans="1:5" x14ac:dyDescent="0.3">
      <c r="A2570" s="6" t="s">
        <v>3142</v>
      </c>
      <c r="B2570" s="16" t="s">
        <v>439</v>
      </c>
      <c r="C2570" s="16" t="s">
        <v>4897</v>
      </c>
      <c r="D2570" s="16">
        <v>13.37</v>
      </c>
      <c r="E2570" s="16">
        <v>720.24</v>
      </c>
    </row>
    <row r="2571" spans="1:5" x14ac:dyDescent="0.3">
      <c r="A2571" s="6" t="s">
        <v>3142</v>
      </c>
      <c r="B2571" s="16" t="s">
        <v>396</v>
      </c>
      <c r="C2571" s="16" t="s">
        <v>4710</v>
      </c>
      <c r="D2571" s="16">
        <v>14.25</v>
      </c>
      <c r="E2571" s="16">
        <v>818.16</v>
      </c>
    </row>
    <row r="2572" spans="1:5" x14ac:dyDescent="0.3">
      <c r="A2572" s="6" t="s">
        <v>3142</v>
      </c>
      <c r="B2572" s="16" t="s">
        <v>396</v>
      </c>
      <c r="C2572" s="16" t="s">
        <v>4463</v>
      </c>
      <c r="D2572" s="16">
        <v>16.8</v>
      </c>
      <c r="E2572" s="16">
        <v>522.19000000000005</v>
      </c>
    </row>
    <row r="2573" spans="1:5" x14ac:dyDescent="0.3">
      <c r="A2573" s="6" t="s">
        <v>3142</v>
      </c>
      <c r="B2573" s="16" t="s">
        <v>491</v>
      </c>
      <c r="C2573" s="16" t="s">
        <v>1659</v>
      </c>
      <c r="D2573" s="16">
        <v>27.76</v>
      </c>
      <c r="E2573" s="16">
        <v>714.89</v>
      </c>
    </row>
    <row r="2574" spans="1:5" x14ac:dyDescent="0.3">
      <c r="A2574" s="6" t="s">
        <v>3142</v>
      </c>
      <c r="B2574" s="16" t="s">
        <v>522</v>
      </c>
      <c r="C2574" s="16" t="s">
        <v>4906</v>
      </c>
      <c r="D2574" s="16">
        <v>22.69</v>
      </c>
      <c r="E2574" s="16">
        <v>1036.46</v>
      </c>
    </row>
    <row r="2575" spans="1:5" x14ac:dyDescent="0.3">
      <c r="A2575" s="6" t="s">
        <v>3142</v>
      </c>
      <c r="B2575" s="16" t="s">
        <v>522</v>
      </c>
      <c r="C2575" s="16" t="s">
        <v>1631</v>
      </c>
      <c r="D2575" s="16">
        <v>21.59</v>
      </c>
      <c r="E2575" s="16">
        <v>917.71</v>
      </c>
    </row>
    <row r="2576" spans="1:5" x14ac:dyDescent="0.3">
      <c r="A2576" s="6" t="s">
        <v>3142</v>
      </c>
      <c r="B2576" s="16" t="s">
        <v>1895</v>
      </c>
      <c r="C2576" s="16" t="s">
        <v>1896</v>
      </c>
      <c r="D2576" s="16">
        <v>23.74</v>
      </c>
      <c r="E2576" s="16">
        <v>1005.38</v>
      </c>
    </row>
    <row r="2577" spans="1:5" x14ac:dyDescent="0.3">
      <c r="A2577" s="6" t="s">
        <v>3142</v>
      </c>
      <c r="B2577" s="16" t="s">
        <v>509</v>
      </c>
      <c r="C2577" s="16" t="s">
        <v>3888</v>
      </c>
      <c r="D2577" s="16">
        <v>24.69</v>
      </c>
      <c r="E2577" s="16">
        <v>1203.03</v>
      </c>
    </row>
    <row r="2578" spans="1:5" x14ac:dyDescent="0.3">
      <c r="A2578" s="6" t="s">
        <v>3142</v>
      </c>
      <c r="B2578" s="16" t="s">
        <v>509</v>
      </c>
      <c r="C2578" s="16" t="s">
        <v>511</v>
      </c>
      <c r="D2578" s="16">
        <v>23.71</v>
      </c>
      <c r="E2578" s="16">
        <v>989.34</v>
      </c>
    </row>
    <row r="2579" spans="1:5" x14ac:dyDescent="0.3">
      <c r="A2579" s="6" t="s">
        <v>3142</v>
      </c>
      <c r="B2579" s="16" t="s">
        <v>505</v>
      </c>
      <c r="C2579" s="16" t="s">
        <v>507</v>
      </c>
      <c r="D2579" s="16">
        <v>19.55</v>
      </c>
      <c r="E2579" s="16">
        <v>832.95</v>
      </c>
    </row>
    <row r="2580" spans="1:5" x14ac:dyDescent="0.3">
      <c r="A2580" s="6" t="s">
        <v>3142</v>
      </c>
      <c r="B2580" s="16" t="s">
        <v>505</v>
      </c>
      <c r="C2580" s="16" t="s">
        <v>1892</v>
      </c>
      <c r="D2580" s="16">
        <v>20.65</v>
      </c>
      <c r="E2580" s="16">
        <v>799.6</v>
      </c>
    </row>
    <row r="2581" spans="1:5" x14ac:dyDescent="0.3">
      <c r="A2581" s="6" t="s">
        <v>3142</v>
      </c>
      <c r="B2581" s="16" t="s">
        <v>505</v>
      </c>
      <c r="C2581" s="16" t="s">
        <v>4907</v>
      </c>
      <c r="D2581" s="16">
        <v>21.53</v>
      </c>
      <c r="E2581" s="16">
        <v>467.44</v>
      </c>
    </row>
    <row r="2582" spans="1:5" x14ac:dyDescent="0.3">
      <c r="A2582" s="6" t="s">
        <v>3142</v>
      </c>
      <c r="B2582" s="16" t="s">
        <v>596</v>
      </c>
      <c r="C2582" s="16" t="s">
        <v>597</v>
      </c>
      <c r="D2582" s="16">
        <v>22.37</v>
      </c>
      <c r="E2582" s="16">
        <v>666.64</v>
      </c>
    </row>
    <row r="2583" spans="1:5" x14ac:dyDescent="0.3">
      <c r="A2583" s="6" t="s">
        <v>3142</v>
      </c>
      <c r="B2583" s="16" t="s">
        <v>1888</v>
      </c>
      <c r="C2583" s="16" t="s">
        <v>1890</v>
      </c>
      <c r="D2583" s="16">
        <v>23.29</v>
      </c>
      <c r="E2583" s="16">
        <v>461.9</v>
      </c>
    </row>
    <row r="2584" spans="1:5" x14ac:dyDescent="0.3">
      <c r="A2584" s="6" t="s">
        <v>3142</v>
      </c>
      <c r="B2584" s="16" t="s">
        <v>4908</v>
      </c>
      <c r="C2584" s="16" t="s">
        <v>4909</v>
      </c>
      <c r="D2584" s="16">
        <v>21.53</v>
      </c>
      <c r="E2584" s="16">
        <v>417.36</v>
      </c>
    </row>
    <row r="2585" spans="1:5" x14ac:dyDescent="0.3">
      <c r="A2585" s="6" t="s">
        <v>3142</v>
      </c>
      <c r="B2585" s="16" t="s">
        <v>4908</v>
      </c>
      <c r="C2585" s="16" t="s">
        <v>4910</v>
      </c>
      <c r="D2585" s="16">
        <v>20.2</v>
      </c>
      <c r="E2585" s="16">
        <v>135.71</v>
      </c>
    </row>
    <row r="2586" spans="1:5" x14ac:dyDescent="0.3">
      <c r="A2586" s="6" t="s">
        <v>3142</v>
      </c>
      <c r="B2586" s="16" t="s">
        <v>4908</v>
      </c>
      <c r="C2586" s="16" t="s">
        <v>4911</v>
      </c>
      <c r="D2586" s="16">
        <v>20.43</v>
      </c>
      <c r="E2586" s="16">
        <v>279.32</v>
      </c>
    </row>
    <row r="2587" spans="1:5" x14ac:dyDescent="0.3">
      <c r="A2587" s="6" t="s">
        <v>3142</v>
      </c>
      <c r="B2587" s="16" t="s">
        <v>4908</v>
      </c>
      <c r="C2587" s="16" t="s">
        <v>4912</v>
      </c>
      <c r="D2587" s="16">
        <v>20.62</v>
      </c>
      <c r="E2587" s="16">
        <v>171.43</v>
      </c>
    </row>
    <row r="2588" spans="1:5" x14ac:dyDescent="0.3">
      <c r="A2588" s="6" t="s">
        <v>3142</v>
      </c>
      <c r="B2588" s="16" t="s">
        <v>502</v>
      </c>
      <c r="C2588" s="16" t="s">
        <v>4913</v>
      </c>
      <c r="D2588" s="16">
        <v>18.71</v>
      </c>
      <c r="E2588" s="16">
        <v>230.37</v>
      </c>
    </row>
    <row r="2589" spans="1:5" x14ac:dyDescent="0.3">
      <c r="A2589" s="6" t="s">
        <v>3142</v>
      </c>
      <c r="B2589" s="16" t="s">
        <v>502</v>
      </c>
      <c r="C2589" s="16" t="s">
        <v>664</v>
      </c>
      <c r="D2589" s="16">
        <v>17.059999999999999</v>
      </c>
      <c r="E2589" s="16">
        <v>360.32</v>
      </c>
    </row>
    <row r="2590" spans="1:5" x14ac:dyDescent="0.3">
      <c r="A2590" s="6" t="s">
        <v>3142</v>
      </c>
      <c r="B2590" s="16" t="s">
        <v>502</v>
      </c>
      <c r="C2590" s="16" t="s">
        <v>534</v>
      </c>
      <c r="D2590" s="16">
        <v>16.579999999999998</v>
      </c>
      <c r="E2590" s="16">
        <v>568.13</v>
      </c>
    </row>
    <row r="2591" spans="1:5" x14ac:dyDescent="0.3">
      <c r="A2591" s="6" t="s">
        <v>3142</v>
      </c>
      <c r="B2591" s="16" t="s">
        <v>502</v>
      </c>
      <c r="C2591" s="16" t="s">
        <v>4914</v>
      </c>
      <c r="D2591" s="16">
        <v>16.66</v>
      </c>
      <c r="E2591" s="16">
        <v>559.80999999999995</v>
      </c>
    </row>
    <row r="2592" spans="1:5" x14ac:dyDescent="0.3">
      <c r="A2592" s="6" t="s">
        <v>3142</v>
      </c>
      <c r="B2592" s="16" t="s">
        <v>502</v>
      </c>
      <c r="C2592" s="16" t="s">
        <v>503</v>
      </c>
      <c r="D2592" s="16">
        <v>18.59</v>
      </c>
      <c r="E2592" s="16">
        <v>866.85</v>
      </c>
    </row>
    <row r="2593" spans="1:5" x14ac:dyDescent="0.3">
      <c r="A2593" s="6" t="s">
        <v>3142</v>
      </c>
      <c r="B2593" s="16" t="s">
        <v>502</v>
      </c>
      <c r="C2593" s="16" t="s">
        <v>4915</v>
      </c>
      <c r="D2593" s="16">
        <v>17.5</v>
      </c>
      <c r="E2593" s="16">
        <v>654.82000000000005</v>
      </c>
    </row>
    <row r="2594" spans="1:5" x14ac:dyDescent="0.3">
      <c r="A2594" s="6" t="s">
        <v>3142</v>
      </c>
      <c r="B2594" s="16" t="s">
        <v>502</v>
      </c>
      <c r="C2594" s="16" t="s">
        <v>595</v>
      </c>
      <c r="D2594" s="16">
        <v>18.04</v>
      </c>
      <c r="E2594" s="16">
        <v>735.57</v>
      </c>
    </row>
    <row r="2595" spans="1:5" x14ac:dyDescent="0.3">
      <c r="A2595" s="6" t="s">
        <v>3142</v>
      </c>
      <c r="B2595" s="16" t="s">
        <v>502</v>
      </c>
      <c r="C2595" s="16" t="s">
        <v>504</v>
      </c>
      <c r="D2595" s="16">
        <v>21</v>
      </c>
      <c r="E2595" s="16">
        <v>516.27</v>
      </c>
    </row>
    <row r="2596" spans="1:5" x14ac:dyDescent="0.3">
      <c r="A2596" s="6" t="s">
        <v>3142</v>
      </c>
      <c r="B2596" s="16" t="s">
        <v>421</v>
      </c>
      <c r="C2596" s="16" t="s">
        <v>1143</v>
      </c>
      <c r="D2596" s="16">
        <v>11.8</v>
      </c>
      <c r="E2596" s="16">
        <v>365.05</v>
      </c>
    </row>
    <row r="2597" spans="1:5" x14ac:dyDescent="0.3">
      <c r="A2597" s="6" t="s">
        <v>3142</v>
      </c>
      <c r="B2597" s="16" t="s">
        <v>421</v>
      </c>
      <c r="C2597" s="16" t="s">
        <v>1144</v>
      </c>
      <c r="D2597" s="16">
        <v>10.33</v>
      </c>
      <c r="E2597" s="16">
        <v>505.14</v>
      </c>
    </row>
    <row r="2598" spans="1:5" x14ac:dyDescent="0.3">
      <c r="A2598" s="6" t="s">
        <v>3142</v>
      </c>
      <c r="B2598" s="16" t="s">
        <v>421</v>
      </c>
      <c r="C2598" s="16" t="s">
        <v>1145</v>
      </c>
      <c r="D2598" s="16">
        <v>11.71</v>
      </c>
      <c r="E2598" s="16">
        <v>632.25</v>
      </c>
    </row>
    <row r="2599" spans="1:5" x14ac:dyDescent="0.3">
      <c r="A2599" s="6" t="s">
        <v>3142</v>
      </c>
      <c r="B2599" s="16" t="s">
        <v>935</v>
      </c>
      <c r="C2599" s="16" t="s">
        <v>942</v>
      </c>
      <c r="D2599" s="16">
        <v>20.190000000000001</v>
      </c>
      <c r="E2599" s="16">
        <v>644.84</v>
      </c>
    </row>
    <row r="2600" spans="1:5" x14ac:dyDescent="0.3">
      <c r="A2600" s="6" t="s">
        <v>3142</v>
      </c>
      <c r="B2600" s="16" t="s">
        <v>935</v>
      </c>
      <c r="C2600" s="16" t="s">
        <v>935</v>
      </c>
      <c r="D2600" s="16">
        <v>16.600000000000001</v>
      </c>
      <c r="E2600" s="16">
        <v>1016.34</v>
      </c>
    </row>
    <row r="2601" spans="1:5" x14ac:dyDescent="0.3">
      <c r="A2601" s="6" t="s">
        <v>3142</v>
      </c>
      <c r="B2601" s="16" t="s">
        <v>945</v>
      </c>
      <c r="C2601" s="16" t="s">
        <v>977</v>
      </c>
      <c r="D2601" s="16">
        <v>16.309999999999999</v>
      </c>
      <c r="E2601" s="16">
        <v>465.58</v>
      </c>
    </row>
    <row r="2602" spans="1:5" x14ac:dyDescent="0.3">
      <c r="A2602" s="6" t="s">
        <v>3142</v>
      </c>
      <c r="B2602" s="16" t="s">
        <v>943</v>
      </c>
      <c r="C2602" s="16" t="s">
        <v>4916</v>
      </c>
      <c r="D2602" s="16">
        <v>21.47</v>
      </c>
      <c r="E2602" s="16">
        <v>269.49</v>
      </c>
    </row>
    <row r="2603" spans="1:5" x14ac:dyDescent="0.3">
      <c r="A2603" s="6" t="s">
        <v>3142</v>
      </c>
      <c r="B2603" s="16" t="s">
        <v>460</v>
      </c>
      <c r="C2603" s="16" t="s">
        <v>4656</v>
      </c>
      <c r="D2603" s="16">
        <v>16.5</v>
      </c>
      <c r="E2603" s="16">
        <v>265.18</v>
      </c>
    </row>
    <row r="2604" spans="1:5" x14ac:dyDescent="0.3">
      <c r="A2604" s="6" t="s">
        <v>3142</v>
      </c>
      <c r="B2604" s="16" t="s">
        <v>460</v>
      </c>
      <c r="C2604" s="16" t="s">
        <v>4657</v>
      </c>
      <c r="D2604" s="16">
        <v>19.3</v>
      </c>
      <c r="E2604" s="16">
        <v>331.72</v>
      </c>
    </row>
    <row r="2605" spans="1:5" x14ac:dyDescent="0.3">
      <c r="A2605" s="6" t="s">
        <v>3142</v>
      </c>
      <c r="B2605" s="16" t="s">
        <v>460</v>
      </c>
      <c r="C2605" s="16" t="s">
        <v>4658</v>
      </c>
      <c r="D2605" s="16">
        <v>18.29</v>
      </c>
      <c r="E2605" s="16">
        <v>305.31</v>
      </c>
    </row>
    <row r="2606" spans="1:5" x14ac:dyDescent="0.3">
      <c r="A2606" s="6" t="s">
        <v>3142</v>
      </c>
      <c r="B2606" s="16" t="s">
        <v>460</v>
      </c>
      <c r="C2606" s="16" t="s">
        <v>4917</v>
      </c>
      <c r="D2606" s="16">
        <v>17.559999999999999</v>
      </c>
      <c r="E2606" s="16">
        <v>310.64</v>
      </c>
    </row>
    <row r="2607" spans="1:5" x14ac:dyDescent="0.3">
      <c r="A2607" s="6" t="s">
        <v>3142</v>
      </c>
      <c r="B2607" s="16" t="s">
        <v>460</v>
      </c>
      <c r="C2607" s="16" t="s">
        <v>4234</v>
      </c>
      <c r="D2607" s="16">
        <v>17.13</v>
      </c>
      <c r="E2607" s="16">
        <v>341.63</v>
      </c>
    </row>
    <row r="2608" spans="1:5" x14ac:dyDescent="0.3">
      <c r="A2608" s="6" t="s">
        <v>3163</v>
      </c>
      <c r="B2608" s="16" t="s">
        <v>531</v>
      </c>
      <c r="C2608" s="16" t="s">
        <v>4918</v>
      </c>
      <c r="D2608" s="16">
        <v>26.98</v>
      </c>
      <c r="E2608" s="16">
        <v>512.58000000000004</v>
      </c>
    </row>
    <row r="2609" spans="1:5" x14ac:dyDescent="0.3">
      <c r="A2609" s="6" t="s">
        <v>3163</v>
      </c>
      <c r="B2609" s="16" t="s">
        <v>531</v>
      </c>
      <c r="C2609" s="16" t="s">
        <v>530</v>
      </c>
      <c r="D2609" s="16">
        <v>25.9</v>
      </c>
      <c r="E2609" s="16">
        <v>870.33</v>
      </c>
    </row>
    <row r="2610" spans="1:5" x14ac:dyDescent="0.3">
      <c r="A2610" s="6" t="s">
        <v>3163</v>
      </c>
      <c r="B2610" s="16" t="s">
        <v>522</v>
      </c>
      <c r="C2610" s="16" t="s">
        <v>4919</v>
      </c>
      <c r="D2610" s="16">
        <v>21.15</v>
      </c>
      <c r="E2610" s="16">
        <v>737.34</v>
      </c>
    </row>
    <row r="2611" spans="1:5" x14ac:dyDescent="0.3">
      <c r="A2611" s="6" t="s">
        <v>3163</v>
      </c>
      <c r="B2611" s="16" t="s">
        <v>522</v>
      </c>
      <c r="C2611" s="16" t="s">
        <v>1633</v>
      </c>
      <c r="D2611" s="16">
        <v>22.9</v>
      </c>
      <c r="E2611" s="16">
        <v>1083.3900000000001</v>
      </c>
    </row>
    <row r="2612" spans="1:5" x14ac:dyDescent="0.3">
      <c r="A2612" s="6" t="s">
        <v>3163</v>
      </c>
      <c r="B2612" s="16" t="s">
        <v>522</v>
      </c>
      <c r="C2612" s="16" t="s">
        <v>3887</v>
      </c>
      <c r="D2612" s="16">
        <v>21.61</v>
      </c>
      <c r="E2612" s="16">
        <v>814.83</v>
      </c>
    </row>
    <row r="2613" spans="1:5" x14ac:dyDescent="0.3">
      <c r="A2613" s="6" t="s">
        <v>3163</v>
      </c>
      <c r="B2613" s="16" t="s">
        <v>509</v>
      </c>
      <c r="C2613" s="16" t="s">
        <v>1894</v>
      </c>
      <c r="D2613" s="16">
        <v>23.61</v>
      </c>
      <c r="E2613" s="16">
        <v>1126.8</v>
      </c>
    </row>
    <row r="2614" spans="1:5" x14ac:dyDescent="0.3">
      <c r="A2614" s="6" t="s">
        <v>3163</v>
      </c>
      <c r="B2614" s="16" t="s">
        <v>515</v>
      </c>
      <c r="C2614" s="16" t="s">
        <v>495</v>
      </c>
      <c r="D2614" s="16">
        <v>21.95</v>
      </c>
      <c r="E2614" s="16">
        <v>922.82</v>
      </c>
    </row>
    <row r="2615" spans="1:5" x14ac:dyDescent="0.3">
      <c r="A2615" s="6" t="s">
        <v>3163</v>
      </c>
      <c r="B2615" s="16" t="s">
        <v>515</v>
      </c>
      <c r="C2615" s="16" t="s">
        <v>1682</v>
      </c>
      <c r="D2615" s="16">
        <v>22.59</v>
      </c>
      <c r="E2615" s="16">
        <v>707.08</v>
      </c>
    </row>
    <row r="2616" spans="1:5" x14ac:dyDescent="0.3">
      <c r="A2616" s="6" t="s">
        <v>3163</v>
      </c>
      <c r="B2616" s="16" t="s">
        <v>4908</v>
      </c>
      <c r="C2616" s="16" t="s">
        <v>4920</v>
      </c>
      <c r="D2616" s="16">
        <v>23.35</v>
      </c>
      <c r="E2616" s="16">
        <v>612.69000000000005</v>
      </c>
    </row>
    <row r="2617" spans="1:5" x14ac:dyDescent="0.3">
      <c r="A2617" s="6" t="s">
        <v>3163</v>
      </c>
      <c r="B2617" s="16" t="s">
        <v>4908</v>
      </c>
      <c r="C2617" s="16" t="s">
        <v>4921</v>
      </c>
      <c r="D2617" s="16">
        <v>22.68</v>
      </c>
      <c r="E2617" s="16">
        <v>531.98</v>
      </c>
    </row>
    <row r="2618" spans="1:5" x14ac:dyDescent="0.3">
      <c r="A2618" s="6" t="s">
        <v>3163</v>
      </c>
      <c r="B2618" s="16" t="s">
        <v>4908</v>
      </c>
      <c r="C2618" s="16" t="s">
        <v>4922</v>
      </c>
      <c r="D2618" s="16">
        <v>22.79</v>
      </c>
      <c r="E2618" s="16">
        <v>470.31</v>
      </c>
    </row>
    <row r="2619" spans="1:5" x14ac:dyDescent="0.3">
      <c r="A2619" s="6" t="s">
        <v>3163</v>
      </c>
      <c r="B2619" s="16" t="s">
        <v>4908</v>
      </c>
      <c r="C2619" s="16" t="s">
        <v>4909</v>
      </c>
      <c r="D2619" s="16">
        <v>21.53</v>
      </c>
      <c r="E2619" s="16">
        <v>417.36</v>
      </c>
    </row>
    <row r="2620" spans="1:5" x14ac:dyDescent="0.3">
      <c r="A2620" s="6" t="s">
        <v>3163</v>
      </c>
      <c r="B2620" s="16" t="s">
        <v>4908</v>
      </c>
      <c r="C2620" s="16" t="s">
        <v>4911</v>
      </c>
      <c r="D2620" s="16">
        <v>20.43</v>
      </c>
      <c r="E2620" s="16">
        <v>279.32</v>
      </c>
    </row>
    <row r="2621" spans="1:5" x14ac:dyDescent="0.3">
      <c r="A2621" s="6" t="s">
        <v>3163</v>
      </c>
      <c r="B2621" s="16" t="s">
        <v>4908</v>
      </c>
      <c r="C2621" s="16" t="s">
        <v>4912</v>
      </c>
      <c r="D2621" s="16">
        <v>20.62</v>
      </c>
      <c r="E2621" s="16">
        <v>171.43</v>
      </c>
    </row>
    <row r="2622" spans="1:5" x14ac:dyDescent="0.3">
      <c r="A2622" s="6" t="s">
        <v>3163</v>
      </c>
      <c r="B2622" s="16" t="s">
        <v>1888</v>
      </c>
      <c r="C2622" s="16" t="s">
        <v>495</v>
      </c>
      <c r="D2622" s="16">
        <v>22.18</v>
      </c>
      <c r="E2622" s="16">
        <v>402.78</v>
      </c>
    </row>
    <row r="2623" spans="1:5" x14ac:dyDescent="0.3">
      <c r="A2623" s="6" t="s">
        <v>3163</v>
      </c>
      <c r="B2623" s="16" t="s">
        <v>1888</v>
      </c>
      <c r="C2623" s="16" t="s">
        <v>4923</v>
      </c>
      <c r="D2623" s="16">
        <v>22.07</v>
      </c>
      <c r="E2623" s="16">
        <v>363.23</v>
      </c>
    </row>
    <row r="2624" spans="1:5" x14ac:dyDescent="0.3">
      <c r="A2624" s="6" t="s">
        <v>3163</v>
      </c>
      <c r="B2624" s="16" t="s">
        <v>502</v>
      </c>
      <c r="C2624" s="16" t="s">
        <v>504</v>
      </c>
      <c r="D2624" s="16">
        <v>21</v>
      </c>
      <c r="E2624" s="16">
        <v>516.27</v>
      </c>
    </row>
    <row r="2625" spans="1:5" x14ac:dyDescent="0.3">
      <c r="A2625" s="6" t="s">
        <v>3163</v>
      </c>
      <c r="B2625" s="16" t="s">
        <v>502</v>
      </c>
      <c r="C2625" s="16" t="s">
        <v>4924</v>
      </c>
      <c r="D2625" s="16">
        <v>17.5</v>
      </c>
      <c r="E2625" s="16">
        <v>654.82000000000005</v>
      </c>
    </row>
    <row r="2626" spans="1:5" x14ac:dyDescent="0.3">
      <c r="A2626" s="6" t="s">
        <v>3163</v>
      </c>
      <c r="B2626" s="16" t="s">
        <v>502</v>
      </c>
      <c r="C2626" s="16" t="s">
        <v>1683</v>
      </c>
      <c r="D2626" s="16">
        <v>19.170000000000002</v>
      </c>
      <c r="E2626" s="16">
        <v>487.22</v>
      </c>
    </row>
    <row r="2627" spans="1:5" x14ac:dyDescent="0.3">
      <c r="A2627" s="6" t="s">
        <v>3163</v>
      </c>
      <c r="B2627" s="16" t="s">
        <v>502</v>
      </c>
      <c r="C2627" s="16" t="s">
        <v>4914</v>
      </c>
      <c r="D2627" s="16">
        <v>16.66</v>
      </c>
      <c r="E2627" s="16">
        <v>559.80999999999995</v>
      </c>
    </row>
    <row r="2628" spans="1:5" x14ac:dyDescent="0.3">
      <c r="A2628" s="6" t="s">
        <v>3163</v>
      </c>
      <c r="B2628" s="16" t="s">
        <v>502</v>
      </c>
      <c r="C2628" s="16" t="s">
        <v>534</v>
      </c>
      <c r="D2628" s="16">
        <v>16.579999999999998</v>
      </c>
      <c r="E2628" s="16">
        <v>568.13</v>
      </c>
    </row>
    <row r="2629" spans="1:5" x14ac:dyDescent="0.3">
      <c r="A2629" s="6" t="s">
        <v>3330</v>
      </c>
      <c r="B2629" s="16" t="s">
        <v>4099</v>
      </c>
      <c r="C2629" s="16" t="s">
        <v>4926</v>
      </c>
      <c r="D2629" s="16">
        <v>6.16</v>
      </c>
      <c r="E2629" s="16">
        <v>1164.72</v>
      </c>
    </row>
    <row r="2630" spans="1:5" x14ac:dyDescent="0.3">
      <c r="A2630" s="6" t="s">
        <v>3330</v>
      </c>
      <c r="B2630" s="16" t="s">
        <v>4099</v>
      </c>
      <c r="C2630" s="16" t="s">
        <v>4313</v>
      </c>
      <c r="D2630" s="16">
        <v>9.69</v>
      </c>
      <c r="E2630" s="16">
        <v>1360.02</v>
      </c>
    </row>
    <row r="2631" spans="1:5" x14ac:dyDescent="0.3">
      <c r="A2631" s="6" t="s">
        <v>3330</v>
      </c>
      <c r="B2631" s="16" t="s">
        <v>4099</v>
      </c>
      <c r="C2631" s="16" t="s">
        <v>4927</v>
      </c>
      <c r="D2631" s="16">
        <v>11.61</v>
      </c>
      <c r="E2631" s="16">
        <v>1297.22</v>
      </c>
    </row>
    <row r="2632" spans="1:5" x14ac:dyDescent="0.3">
      <c r="A2632" s="6" t="s">
        <v>3330</v>
      </c>
      <c r="B2632" s="16" t="s">
        <v>4099</v>
      </c>
      <c r="C2632" s="16" t="s">
        <v>4928</v>
      </c>
      <c r="D2632" s="16">
        <v>11.08</v>
      </c>
      <c r="E2632" s="16">
        <v>1444.71</v>
      </c>
    </row>
    <row r="2633" spans="1:5" x14ac:dyDescent="0.3">
      <c r="A2633" s="6" t="s">
        <v>3330</v>
      </c>
      <c r="B2633" s="16" t="s">
        <v>4099</v>
      </c>
      <c r="C2633" s="16" t="s">
        <v>4929</v>
      </c>
      <c r="D2633" s="16">
        <v>12.15</v>
      </c>
      <c r="E2633" s="16">
        <v>1764.93</v>
      </c>
    </row>
    <row r="2634" spans="1:5" x14ac:dyDescent="0.3">
      <c r="A2634" s="6" t="s">
        <v>3330</v>
      </c>
      <c r="B2634" s="16" t="s">
        <v>4099</v>
      </c>
      <c r="C2634" s="16" t="s">
        <v>4930</v>
      </c>
      <c r="D2634" s="16">
        <v>14.34</v>
      </c>
      <c r="E2634" s="16">
        <v>1364.07</v>
      </c>
    </row>
    <row r="2635" spans="1:5" x14ac:dyDescent="0.3">
      <c r="A2635" s="6" t="s">
        <v>3330</v>
      </c>
      <c r="B2635" s="16" t="s">
        <v>4099</v>
      </c>
      <c r="C2635" s="16" t="s">
        <v>4931</v>
      </c>
      <c r="D2635" s="16">
        <v>13.94</v>
      </c>
      <c r="E2635" s="16">
        <v>1914.56</v>
      </c>
    </row>
    <row r="2636" spans="1:5" x14ac:dyDescent="0.3">
      <c r="A2636" s="6" t="s">
        <v>3330</v>
      </c>
      <c r="B2636" s="16" t="s">
        <v>4099</v>
      </c>
      <c r="C2636" s="16" t="s">
        <v>4932</v>
      </c>
      <c r="D2636" s="16">
        <v>13.02</v>
      </c>
      <c r="E2636" s="16">
        <v>2299.19</v>
      </c>
    </row>
    <row r="2637" spans="1:5" x14ac:dyDescent="0.3">
      <c r="A2637" s="6" t="s">
        <v>3330</v>
      </c>
      <c r="B2637" s="16" t="s">
        <v>4099</v>
      </c>
      <c r="C2637" s="16" t="s">
        <v>4933</v>
      </c>
      <c r="D2637" s="16">
        <v>11.87</v>
      </c>
      <c r="E2637" s="16">
        <v>1809.46</v>
      </c>
    </row>
    <row r="2638" spans="1:5" x14ac:dyDescent="0.3">
      <c r="A2638" s="6" t="s">
        <v>3330</v>
      </c>
      <c r="B2638" s="16" t="s">
        <v>4099</v>
      </c>
      <c r="C2638" s="16" t="s">
        <v>4934</v>
      </c>
      <c r="D2638" s="16">
        <v>14.94</v>
      </c>
      <c r="E2638" s="16">
        <v>2130.94</v>
      </c>
    </row>
    <row r="2639" spans="1:5" x14ac:dyDescent="0.3">
      <c r="A2639" s="6" t="s">
        <v>3330</v>
      </c>
      <c r="B2639" s="16" t="s">
        <v>4099</v>
      </c>
      <c r="C2639" s="16" t="s">
        <v>4935</v>
      </c>
      <c r="D2639" s="16">
        <v>14.93</v>
      </c>
      <c r="E2639" s="16">
        <v>1821.66</v>
      </c>
    </row>
    <row r="2640" spans="1:5" x14ac:dyDescent="0.3">
      <c r="A2640" s="6" t="s">
        <v>3330</v>
      </c>
      <c r="B2640" s="16" t="s">
        <v>4099</v>
      </c>
      <c r="C2640" s="16" t="s">
        <v>4936</v>
      </c>
      <c r="D2640" s="16">
        <v>15.15</v>
      </c>
      <c r="E2640" s="16">
        <v>2113.06</v>
      </c>
    </row>
    <row r="2641" spans="1:5" x14ac:dyDescent="0.3">
      <c r="A2641" s="6" t="s">
        <v>3330</v>
      </c>
      <c r="B2641" s="16" t="s">
        <v>4099</v>
      </c>
      <c r="C2641" s="16" t="s">
        <v>4937</v>
      </c>
      <c r="D2641" s="16">
        <v>13.36</v>
      </c>
      <c r="E2641" s="16">
        <v>1775.53</v>
      </c>
    </row>
    <row r="2642" spans="1:5" x14ac:dyDescent="0.3">
      <c r="A2642" s="6" t="s">
        <v>3330</v>
      </c>
      <c r="B2642" s="16" t="s">
        <v>4099</v>
      </c>
      <c r="C2642" s="16" t="s">
        <v>4938</v>
      </c>
      <c r="D2642" s="16">
        <v>14.42</v>
      </c>
      <c r="E2642" s="16">
        <v>1610.62</v>
      </c>
    </row>
    <row r="2643" spans="1:5" x14ac:dyDescent="0.3">
      <c r="A2643" s="6" t="s">
        <v>3330</v>
      </c>
      <c r="B2643" s="16" t="s">
        <v>4099</v>
      </c>
      <c r="C2643" s="16" t="s">
        <v>4939</v>
      </c>
      <c r="D2643" s="16">
        <v>15.24</v>
      </c>
      <c r="E2643" s="16">
        <v>1817.06</v>
      </c>
    </row>
    <row r="2644" spans="1:5" x14ac:dyDescent="0.3">
      <c r="A2644" s="6" t="s">
        <v>3330</v>
      </c>
      <c r="B2644" s="16" t="s">
        <v>4099</v>
      </c>
      <c r="C2644" s="16" t="s">
        <v>4940</v>
      </c>
      <c r="D2644" s="16">
        <v>15.28</v>
      </c>
      <c r="E2644" s="16">
        <v>2207.5</v>
      </c>
    </row>
    <row r="2645" spans="1:5" x14ac:dyDescent="0.3">
      <c r="A2645" s="6" t="s">
        <v>3330</v>
      </c>
      <c r="B2645" s="16" t="s">
        <v>4099</v>
      </c>
      <c r="C2645" s="16" t="s">
        <v>4941</v>
      </c>
      <c r="D2645" s="16">
        <v>17.989999999999998</v>
      </c>
      <c r="E2645" s="16">
        <v>2620.2399999999998</v>
      </c>
    </row>
    <row r="2646" spans="1:5" x14ac:dyDescent="0.3">
      <c r="A2646" s="6" t="s">
        <v>3393</v>
      </c>
      <c r="B2646" s="16" t="s">
        <v>1839</v>
      </c>
      <c r="C2646" s="16" t="s">
        <v>1842</v>
      </c>
      <c r="D2646" s="16">
        <v>25.58</v>
      </c>
      <c r="E2646" s="16">
        <v>416.81</v>
      </c>
    </row>
    <row r="2647" spans="1:5" x14ac:dyDescent="0.3">
      <c r="A2647" s="6" t="s">
        <v>3393</v>
      </c>
      <c r="B2647" s="16" t="s">
        <v>472</v>
      </c>
      <c r="C2647" s="16" t="s">
        <v>4197</v>
      </c>
      <c r="D2647" s="16">
        <v>12.04</v>
      </c>
      <c r="E2647" s="16">
        <v>999.24</v>
      </c>
    </row>
    <row r="2648" spans="1:5" x14ac:dyDescent="0.3">
      <c r="A2648" s="6" t="s">
        <v>3393</v>
      </c>
      <c r="B2648" s="16" t="s">
        <v>472</v>
      </c>
      <c r="C2648" s="16" t="s">
        <v>4942</v>
      </c>
      <c r="D2648" s="16">
        <v>11.07</v>
      </c>
      <c r="E2648" s="16">
        <v>1067.31</v>
      </c>
    </row>
    <row r="2649" spans="1:5" x14ac:dyDescent="0.3">
      <c r="A2649" s="6" t="s">
        <v>3393</v>
      </c>
      <c r="B2649" s="16" t="s">
        <v>472</v>
      </c>
      <c r="C2649" s="16" t="s">
        <v>4195</v>
      </c>
      <c r="D2649" s="16">
        <v>10.28</v>
      </c>
      <c r="E2649" s="16">
        <v>1285.75</v>
      </c>
    </row>
    <row r="2650" spans="1:5" x14ac:dyDescent="0.3">
      <c r="A2650" s="6" t="s">
        <v>3393</v>
      </c>
      <c r="B2650" s="16" t="s">
        <v>472</v>
      </c>
      <c r="C2650" s="16" t="s">
        <v>4352</v>
      </c>
      <c r="D2650" s="16">
        <v>12.41</v>
      </c>
      <c r="E2650" s="16">
        <v>476</v>
      </c>
    </row>
    <row r="2651" spans="1:5" x14ac:dyDescent="0.3">
      <c r="A2651" s="6" t="s">
        <v>3393</v>
      </c>
      <c r="B2651" s="16" t="s">
        <v>467</v>
      </c>
      <c r="C2651" s="16" t="s">
        <v>4193</v>
      </c>
      <c r="D2651" s="16">
        <v>11.38</v>
      </c>
      <c r="E2651" s="16">
        <v>912.62</v>
      </c>
    </row>
    <row r="2652" spans="1:5" x14ac:dyDescent="0.3">
      <c r="A2652" s="6" t="s">
        <v>3393</v>
      </c>
      <c r="B2652" s="16" t="s">
        <v>467</v>
      </c>
      <c r="C2652" s="16" t="s">
        <v>4943</v>
      </c>
      <c r="D2652" s="16">
        <v>12.07</v>
      </c>
      <c r="E2652" s="16">
        <v>1068.07</v>
      </c>
    </row>
    <row r="2653" spans="1:5" x14ac:dyDescent="0.3">
      <c r="A2653" s="6" t="s">
        <v>3393</v>
      </c>
      <c r="B2653" s="16" t="s">
        <v>467</v>
      </c>
      <c r="C2653" s="16" t="s">
        <v>4944</v>
      </c>
      <c r="D2653" s="16">
        <v>11.63</v>
      </c>
      <c r="E2653" s="16">
        <v>1093.22</v>
      </c>
    </row>
    <row r="2654" spans="1:5" x14ac:dyDescent="0.3">
      <c r="A2654" s="6" t="s">
        <v>3393</v>
      </c>
      <c r="B2654" s="16" t="s">
        <v>467</v>
      </c>
      <c r="C2654" s="16" t="s">
        <v>4191</v>
      </c>
      <c r="D2654" s="16">
        <v>11.73</v>
      </c>
      <c r="E2654" s="16">
        <v>1037.08</v>
      </c>
    </row>
    <row r="2655" spans="1:5" x14ac:dyDescent="0.3">
      <c r="A2655" s="6" t="s">
        <v>3393</v>
      </c>
      <c r="B2655" s="16" t="s">
        <v>467</v>
      </c>
      <c r="C2655" s="16" t="s">
        <v>4945</v>
      </c>
      <c r="D2655" s="16">
        <v>13.27</v>
      </c>
      <c r="E2655" s="16">
        <v>814.58</v>
      </c>
    </row>
    <row r="2656" spans="1:5" x14ac:dyDescent="0.3">
      <c r="A2656" s="6" t="s">
        <v>3393</v>
      </c>
      <c r="B2656" s="16" t="s">
        <v>467</v>
      </c>
      <c r="C2656" s="16" t="s">
        <v>4210</v>
      </c>
      <c r="D2656" s="16">
        <v>8.4</v>
      </c>
      <c r="E2656" s="16">
        <v>282.95999999999998</v>
      </c>
    </row>
    <row r="2657" spans="1:5" x14ac:dyDescent="0.3">
      <c r="A2657" s="6" t="s">
        <v>3393</v>
      </c>
      <c r="B2657" s="16" t="s">
        <v>460</v>
      </c>
      <c r="C2657" s="16" t="s">
        <v>4946</v>
      </c>
      <c r="D2657" s="16">
        <v>16.47</v>
      </c>
      <c r="E2657" s="16">
        <v>695.71</v>
      </c>
    </row>
    <row r="2658" spans="1:5" x14ac:dyDescent="0.3">
      <c r="A2658" s="6" t="s">
        <v>3393</v>
      </c>
      <c r="B2658" s="16" t="s">
        <v>460</v>
      </c>
      <c r="C2658" s="16" t="s">
        <v>4661</v>
      </c>
      <c r="D2658" s="16">
        <v>16.559999999999999</v>
      </c>
      <c r="E2658" s="16">
        <v>460.76</v>
      </c>
    </row>
    <row r="2659" spans="1:5" x14ac:dyDescent="0.3">
      <c r="A2659" s="6" t="s">
        <v>3393</v>
      </c>
      <c r="B2659" s="16" t="s">
        <v>460</v>
      </c>
      <c r="C2659" s="16" t="s">
        <v>4947</v>
      </c>
      <c r="D2659" s="16">
        <v>15</v>
      </c>
      <c r="E2659" s="16">
        <v>800.86</v>
      </c>
    </row>
    <row r="2660" spans="1:5" x14ac:dyDescent="0.3">
      <c r="A2660" s="6" t="s">
        <v>3393</v>
      </c>
      <c r="B2660" s="16" t="s">
        <v>460</v>
      </c>
      <c r="C2660" s="16" t="s">
        <v>4228</v>
      </c>
      <c r="D2660" s="16">
        <v>14.86</v>
      </c>
      <c r="E2660" s="16">
        <v>498.86</v>
      </c>
    </row>
    <row r="2661" spans="1:5" x14ac:dyDescent="0.3">
      <c r="A2661" s="6" t="s">
        <v>3393</v>
      </c>
      <c r="B2661" s="16" t="s">
        <v>460</v>
      </c>
      <c r="C2661" s="16" t="s">
        <v>1256</v>
      </c>
      <c r="D2661" s="16">
        <v>15.95</v>
      </c>
      <c r="E2661" s="16">
        <v>342.39</v>
      </c>
    </row>
    <row r="2662" spans="1:5" x14ac:dyDescent="0.3">
      <c r="A2662" s="6" t="s">
        <v>3393</v>
      </c>
      <c r="B2662" s="16" t="s">
        <v>460</v>
      </c>
      <c r="C2662" s="16" t="s">
        <v>4660</v>
      </c>
      <c r="D2662" s="16">
        <v>18.329999999999998</v>
      </c>
      <c r="E2662" s="16">
        <v>279.14999999999998</v>
      </c>
    </row>
    <row r="2663" spans="1:5" x14ac:dyDescent="0.3">
      <c r="A2663" s="6" t="s">
        <v>3393</v>
      </c>
      <c r="B2663" s="16" t="s">
        <v>460</v>
      </c>
      <c r="C2663" s="16" t="s">
        <v>4948</v>
      </c>
      <c r="D2663" s="16">
        <v>17.28</v>
      </c>
      <c r="E2663" s="16">
        <v>262.13</v>
      </c>
    </row>
    <row r="2664" spans="1:5" x14ac:dyDescent="0.3">
      <c r="A2664" s="6" t="s">
        <v>3393</v>
      </c>
      <c r="B2664" s="16" t="s">
        <v>460</v>
      </c>
      <c r="C2664" s="16" t="s">
        <v>4659</v>
      </c>
      <c r="D2664" s="16">
        <v>19.010000000000002</v>
      </c>
      <c r="E2664" s="16">
        <v>161.54</v>
      </c>
    </row>
    <row r="2665" spans="1:5" x14ac:dyDescent="0.3">
      <c r="A2665" s="6" t="s">
        <v>3393</v>
      </c>
      <c r="B2665" s="16" t="s">
        <v>460</v>
      </c>
      <c r="C2665" s="16" t="s">
        <v>4233</v>
      </c>
      <c r="D2665" s="16">
        <v>16.96</v>
      </c>
      <c r="E2665" s="16">
        <v>482.09</v>
      </c>
    </row>
    <row r="2666" spans="1:5" x14ac:dyDescent="0.3">
      <c r="A2666" s="6" t="s">
        <v>3393</v>
      </c>
      <c r="B2666" s="16" t="s">
        <v>460</v>
      </c>
      <c r="C2666" s="16" t="s">
        <v>4656</v>
      </c>
      <c r="D2666" s="16">
        <v>16.5</v>
      </c>
      <c r="E2666" s="16">
        <v>265.18</v>
      </c>
    </row>
    <row r="2667" spans="1:5" x14ac:dyDescent="0.3">
      <c r="A2667" s="6" t="s">
        <v>3393</v>
      </c>
      <c r="B2667" s="16" t="s">
        <v>460</v>
      </c>
      <c r="C2667" s="16" t="s">
        <v>4657</v>
      </c>
      <c r="D2667" s="16">
        <v>19.3</v>
      </c>
      <c r="E2667" s="16">
        <v>331.72</v>
      </c>
    </row>
    <row r="2668" spans="1:5" x14ac:dyDescent="0.3">
      <c r="A2668" s="6" t="s">
        <v>3393</v>
      </c>
      <c r="B2668" s="16" t="s">
        <v>460</v>
      </c>
      <c r="C2668" s="16" t="s">
        <v>4658</v>
      </c>
      <c r="D2668" s="16">
        <v>18.29</v>
      </c>
      <c r="E2668" s="16">
        <v>305.31</v>
      </c>
    </row>
    <row r="2669" spans="1:5" x14ac:dyDescent="0.3">
      <c r="A2669" s="6" t="s">
        <v>3393</v>
      </c>
      <c r="B2669" s="16" t="s">
        <v>460</v>
      </c>
      <c r="C2669" s="16" t="s">
        <v>4917</v>
      </c>
      <c r="D2669" s="16">
        <v>17.559999999999999</v>
      </c>
      <c r="E2669" s="16">
        <v>310.64</v>
      </c>
    </row>
    <row r="2670" spans="1:5" x14ac:dyDescent="0.3">
      <c r="A2670" s="6" t="s">
        <v>3393</v>
      </c>
      <c r="B2670" s="16" t="s">
        <v>460</v>
      </c>
      <c r="C2670" s="16" t="s">
        <v>4234</v>
      </c>
      <c r="D2670" s="16">
        <v>17.13</v>
      </c>
      <c r="E2670" s="16">
        <v>341.63</v>
      </c>
    </row>
    <row r="2671" spans="1:5" x14ac:dyDescent="0.3">
      <c r="A2671" s="6" t="s">
        <v>3393</v>
      </c>
      <c r="B2671" s="16" t="s">
        <v>4347</v>
      </c>
      <c r="C2671" s="16" t="s">
        <v>4348</v>
      </c>
      <c r="D2671" s="16">
        <v>11.78</v>
      </c>
      <c r="E2671" s="16">
        <v>292.35000000000002</v>
      </c>
    </row>
    <row r="2672" spans="1:5" x14ac:dyDescent="0.3">
      <c r="A2672" s="6" t="s">
        <v>3393</v>
      </c>
      <c r="B2672" s="16" t="s">
        <v>943</v>
      </c>
      <c r="C2672" s="16" t="s">
        <v>961</v>
      </c>
      <c r="D2672" s="16">
        <v>13</v>
      </c>
      <c r="E2672" s="16">
        <v>418.08</v>
      </c>
    </row>
    <row r="2673" spans="1:5" x14ac:dyDescent="0.3">
      <c r="A2673" s="6" t="s">
        <v>3393</v>
      </c>
      <c r="B2673" s="16" t="s">
        <v>943</v>
      </c>
      <c r="C2673" s="16" t="s">
        <v>962</v>
      </c>
      <c r="D2673" s="16">
        <v>24.21</v>
      </c>
      <c r="E2673" s="16">
        <v>183.39</v>
      </c>
    </row>
    <row r="2674" spans="1:5" x14ac:dyDescent="0.3">
      <c r="A2674" s="6" t="s">
        <v>3393</v>
      </c>
      <c r="B2674" s="16" t="s">
        <v>943</v>
      </c>
      <c r="C2674" s="16" t="s">
        <v>4916</v>
      </c>
      <c r="D2674" s="16">
        <v>21.47</v>
      </c>
      <c r="E2674" s="16">
        <v>269.49</v>
      </c>
    </row>
    <row r="2675" spans="1:5" x14ac:dyDescent="0.3">
      <c r="A2675" s="6" t="s">
        <v>3393</v>
      </c>
      <c r="B2675" s="16" t="s">
        <v>943</v>
      </c>
      <c r="C2675" s="16" t="s">
        <v>4672</v>
      </c>
      <c r="D2675" s="16">
        <v>16.45</v>
      </c>
      <c r="E2675" s="16">
        <v>330.45</v>
      </c>
    </row>
    <row r="2676" spans="1:5" x14ac:dyDescent="0.3">
      <c r="A2676" s="6" t="s">
        <v>3393</v>
      </c>
      <c r="B2676" s="16" t="s">
        <v>4333</v>
      </c>
      <c r="C2676" s="16" t="s">
        <v>4334</v>
      </c>
      <c r="D2676" s="16">
        <v>17.07</v>
      </c>
      <c r="E2676" s="16">
        <v>236.47</v>
      </c>
    </row>
    <row r="2677" spans="1:5" x14ac:dyDescent="0.3">
      <c r="A2677" s="6" t="s">
        <v>3393</v>
      </c>
      <c r="B2677" s="16" t="s">
        <v>4333</v>
      </c>
      <c r="C2677" s="16" t="s">
        <v>4336</v>
      </c>
      <c r="D2677" s="16">
        <v>14.2</v>
      </c>
      <c r="E2677" s="16">
        <v>231.9</v>
      </c>
    </row>
    <row r="2678" spans="1:5" x14ac:dyDescent="0.3">
      <c r="A2678" s="6" t="s">
        <v>3393</v>
      </c>
      <c r="B2678" s="16" t="s">
        <v>4333</v>
      </c>
      <c r="C2678" s="16" t="s">
        <v>4338</v>
      </c>
      <c r="D2678" s="16">
        <v>12.56</v>
      </c>
      <c r="E2678" s="16">
        <v>436.63</v>
      </c>
    </row>
    <row r="2679" spans="1:5" x14ac:dyDescent="0.3">
      <c r="A2679" s="6" t="s">
        <v>3393</v>
      </c>
      <c r="B2679" s="16" t="s">
        <v>4333</v>
      </c>
      <c r="C2679" s="16" t="s">
        <v>4949</v>
      </c>
      <c r="D2679" s="16">
        <v>8.68</v>
      </c>
      <c r="E2679" s="16">
        <v>396.24</v>
      </c>
    </row>
    <row r="2680" spans="1:5" x14ac:dyDescent="0.3">
      <c r="A2680" s="6" t="s">
        <v>3393</v>
      </c>
      <c r="B2680" s="16" t="s">
        <v>948</v>
      </c>
      <c r="C2680" s="16" t="s">
        <v>4331</v>
      </c>
      <c r="D2680" s="16">
        <v>12.58</v>
      </c>
      <c r="E2680" s="16">
        <v>288.8</v>
      </c>
    </row>
    <row r="2681" spans="1:5" x14ac:dyDescent="0.3">
      <c r="A2681" s="6" t="s">
        <v>3393</v>
      </c>
      <c r="B2681" s="16" t="s">
        <v>948</v>
      </c>
      <c r="C2681" s="16" t="s">
        <v>4950</v>
      </c>
      <c r="D2681" s="16">
        <v>10.85</v>
      </c>
      <c r="E2681" s="16">
        <v>539.24</v>
      </c>
    </row>
    <row r="2682" spans="1:5" x14ac:dyDescent="0.3">
      <c r="A2682" s="6" t="s">
        <v>3393</v>
      </c>
      <c r="B2682" s="16" t="s">
        <v>948</v>
      </c>
      <c r="C2682" s="16" t="s">
        <v>4674</v>
      </c>
      <c r="D2682" s="16">
        <v>10.64</v>
      </c>
      <c r="E2682" s="16">
        <v>367.79</v>
      </c>
    </row>
    <row r="2683" spans="1:5" x14ac:dyDescent="0.3">
      <c r="A2683" s="6" t="s">
        <v>3393</v>
      </c>
      <c r="B2683" s="16" t="s">
        <v>944</v>
      </c>
      <c r="C2683" s="16" t="s">
        <v>4951</v>
      </c>
      <c r="D2683" s="16">
        <v>11.78</v>
      </c>
      <c r="E2683" s="16">
        <v>197.1</v>
      </c>
    </row>
    <row r="2684" spans="1:5" x14ac:dyDescent="0.3">
      <c r="A2684" s="6" t="s">
        <v>3393</v>
      </c>
      <c r="B2684" s="16" t="s">
        <v>944</v>
      </c>
      <c r="C2684" s="16" t="s">
        <v>1314</v>
      </c>
      <c r="D2684" s="16">
        <v>11.13</v>
      </c>
      <c r="E2684" s="16">
        <v>272.02999999999997</v>
      </c>
    </row>
    <row r="2685" spans="1:5" x14ac:dyDescent="0.3">
      <c r="A2685" s="6" t="s">
        <v>3393</v>
      </c>
      <c r="B2685" s="16" t="s">
        <v>944</v>
      </c>
      <c r="C2685" s="16" t="s">
        <v>973</v>
      </c>
      <c r="D2685" s="16">
        <v>14.39</v>
      </c>
      <c r="E2685" s="16">
        <v>224.54</v>
      </c>
    </row>
    <row r="2686" spans="1:5" x14ac:dyDescent="0.3">
      <c r="A2686" s="6" t="s">
        <v>3393</v>
      </c>
      <c r="B2686" s="16" t="s">
        <v>944</v>
      </c>
      <c r="C2686" s="16" t="s">
        <v>4437</v>
      </c>
      <c r="D2686" s="16">
        <v>10.08</v>
      </c>
      <c r="E2686" s="16">
        <v>399.54</v>
      </c>
    </row>
    <row r="2687" spans="1:5" x14ac:dyDescent="0.3">
      <c r="A2687" s="6" t="s">
        <v>3393</v>
      </c>
      <c r="B2687" s="16" t="s">
        <v>945</v>
      </c>
      <c r="C2687" s="16" t="s">
        <v>4952</v>
      </c>
      <c r="D2687" s="16">
        <v>18.75</v>
      </c>
      <c r="E2687" s="16">
        <v>343.15</v>
      </c>
    </row>
    <row r="2688" spans="1:5" x14ac:dyDescent="0.3">
      <c r="A2688" s="6" t="s">
        <v>3393</v>
      </c>
      <c r="B2688" s="16" t="s">
        <v>945</v>
      </c>
      <c r="C2688" s="16" t="s">
        <v>979</v>
      </c>
      <c r="D2688" s="16">
        <v>14.84</v>
      </c>
      <c r="E2688" s="16">
        <v>499.36</v>
      </c>
    </row>
    <row r="2689" spans="1:5" x14ac:dyDescent="0.3">
      <c r="A2689" s="6" t="s">
        <v>3393</v>
      </c>
      <c r="B2689" s="16" t="s">
        <v>945</v>
      </c>
      <c r="C2689" s="16" t="s">
        <v>980</v>
      </c>
      <c r="D2689" s="16">
        <v>17.59</v>
      </c>
      <c r="E2689" s="16">
        <v>708.41</v>
      </c>
    </row>
    <row r="2690" spans="1:5" x14ac:dyDescent="0.3">
      <c r="A2690" s="6" t="s">
        <v>3393</v>
      </c>
      <c r="B2690" s="16" t="s">
        <v>945</v>
      </c>
      <c r="C2690" s="16" t="s">
        <v>4683</v>
      </c>
      <c r="D2690" s="16">
        <v>19.41</v>
      </c>
      <c r="E2690" s="16">
        <v>956.56</v>
      </c>
    </row>
    <row r="2691" spans="1:5" x14ac:dyDescent="0.3">
      <c r="A2691" s="6" t="s">
        <v>3393</v>
      </c>
      <c r="B2691" s="16" t="s">
        <v>945</v>
      </c>
      <c r="C2691" s="16" t="s">
        <v>4829</v>
      </c>
      <c r="D2691" s="16">
        <v>19.18</v>
      </c>
      <c r="E2691" s="16">
        <v>1210.56</v>
      </c>
    </row>
    <row r="2692" spans="1:5" x14ac:dyDescent="0.3">
      <c r="A2692" s="6" t="s">
        <v>3393</v>
      </c>
      <c r="B2692" s="16" t="s">
        <v>945</v>
      </c>
      <c r="C2692" s="16" t="s">
        <v>4827</v>
      </c>
      <c r="D2692" s="16">
        <v>20.77</v>
      </c>
      <c r="E2692" s="16">
        <v>1060.45</v>
      </c>
    </row>
    <row r="2693" spans="1:5" x14ac:dyDescent="0.3">
      <c r="A2693" s="6" t="s">
        <v>3393</v>
      </c>
      <c r="B2693" s="16" t="s">
        <v>945</v>
      </c>
      <c r="C2693" s="16" t="s">
        <v>1860</v>
      </c>
      <c r="D2693" s="16">
        <v>20.23</v>
      </c>
      <c r="E2693" s="16">
        <v>903.48</v>
      </c>
    </row>
    <row r="2694" spans="1:5" x14ac:dyDescent="0.3">
      <c r="A2694" s="6" t="s">
        <v>3393</v>
      </c>
      <c r="B2694" s="16" t="s">
        <v>945</v>
      </c>
      <c r="C2694" s="16" t="s">
        <v>1366</v>
      </c>
      <c r="D2694" s="16">
        <v>18.12</v>
      </c>
      <c r="E2694" s="16">
        <v>776.22</v>
      </c>
    </row>
    <row r="2695" spans="1:5" x14ac:dyDescent="0.3">
      <c r="A2695" s="6" t="s">
        <v>3393</v>
      </c>
      <c r="B2695" s="16" t="s">
        <v>945</v>
      </c>
      <c r="C2695" s="16" t="s">
        <v>1857</v>
      </c>
      <c r="D2695" s="16">
        <v>20.9</v>
      </c>
      <c r="E2695" s="16">
        <v>822.45</v>
      </c>
    </row>
    <row r="2696" spans="1:5" x14ac:dyDescent="0.3">
      <c r="A2696" s="6" t="s">
        <v>3393</v>
      </c>
      <c r="B2696" s="16" t="s">
        <v>945</v>
      </c>
      <c r="C2696" s="16" t="s">
        <v>4828</v>
      </c>
      <c r="D2696" s="16">
        <v>20.85</v>
      </c>
      <c r="E2696" s="16">
        <v>1652.78</v>
      </c>
    </row>
    <row r="2697" spans="1:5" x14ac:dyDescent="0.3">
      <c r="A2697" s="6" t="s">
        <v>3393</v>
      </c>
      <c r="B2697" s="16" t="s">
        <v>945</v>
      </c>
      <c r="C2697" s="16" t="s">
        <v>4530</v>
      </c>
      <c r="D2697" s="16">
        <v>21.38</v>
      </c>
      <c r="E2697" s="16">
        <v>1316.74</v>
      </c>
    </row>
    <row r="2698" spans="1:5" x14ac:dyDescent="0.3">
      <c r="A2698" s="6" t="s">
        <v>3393</v>
      </c>
      <c r="B2698" s="16" t="s">
        <v>945</v>
      </c>
      <c r="C2698" s="16" t="s">
        <v>4830</v>
      </c>
      <c r="D2698" s="16">
        <v>21.45</v>
      </c>
      <c r="E2698" s="16">
        <v>1298.19</v>
      </c>
    </row>
    <row r="2699" spans="1:5" x14ac:dyDescent="0.3">
      <c r="A2699" s="6" t="s">
        <v>3393</v>
      </c>
      <c r="B2699" s="16" t="s">
        <v>945</v>
      </c>
      <c r="C2699" s="16" t="s">
        <v>4953</v>
      </c>
      <c r="D2699" s="16">
        <v>22.44</v>
      </c>
      <c r="E2699" s="16">
        <v>924.81</v>
      </c>
    </row>
    <row r="2700" spans="1:5" x14ac:dyDescent="0.3">
      <c r="A2700" s="6" t="s">
        <v>3393</v>
      </c>
      <c r="B2700" s="16" t="s">
        <v>945</v>
      </c>
      <c r="C2700" s="16" t="s">
        <v>4954</v>
      </c>
      <c r="D2700" s="16">
        <v>23.69</v>
      </c>
      <c r="E2700" s="16">
        <v>542.29</v>
      </c>
    </row>
    <row r="2701" spans="1:5" x14ac:dyDescent="0.3">
      <c r="A2701" s="6" t="s">
        <v>3393</v>
      </c>
      <c r="B2701" s="16" t="s">
        <v>946</v>
      </c>
      <c r="C2701" s="16" t="s">
        <v>982</v>
      </c>
      <c r="D2701" s="16">
        <v>16.350000000000001</v>
      </c>
      <c r="E2701" s="16">
        <v>780.29</v>
      </c>
    </row>
    <row r="2702" spans="1:5" x14ac:dyDescent="0.3">
      <c r="A2702" s="6" t="s">
        <v>3393</v>
      </c>
      <c r="B2702" s="16" t="s">
        <v>946</v>
      </c>
      <c r="C2702" s="16" t="s">
        <v>4403</v>
      </c>
      <c r="D2702" s="16">
        <v>17</v>
      </c>
      <c r="E2702" s="16">
        <v>697.74</v>
      </c>
    </row>
    <row r="2703" spans="1:5" x14ac:dyDescent="0.3">
      <c r="A2703" s="6" t="s">
        <v>3393</v>
      </c>
      <c r="B2703" s="16" t="s">
        <v>946</v>
      </c>
      <c r="C2703" s="16" t="s">
        <v>4955</v>
      </c>
      <c r="D2703" s="16">
        <v>16.36</v>
      </c>
      <c r="E2703" s="16">
        <v>842.52</v>
      </c>
    </row>
    <row r="2704" spans="1:5" x14ac:dyDescent="0.3">
      <c r="A2704" s="6" t="s">
        <v>3393</v>
      </c>
      <c r="B2704" s="16" t="s">
        <v>946</v>
      </c>
      <c r="C2704" s="16" t="s">
        <v>4405</v>
      </c>
      <c r="D2704" s="16">
        <v>16.27</v>
      </c>
      <c r="E2704" s="16">
        <v>1040.3800000000001</v>
      </c>
    </row>
    <row r="2705" spans="1:5" x14ac:dyDescent="0.3">
      <c r="A2705" s="6" t="s">
        <v>3393</v>
      </c>
      <c r="B2705" s="16" t="s">
        <v>946</v>
      </c>
      <c r="C2705" s="16" t="s">
        <v>4956</v>
      </c>
      <c r="D2705" s="16">
        <v>14.56</v>
      </c>
      <c r="E2705" s="16">
        <v>1022.35</v>
      </c>
    </row>
    <row r="2706" spans="1:5" x14ac:dyDescent="0.3">
      <c r="A2706" s="6" t="s">
        <v>3393</v>
      </c>
      <c r="B2706" s="16" t="s">
        <v>947</v>
      </c>
      <c r="C2706" s="16" t="s">
        <v>4957</v>
      </c>
      <c r="D2706" s="16">
        <v>13.06</v>
      </c>
      <c r="E2706" s="16">
        <v>501.14</v>
      </c>
    </row>
    <row r="2707" spans="1:5" x14ac:dyDescent="0.3">
      <c r="A2707" s="6" t="s">
        <v>3393</v>
      </c>
      <c r="B2707" s="16" t="s">
        <v>947</v>
      </c>
      <c r="C2707" s="16" t="s">
        <v>984</v>
      </c>
      <c r="D2707" s="16">
        <v>14.25</v>
      </c>
      <c r="E2707" s="16">
        <v>871.47</v>
      </c>
    </row>
    <row r="2708" spans="1:5" x14ac:dyDescent="0.3">
      <c r="A2708" s="6" t="s">
        <v>3393</v>
      </c>
      <c r="B2708" s="16" t="s">
        <v>947</v>
      </c>
      <c r="C2708" s="16" t="s">
        <v>4681</v>
      </c>
      <c r="D2708" s="16">
        <v>12.8</v>
      </c>
      <c r="E2708" s="16">
        <v>908.56</v>
      </c>
    </row>
    <row r="2709" spans="1:5" x14ac:dyDescent="0.3">
      <c r="A2709" s="6" t="s">
        <v>3393</v>
      </c>
      <c r="B2709" s="16" t="s">
        <v>947</v>
      </c>
      <c r="C2709" s="16" t="s">
        <v>3789</v>
      </c>
      <c r="D2709" s="16">
        <v>13.17</v>
      </c>
      <c r="E2709" s="16">
        <v>884.17</v>
      </c>
    </row>
    <row r="2710" spans="1:5" x14ac:dyDescent="0.3">
      <c r="A2710" s="6" t="s">
        <v>3393</v>
      </c>
      <c r="B2710" s="16" t="s">
        <v>947</v>
      </c>
      <c r="C2710" s="16" t="s">
        <v>4682</v>
      </c>
      <c r="D2710" s="16">
        <v>12.86</v>
      </c>
      <c r="E2710" s="16">
        <v>953.52</v>
      </c>
    </row>
    <row r="2711" spans="1:5" x14ac:dyDescent="0.3">
      <c r="A2711" s="6" t="s">
        <v>3393</v>
      </c>
      <c r="B2711" s="16" t="s">
        <v>947</v>
      </c>
      <c r="C2711" s="16" t="s">
        <v>4958</v>
      </c>
      <c r="D2711" s="16">
        <v>14.14</v>
      </c>
      <c r="E2711" s="16">
        <v>1216.4100000000001</v>
      </c>
    </row>
    <row r="2712" spans="1:5" x14ac:dyDescent="0.3">
      <c r="A2712" s="6" t="s">
        <v>3393</v>
      </c>
      <c r="B2712" s="16" t="s">
        <v>949</v>
      </c>
      <c r="C2712" s="16" t="s">
        <v>4679</v>
      </c>
      <c r="D2712" s="16">
        <v>11.29</v>
      </c>
      <c r="E2712" s="16">
        <v>745.24</v>
      </c>
    </row>
    <row r="2713" spans="1:5" x14ac:dyDescent="0.3">
      <c r="A2713" s="6" t="s">
        <v>3393</v>
      </c>
      <c r="B2713" s="16" t="s">
        <v>949</v>
      </c>
      <c r="C2713" s="16" t="s">
        <v>994</v>
      </c>
      <c r="D2713" s="16">
        <v>11.35</v>
      </c>
      <c r="E2713" s="16">
        <v>809.24</v>
      </c>
    </row>
    <row r="2714" spans="1:5" x14ac:dyDescent="0.3">
      <c r="A2714" s="6" t="s">
        <v>3393</v>
      </c>
      <c r="B2714" s="16" t="s">
        <v>4959</v>
      </c>
      <c r="C2714" s="16" t="s">
        <v>4960</v>
      </c>
      <c r="D2714" s="16">
        <v>10.5</v>
      </c>
      <c r="E2714" s="16">
        <v>928.37</v>
      </c>
    </row>
    <row r="2715" spans="1:5" x14ac:dyDescent="0.3">
      <c r="A2715" s="6" t="s">
        <v>3393</v>
      </c>
      <c r="B2715" s="16" t="s">
        <v>4859</v>
      </c>
      <c r="C2715" s="16" t="s">
        <v>4862</v>
      </c>
      <c r="D2715" s="16">
        <v>14.13</v>
      </c>
      <c r="E2715" s="16">
        <v>1059.18</v>
      </c>
    </row>
    <row r="2716" spans="1:5" x14ac:dyDescent="0.3">
      <c r="A2716" s="6" t="s">
        <v>3393</v>
      </c>
      <c r="B2716" s="16" t="s">
        <v>4859</v>
      </c>
      <c r="C2716" s="16" t="s">
        <v>3771</v>
      </c>
      <c r="D2716" s="16">
        <v>13.35</v>
      </c>
      <c r="E2716" s="16">
        <v>1052.32</v>
      </c>
    </row>
    <row r="2717" spans="1:5" x14ac:dyDescent="0.3">
      <c r="A2717" s="6" t="s">
        <v>3393</v>
      </c>
      <c r="B2717" s="16" t="s">
        <v>4859</v>
      </c>
      <c r="C2717" s="16" t="s">
        <v>4861</v>
      </c>
      <c r="D2717" s="16">
        <v>13.51</v>
      </c>
      <c r="E2717" s="16">
        <v>1203.45</v>
      </c>
    </row>
    <row r="2718" spans="1:5" x14ac:dyDescent="0.3">
      <c r="A2718" s="6" t="s">
        <v>3393</v>
      </c>
      <c r="B2718" s="16" t="s">
        <v>4854</v>
      </c>
      <c r="C2718" s="16" t="s">
        <v>4961</v>
      </c>
      <c r="D2718" s="16">
        <v>14.04</v>
      </c>
      <c r="E2718" s="16">
        <v>1202.18</v>
      </c>
    </row>
    <row r="2719" spans="1:5" x14ac:dyDescent="0.3">
      <c r="A2719" s="6" t="s">
        <v>3393</v>
      </c>
      <c r="B2719" s="16" t="s">
        <v>4854</v>
      </c>
      <c r="C2719" s="16" t="s">
        <v>3748</v>
      </c>
      <c r="D2719" s="16">
        <v>14.77</v>
      </c>
      <c r="E2719" s="16">
        <v>1153.92</v>
      </c>
    </row>
    <row r="2720" spans="1:5" x14ac:dyDescent="0.3">
      <c r="A2720" s="6" t="s">
        <v>3393</v>
      </c>
      <c r="B2720" s="16" t="s">
        <v>4854</v>
      </c>
      <c r="C2720" s="16" t="s">
        <v>4855</v>
      </c>
      <c r="D2720" s="16">
        <v>17.29</v>
      </c>
      <c r="E2720" s="16">
        <v>1342.9</v>
      </c>
    </row>
    <row r="2721" spans="1:5" x14ac:dyDescent="0.3">
      <c r="A2721" s="6" t="s">
        <v>3393</v>
      </c>
      <c r="B2721" s="16" t="s">
        <v>4854</v>
      </c>
      <c r="C2721" s="16" t="s">
        <v>4962</v>
      </c>
      <c r="D2721" s="16">
        <v>17.309999999999999</v>
      </c>
      <c r="E2721" s="16">
        <v>1360.93</v>
      </c>
    </row>
    <row r="2722" spans="1:5" x14ac:dyDescent="0.3">
      <c r="A2722" s="6" t="s">
        <v>3393</v>
      </c>
      <c r="B2722" s="16" t="s">
        <v>4537</v>
      </c>
      <c r="C2722" s="16" t="s">
        <v>4532</v>
      </c>
      <c r="D2722" s="16">
        <v>20.260000000000002</v>
      </c>
      <c r="E2722" s="16">
        <v>1573.28</v>
      </c>
    </row>
    <row r="2723" spans="1:5" x14ac:dyDescent="0.3">
      <c r="A2723" s="6" t="s">
        <v>3393</v>
      </c>
      <c r="B2723" s="16" t="s">
        <v>4537</v>
      </c>
      <c r="C2723" s="16" t="s">
        <v>4533</v>
      </c>
      <c r="D2723" s="16">
        <v>21.38</v>
      </c>
      <c r="E2723" s="16">
        <v>1609.09</v>
      </c>
    </row>
    <row r="2724" spans="1:5" x14ac:dyDescent="0.3">
      <c r="A2724" s="6" t="s">
        <v>3393</v>
      </c>
      <c r="B2724" s="16" t="s">
        <v>3715</v>
      </c>
      <c r="C2724" s="16" t="s">
        <v>4837</v>
      </c>
      <c r="D2724" s="16">
        <v>20.260000000000002</v>
      </c>
      <c r="E2724" s="16">
        <v>1696.72</v>
      </c>
    </row>
    <row r="2725" spans="1:5" x14ac:dyDescent="0.3">
      <c r="A2725" s="6" t="s">
        <v>3393</v>
      </c>
      <c r="B2725" s="16" t="s">
        <v>3715</v>
      </c>
      <c r="C2725" s="16" t="s">
        <v>3726</v>
      </c>
      <c r="D2725" s="16">
        <v>18.55</v>
      </c>
      <c r="E2725" s="16">
        <v>1456.69</v>
      </c>
    </row>
    <row r="2726" spans="1:5" x14ac:dyDescent="0.3">
      <c r="A2726" s="6" t="s">
        <v>3393</v>
      </c>
      <c r="B2726" s="16" t="s">
        <v>3717</v>
      </c>
      <c r="C2726" s="16" t="s">
        <v>4840</v>
      </c>
      <c r="D2726" s="16">
        <v>18.07</v>
      </c>
      <c r="E2726" s="16">
        <v>1359.41</v>
      </c>
    </row>
    <row r="2727" spans="1:5" x14ac:dyDescent="0.3">
      <c r="A2727" s="6" t="s">
        <v>3393</v>
      </c>
      <c r="B2727" s="16" t="s">
        <v>3717</v>
      </c>
      <c r="C2727" s="16" t="s">
        <v>3727</v>
      </c>
      <c r="D2727" s="16">
        <v>17.54</v>
      </c>
      <c r="E2727" s="16">
        <v>1434.85</v>
      </c>
    </row>
    <row r="2728" spans="1:5" x14ac:dyDescent="0.3">
      <c r="A2728" s="6" t="s">
        <v>3393</v>
      </c>
      <c r="B2728" s="16" t="s">
        <v>3717</v>
      </c>
      <c r="C2728" s="16" t="s">
        <v>4839</v>
      </c>
      <c r="D2728" s="16">
        <v>17.739999999999998</v>
      </c>
      <c r="E2728" s="16">
        <v>1438.15</v>
      </c>
    </row>
    <row r="2729" spans="1:5" x14ac:dyDescent="0.3">
      <c r="A2729" s="6" t="s">
        <v>3393</v>
      </c>
      <c r="B2729" s="16" t="s">
        <v>3717</v>
      </c>
      <c r="C2729" s="16" t="s">
        <v>4838</v>
      </c>
      <c r="D2729" s="16">
        <v>16.32</v>
      </c>
      <c r="E2729" s="16">
        <v>1256.54</v>
      </c>
    </row>
    <row r="2730" spans="1:5" x14ac:dyDescent="0.3">
      <c r="A2730" s="6" t="s">
        <v>3393</v>
      </c>
      <c r="B2730" s="16" t="s">
        <v>3741</v>
      </c>
      <c r="C2730" s="16" t="s">
        <v>4853</v>
      </c>
      <c r="D2730" s="16">
        <v>17.440000000000001</v>
      </c>
      <c r="E2730" s="16">
        <v>1359.48</v>
      </c>
    </row>
    <row r="2731" spans="1:5" x14ac:dyDescent="0.3">
      <c r="A2731" s="6" t="s">
        <v>3393</v>
      </c>
      <c r="B2731" s="16" t="s">
        <v>3741</v>
      </c>
      <c r="C2731" s="16" t="s">
        <v>3747</v>
      </c>
      <c r="D2731" s="16">
        <v>15.37</v>
      </c>
      <c r="E2731" s="16">
        <v>1366.27</v>
      </c>
    </row>
    <row r="2732" spans="1:5" x14ac:dyDescent="0.3">
      <c r="A2732" s="6" t="s">
        <v>3393</v>
      </c>
      <c r="B2732" s="16" t="s">
        <v>3741</v>
      </c>
      <c r="C2732" s="16" t="s">
        <v>4863</v>
      </c>
      <c r="D2732" s="16">
        <v>16.59</v>
      </c>
      <c r="E2732" s="16">
        <v>1397</v>
      </c>
    </row>
    <row r="2733" spans="1:5" x14ac:dyDescent="0.3">
      <c r="A2733" s="6" t="s">
        <v>3393</v>
      </c>
      <c r="B2733" s="16" t="s">
        <v>3741</v>
      </c>
      <c r="C2733" s="16" t="s">
        <v>4851</v>
      </c>
      <c r="D2733" s="16">
        <v>15.3</v>
      </c>
      <c r="E2733" s="16">
        <v>1319.02</v>
      </c>
    </row>
    <row r="2734" spans="1:5" x14ac:dyDescent="0.3">
      <c r="A2734" s="6" t="s">
        <v>3393</v>
      </c>
      <c r="B2734" s="16" t="s">
        <v>3741</v>
      </c>
      <c r="C2734" s="16" t="s">
        <v>3752</v>
      </c>
      <c r="D2734" s="16">
        <v>14.1</v>
      </c>
      <c r="E2734" s="16">
        <v>1524.51</v>
      </c>
    </row>
    <row r="2735" spans="1:5" x14ac:dyDescent="0.3">
      <c r="A2735" s="6" t="s">
        <v>3393</v>
      </c>
      <c r="B2735" s="16" t="s">
        <v>3757</v>
      </c>
      <c r="C2735" s="16" t="s">
        <v>4963</v>
      </c>
      <c r="D2735" s="16">
        <v>15.05</v>
      </c>
      <c r="E2735" s="16">
        <v>1272.54</v>
      </c>
    </row>
    <row r="2736" spans="1:5" x14ac:dyDescent="0.3">
      <c r="A2736" s="6" t="s">
        <v>3393</v>
      </c>
      <c r="B2736" s="16" t="s">
        <v>3757</v>
      </c>
      <c r="C2736" s="16" t="s">
        <v>3761</v>
      </c>
      <c r="D2736" s="16">
        <v>13.06</v>
      </c>
      <c r="E2736" s="16">
        <v>1381.25</v>
      </c>
    </row>
    <row r="2737" spans="1:5" x14ac:dyDescent="0.3">
      <c r="A2737" s="6" t="s">
        <v>3393</v>
      </c>
      <c r="B2737" s="16" t="s">
        <v>4964</v>
      </c>
      <c r="C2737" s="16" t="s">
        <v>4965</v>
      </c>
      <c r="D2737" s="16">
        <v>11.38</v>
      </c>
      <c r="E2737" s="16">
        <v>939.04</v>
      </c>
    </row>
    <row r="2738" spans="1:5" x14ac:dyDescent="0.3">
      <c r="A2738" s="6" t="s">
        <v>3393</v>
      </c>
      <c r="B2738" s="16" t="s">
        <v>4964</v>
      </c>
      <c r="C2738" s="16" t="s">
        <v>4966</v>
      </c>
      <c r="D2738" s="16">
        <v>10.119999999999999</v>
      </c>
      <c r="E2738" s="16">
        <v>1027.18</v>
      </c>
    </row>
    <row r="2739" spans="1:5" x14ac:dyDescent="0.3">
      <c r="A2739" s="6" t="s">
        <v>3393</v>
      </c>
      <c r="B2739" s="16" t="s">
        <v>4964</v>
      </c>
      <c r="C2739" s="16" t="s">
        <v>4967</v>
      </c>
      <c r="D2739" s="16">
        <v>9.65</v>
      </c>
      <c r="E2739" s="16">
        <v>945.9</v>
      </c>
    </row>
    <row r="2740" spans="1:5" x14ac:dyDescent="0.3">
      <c r="A2740" s="6" t="s">
        <v>3393</v>
      </c>
      <c r="B2740" s="16" t="s">
        <v>4964</v>
      </c>
      <c r="C2740" s="16" t="s">
        <v>4968</v>
      </c>
      <c r="D2740" s="16">
        <v>9.66</v>
      </c>
      <c r="E2740" s="16">
        <v>859.54</v>
      </c>
    </row>
    <row r="2741" spans="1:5" x14ac:dyDescent="0.3">
      <c r="A2741" s="6" t="s">
        <v>3393</v>
      </c>
      <c r="B2741" s="16" t="s">
        <v>4969</v>
      </c>
      <c r="C2741" s="16" t="s">
        <v>4970</v>
      </c>
      <c r="D2741" s="16">
        <v>8.36</v>
      </c>
      <c r="E2741" s="16">
        <v>943.1</v>
      </c>
    </row>
    <row r="2742" spans="1:5" x14ac:dyDescent="0.3">
      <c r="A2742" s="6" t="s">
        <v>3393</v>
      </c>
      <c r="B2742" s="16" t="s">
        <v>4969</v>
      </c>
      <c r="C2742" s="16" t="s">
        <v>4971</v>
      </c>
      <c r="D2742" s="16">
        <v>9.5500000000000007</v>
      </c>
      <c r="E2742" s="16">
        <v>809.75</v>
      </c>
    </row>
    <row r="2743" spans="1:5" x14ac:dyDescent="0.3">
      <c r="A2743" s="6" t="s">
        <v>3393</v>
      </c>
      <c r="B2743" s="16" t="s">
        <v>4969</v>
      </c>
      <c r="C2743" s="16" t="s">
        <v>4972</v>
      </c>
      <c r="D2743" s="16">
        <v>9.6300000000000008</v>
      </c>
      <c r="E2743" s="16">
        <v>878.08</v>
      </c>
    </row>
    <row r="2744" spans="1:5" x14ac:dyDescent="0.3">
      <c r="A2744" s="6" t="s">
        <v>3393</v>
      </c>
      <c r="B2744" s="16" t="s">
        <v>4973</v>
      </c>
      <c r="C2744" s="16" t="s">
        <v>4974</v>
      </c>
      <c r="D2744" s="16">
        <v>9.19</v>
      </c>
      <c r="E2744" s="16">
        <v>846.58</v>
      </c>
    </row>
    <row r="2745" spans="1:5" x14ac:dyDescent="0.3">
      <c r="A2745" s="6" t="s">
        <v>3393</v>
      </c>
      <c r="B2745" s="16" t="s">
        <v>4973</v>
      </c>
      <c r="C2745" s="16" t="s">
        <v>4975</v>
      </c>
      <c r="D2745" s="16">
        <v>10.32</v>
      </c>
      <c r="E2745" s="16">
        <v>871.73</v>
      </c>
    </row>
    <row r="2746" spans="1:5" x14ac:dyDescent="0.3">
      <c r="A2746" s="6" t="s">
        <v>3393</v>
      </c>
      <c r="B2746" s="16" t="s">
        <v>4976</v>
      </c>
      <c r="C2746" s="16" t="s">
        <v>4977</v>
      </c>
      <c r="D2746" s="16">
        <v>11.31</v>
      </c>
      <c r="E2746" s="16">
        <v>1042.1600000000001</v>
      </c>
    </row>
    <row r="2747" spans="1:5" x14ac:dyDescent="0.3">
      <c r="A2747" s="6" t="s">
        <v>3393</v>
      </c>
      <c r="B2747" s="16" t="s">
        <v>4976</v>
      </c>
      <c r="C2747" s="16" t="s">
        <v>4978</v>
      </c>
      <c r="D2747" s="16">
        <v>10.92</v>
      </c>
      <c r="E2747" s="16">
        <v>1055.8800000000001</v>
      </c>
    </row>
    <row r="2748" spans="1:5" x14ac:dyDescent="0.3">
      <c r="A2748" s="6" t="s">
        <v>3393</v>
      </c>
      <c r="B2748" s="16" t="s">
        <v>4976</v>
      </c>
      <c r="C2748" s="16" t="s">
        <v>4979</v>
      </c>
      <c r="D2748" s="16">
        <v>11.94</v>
      </c>
      <c r="E2748" s="16">
        <v>1055.8800000000001</v>
      </c>
    </row>
    <row r="2749" spans="1:5" x14ac:dyDescent="0.3">
      <c r="A2749" s="6" t="s">
        <v>3393</v>
      </c>
      <c r="B2749" s="16" t="s">
        <v>4976</v>
      </c>
      <c r="C2749" s="16" t="s">
        <v>4980</v>
      </c>
      <c r="D2749" s="16">
        <v>11.78</v>
      </c>
      <c r="E2749" s="16">
        <v>1020.57</v>
      </c>
    </row>
    <row r="2750" spans="1:5" x14ac:dyDescent="0.3">
      <c r="A2750" s="6" t="s">
        <v>3393</v>
      </c>
      <c r="B2750" s="16" t="s">
        <v>4976</v>
      </c>
      <c r="C2750" s="16" t="s">
        <v>3754</v>
      </c>
      <c r="D2750" s="16">
        <v>12.19</v>
      </c>
      <c r="E2750" s="16">
        <v>1049.78</v>
      </c>
    </row>
    <row r="2751" spans="1:5" x14ac:dyDescent="0.3">
      <c r="A2751" s="6" t="s">
        <v>3393</v>
      </c>
      <c r="B2751" s="16" t="s">
        <v>4981</v>
      </c>
      <c r="C2751" s="16" t="s">
        <v>4531</v>
      </c>
      <c r="D2751" s="16">
        <v>10.75</v>
      </c>
      <c r="E2751" s="16">
        <v>939.8</v>
      </c>
    </row>
    <row r="2752" spans="1:5" x14ac:dyDescent="0.3">
      <c r="A2752" s="6" t="s">
        <v>3393</v>
      </c>
      <c r="B2752" s="16" t="s">
        <v>4981</v>
      </c>
      <c r="C2752" s="16" t="s">
        <v>4982</v>
      </c>
      <c r="D2752" s="16">
        <v>12.01</v>
      </c>
      <c r="E2752" s="16">
        <v>1108.2</v>
      </c>
    </row>
    <row r="2753" spans="1:5" x14ac:dyDescent="0.3">
      <c r="A2753" s="6" t="s">
        <v>3393</v>
      </c>
      <c r="B2753" s="16" t="s">
        <v>4983</v>
      </c>
      <c r="C2753" s="16" t="s">
        <v>4984</v>
      </c>
      <c r="D2753" s="16">
        <v>5.99</v>
      </c>
      <c r="E2753" s="16">
        <v>1082.04</v>
      </c>
    </row>
    <row r="2754" spans="1:5" x14ac:dyDescent="0.3">
      <c r="A2754" s="6" t="s">
        <v>3393</v>
      </c>
      <c r="B2754" s="16" t="s">
        <v>4983</v>
      </c>
      <c r="C2754" s="16" t="s">
        <v>4985</v>
      </c>
      <c r="D2754" s="16">
        <v>7.31</v>
      </c>
      <c r="E2754" s="16">
        <v>1101.3399999999999</v>
      </c>
    </row>
    <row r="2755" spans="1:5" x14ac:dyDescent="0.3">
      <c r="A2755" s="6" t="s">
        <v>3393</v>
      </c>
      <c r="B2755" s="16" t="s">
        <v>4983</v>
      </c>
      <c r="C2755" s="16" t="s">
        <v>4986</v>
      </c>
      <c r="D2755" s="16">
        <v>7.93</v>
      </c>
      <c r="E2755" s="16">
        <v>1147.57</v>
      </c>
    </row>
    <row r="2756" spans="1:5" x14ac:dyDescent="0.3">
      <c r="A2756" s="6" t="s">
        <v>3393</v>
      </c>
      <c r="B2756" s="16" t="s">
        <v>4987</v>
      </c>
      <c r="C2756" s="16" t="s">
        <v>991</v>
      </c>
      <c r="D2756" s="16">
        <v>8.67</v>
      </c>
      <c r="E2756" s="16">
        <v>935.26</v>
      </c>
    </row>
    <row r="2757" spans="1:5" x14ac:dyDescent="0.3">
      <c r="A2757" s="6" t="s">
        <v>3393</v>
      </c>
      <c r="B2757" s="16" t="s">
        <v>4988</v>
      </c>
      <c r="C2757" s="16" t="s">
        <v>4989</v>
      </c>
      <c r="D2757" s="16">
        <v>11.05</v>
      </c>
      <c r="E2757" s="16">
        <v>1107.19</v>
      </c>
    </row>
    <row r="2758" spans="1:5" x14ac:dyDescent="0.3">
      <c r="A2758" s="6" t="s">
        <v>3393</v>
      </c>
      <c r="B2758" s="16" t="s">
        <v>4990</v>
      </c>
      <c r="C2758" s="16" t="s">
        <v>4991</v>
      </c>
      <c r="D2758" s="16">
        <v>11.16</v>
      </c>
      <c r="E2758" s="16">
        <v>1207.52</v>
      </c>
    </row>
    <row r="2759" spans="1:5" x14ac:dyDescent="0.3">
      <c r="A2759" s="6" t="s">
        <v>3393</v>
      </c>
      <c r="B2759" s="16" t="s">
        <v>4992</v>
      </c>
      <c r="C2759" s="16" t="s">
        <v>4993</v>
      </c>
      <c r="D2759" s="16">
        <v>10.57</v>
      </c>
      <c r="E2759" s="16">
        <v>1195.07</v>
      </c>
    </row>
    <row r="2760" spans="1:5" x14ac:dyDescent="0.3">
      <c r="A2760" s="6" t="s">
        <v>3393</v>
      </c>
      <c r="B2760" s="16" t="s">
        <v>4992</v>
      </c>
      <c r="C2760" s="16" t="s">
        <v>4994</v>
      </c>
      <c r="D2760" s="16">
        <v>11.13</v>
      </c>
      <c r="E2760" s="16">
        <v>1061.47</v>
      </c>
    </row>
    <row r="2761" spans="1:5" x14ac:dyDescent="0.3">
      <c r="A2761" s="6" t="s">
        <v>3393</v>
      </c>
      <c r="B2761" s="16" t="s">
        <v>4995</v>
      </c>
      <c r="C2761" s="16" t="s">
        <v>4996</v>
      </c>
      <c r="D2761" s="16">
        <v>7.4</v>
      </c>
      <c r="E2761" s="16">
        <v>941.58</v>
      </c>
    </row>
    <row r="2762" spans="1:5" x14ac:dyDescent="0.3">
      <c r="A2762" s="6" t="s">
        <v>3393</v>
      </c>
      <c r="B2762" s="16" t="s">
        <v>4995</v>
      </c>
      <c r="C2762" s="16" t="s">
        <v>4997</v>
      </c>
      <c r="D2762" s="16">
        <v>9.3800000000000008</v>
      </c>
      <c r="E2762" s="16">
        <v>1178.05</v>
      </c>
    </row>
    <row r="2763" spans="1:5" x14ac:dyDescent="0.3">
      <c r="A2763" s="6" t="s">
        <v>3393</v>
      </c>
      <c r="B2763" s="16" t="s">
        <v>4995</v>
      </c>
      <c r="C2763" s="16" t="s">
        <v>4998</v>
      </c>
      <c r="D2763" s="16">
        <v>9.35</v>
      </c>
      <c r="E2763" s="16">
        <v>1033.27</v>
      </c>
    </row>
    <row r="2764" spans="1:5" x14ac:dyDescent="0.3">
      <c r="A2764" s="6" t="s">
        <v>3393</v>
      </c>
      <c r="B2764" s="16" t="s">
        <v>4995</v>
      </c>
      <c r="C2764" s="16" t="s">
        <v>4999</v>
      </c>
      <c r="D2764" s="16">
        <v>7.35</v>
      </c>
      <c r="E2764" s="16">
        <v>1058.1600000000001</v>
      </c>
    </row>
    <row r="2765" spans="1:5" x14ac:dyDescent="0.3">
      <c r="A2765" s="6" t="s">
        <v>3393</v>
      </c>
      <c r="B2765" s="16" t="s">
        <v>5003</v>
      </c>
      <c r="C2765" s="16" t="s">
        <v>5000</v>
      </c>
      <c r="D2765" s="16">
        <v>11.71</v>
      </c>
      <c r="E2765" s="16">
        <v>1202.94</v>
      </c>
    </row>
    <row r="2766" spans="1:5" x14ac:dyDescent="0.3">
      <c r="A2766" s="6" t="s">
        <v>3393</v>
      </c>
      <c r="B2766" s="16" t="s">
        <v>5003</v>
      </c>
      <c r="C2766" s="16" t="s">
        <v>5001</v>
      </c>
      <c r="D2766" s="16">
        <v>9.18</v>
      </c>
      <c r="E2766" s="16">
        <v>1097.53</v>
      </c>
    </row>
    <row r="2767" spans="1:5" x14ac:dyDescent="0.3">
      <c r="A2767" s="6" t="s">
        <v>3393</v>
      </c>
      <c r="B2767" s="16" t="s">
        <v>5003</v>
      </c>
      <c r="C2767" s="16" t="s">
        <v>5002</v>
      </c>
      <c r="D2767" s="16">
        <v>13.56</v>
      </c>
      <c r="E2767" s="16">
        <v>1143</v>
      </c>
    </row>
    <row r="2768" spans="1:5" x14ac:dyDescent="0.3">
      <c r="A2768" s="6" t="s">
        <v>3393</v>
      </c>
      <c r="B2768" s="16" t="s">
        <v>3801</v>
      </c>
      <c r="C2768" s="16" t="s">
        <v>5004</v>
      </c>
      <c r="D2768" s="16">
        <v>13.31</v>
      </c>
      <c r="E2768" s="16">
        <v>1082.8</v>
      </c>
    </row>
    <row r="2769" spans="1:5" x14ac:dyDescent="0.3">
      <c r="A2769" s="6" t="s">
        <v>3393</v>
      </c>
      <c r="B2769" s="16" t="s">
        <v>3801</v>
      </c>
      <c r="C2769" s="16" t="s">
        <v>5005</v>
      </c>
      <c r="D2769" s="16">
        <v>13.46</v>
      </c>
      <c r="E2769" s="16">
        <v>1143</v>
      </c>
    </row>
    <row r="2770" spans="1:5" x14ac:dyDescent="0.3">
      <c r="A2770" s="6" t="s">
        <v>3393</v>
      </c>
      <c r="B2770" s="16" t="s">
        <v>3786</v>
      </c>
      <c r="C2770" s="16" t="s">
        <v>5006</v>
      </c>
      <c r="D2770" s="16">
        <v>14.84</v>
      </c>
      <c r="E2770" s="16">
        <v>1056.8900000000001</v>
      </c>
    </row>
    <row r="2771" spans="1:5" x14ac:dyDescent="0.3">
      <c r="A2771" s="6" t="s">
        <v>3393</v>
      </c>
      <c r="B2771" s="16" t="s">
        <v>3786</v>
      </c>
      <c r="C2771" s="16" t="s">
        <v>3798</v>
      </c>
      <c r="D2771" s="16">
        <v>13.78</v>
      </c>
      <c r="E2771" s="16">
        <v>1102.3599999999999</v>
      </c>
    </row>
    <row r="2772" spans="1:5" x14ac:dyDescent="0.3">
      <c r="A2772" s="6" t="s">
        <v>3393</v>
      </c>
      <c r="B2772" s="16" t="s">
        <v>3786</v>
      </c>
      <c r="C2772" s="16" t="s">
        <v>4850</v>
      </c>
      <c r="D2772" s="16">
        <v>16.46</v>
      </c>
      <c r="E2772" s="16">
        <v>1249.17</v>
      </c>
    </row>
    <row r="2773" spans="1:5" x14ac:dyDescent="0.3">
      <c r="A2773" s="6" t="s">
        <v>3393</v>
      </c>
      <c r="B2773" s="16" t="s">
        <v>3786</v>
      </c>
      <c r="C2773" s="16" t="s">
        <v>3792</v>
      </c>
      <c r="D2773" s="16">
        <v>14.48</v>
      </c>
      <c r="E2773" s="16">
        <v>1087.6300000000001</v>
      </c>
    </row>
    <row r="2774" spans="1:5" x14ac:dyDescent="0.3">
      <c r="A2774" s="6" t="s">
        <v>3393</v>
      </c>
      <c r="B2774" s="16" t="s">
        <v>3786</v>
      </c>
      <c r="C2774" s="16" t="s">
        <v>5007</v>
      </c>
      <c r="D2774" s="16">
        <v>11.17</v>
      </c>
      <c r="E2774" s="16">
        <v>1083.06</v>
      </c>
    </row>
    <row r="2775" spans="1:5" x14ac:dyDescent="0.3">
      <c r="A2775" s="6" t="s">
        <v>3393</v>
      </c>
      <c r="B2775" s="16" t="s">
        <v>3772</v>
      </c>
      <c r="C2775" s="16" t="s">
        <v>3748</v>
      </c>
      <c r="D2775" s="16">
        <v>17.239999999999998</v>
      </c>
      <c r="E2775" s="16">
        <v>1132.23</v>
      </c>
    </row>
    <row r="2776" spans="1:5" x14ac:dyDescent="0.3">
      <c r="A2776" s="6" t="s">
        <v>3393</v>
      </c>
      <c r="B2776" s="16" t="s">
        <v>3772</v>
      </c>
      <c r="C2776" s="16" t="s">
        <v>3783</v>
      </c>
      <c r="D2776" s="16">
        <v>16.239999999999998</v>
      </c>
      <c r="E2776" s="16">
        <v>1170.18</v>
      </c>
    </row>
    <row r="2777" spans="1:5" x14ac:dyDescent="0.3">
      <c r="A2777" s="6" t="s">
        <v>3393</v>
      </c>
      <c r="B2777" s="16" t="s">
        <v>3772</v>
      </c>
      <c r="C2777" s="16" t="s">
        <v>5008</v>
      </c>
      <c r="D2777" s="16">
        <v>10.09</v>
      </c>
      <c r="E2777" s="16">
        <v>1501.9</v>
      </c>
    </row>
    <row r="2778" spans="1:5" x14ac:dyDescent="0.3">
      <c r="A2778" s="6" t="s">
        <v>3393</v>
      </c>
      <c r="B2778" s="16" t="s">
        <v>3765</v>
      </c>
      <c r="C2778" s="16" t="s">
        <v>3771</v>
      </c>
      <c r="D2778" s="16">
        <v>18.600000000000001</v>
      </c>
      <c r="E2778" s="16">
        <v>1109.47</v>
      </c>
    </row>
    <row r="2779" spans="1:5" x14ac:dyDescent="0.3">
      <c r="A2779" s="6" t="s">
        <v>3393</v>
      </c>
      <c r="B2779" s="16" t="s">
        <v>3732</v>
      </c>
      <c r="C2779" s="16" t="s">
        <v>3733</v>
      </c>
      <c r="D2779" s="16">
        <v>17.309999999999999</v>
      </c>
      <c r="E2779" s="16">
        <v>1252.22</v>
      </c>
    </row>
    <row r="2780" spans="1:5" x14ac:dyDescent="0.3">
      <c r="A2780" s="6" t="s">
        <v>3393</v>
      </c>
      <c r="B2780" s="16" t="s">
        <v>3732</v>
      </c>
      <c r="C2780" s="16" t="s">
        <v>3737</v>
      </c>
      <c r="D2780" s="16">
        <v>19.48</v>
      </c>
      <c r="E2780" s="16">
        <v>1137.4100000000001</v>
      </c>
    </row>
    <row r="2781" spans="1:5" x14ac:dyDescent="0.3">
      <c r="A2781" s="6" t="s">
        <v>3393</v>
      </c>
      <c r="B2781" s="16" t="s">
        <v>3732</v>
      </c>
      <c r="C2781" s="16" t="s">
        <v>4540</v>
      </c>
      <c r="D2781" s="16">
        <v>20.260000000000002</v>
      </c>
      <c r="E2781" s="16">
        <v>1277.3699999999999</v>
      </c>
    </row>
    <row r="2782" spans="1:5" x14ac:dyDescent="0.3">
      <c r="A2782" s="6" t="s">
        <v>3393</v>
      </c>
      <c r="B2782" s="16" t="s">
        <v>3732</v>
      </c>
      <c r="C2782" s="16" t="s">
        <v>4541</v>
      </c>
      <c r="D2782" s="16">
        <v>19.46</v>
      </c>
      <c r="E2782" s="16">
        <v>1229.6099999999999</v>
      </c>
    </row>
    <row r="2783" spans="1:5" x14ac:dyDescent="0.3">
      <c r="A2783" s="6" t="s">
        <v>3393</v>
      </c>
      <c r="B2783" s="16" t="s">
        <v>1847</v>
      </c>
      <c r="C2783" s="16" t="s">
        <v>4544</v>
      </c>
      <c r="D2783" s="16">
        <v>20.81</v>
      </c>
      <c r="E2783" s="16">
        <v>1316.23</v>
      </c>
    </row>
    <row r="2784" spans="1:5" x14ac:dyDescent="0.3">
      <c r="A2784" s="6" t="s">
        <v>3393</v>
      </c>
      <c r="B2784" s="16" t="s">
        <v>1847</v>
      </c>
      <c r="C2784" s="16" t="s">
        <v>4843</v>
      </c>
      <c r="D2784" s="16">
        <v>22.75</v>
      </c>
      <c r="E2784" s="16">
        <v>1306.83</v>
      </c>
    </row>
    <row r="2785" spans="1:5" x14ac:dyDescent="0.3">
      <c r="A2785" s="6" t="s">
        <v>3393</v>
      </c>
      <c r="B2785" s="16" t="s">
        <v>1847</v>
      </c>
      <c r="C2785" s="16" t="s">
        <v>4771</v>
      </c>
      <c r="D2785" s="16">
        <v>23.62</v>
      </c>
      <c r="E2785" s="16">
        <v>1256.79</v>
      </c>
    </row>
    <row r="2786" spans="1:5" x14ac:dyDescent="0.3">
      <c r="A2786" s="6" t="s">
        <v>3393</v>
      </c>
      <c r="B2786" s="16" t="s">
        <v>4666</v>
      </c>
      <c r="C2786" s="16" t="s">
        <v>477</v>
      </c>
      <c r="D2786" s="16">
        <v>11</v>
      </c>
      <c r="E2786" s="16">
        <v>1460</v>
      </c>
    </row>
    <row r="2787" spans="1:5" x14ac:dyDescent="0.3">
      <c r="A2787" s="6" t="s">
        <v>3393</v>
      </c>
      <c r="B2787" s="16" t="s">
        <v>5009</v>
      </c>
      <c r="C2787" s="16" t="s">
        <v>5010</v>
      </c>
      <c r="D2787" s="16">
        <v>5.4</v>
      </c>
      <c r="E2787" s="16">
        <v>907.4</v>
      </c>
    </row>
    <row r="2788" spans="1:5" x14ac:dyDescent="0.3">
      <c r="A2788" s="6" t="s">
        <v>3393</v>
      </c>
      <c r="B2788" s="16" t="s">
        <v>5011</v>
      </c>
      <c r="C2788" s="16" t="s">
        <v>5012</v>
      </c>
      <c r="D2788" s="16">
        <v>4.2</v>
      </c>
      <c r="E2788" s="16">
        <v>1262.7</v>
      </c>
    </row>
    <row r="2789" spans="1:5" x14ac:dyDescent="0.3">
      <c r="A2789" s="6" t="s">
        <v>3393</v>
      </c>
      <c r="B2789" s="16" t="s">
        <v>5011</v>
      </c>
      <c r="C2789" s="16" t="s">
        <v>5013</v>
      </c>
      <c r="D2789" s="16">
        <v>7.2</v>
      </c>
      <c r="E2789" s="16">
        <v>840</v>
      </c>
    </row>
    <row r="2790" spans="1:5" x14ac:dyDescent="0.3">
      <c r="A2790" s="6" t="s">
        <v>3393</v>
      </c>
      <c r="B2790" s="16" t="s">
        <v>5011</v>
      </c>
      <c r="C2790" s="16" t="s">
        <v>5014</v>
      </c>
      <c r="D2790" s="16">
        <v>5.8</v>
      </c>
      <c r="E2790" s="16">
        <v>1148</v>
      </c>
    </row>
    <row r="2791" spans="1:5" x14ac:dyDescent="0.3">
      <c r="A2791" s="6" t="s">
        <v>3393</v>
      </c>
      <c r="B2791" s="16" t="s">
        <v>5016</v>
      </c>
      <c r="C2791" s="16" t="s">
        <v>5015</v>
      </c>
      <c r="D2791" s="16">
        <v>7.3</v>
      </c>
      <c r="E2791" s="16">
        <v>939.6</v>
      </c>
    </row>
    <row r="2792" spans="1:5" x14ac:dyDescent="0.3">
      <c r="A2792" s="6" t="s">
        <v>3393</v>
      </c>
      <c r="B2792" s="16" t="s">
        <v>935</v>
      </c>
      <c r="C2792" s="16" t="s">
        <v>4655</v>
      </c>
      <c r="D2792" s="16">
        <v>18.940000000000001</v>
      </c>
      <c r="E2792" s="16">
        <v>161.56</v>
      </c>
    </row>
    <row r="2793" spans="1:5" x14ac:dyDescent="0.3">
      <c r="A2793" s="6" t="s">
        <v>3393</v>
      </c>
      <c r="B2793" s="16" t="s">
        <v>935</v>
      </c>
      <c r="C2793" s="16" t="s">
        <v>5017</v>
      </c>
      <c r="D2793" s="16">
        <v>17.84</v>
      </c>
      <c r="E2793" s="16">
        <v>407.78</v>
      </c>
    </row>
    <row r="2794" spans="1:5" x14ac:dyDescent="0.3">
      <c r="A2794" s="6" t="s">
        <v>3393</v>
      </c>
      <c r="B2794" s="16" t="s">
        <v>935</v>
      </c>
      <c r="C2794" s="16" t="s">
        <v>5018</v>
      </c>
      <c r="D2794" s="16">
        <v>17.899999999999999</v>
      </c>
      <c r="E2794" s="16">
        <v>1048.6400000000001</v>
      </c>
    </row>
    <row r="2795" spans="1:5" x14ac:dyDescent="0.3">
      <c r="A2795" s="6" t="s">
        <v>3389</v>
      </c>
      <c r="B2795" s="16" t="s">
        <v>460</v>
      </c>
      <c r="C2795" s="16" t="s">
        <v>4948</v>
      </c>
      <c r="D2795" s="16">
        <v>17.28</v>
      </c>
      <c r="E2795" s="16">
        <v>262.13</v>
      </c>
    </row>
    <row r="2796" spans="1:5" x14ac:dyDescent="0.3">
      <c r="A2796" s="6" t="s">
        <v>3389</v>
      </c>
      <c r="B2796" s="16" t="s">
        <v>460</v>
      </c>
      <c r="C2796" s="16" t="s">
        <v>4917</v>
      </c>
      <c r="D2796" s="16">
        <v>17.559999999999999</v>
      </c>
      <c r="E2796" s="16">
        <v>310.64</v>
      </c>
    </row>
    <row r="2797" spans="1:5" x14ac:dyDescent="0.3">
      <c r="A2797" s="6" t="s">
        <v>3389</v>
      </c>
      <c r="B2797" s="16" t="s">
        <v>460</v>
      </c>
      <c r="C2797" s="16" t="s">
        <v>957</v>
      </c>
      <c r="D2797" s="16">
        <v>24.22</v>
      </c>
      <c r="E2797" s="16">
        <v>117.09</v>
      </c>
    </row>
    <row r="2798" spans="1:5" x14ac:dyDescent="0.3">
      <c r="A2798" s="6" t="s">
        <v>3440</v>
      </c>
      <c r="B2798" s="16" t="s">
        <v>439</v>
      </c>
      <c r="C2798" s="16" t="s">
        <v>448</v>
      </c>
      <c r="D2798" s="16">
        <v>11.73</v>
      </c>
      <c r="E2798" s="16">
        <v>996.98</v>
      </c>
    </row>
    <row r="2799" spans="1:5" x14ac:dyDescent="0.3">
      <c r="A2799" s="6" t="s">
        <v>3440</v>
      </c>
      <c r="B2799" s="16" t="s">
        <v>439</v>
      </c>
      <c r="C2799" s="16" t="s">
        <v>5019</v>
      </c>
      <c r="D2799" s="16">
        <v>13.03</v>
      </c>
      <c r="E2799" s="16">
        <v>1006.86</v>
      </c>
    </row>
    <row r="2800" spans="1:5" x14ac:dyDescent="0.3">
      <c r="A2800" s="6" t="s">
        <v>3440</v>
      </c>
      <c r="B2800" s="16" t="s">
        <v>439</v>
      </c>
      <c r="C2800" s="16" t="s">
        <v>4896</v>
      </c>
      <c r="D2800" s="16">
        <v>12.84</v>
      </c>
      <c r="E2800" s="16">
        <v>607.82000000000005</v>
      </c>
    </row>
    <row r="2801" spans="1:5" x14ac:dyDescent="0.3">
      <c r="A2801" s="6" t="s">
        <v>3440</v>
      </c>
      <c r="B2801" s="16" t="s">
        <v>439</v>
      </c>
      <c r="C2801" s="16" t="s">
        <v>4897</v>
      </c>
      <c r="D2801" s="16">
        <v>13.37</v>
      </c>
      <c r="E2801" s="16">
        <v>720.24</v>
      </c>
    </row>
    <row r="2802" spans="1:5" x14ac:dyDescent="0.3">
      <c r="A2802" s="6" t="s">
        <v>3440</v>
      </c>
      <c r="B2802" s="16" t="s">
        <v>364</v>
      </c>
      <c r="C2802" s="16" t="s">
        <v>4716</v>
      </c>
      <c r="D2802" s="16">
        <v>12.19</v>
      </c>
      <c r="E2802" s="16">
        <v>881.3</v>
      </c>
    </row>
    <row r="2803" spans="1:5" x14ac:dyDescent="0.3">
      <c r="A2803" s="6" t="s">
        <v>3440</v>
      </c>
      <c r="B2803" s="16" t="s">
        <v>364</v>
      </c>
      <c r="C2803" s="16" t="s">
        <v>4721</v>
      </c>
      <c r="D2803" s="16">
        <v>12.13</v>
      </c>
      <c r="E2803" s="16">
        <v>970.42</v>
      </c>
    </row>
    <row r="2804" spans="1:5" x14ac:dyDescent="0.3">
      <c r="A2804" s="6" t="s">
        <v>3440</v>
      </c>
      <c r="B2804" s="16" t="s">
        <v>364</v>
      </c>
      <c r="C2804" s="16" t="s">
        <v>4898</v>
      </c>
      <c r="D2804" s="16">
        <v>12.95</v>
      </c>
      <c r="E2804" s="16">
        <v>856.88</v>
      </c>
    </row>
    <row r="2805" spans="1:5" x14ac:dyDescent="0.3">
      <c r="A2805" s="6" t="s">
        <v>3440</v>
      </c>
      <c r="B2805" s="16" t="s">
        <v>364</v>
      </c>
      <c r="C2805" s="16" t="s">
        <v>5020</v>
      </c>
      <c r="D2805" s="16">
        <v>11.17</v>
      </c>
      <c r="E2805" s="16">
        <v>965.5</v>
      </c>
    </row>
    <row r="2806" spans="1:5" x14ac:dyDescent="0.3">
      <c r="A2806" s="6" t="s">
        <v>3440</v>
      </c>
      <c r="B2806" s="16" t="s">
        <v>364</v>
      </c>
      <c r="C2806" s="16" t="s">
        <v>5021</v>
      </c>
      <c r="D2806" s="16">
        <v>9.77</v>
      </c>
      <c r="E2806" s="16">
        <v>945.97</v>
      </c>
    </row>
    <row r="2807" spans="1:5" x14ac:dyDescent="0.3">
      <c r="A2807" s="6" t="s">
        <v>3440</v>
      </c>
      <c r="B2807" s="16" t="s">
        <v>364</v>
      </c>
      <c r="C2807" s="16" t="s">
        <v>366</v>
      </c>
      <c r="D2807" s="16">
        <v>10.11</v>
      </c>
      <c r="E2807" s="16">
        <v>1008.15</v>
      </c>
    </row>
    <row r="2808" spans="1:5" x14ac:dyDescent="0.3">
      <c r="A2808" s="6" t="s">
        <v>3440</v>
      </c>
      <c r="B2808" s="16" t="s">
        <v>364</v>
      </c>
      <c r="C2808" s="16" t="s">
        <v>369</v>
      </c>
      <c r="D2808" s="16">
        <v>10.39</v>
      </c>
      <c r="E2808" s="16">
        <v>870.89</v>
      </c>
    </row>
    <row r="2809" spans="1:5" x14ac:dyDescent="0.3">
      <c r="A2809" s="6" t="s">
        <v>3440</v>
      </c>
      <c r="B2809" s="16" t="s">
        <v>396</v>
      </c>
      <c r="C2809" s="16" t="s">
        <v>4136</v>
      </c>
      <c r="D2809" s="16">
        <v>10.32</v>
      </c>
      <c r="E2809" s="16">
        <v>969.93</v>
      </c>
    </row>
    <row r="2810" spans="1:5" x14ac:dyDescent="0.3">
      <c r="A2810" s="6" t="s">
        <v>3440</v>
      </c>
      <c r="B2810" s="16" t="s">
        <v>396</v>
      </c>
      <c r="C2810" s="16" t="s">
        <v>376</v>
      </c>
      <c r="D2810" s="16">
        <v>11.89</v>
      </c>
      <c r="E2810" s="16">
        <v>947.01</v>
      </c>
    </row>
    <row r="2811" spans="1:5" x14ac:dyDescent="0.3">
      <c r="A2811" s="6" t="s">
        <v>3440</v>
      </c>
      <c r="B2811" s="16" t="s">
        <v>395</v>
      </c>
      <c r="C2811" s="16" t="s">
        <v>5022</v>
      </c>
      <c r="D2811" s="16">
        <v>4.45</v>
      </c>
      <c r="E2811" s="16">
        <v>1137.73</v>
      </c>
    </row>
    <row r="2812" spans="1:5" x14ac:dyDescent="0.3">
      <c r="A2812" s="6" t="s">
        <v>3440</v>
      </c>
      <c r="B2812" s="16" t="s">
        <v>395</v>
      </c>
      <c r="C2812" s="16" t="s">
        <v>4141</v>
      </c>
      <c r="D2812" s="16">
        <v>5.23</v>
      </c>
      <c r="E2812" s="16">
        <v>1444.31</v>
      </c>
    </row>
    <row r="2813" spans="1:5" x14ac:dyDescent="0.3">
      <c r="A2813" s="6" t="s">
        <v>3440</v>
      </c>
      <c r="B2813" s="16" t="s">
        <v>395</v>
      </c>
      <c r="C2813" s="16" t="s">
        <v>4163</v>
      </c>
      <c r="D2813" s="16">
        <v>7.4</v>
      </c>
      <c r="E2813" s="16">
        <v>1274.5899999999999</v>
      </c>
    </row>
    <row r="2814" spans="1:5" x14ac:dyDescent="0.3">
      <c r="A2814" s="6" t="s">
        <v>3440</v>
      </c>
      <c r="B2814" s="16" t="s">
        <v>394</v>
      </c>
      <c r="C2814" s="16" t="s">
        <v>374</v>
      </c>
      <c r="D2814" s="16">
        <v>8.93</v>
      </c>
      <c r="E2814" s="16">
        <v>805.47</v>
      </c>
    </row>
    <row r="2815" spans="1:5" x14ac:dyDescent="0.3">
      <c r="A2815" s="6" t="s">
        <v>3440</v>
      </c>
      <c r="B2815" s="16" t="s">
        <v>394</v>
      </c>
      <c r="C2815" s="16" t="s">
        <v>4722</v>
      </c>
      <c r="D2815" s="16">
        <v>9.61</v>
      </c>
      <c r="E2815" s="16">
        <v>830.31</v>
      </c>
    </row>
    <row r="2816" spans="1:5" x14ac:dyDescent="0.3">
      <c r="A2816" s="6" t="s">
        <v>3440</v>
      </c>
      <c r="B2816" s="16" t="s">
        <v>394</v>
      </c>
      <c r="C2816" s="16" t="s">
        <v>372</v>
      </c>
      <c r="D2816" s="16">
        <v>9.65</v>
      </c>
      <c r="E2816" s="16">
        <v>705.79</v>
      </c>
    </row>
    <row r="2817" spans="1:5" x14ac:dyDescent="0.3">
      <c r="A2817" s="6" t="s">
        <v>3440</v>
      </c>
      <c r="B2817" s="16" t="s">
        <v>394</v>
      </c>
      <c r="C2817" s="16" t="s">
        <v>371</v>
      </c>
      <c r="D2817" s="16">
        <v>10.23</v>
      </c>
      <c r="E2817" s="16">
        <v>802.34</v>
      </c>
    </row>
    <row r="2818" spans="1:5" x14ac:dyDescent="0.3">
      <c r="A2818" s="6" t="s">
        <v>3440</v>
      </c>
      <c r="B2818" s="16" t="s">
        <v>394</v>
      </c>
      <c r="C2818" s="16" t="s">
        <v>3988</v>
      </c>
      <c r="D2818" s="16">
        <v>9.91</v>
      </c>
      <c r="E2818" s="16">
        <v>749.51</v>
      </c>
    </row>
    <row r="2819" spans="1:5" x14ac:dyDescent="0.3">
      <c r="A2819" s="6" t="s">
        <v>3440</v>
      </c>
      <c r="B2819" s="16" t="s">
        <v>394</v>
      </c>
      <c r="C2819" s="16" t="s">
        <v>3996</v>
      </c>
      <c r="D2819" s="16">
        <v>9.5399999999999991</v>
      </c>
      <c r="E2819" s="16">
        <v>781.04</v>
      </c>
    </row>
    <row r="2820" spans="1:5" x14ac:dyDescent="0.3">
      <c r="A2820" s="6" t="s">
        <v>3440</v>
      </c>
      <c r="B2820" s="16" t="s">
        <v>394</v>
      </c>
      <c r="C2820" s="16" t="s">
        <v>3995</v>
      </c>
      <c r="D2820" s="16">
        <v>9.52</v>
      </c>
      <c r="E2820" s="16">
        <v>597.54999999999995</v>
      </c>
    </row>
    <row r="2821" spans="1:5" x14ac:dyDescent="0.3">
      <c r="A2821" s="6" t="s">
        <v>3440</v>
      </c>
      <c r="B2821" s="16" t="s">
        <v>394</v>
      </c>
      <c r="C2821" s="16" t="s">
        <v>3993</v>
      </c>
      <c r="D2821" s="16">
        <v>9.99</v>
      </c>
      <c r="E2821" s="16">
        <v>582.47</v>
      </c>
    </row>
    <row r="2822" spans="1:5" x14ac:dyDescent="0.3">
      <c r="A2822" s="6" t="s">
        <v>3440</v>
      </c>
      <c r="B2822" s="16" t="s">
        <v>4102</v>
      </c>
      <c r="C2822" s="16" t="s">
        <v>4103</v>
      </c>
      <c r="D2822" s="16">
        <v>11.1</v>
      </c>
      <c r="E2822" s="16">
        <v>817.69</v>
      </c>
    </row>
    <row r="2823" spans="1:5" x14ac:dyDescent="0.3">
      <c r="A2823" s="6" t="s">
        <v>3440</v>
      </c>
      <c r="B2823" s="16" t="s">
        <v>393</v>
      </c>
      <c r="C2823" s="16" t="s">
        <v>451</v>
      </c>
      <c r="D2823" s="16">
        <v>10.48</v>
      </c>
      <c r="E2823" s="16">
        <v>826.7</v>
      </c>
    </row>
    <row r="2824" spans="1:5" x14ac:dyDescent="0.3">
      <c r="A2824" s="6" t="s">
        <v>3440</v>
      </c>
      <c r="B2824" s="16" t="s">
        <v>393</v>
      </c>
      <c r="C2824" s="16" t="s">
        <v>4139</v>
      </c>
      <c r="D2824" s="16">
        <v>10.039999999999999</v>
      </c>
      <c r="E2824" s="16">
        <v>812.53</v>
      </c>
    </row>
    <row r="2825" spans="1:5" x14ac:dyDescent="0.3">
      <c r="A2825" s="6" t="s">
        <v>3440</v>
      </c>
      <c r="B2825" s="16" t="s">
        <v>3997</v>
      </c>
      <c r="C2825" s="16" t="s">
        <v>3999</v>
      </c>
      <c r="D2825" s="16">
        <v>8.68</v>
      </c>
      <c r="E2825" s="16">
        <v>757.75</v>
      </c>
    </row>
    <row r="2826" spans="1:5" x14ac:dyDescent="0.3">
      <c r="A2826" s="6" t="s">
        <v>3440</v>
      </c>
      <c r="B2826" s="16" t="s">
        <v>3997</v>
      </c>
      <c r="C2826" s="16" t="s">
        <v>4754</v>
      </c>
      <c r="D2826" s="16">
        <v>9.2100000000000009</v>
      </c>
      <c r="E2826" s="16">
        <v>628</v>
      </c>
    </row>
    <row r="2827" spans="1:5" x14ac:dyDescent="0.3">
      <c r="A2827" s="6" t="s">
        <v>3440</v>
      </c>
      <c r="B2827" s="16" t="s">
        <v>4005</v>
      </c>
      <c r="C2827" s="16" t="s">
        <v>5023</v>
      </c>
      <c r="D2827" s="16">
        <v>9.19</v>
      </c>
      <c r="E2827" s="16">
        <v>597.05999999999995</v>
      </c>
    </row>
    <row r="2828" spans="1:5" x14ac:dyDescent="0.3">
      <c r="A2828" s="6" t="s">
        <v>3440</v>
      </c>
      <c r="B2828" s="16" t="s">
        <v>4005</v>
      </c>
      <c r="C2828" s="16" t="s">
        <v>4154</v>
      </c>
      <c r="D2828" s="16">
        <v>9.0399999999999991</v>
      </c>
      <c r="E2828" s="16">
        <v>612.34</v>
      </c>
    </row>
    <row r="2829" spans="1:5" x14ac:dyDescent="0.3">
      <c r="A2829" s="6" t="s">
        <v>3440</v>
      </c>
      <c r="B2829" s="16" t="s">
        <v>4005</v>
      </c>
      <c r="C2829" s="16" t="s">
        <v>4155</v>
      </c>
      <c r="D2829" s="16">
        <v>8.4</v>
      </c>
      <c r="E2829" s="16">
        <v>751.5</v>
      </c>
    </row>
    <row r="2830" spans="1:5" x14ac:dyDescent="0.3">
      <c r="A2830" s="6" t="s">
        <v>3440</v>
      </c>
      <c r="B2830" s="16" t="s">
        <v>4143</v>
      </c>
      <c r="C2830" s="16" t="s">
        <v>4708</v>
      </c>
      <c r="D2830" s="16">
        <v>8.52</v>
      </c>
      <c r="E2830" s="16">
        <v>791.07</v>
      </c>
    </row>
    <row r="2831" spans="1:5" x14ac:dyDescent="0.3">
      <c r="A2831" s="6" t="s">
        <v>3440</v>
      </c>
      <c r="B2831" s="16" t="s">
        <v>4143</v>
      </c>
      <c r="C2831" s="16" t="s">
        <v>4707</v>
      </c>
      <c r="D2831" s="16">
        <v>7.92</v>
      </c>
      <c r="E2831" s="16">
        <v>780.78</v>
      </c>
    </row>
    <row r="2832" spans="1:5" x14ac:dyDescent="0.3">
      <c r="A2832" s="6" t="s">
        <v>3440</v>
      </c>
      <c r="B2832" s="16" t="s">
        <v>398</v>
      </c>
      <c r="C2832" s="16" t="s">
        <v>4638</v>
      </c>
      <c r="D2832" s="16">
        <v>9.1300000000000008</v>
      </c>
      <c r="E2832" s="16">
        <v>627</v>
      </c>
    </row>
    <row r="2833" spans="1:5" x14ac:dyDescent="0.3">
      <c r="A2833" s="6" t="s">
        <v>3440</v>
      </c>
      <c r="B2833" s="16" t="s">
        <v>398</v>
      </c>
      <c r="C2833" s="16" t="s">
        <v>4021</v>
      </c>
      <c r="D2833" s="16">
        <v>8.83</v>
      </c>
      <c r="E2833" s="16">
        <v>557.30999999999995</v>
      </c>
    </row>
    <row r="2834" spans="1:5" x14ac:dyDescent="0.3">
      <c r="A2834" s="6" t="s">
        <v>3440</v>
      </c>
      <c r="B2834" s="16" t="s">
        <v>398</v>
      </c>
      <c r="C2834" s="16" t="s">
        <v>4023</v>
      </c>
      <c r="D2834" s="16">
        <v>7.87</v>
      </c>
      <c r="E2834" s="16">
        <v>585.1</v>
      </c>
    </row>
    <row r="2835" spans="1:5" x14ac:dyDescent="0.3">
      <c r="A2835" s="6" t="s">
        <v>3440</v>
      </c>
      <c r="B2835" s="16" t="s">
        <v>398</v>
      </c>
      <c r="C2835" s="16" t="s">
        <v>379</v>
      </c>
      <c r="D2835" s="16">
        <v>8.36</v>
      </c>
      <c r="E2835" s="16">
        <v>775.47</v>
      </c>
    </row>
    <row r="2836" spans="1:5" x14ac:dyDescent="0.3">
      <c r="A2836" s="6" t="s">
        <v>3440</v>
      </c>
      <c r="B2836" s="16" t="s">
        <v>399</v>
      </c>
      <c r="C2836" s="16" t="s">
        <v>5024</v>
      </c>
      <c r="D2836" s="16">
        <v>7.9</v>
      </c>
      <c r="E2836" s="16">
        <v>749.28</v>
      </c>
    </row>
    <row r="2837" spans="1:5" x14ac:dyDescent="0.3">
      <c r="A2837" s="6" t="s">
        <v>3440</v>
      </c>
      <c r="B2837" s="16" t="s">
        <v>404</v>
      </c>
      <c r="C2837" s="16" t="s">
        <v>3904</v>
      </c>
      <c r="D2837" s="16">
        <v>9.2899999999999991</v>
      </c>
      <c r="E2837" s="16">
        <v>726.31</v>
      </c>
    </row>
    <row r="2838" spans="1:5" x14ac:dyDescent="0.3">
      <c r="A2838" s="6" t="s">
        <v>3440</v>
      </c>
      <c r="B2838" s="16" t="s">
        <v>402</v>
      </c>
      <c r="C2838" s="16" t="s">
        <v>5025</v>
      </c>
      <c r="D2838" s="16">
        <v>9.9700000000000006</v>
      </c>
      <c r="E2838" s="16">
        <v>1083.22</v>
      </c>
    </row>
    <row r="2839" spans="1:5" x14ac:dyDescent="0.3">
      <c r="A2839" s="6" t="s">
        <v>3440</v>
      </c>
      <c r="B2839" s="16" t="s">
        <v>4030</v>
      </c>
      <c r="C2839" s="16" t="s">
        <v>5026</v>
      </c>
      <c r="D2839" s="16">
        <v>7.69</v>
      </c>
      <c r="E2839" s="16">
        <v>746.14</v>
      </c>
    </row>
    <row r="2840" spans="1:5" x14ac:dyDescent="0.3">
      <c r="A2840" s="6" t="s">
        <v>3440</v>
      </c>
      <c r="B2840" s="16" t="s">
        <v>4030</v>
      </c>
      <c r="C2840" s="16" t="s">
        <v>4032</v>
      </c>
      <c r="D2840" s="16">
        <v>8.4700000000000006</v>
      </c>
      <c r="E2840" s="16">
        <v>622.37</v>
      </c>
    </row>
    <row r="2841" spans="1:5" x14ac:dyDescent="0.3">
      <c r="A2841" s="6" t="s">
        <v>3440</v>
      </c>
      <c r="B2841" s="16" t="s">
        <v>4030</v>
      </c>
      <c r="C2841" s="16" t="s">
        <v>5027</v>
      </c>
      <c r="D2841" s="16">
        <v>9</v>
      </c>
      <c r="E2841" s="16">
        <v>542.82000000000005</v>
      </c>
    </row>
    <row r="2842" spans="1:5" x14ac:dyDescent="0.3">
      <c r="A2842" s="6" t="s">
        <v>3440</v>
      </c>
      <c r="B2842" s="16" t="s">
        <v>4028</v>
      </c>
      <c r="C2842" s="16" t="s">
        <v>4029</v>
      </c>
      <c r="D2842" s="16">
        <v>7.42</v>
      </c>
      <c r="E2842" s="16">
        <v>641.37</v>
      </c>
    </row>
    <row r="2843" spans="1:5" x14ac:dyDescent="0.3">
      <c r="A2843" s="6" t="s">
        <v>3440</v>
      </c>
      <c r="B2843" s="16" t="s">
        <v>4024</v>
      </c>
      <c r="C2843" s="16" t="s">
        <v>4025</v>
      </c>
      <c r="D2843" s="16">
        <v>7.86</v>
      </c>
      <c r="E2843" s="16">
        <v>778.64</v>
      </c>
    </row>
    <row r="2844" spans="1:5" x14ac:dyDescent="0.3">
      <c r="A2844" s="6" t="s">
        <v>3440</v>
      </c>
      <c r="B2844" s="16" t="s">
        <v>4024</v>
      </c>
      <c r="C2844" s="16" t="s">
        <v>4027</v>
      </c>
      <c r="D2844" s="16">
        <v>7.29</v>
      </c>
      <c r="E2844" s="16">
        <v>661.65</v>
      </c>
    </row>
    <row r="2845" spans="1:5" x14ac:dyDescent="0.3">
      <c r="A2845" s="6" t="s">
        <v>3440</v>
      </c>
      <c r="B2845" s="16" t="s">
        <v>4701</v>
      </c>
      <c r="C2845" s="16" t="s">
        <v>5028</v>
      </c>
      <c r="D2845" s="16">
        <v>6.72</v>
      </c>
      <c r="E2845" s="16">
        <v>688.15</v>
      </c>
    </row>
    <row r="2846" spans="1:5" x14ac:dyDescent="0.3">
      <c r="A2846" s="6" t="s">
        <v>3440</v>
      </c>
      <c r="B2846" s="16" t="s">
        <v>4701</v>
      </c>
      <c r="C2846" s="16" t="s">
        <v>4702</v>
      </c>
      <c r="D2846" s="16">
        <v>6.17</v>
      </c>
      <c r="E2846" s="16">
        <v>654.44000000000005</v>
      </c>
    </row>
    <row r="2847" spans="1:5" x14ac:dyDescent="0.3">
      <c r="A2847" s="6" t="s">
        <v>3440</v>
      </c>
      <c r="B2847" s="16" t="s">
        <v>4038</v>
      </c>
      <c r="C2847" s="16" t="s">
        <v>5029</v>
      </c>
      <c r="D2847" s="16">
        <v>1.94</v>
      </c>
      <c r="E2847" s="16">
        <v>656.31</v>
      </c>
    </row>
    <row r="2848" spans="1:5" x14ac:dyDescent="0.3">
      <c r="A2848" s="6" t="s">
        <v>3440</v>
      </c>
      <c r="B2848" s="16" t="s">
        <v>4038</v>
      </c>
      <c r="C2848" s="16" t="s">
        <v>5030</v>
      </c>
      <c r="D2848" s="16">
        <v>3.62</v>
      </c>
      <c r="E2848" s="16">
        <v>595.22</v>
      </c>
    </row>
    <row r="2849" spans="1:5" x14ac:dyDescent="0.3">
      <c r="A2849" s="6" t="s">
        <v>3440</v>
      </c>
      <c r="B2849" s="16" t="s">
        <v>4038</v>
      </c>
      <c r="C2849" s="16" t="s">
        <v>4652</v>
      </c>
      <c r="D2849" s="16">
        <v>5.76</v>
      </c>
      <c r="E2849" s="16">
        <v>511.43</v>
      </c>
    </row>
    <row r="2850" spans="1:5" x14ac:dyDescent="0.3">
      <c r="A2850" s="6" t="s">
        <v>3440</v>
      </c>
      <c r="B2850" s="16" t="s">
        <v>4038</v>
      </c>
      <c r="C2850" s="16" t="s">
        <v>4040</v>
      </c>
      <c r="D2850" s="16">
        <v>5.86</v>
      </c>
      <c r="E2850" s="16">
        <v>647.11</v>
      </c>
    </row>
    <row r="2851" spans="1:5" x14ac:dyDescent="0.3">
      <c r="A2851" s="6" t="s">
        <v>3440</v>
      </c>
      <c r="B2851" s="16" t="s">
        <v>4038</v>
      </c>
      <c r="C2851" s="16" t="s">
        <v>4043</v>
      </c>
      <c r="D2851" s="16">
        <v>4.9000000000000004</v>
      </c>
      <c r="E2851" s="16">
        <v>598.29999999999995</v>
      </c>
    </row>
    <row r="2852" spans="1:5" x14ac:dyDescent="0.3">
      <c r="A2852" s="6" t="s">
        <v>3440</v>
      </c>
      <c r="B2852" s="16" t="s">
        <v>4038</v>
      </c>
      <c r="C2852" s="16" t="s">
        <v>5031</v>
      </c>
      <c r="D2852" s="16">
        <v>1.74</v>
      </c>
      <c r="E2852" s="16">
        <v>616.29</v>
      </c>
    </row>
    <row r="2853" spans="1:5" x14ac:dyDescent="0.3">
      <c r="A2853" s="6" t="s">
        <v>3440</v>
      </c>
      <c r="B2853" s="16" t="s">
        <v>4038</v>
      </c>
      <c r="C2853" s="16" t="s">
        <v>5032</v>
      </c>
      <c r="D2853" s="16">
        <v>2.62</v>
      </c>
      <c r="E2853" s="16">
        <v>622.87</v>
      </c>
    </row>
    <row r="2854" spans="1:5" x14ac:dyDescent="0.3">
      <c r="A2854" s="6" t="s">
        <v>3440</v>
      </c>
      <c r="B2854" s="16" t="s">
        <v>4038</v>
      </c>
      <c r="C2854" s="16" t="s">
        <v>4695</v>
      </c>
      <c r="D2854" s="16">
        <v>5.08</v>
      </c>
      <c r="E2854" s="16">
        <v>706.13</v>
      </c>
    </row>
    <row r="2855" spans="1:5" x14ac:dyDescent="0.3">
      <c r="A2855" s="6" t="s">
        <v>3440</v>
      </c>
      <c r="B2855" s="16" t="s">
        <v>4038</v>
      </c>
      <c r="C2855" s="16" t="s">
        <v>5033</v>
      </c>
      <c r="D2855" s="16">
        <v>0.42</v>
      </c>
      <c r="E2855" s="16">
        <v>552.19000000000005</v>
      </c>
    </row>
    <row r="2856" spans="1:5" x14ac:dyDescent="0.3">
      <c r="A2856" s="6" t="s">
        <v>3440</v>
      </c>
      <c r="B2856" s="16" t="s">
        <v>4692</v>
      </c>
      <c r="C2856" s="16" t="s">
        <v>5034</v>
      </c>
      <c r="D2856" s="16">
        <v>-0.31</v>
      </c>
      <c r="E2856" s="16">
        <v>543.59</v>
      </c>
    </row>
    <row r="2857" spans="1:5" x14ac:dyDescent="0.3">
      <c r="A2857" s="6" t="s">
        <v>3440</v>
      </c>
      <c r="B2857" s="16" t="s">
        <v>4692</v>
      </c>
      <c r="C2857" s="16" t="s">
        <v>5035</v>
      </c>
      <c r="D2857" s="16">
        <v>4.32</v>
      </c>
      <c r="E2857" s="16">
        <v>601.42999999999995</v>
      </c>
    </row>
    <row r="2858" spans="1:5" x14ac:dyDescent="0.3">
      <c r="A2858" s="6" t="s">
        <v>3440</v>
      </c>
      <c r="B2858" s="16" t="s">
        <v>4692</v>
      </c>
      <c r="C2858" s="16" t="s">
        <v>5036</v>
      </c>
      <c r="D2858" s="16">
        <v>4.97</v>
      </c>
      <c r="E2858" s="16">
        <v>639.9</v>
      </c>
    </row>
    <row r="2859" spans="1:5" x14ac:dyDescent="0.3">
      <c r="A2859" s="6" t="s">
        <v>3440</v>
      </c>
      <c r="B2859" s="16" t="s">
        <v>4002</v>
      </c>
      <c r="C2859" s="16" t="s">
        <v>5037</v>
      </c>
      <c r="D2859" s="16">
        <v>-0.57999999999999996</v>
      </c>
      <c r="E2859" s="16">
        <v>576.97</v>
      </c>
    </row>
    <row r="2860" spans="1:5" x14ac:dyDescent="0.3">
      <c r="A2860" s="6" t="s">
        <v>3440</v>
      </c>
      <c r="B2860" s="16" t="s">
        <v>4002</v>
      </c>
      <c r="C2860" s="16" t="s">
        <v>4172</v>
      </c>
      <c r="D2860" s="16">
        <v>2.06</v>
      </c>
      <c r="E2860" s="16">
        <v>658.47</v>
      </c>
    </row>
    <row r="2861" spans="1:5" x14ac:dyDescent="0.3">
      <c r="A2861" s="6" t="s">
        <v>3440</v>
      </c>
      <c r="B2861" s="16" t="s">
        <v>4002</v>
      </c>
      <c r="C2861" s="16" t="s">
        <v>5038</v>
      </c>
      <c r="D2861" s="16">
        <v>3.31</v>
      </c>
      <c r="E2861" s="16">
        <v>694.82</v>
      </c>
    </row>
    <row r="2862" spans="1:5" x14ac:dyDescent="0.3">
      <c r="A2862" s="6" t="s">
        <v>3440</v>
      </c>
      <c r="B2862" s="16" t="s">
        <v>4002</v>
      </c>
      <c r="C2862" s="16" t="s">
        <v>4169</v>
      </c>
      <c r="D2862" s="16">
        <v>7.44</v>
      </c>
      <c r="E2862" s="16">
        <v>508.03</v>
      </c>
    </row>
    <row r="2863" spans="1:5" x14ac:dyDescent="0.3">
      <c r="A2863" s="6" t="s">
        <v>3440</v>
      </c>
      <c r="B2863" s="16" t="s">
        <v>4002</v>
      </c>
      <c r="C2863" s="16" t="s">
        <v>4167</v>
      </c>
      <c r="D2863" s="16">
        <v>7.04</v>
      </c>
      <c r="E2863" s="16">
        <v>827.1</v>
      </c>
    </row>
    <row r="2864" spans="1:5" x14ac:dyDescent="0.3">
      <c r="A2864" s="6" t="s">
        <v>3440</v>
      </c>
      <c r="B2864" s="16" t="s">
        <v>4002</v>
      </c>
      <c r="C2864" s="16" t="s">
        <v>4003</v>
      </c>
      <c r="D2864" s="16">
        <v>8.35</v>
      </c>
      <c r="E2864" s="16">
        <v>730.63</v>
      </c>
    </row>
    <row r="2865" spans="1:5" x14ac:dyDescent="0.3">
      <c r="A2865" s="6" t="s">
        <v>3440</v>
      </c>
      <c r="B2865" s="16" t="s">
        <v>4636</v>
      </c>
      <c r="C2865" s="16" t="s">
        <v>5039</v>
      </c>
      <c r="D2865" s="16">
        <v>9.0500000000000007</v>
      </c>
      <c r="E2865" s="16">
        <v>1181</v>
      </c>
    </row>
    <row r="2866" spans="1:5" x14ac:dyDescent="0.3">
      <c r="A2866" s="6" t="s">
        <v>3440</v>
      </c>
      <c r="B2866" s="16" t="s">
        <v>4636</v>
      </c>
      <c r="C2866" s="16" t="s">
        <v>4688</v>
      </c>
      <c r="D2866" s="16">
        <v>7.9</v>
      </c>
      <c r="E2866" s="16">
        <v>1592.59</v>
      </c>
    </row>
    <row r="2867" spans="1:5" x14ac:dyDescent="0.3">
      <c r="A2867" s="6" t="s">
        <v>3440</v>
      </c>
      <c r="B2867" s="16" t="s">
        <v>4636</v>
      </c>
      <c r="C2867" s="16" t="s">
        <v>4131</v>
      </c>
      <c r="D2867" s="16">
        <v>10.02</v>
      </c>
      <c r="E2867" s="16">
        <v>899.09</v>
      </c>
    </row>
    <row r="2868" spans="1:5" x14ac:dyDescent="0.3">
      <c r="A2868" s="6" t="s">
        <v>3440</v>
      </c>
      <c r="B2868" s="16" t="s">
        <v>4636</v>
      </c>
      <c r="C2868" s="16" t="s">
        <v>4687</v>
      </c>
      <c r="D2868" s="16">
        <v>9.4700000000000006</v>
      </c>
      <c r="E2868" s="16">
        <v>1445.57</v>
      </c>
    </row>
    <row r="2869" spans="1:5" x14ac:dyDescent="0.3">
      <c r="A2869" s="6" t="s">
        <v>3440</v>
      </c>
      <c r="B2869" s="16" t="s">
        <v>5040</v>
      </c>
      <c r="C2869" s="16" t="s">
        <v>5041</v>
      </c>
      <c r="D2869" s="16">
        <v>10.220000000000001</v>
      </c>
      <c r="E2869" s="16">
        <v>1310.2</v>
      </c>
    </row>
    <row r="2870" spans="1:5" x14ac:dyDescent="0.3">
      <c r="A2870" s="6" t="s">
        <v>3440</v>
      </c>
      <c r="B2870" s="16" t="s">
        <v>5040</v>
      </c>
      <c r="C2870" s="16" t="s">
        <v>5042</v>
      </c>
      <c r="D2870" s="16">
        <v>9.99</v>
      </c>
      <c r="E2870" s="16">
        <v>1255.31</v>
      </c>
    </row>
    <row r="2871" spans="1:5" x14ac:dyDescent="0.3">
      <c r="A2871" s="6" t="s">
        <v>3615</v>
      </c>
      <c r="B2871" s="16" t="s">
        <v>935</v>
      </c>
      <c r="C2871" s="16" t="s">
        <v>5044</v>
      </c>
      <c r="D2871" s="16">
        <v>22.46</v>
      </c>
      <c r="E2871" s="16">
        <v>182</v>
      </c>
    </row>
    <row r="2872" spans="1:5" x14ac:dyDescent="0.3">
      <c r="A2872" s="6" t="s">
        <v>3615</v>
      </c>
      <c r="B2872" s="16" t="s">
        <v>935</v>
      </c>
      <c r="C2872" s="16" t="s">
        <v>936</v>
      </c>
      <c r="D2872" s="16">
        <v>22.51</v>
      </c>
      <c r="E2872" s="16">
        <v>350.52</v>
      </c>
    </row>
    <row r="2873" spans="1:5" x14ac:dyDescent="0.3">
      <c r="A2873" s="6" t="s">
        <v>3615</v>
      </c>
      <c r="B2873" s="16" t="s">
        <v>935</v>
      </c>
      <c r="C2873" s="16" t="s">
        <v>1350</v>
      </c>
      <c r="D2873" s="16">
        <v>24.5</v>
      </c>
      <c r="E2873" s="16">
        <v>702.66</v>
      </c>
    </row>
    <row r="2874" spans="1:5" x14ac:dyDescent="0.3">
      <c r="A2874" s="6" t="s">
        <v>3615</v>
      </c>
      <c r="B2874" s="16" t="s">
        <v>935</v>
      </c>
      <c r="C2874" s="16" t="s">
        <v>937</v>
      </c>
      <c r="D2874" s="16">
        <v>17.84</v>
      </c>
      <c r="E2874" s="16">
        <v>407.78</v>
      </c>
    </row>
    <row r="2875" spans="1:5" x14ac:dyDescent="0.3">
      <c r="A2875" s="6" t="s">
        <v>3615</v>
      </c>
      <c r="B2875" s="16" t="s">
        <v>935</v>
      </c>
      <c r="C2875" s="16" t="s">
        <v>939</v>
      </c>
      <c r="D2875" s="16">
        <v>17.89</v>
      </c>
      <c r="E2875" s="16">
        <v>563.96</v>
      </c>
    </row>
    <row r="2876" spans="1:5" x14ac:dyDescent="0.3">
      <c r="A2876" s="6" t="s">
        <v>3615</v>
      </c>
      <c r="B2876" s="16" t="s">
        <v>935</v>
      </c>
      <c r="C2876" s="16" t="s">
        <v>938</v>
      </c>
      <c r="D2876" s="16">
        <v>20.62</v>
      </c>
      <c r="E2876" s="16">
        <v>332.66</v>
      </c>
    </row>
    <row r="2877" spans="1:5" x14ac:dyDescent="0.3">
      <c r="A2877" s="6" t="s">
        <v>3615</v>
      </c>
      <c r="B2877" s="16" t="s">
        <v>935</v>
      </c>
      <c r="C2877" s="16" t="s">
        <v>941</v>
      </c>
      <c r="D2877" s="16">
        <v>21.66</v>
      </c>
      <c r="E2877" s="16">
        <v>500.21</v>
      </c>
    </row>
    <row r="2878" spans="1:5" x14ac:dyDescent="0.3">
      <c r="A2878" s="6" t="s">
        <v>3615</v>
      </c>
      <c r="B2878" s="16" t="s">
        <v>935</v>
      </c>
      <c r="C2878" s="16" t="s">
        <v>1018</v>
      </c>
      <c r="D2878" s="16">
        <v>23.65</v>
      </c>
      <c r="E2878" s="16">
        <v>644.4</v>
      </c>
    </row>
    <row r="2879" spans="1:5" x14ac:dyDescent="0.3">
      <c r="A2879" s="6" t="s">
        <v>3615</v>
      </c>
      <c r="B2879" s="16" t="s">
        <v>935</v>
      </c>
      <c r="C2879" s="16" t="s">
        <v>942</v>
      </c>
      <c r="D2879" s="16">
        <v>20.190000000000001</v>
      </c>
      <c r="E2879" s="16">
        <v>644.84</v>
      </c>
    </row>
    <row r="2880" spans="1:5" x14ac:dyDescent="0.3">
      <c r="A2880" s="6" t="s">
        <v>3615</v>
      </c>
      <c r="B2880" s="16" t="s">
        <v>943</v>
      </c>
      <c r="C2880" s="16" t="s">
        <v>962</v>
      </c>
      <c r="D2880" s="16">
        <v>22.49</v>
      </c>
      <c r="E2880" s="16">
        <v>226.06</v>
      </c>
    </row>
    <row r="2881" spans="1:5" x14ac:dyDescent="0.3">
      <c r="A2881" s="6" t="s">
        <v>3615</v>
      </c>
      <c r="B2881" s="16" t="s">
        <v>943</v>
      </c>
      <c r="C2881" s="16" t="s">
        <v>5045</v>
      </c>
      <c r="D2881" s="16">
        <v>22.44</v>
      </c>
      <c r="E2881" s="16">
        <v>200.91</v>
      </c>
    </row>
    <row r="2882" spans="1:5" x14ac:dyDescent="0.3">
      <c r="A2882" s="6" t="s">
        <v>3615</v>
      </c>
      <c r="B2882" s="16" t="s">
        <v>943</v>
      </c>
      <c r="C2882" s="16" t="s">
        <v>5046</v>
      </c>
      <c r="D2882" s="16">
        <v>12.3</v>
      </c>
      <c r="E2882" s="16">
        <v>230.89</v>
      </c>
    </row>
    <row r="2883" spans="1:5" x14ac:dyDescent="0.3">
      <c r="A2883" s="6" t="s">
        <v>3615</v>
      </c>
      <c r="B2883" s="16" t="s">
        <v>943</v>
      </c>
      <c r="C2883" s="16" t="s">
        <v>4916</v>
      </c>
      <c r="D2883" s="16">
        <v>21.47</v>
      </c>
      <c r="E2883" s="16">
        <v>269.49</v>
      </c>
    </row>
    <row r="2884" spans="1:5" x14ac:dyDescent="0.3">
      <c r="A2884" s="6" t="s">
        <v>3615</v>
      </c>
      <c r="B2884" s="16" t="s">
        <v>943</v>
      </c>
      <c r="C2884" s="16" t="s">
        <v>4672</v>
      </c>
      <c r="D2884" s="16">
        <v>16.45</v>
      </c>
      <c r="E2884" s="16">
        <v>330.45</v>
      </c>
    </row>
    <row r="2885" spans="1:5" x14ac:dyDescent="0.3">
      <c r="A2885" s="6" t="s">
        <v>3615</v>
      </c>
      <c r="B2885" s="16" t="s">
        <v>944</v>
      </c>
      <c r="C2885" s="16" t="s">
        <v>1022</v>
      </c>
      <c r="D2885" s="16">
        <v>16.41</v>
      </c>
      <c r="E2885" s="16">
        <v>237.24</v>
      </c>
    </row>
    <row r="2886" spans="1:5" x14ac:dyDescent="0.3">
      <c r="A2886" s="6" t="s">
        <v>3615</v>
      </c>
      <c r="B2886" s="16" t="s">
        <v>944</v>
      </c>
      <c r="C2886" s="16" t="s">
        <v>970</v>
      </c>
      <c r="D2886" s="16">
        <v>17.28</v>
      </c>
      <c r="E2886" s="16">
        <v>270</v>
      </c>
    </row>
    <row r="2887" spans="1:5" x14ac:dyDescent="0.3">
      <c r="A2887" s="6" t="s">
        <v>3615</v>
      </c>
      <c r="B2887" s="16" t="s">
        <v>944</v>
      </c>
      <c r="C2887" s="16" t="s">
        <v>1023</v>
      </c>
      <c r="D2887" s="16">
        <v>17.440000000000001</v>
      </c>
      <c r="E2887" s="16">
        <v>306.07</v>
      </c>
    </row>
    <row r="2888" spans="1:5" x14ac:dyDescent="0.3">
      <c r="A2888" s="6" t="s">
        <v>3615</v>
      </c>
      <c r="B2888" s="16" t="s">
        <v>944</v>
      </c>
      <c r="C2888" s="16" t="s">
        <v>1360</v>
      </c>
      <c r="D2888" s="16">
        <v>15.9</v>
      </c>
      <c r="E2888" s="16">
        <v>307.33999999999997</v>
      </c>
    </row>
    <row r="2889" spans="1:5" x14ac:dyDescent="0.3">
      <c r="A2889" s="6" t="s">
        <v>3615</v>
      </c>
      <c r="B2889" s="16" t="s">
        <v>944</v>
      </c>
      <c r="C2889" s="16" t="s">
        <v>5047</v>
      </c>
      <c r="D2889" s="16">
        <v>16.8</v>
      </c>
      <c r="E2889" s="16">
        <v>349.76</v>
      </c>
    </row>
    <row r="2890" spans="1:5" x14ac:dyDescent="0.3">
      <c r="A2890" s="6" t="s">
        <v>3615</v>
      </c>
      <c r="B2890" s="16" t="s">
        <v>944</v>
      </c>
      <c r="C2890" s="16" t="s">
        <v>973</v>
      </c>
      <c r="D2890" s="16">
        <v>14.39</v>
      </c>
      <c r="E2890" s="16">
        <v>224.54</v>
      </c>
    </row>
    <row r="2891" spans="1:5" x14ac:dyDescent="0.3">
      <c r="A2891" s="6" t="s">
        <v>3615</v>
      </c>
      <c r="B2891" s="16" t="s">
        <v>944</v>
      </c>
      <c r="C2891" s="16" t="s">
        <v>972</v>
      </c>
      <c r="D2891" s="16">
        <v>15.6</v>
      </c>
      <c r="E2891" s="16">
        <v>408.94</v>
      </c>
    </row>
    <row r="2892" spans="1:5" x14ac:dyDescent="0.3">
      <c r="A2892" s="6" t="s">
        <v>3615</v>
      </c>
      <c r="B2892" s="16" t="s">
        <v>944</v>
      </c>
      <c r="C2892" s="16" t="s">
        <v>971</v>
      </c>
      <c r="D2892" s="16">
        <v>17.309999999999999</v>
      </c>
      <c r="E2892" s="16">
        <v>295.39999999999998</v>
      </c>
    </row>
    <row r="2893" spans="1:5" x14ac:dyDescent="0.3">
      <c r="A2893" s="6" t="s">
        <v>3615</v>
      </c>
      <c r="B2893" s="16" t="s">
        <v>948</v>
      </c>
      <c r="C2893" s="16" t="s">
        <v>5048</v>
      </c>
      <c r="D2893" s="16">
        <v>11.81</v>
      </c>
      <c r="E2893" s="16">
        <v>305.31</v>
      </c>
    </row>
    <row r="2894" spans="1:5" x14ac:dyDescent="0.3">
      <c r="A2894" s="6" t="s">
        <v>3615</v>
      </c>
      <c r="B2894" s="16" t="s">
        <v>945</v>
      </c>
      <c r="C2894" s="16" t="s">
        <v>5049</v>
      </c>
      <c r="D2894" s="16">
        <v>15.95</v>
      </c>
      <c r="E2894" s="16">
        <v>570.48</v>
      </c>
    </row>
    <row r="2895" spans="1:5" x14ac:dyDescent="0.3">
      <c r="A2895" s="6" t="s">
        <v>3615</v>
      </c>
      <c r="B2895" s="16" t="s">
        <v>945</v>
      </c>
      <c r="C2895" s="16" t="s">
        <v>5050</v>
      </c>
      <c r="D2895" s="16">
        <v>17.399999999999999</v>
      </c>
      <c r="E2895" s="16">
        <v>552.96</v>
      </c>
    </row>
    <row r="2896" spans="1:5" x14ac:dyDescent="0.3">
      <c r="A2896" s="6" t="s">
        <v>3615</v>
      </c>
      <c r="B2896" s="16" t="s">
        <v>945</v>
      </c>
      <c r="C2896" s="16" t="s">
        <v>975</v>
      </c>
      <c r="D2896" s="16">
        <v>18.989999999999998</v>
      </c>
      <c r="E2896" s="16">
        <v>223.01</v>
      </c>
    </row>
    <row r="2897" spans="1:5" x14ac:dyDescent="0.3">
      <c r="A2897" s="6" t="s">
        <v>3615</v>
      </c>
      <c r="B2897" s="16" t="s">
        <v>945</v>
      </c>
      <c r="C2897" s="16" t="s">
        <v>4952</v>
      </c>
      <c r="D2897" s="16">
        <v>18.75</v>
      </c>
      <c r="E2897" s="16">
        <v>343.15</v>
      </c>
    </row>
    <row r="2898" spans="1:5" x14ac:dyDescent="0.3">
      <c r="A2898" s="6" t="s">
        <v>3615</v>
      </c>
      <c r="B2898" s="16" t="s">
        <v>945</v>
      </c>
      <c r="C2898" s="16" t="s">
        <v>1029</v>
      </c>
      <c r="D2898" s="16">
        <v>19.28</v>
      </c>
      <c r="E2898" s="16">
        <v>531.62</v>
      </c>
    </row>
    <row r="2899" spans="1:5" x14ac:dyDescent="0.3">
      <c r="A2899" s="6" t="s">
        <v>3615</v>
      </c>
      <c r="B2899" s="16" t="s">
        <v>945</v>
      </c>
      <c r="C2899" s="16" t="s">
        <v>5051</v>
      </c>
      <c r="D2899" s="16">
        <v>25.22</v>
      </c>
      <c r="E2899" s="16">
        <v>562.86</v>
      </c>
    </row>
    <row r="2900" spans="1:5" x14ac:dyDescent="0.3">
      <c r="A2900" s="6" t="s">
        <v>3615</v>
      </c>
      <c r="B2900" s="16" t="s">
        <v>945</v>
      </c>
      <c r="C2900" s="16" t="s">
        <v>4394</v>
      </c>
      <c r="D2900" s="16">
        <v>22.94</v>
      </c>
      <c r="E2900" s="16">
        <v>786.13</v>
      </c>
    </row>
    <row r="2901" spans="1:5" x14ac:dyDescent="0.3">
      <c r="A2901" s="6" t="s">
        <v>3615</v>
      </c>
      <c r="B2901" s="16" t="s">
        <v>945</v>
      </c>
      <c r="C2901" s="16" t="s">
        <v>4954</v>
      </c>
      <c r="D2901" s="16">
        <v>23.86</v>
      </c>
      <c r="E2901" s="16">
        <v>499.87</v>
      </c>
    </row>
    <row r="2902" spans="1:5" x14ac:dyDescent="0.3">
      <c r="A2902" s="6" t="s">
        <v>3615</v>
      </c>
      <c r="B2902" s="16" t="s">
        <v>945</v>
      </c>
      <c r="C2902" s="16" t="s">
        <v>4827</v>
      </c>
      <c r="D2902" s="16">
        <v>20.77</v>
      </c>
      <c r="E2902" s="16">
        <v>1060.45</v>
      </c>
    </row>
    <row r="2903" spans="1:5" x14ac:dyDescent="0.3">
      <c r="A2903" s="6" t="s">
        <v>3615</v>
      </c>
      <c r="B2903" s="16" t="s">
        <v>945</v>
      </c>
      <c r="C2903" s="16" t="s">
        <v>4685</v>
      </c>
      <c r="D2903" s="16">
        <v>19.48</v>
      </c>
      <c r="E2903" s="16">
        <v>924.56</v>
      </c>
    </row>
    <row r="2904" spans="1:5" x14ac:dyDescent="0.3">
      <c r="A2904" s="6" t="s">
        <v>3615</v>
      </c>
      <c r="B2904" s="16" t="s">
        <v>946</v>
      </c>
      <c r="C2904" s="16" t="s">
        <v>5052</v>
      </c>
      <c r="D2904" s="16">
        <v>16.73</v>
      </c>
      <c r="E2904" s="16">
        <v>711.71</v>
      </c>
    </row>
    <row r="2905" spans="1:5" x14ac:dyDescent="0.3">
      <c r="A2905" s="6" t="s">
        <v>3615</v>
      </c>
      <c r="B2905" s="16" t="s">
        <v>3809</v>
      </c>
      <c r="C2905" s="16" t="s">
        <v>5053</v>
      </c>
      <c r="D2905" s="16">
        <v>12.84</v>
      </c>
      <c r="E2905" s="16">
        <v>1167.3800000000001</v>
      </c>
    </row>
    <row r="2906" spans="1:5" x14ac:dyDescent="0.3">
      <c r="A2906" s="6" t="s">
        <v>3615</v>
      </c>
      <c r="B2906" s="16" t="s">
        <v>3801</v>
      </c>
      <c r="C2906" s="16" t="s">
        <v>5005</v>
      </c>
      <c r="D2906" s="16">
        <v>13.46</v>
      </c>
      <c r="E2906" s="16">
        <v>1143</v>
      </c>
    </row>
    <row r="2907" spans="1:5" x14ac:dyDescent="0.3">
      <c r="A2907" s="6" t="s">
        <v>3615</v>
      </c>
      <c r="B2907" s="16" t="s">
        <v>3786</v>
      </c>
      <c r="C2907" s="16" t="s">
        <v>3792</v>
      </c>
      <c r="D2907" s="16">
        <v>14.48</v>
      </c>
      <c r="E2907" s="16">
        <v>1087.6300000000001</v>
      </c>
    </row>
    <row r="2908" spans="1:5" x14ac:dyDescent="0.3">
      <c r="A2908" s="6" t="s">
        <v>3615</v>
      </c>
      <c r="B2908" s="16" t="s">
        <v>3786</v>
      </c>
      <c r="C2908" s="16" t="s">
        <v>3791</v>
      </c>
      <c r="D2908" s="16">
        <v>14.97</v>
      </c>
      <c r="E2908" s="16">
        <v>1155.7</v>
      </c>
    </row>
    <row r="2909" spans="1:5" x14ac:dyDescent="0.3">
      <c r="A2909" s="6" t="s">
        <v>3615</v>
      </c>
      <c r="B2909" s="16" t="s">
        <v>3786</v>
      </c>
      <c r="C2909" s="16" t="s">
        <v>4850</v>
      </c>
      <c r="D2909" s="16">
        <v>16.46</v>
      </c>
      <c r="E2909" s="16">
        <v>1249.17</v>
      </c>
    </row>
    <row r="2910" spans="1:5" x14ac:dyDescent="0.3">
      <c r="A2910" s="6" t="s">
        <v>3615</v>
      </c>
      <c r="B2910" s="16" t="s">
        <v>3772</v>
      </c>
      <c r="C2910" s="16" t="s">
        <v>3774</v>
      </c>
      <c r="D2910" s="16">
        <v>16.32</v>
      </c>
      <c r="E2910" s="16">
        <v>1107.44</v>
      </c>
    </row>
    <row r="2911" spans="1:5" x14ac:dyDescent="0.3">
      <c r="A2911" s="6" t="s">
        <v>3615</v>
      </c>
      <c r="B2911" s="16" t="s">
        <v>3772</v>
      </c>
      <c r="C2911" s="16" t="s">
        <v>5054</v>
      </c>
      <c r="D2911" s="16">
        <v>15.25</v>
      </c>
      <c r="E2911" s="16">
        <v>1097.28</v>
      </c>
    </row>
    <row r="2912" spans="1:5" x14ac:dyDescent="0.3">
      <c r="A2912" s="6" t="s">
        <v>3615</v>
      </c>
      <c r="B2912" s="16" t="s">
        <v>3772</v>
      </c>
      <c r="C2912" s="16" t="s">
        <v>3783</v>
      </c>
      <c r="D2912" s="16">
        <v>16.239999999999998</v>
      </c>
      <c r="E2912" s="16">
        <v>1170.18</v>
      </c>
    </row>
    <row r="2913" spans="1:5" x14ac:dyDescent="0.3">
      <c r="A2913" s="6" t="s">
        <v>3615</v>
      </c>
      <c r="B2913" s="16" t="s">
        <v>3772</v>
      </c>
      <c r="C2913" s="16" t="s">
        <v>3768</v>
      </c>
      <c r="D2913" s="16">
        <v>16.73</v>
      </c>
      <c r="E2913" s="16">
        <v>1357.38</v>
      </c>
    </row>
    <row r="2914" spans="1:5" x14ac:dyDescent="0.3">
      <c r="A2914" s="6" t="s">
        <v>3615</v>
      </c>
      <c r="B2914" s="16" t="s">
        <v>3772</v>
      </c>
      <c r="C2914" s="16" t="s">
        <v>4849</v>
      </c>
      <c r="D2914" s="16">
        <v>17.07</v>
      </c>
      <c r="E2914" s="16">
        <v>1346.45</v>
      </c>
    </row>
    <row r="2915" spans="1:5" x14ac:dyDescent="0.3">
      <c r="A2915" s="6" t="s">
        <v>3615</v>
      </c>
      <c r="B2915" s="16" t="s">
        <v>3772</v>
      </c>
      <c r="C2915" s="16" t="s">
        <v>4848</v>
      </c>
      <c r="D2915" s="16">
        <v>18</v>
      </c>
      <c r="E2915" s="16">
        <v>1527.81</v>
      </c>
    </row>
    <row r="2916" spans="1:5" x14ac:dyDescent="0.3">
      <c r="A2916" s="6" t="s">
        <v>3615</v>
      </c>
      <c r="B2916" s="16" t="s">
        <v>3765</v>
      </c>
      <c r="C2916" s="16" t="s">
        <v>5055</v>
      </c>
      <c r="D2916" s="16">
        <v>17.690000000000001</v>
      </c>
      <c r="E2916" s="16">
        <v>1338.58</v>
      </c>
    </row>
    <row r="2917" spans="1:5" x14ac:dyDescent="0.3">
      <c r="A2917" s="6" t="s">
        <v>3615</v>
      </c>
      <c r="B2917" s="16" t="s">
        <v>3765</v>
      </c>
      <c r="C2917" s="16" t="s">
        <v>4538</v>
      </c>
      <c r="D2917" s="16">
        <v>19.190000000000001</v>
      </c>
      <c r="E2917" s="16">
        <v>1333.75</v>
      </c>
    </row>
    <row r="2918" spans="1:5" x14ac:dyDescent="0.3">
      <c r="A2918" s="6" t="s">
        <v>3615</v>
      </c>
      <c r="B2918" s="16" t="s">
        <v>3765</v>
      </c>
      <c r="C2918" s="16" t="s">
        <v>5056</v>
      </c>
      <c r="D2918" s="16">
        <v>16.88</v>
      </c>
      <c r="E2918" s="16">
        <v>1360.42</v>
      </c>
    </row>
    <row r="2919" spans="1:5" x14ac:dyDescent="0.3">
      <c r="A2919" s="6" t="s">
        <v>3615</v>
      </c>
      <c r="B2919" s="16" t="s">
        <v>3732</v>
      </c>
      <c r="C2919" s="16" t="s">
        <v>3734</v>
      </c>
      <c r="D2919" s="16">
        <v>17.2</v>
      </c>
      <c r="E2919" s="16">
        <v>1243.33</v>
      </c>
    </row>
    <row r="2920" spans="1:5" x14ac:dyDescent="0.3">
      <c r="A2920" s="6" t="s">
        <v>3615</v>
      </c>
      <c r="B2920" s="16" t="s">
        <v>3732</v>
      </c>
      <c r="C2920" s="16" t="s">
        <v>3737</v>
      </c>
      <c r="D2920" s="16">
        <v>19.48</v>
      </c>
      <c r="E2920" s="16">
        <v>1137.4100000000001</v>
      </c>
    </row>
    <row r="2921" spans="1:5" x14ac:dyDescent="0.3">
      <c r="A2921" s="6" t="s">
        <v>3615</v>
      </c>
      <c r="B2921" s="16" t="s">
        <v>3732</v>
      </c>
      <c r="C2921" s="16" t="s">
        <v>4539</v>
      </c>
      <c r="D2921" s="16">
        <v>19.7</v>
      </c>
      <c r="E2921" s="16">
        <v>1222.25</v>
      </c>
    </row>
    <row r="2922" spans="1:5" x14ac:dyDescent="0.3">
      <c r="A2922" s="6" t="s">
        <v>3615</v>
      </c>
      <c r="B2922" s="16" t="s">
        <v>3732</v>
      </c>
      <c r="C2922" s="16" t="s">
        <v>4540</v>
      </c>
      <c r="D2922" s="16">
        <v>20.260000000000002</v>
      </c>
      <c r="E2922" s="16">
        <v>1277.3699999999999</v>
      </c>
    </row>
    <row r="2923" spans="1:5" x14ac:dyDescent="0.3">
      <c r="A2923" s="6" t="s">
        <v>3615</v>
      </c>
      <c r="B2923" s="16" t="s">
        <v>1847</v>
      </c>
      <c r="C2923" s="16" t="s">
        <v>4773</v>
      </c>
      <c r="D2923" s="16">
        <v>24.41</v>
      </c>
      <c r="E2923" s="16">
        <v>1746.76</v>
      </c>
    </row>
    <row r="2924" spans="1:5" x14ac:dyDescent="0.3">
      <c r="A2924" s="6" t="s">
        <v>3615</v>
      </c>
      <c r="B2924" s="16" t="s">
        <v>1847</v>
      </c>
      <c r="C2924" s="16" t="s">
        <v>4844</v>
      </c>
      <c r="D2924" s="16">
        <v>23.37</v>
      </c>
      <c r="E2924" s="16">
        <v>1245.8699999999999</v>
      </c>
    </row>
    <row r="2925" spans="1:5" x14ac:dyDescent="0.3">
      <c r="A2925" s="6" t="s">
        <v>3615</v>
      </c>
      <c r="B2925" s="16" t="s">
        <v>1847</v>
      </c>
      <c r="C2925" s="16" t="s">
        <v>4873</v>
      </c>
      <c r="D2925" s="16">
        <v>22.81</v>
      </c>
      <c r="E2925" s="16">
        <v>1290.07</v>
      </c>
    </row>
    <row r="2926" spans="1:5" x14ac:dyDescent="0.3">
      <c r="A2926" s="6" t="s">
        <v>3615</v>
      </c>
      <c r="B2926" s="16" t="s">
        <v>1847</v>
      </c>
      <c r="C2926" s="16" t="s">
        <v>4842</v>
      </c>
      <c r="D2926" s="16">
        <v>21.97</v>
      </c>
      <c r="E2926" s="16">
        <v>1301.75</v>
      </c>
    </row>
    <row r="2927" spans="1:5" x14ac:dyDescent="0.3">
      <c r="A2927" s="6" t="s">
        <v>3615</v>
      </c>
      <c r="B2927" s="16" t="s">
        <v>1847</v>
      </c>
      <c r="C2927" s="16" t="s">
        <v>5057</v>
      </c>
      <c r="D2927" s="16">
        <v>21.82</v>
      </c>
      <c r="E2927" s="16">
        <v>1311.66</v>
      </c>
    </row>
    <row r="2928" spans="1:5" x14ac:dyDescent="0.3">
      <c r="A2928" s="6" t="s">
        <v>3615</v>
      </c>
      <c r="B2928" s="16" t="s">
        <v>1847</v>
      </c>
      <c r="C2928" s="16" t="s">
        <v>4544</v>
      </c>
      <c r="D2928" s="16">
        <v>20.69</v>
      </c>
      <c r="E2928" s="16">
        <v>1356.36</v>
      </c>
    </row>
    <row r="2929" spans="1:5" x14ac:dyDescent="0.3">
      <c r="A2929" s="6" t="s">
        <v>3615</v>
      </c>
      <c r="B2929" s="16" t="s">
        <v>1847</v>
      </c>
      <c r="C2929" s="16" t="s">
        <v>4841</v>
      </c>
      <c r="D2929" s="16">
        <v>20.99</v>
      </c>
      <c r="E2929" s="16">
        <v>1405.89</v>
      </c>
    </row>
    <row r="2930" spans="1:5" x14ac:dyDescent="0.3">
      <c r="A2930" s="6" t="s">
        <v>3615</v>
      </c>
      <c r="B2930" s="16" t="s">
        <v>1847</v>
      </c>
      <c r="C2930" s="16" t="s">
        <v>3730</v>
      </c>
      <c r="D2930" s="16">
        <v>19.45</v>
      </c>
      <c r="E2930" s="16">
        <v>1615.44</v>
      </c>
    </row>
    <row r="2931" spans="1:5" x14ac:dyDescent="0.3">
      <c r="A2931" s="6" t="s">
        <v>3615</v>
      </c>
      <c r="B2931" s="16" t="s">
        <v>1847</v>
      </c>
      <c r="C2931" s="16" t="s">
        <v>4543</v>
      </c>
      <c r="D2931" s="16">
        <v>20.25</v>
      </c>
      <c r="E2931" s="16">
        <v>1493.77</v>
      </c>
    </row>
    <row r="2932" spans="1:5" x14ac:dyDescent="0.3">
      <c r="A2932" s="6" t="s">
        <v>3615</v>
      </c>
      <c r="B2932" s="16" t="s">
        <v>3717</v>
      </c>
      <c r="C2932" s="16" t="s">
        <v>4535</v>
      </c>
      <c r="D2932" s="16">
        <v>20.62</v>
      </c>
      <c r="E2932" s="16">
        <v>1537.21</v>
      </c>
    </row>
    <row r="2933" spans="1:5" x14ac:dyDescent="0.3">
      <c r="A2933" s="6" t="s">
        <v>3615</v>
      </c>
      <c r="B2933" s="16" t="s">
        <v>3717</v>
      </c>
      <c r="C2933" s="16" t="s">
        <v>3728</v>
      </c>
      <c r="D2933" s="16">
        <v>19.11</v>
      </c>
      <c r="E2933" s="16">
        <v>1299.46</v>
      </c>
    </row>
    <row r="2934" spans="1:5" x14ac:dyDescent="0.3">
      <c r="A2934" s="6" t="s">
        <v>3615</v>
      </c>
      <c r="B2934" s="16" t="s">
        <v>3717</v>
      </c>
      <c r="C2934" s="16" t="s">
        <v>4838</v>
      </c>
      <c r="D2934" s="16">
        <v>16.32</v>
      </c>
      <c r="E2934" s="16">
        <v>1256.54</v>
      </c>
    </row>
    <row r="2935" spans="1:5" x14ac:dyDescent="0.3">
      <c r="A2935" s="6" t="s">
        <v>3615</v>
      </c>
      <c r="B2935" s="16" t="s">
        <v>3715</v>
      </c>
      <c r="C2935" s="16" t="s">
        <v>4836</v>
      </c>
      <c r="D2935" s="16">
        <v>19.149999999999999</v>
      </c>
      <c r="E2935" s="16">
        <v>1496.31</v>
      </c>
    </row>
    <row r="2936" spans="1:5" x14ac:dyDescent="0.3">
      <c r="A2936" s="6" t="s">
        <v>3615</v>
      </c>
      <c r="B2936" s="16" t="s">
        <v>3715</v>
      </c>
      <c r="C2936" s="16" t="s">
        <v>4835</v>
      </c>
      <c r="D2936" s="16">
        <v>18.850000000000001</v>
      </c>
      <c r="E2936" s="16">
        <v>1447.8</v>
      </c>
    </row>
    <row r="2937" spans="1:5" x14ac:dyDescent="0.3">
      <c r="A2937" s="6" t="s">
        <v>3615</v>
      </c>
      <c r="B2937" s="16" t="s">
        <v>4537</v>
      </c>
      <c r="C2937" s="16" t="s">
        <v>4532</v>
      </c>
      <c r="D2937" s="16">
        <v>20.260000000000002</v>
      </c>
      <c r="E2937" s="16">
        <v>1573.28</v>
      </c>
    </row>
    <row r="2938" spans="1:5" x14ac:dyDescent="0.3">
      <c r="A2938" s="6" t="s">
        <v>3615</v>
      </c>
      <c r="B2938" s="16" t="s">
        <v>3741</v>
      </c>
      <c r="C2938" s="16" t="s">
        <v>4853</v>
      </c>
      <c r="D2938" s="16">
        <v>17.440000000000001</v>
      </c>
      <c r="E2938" s="16">
        <v>1395.48</v>
      </c>
    </row>
    <row r="2939" spans="1:5" x14ac:dyDescent="0.3">
      <c r="A2939" s="6" t="s">
        <v>3615</v>
      </c>
      <c r="B2939" s="16" t="s">
        <v>3741</v>
      </c>
      <c r="C2939" s="16" t="s">
        <v>3726</v>
      </c>
      <c r="D2939" s="16">
        <v>15.53</v>
      </c>
      <c r="E2939" s="16">
        <v>1369.82</v>
      </c>
    </row>
    <row r="2940" spans="1:5" x14ac:dyDescent="0.3">
      <c r="A2940" s="6" t="s">
        <v>3615</v>
      </c>
      <c r="B2940" s="16" t="s">
        <v>3741</v>
      </c>
      <c r="C2940" s="16" t="s">
        <v>4863</v>
      </c>
      <c r="D2940" s="16">
        <v>16.59</v>
      </c>
      <c r="E2940" s="16">
        <v>1397</v>
      </c>
    </row>
    <row r="2941" spans="1:5" x14ac:dyDescent="0.3">
      <c r="A2941" s="6" t="s">
        <v>3615</v>
      </c>
      <c r="B2941" s="16" t="s">
        <v>4981</v>
      </c>
      <c r="C2941" s="16" t="s">
        <v>5058</v>
      </c>
      <c r="D2941" s="16">
        <v>13.99</v>
      </c>
      <c r="E2941" s="16">
        <v>1216.9100000000001</v>
      </c>
    </row>
    <row r="2942" spans="1:5" x14ac:dyDescent="0.3">
      <c r="A2942" s="6" t="s">
        <v>3618</v>
      </c>
      <c r="B2942" s="16" t="s">
        <v>935</v>
      </c>
      <c r="C2942" s="16" t="s">
        <v>937</v>
      </c>
      <c r="D2942" s="16">
        <v>17.84</v>
      </c>
      <c r="E2942" s="16">
        <v>408</v>
      </c>
    </row>
    <row r="2943" spans="1:5" x14ac:dyDescent="0.3">
      <c r="A2943" s="6" t="s">
        <v>3618</v>
      </c>
      <c r="B2943" s="16" t="s">
        <v>4859</v>
      </c>
      <c r="C2943" s="16" t="s">
        <v>4862</v>
      </c>
      <c r="D2943" s="16">
        <v>13.39</v>
      </c>
      <c r="E2943" s="16">
        <v>1009.65</v>
      </c>
    </row>
    <row r="2944" spans="1:5" x14ac:dyDescent="0.3">
      <c r="A2944" s="6" t="s">
        <v>3618</v>
      </c>
      <c r="B2944" s="16" t="s">
        <v>4854</v>
      </c>
      <c r="C2944" s="16" t="s">
        <v>4857</v>
      </c>
      <c r="D2944" s="16">
        <v>16.309999999999999</v>
      </c>
      <c r="E2944" s="16">
        <v>1178.81</v>
      </c>
    </row>
    <row r="2945" spans="1:5" x14ac:dyDescent="0.3">
      <c r="A2945" s="6" t="s">
        <v>3618</v>
      </c>
      <c r="B2945" s="16" t="s">
        <v>945</v>
      </c>
      <c r="C2945" s="16" t="s">
        <v>5051</v>
      </c>
      <c r="D2945" s="16">
        <v>24.16</v>
      </c>
      <c r="E2945" s="16">
        <v>474.47</v>
      </c>
    </row>
    <row r="2946" spans="1:5" x14ac:dyDescent="0.3">
      <c r="A2946" s="6" t="s">
        <v>3618</v>
      </c>
      <c r="B2946" s="16" t="s">
        <v>945</v>
      </c>
      <c r="C2946" s="16" t="s">
        <v>4952</v>
      </c>
      <c r="D2946" s="16">
        <v>18.75</v>
      </c>
      <c r="E2946" s="16">
        <v>343.15</v>
      </c>
    </row>
    <row r="2947" spans="1:5" x14ac:dyDescent="0.3">
      <c r="A2947" s="6" t="s">
        <v>3618</v>
      </c>
      <c r="B2947" s="16" t="s">
        <v>945</v>
      </c>
      <c r="C2947" s="16" t="s">
        <v>5050</v>
      </c>
      <c r="D2947" s="16">
        <v>17.399999999999999</v>
      </c>
      <c r="E2947" s="16">
        <v>552.96</v>
      </c>
    </row>
    <row r="2948" spans="1:5" x14ac:dyDescent="0.3">
      <c r="A2948" s="6" t="s">
        <v>3618</v>
      </c>
      <c r="B2948" s="16" t="s">
        <v>945</v>
      </c>
      <c r="C2948" s="16" t="s">
        <v>980</v>
      </c>
      <c r="D2948" s="16">
        <v>17.59</v>
      </c>
      <c r="E2948" s="16">
        <v>708.41</v>
      </c>
    </row>
    <row r="2949" spans="1:5" x14ac:dyDescent="0.3">
      <c r="A2949" s="6" t="s">
        <v>3618</v>
      </c>
      <c r="B2949" s="16" t="s">
        <v>945</v>
      </c>
      <c r="C2949" s="16" t="s">
        <v>977</v>
      </c>
      <c r="D2949" s="16">
        <v>16.309999999999999</v>
      </c>
      <c r="E2949" s="16">
        <v>465.58</v>
      </c>
    </row>
    <row r="2950" spans="1:5" x14ac:dyDescent="0.3">
      <c r="A2950" s="6" t="s">
        <v>3618</v>
      </c>
      <c r="B2950" s="16" t="s">
        <v>945</v>
      </c>
      <c r="C2950" s="16" t="s">
        <v>5059</v>
      </c>
      <c r="D2950" s="16">
        <v>14.13</v>
      </c>
      <c r="E2950" s="16">
        <v>490.98</v>
      </c>
    </row>
    <row r="2951" spans="1:5" x14ac:dyDescent="0.3">
      <c r="A2951" s="6" t="s">
        <v>3618</v>
      </c>
      <c r="B2951" s="16" t="s">
        <v>945</v>
      </c>
      <c r="C2951" s="16" t="s">
        <v>979</v>
      </c>
      <c r="D2951" s="16">
        <v>14.84</v>
      </c>
      <c r="E2951" s="16">
        <v>499.36</v>
      </c>
    </row>
    <row r="2952" spans="1:5" x14ac:dyDescent="0.3">
      <c r="A2952" s="6" t="s">
        <v>3618</v>
      </c>
      <c r="B2952" s="16" t="s">
        <v>946</v>
      </c>
      <c r="C2952" s="16" t="s">
        <v>5060</v>
      </c>
      <c r="D2952" s="16">
        <v>14.24</v>
      </c>
      <c r="E2952" s="16">
        <v>450.85</v>
      </c>
    </row>
    <row r="2953" spans="1:5" x14ac:dyDescent="0.3">
      <c r="A2953" s="6" t="s">
        <v>3618</v>
      </c>
      <c r="B2953" s="16" t="s">
        <v>946</v>
      </c>
      <c r="C2953" s="16" t="s">
        <v>4403</v>
      </c>
      <c r="D2953" s="16">
        <v>16.690000000000001</v>
      </c>
      <c r="E2953" s="16">
        <v>868.17</v>
      </c>
    </row>
    <row r="2954" spans="1:5" x14ac:dyDescent="0.3">
      <c r="A2954" s="6" t="s">
        <v>3618</v>
      </c>
      <c r="B2954" s="16" t="s">
        <v>946</v>
      </c>
      <c r="C2954" s="16" t="s">
        <v>4955</v>
      </c>
      <c r="D2954" s="16">
        <v>16.36</v>
      </c>
      <c r="E2954" s="16">
        <v>842.52</v>
      </c>
    </row>
    <row r="2955" spans="1:5" x14ac:dyDescent="0.3">
      <c r="A2955" s="6" t="s">
        <v>3618</v>
      </c>
      <c r="B2955" s="16" t="s">
        <v>947</v>
      </c>
      <c r="C2955" s="16" t="s">
        <v>4681</v>
      </c>
      <c r="D2955" s="16">
        <v>12.8</v>
      </c>
      <c r="E2955" s="16">
        <v>908.56</v>
      </c>
    </row>
    <row r="2956" spans="1:5" x14ac:dyDescent="0.3">
      <c r="A2956" s="6" t="s">
        <v>3618</v>
      </c>
      <c r="B2956" s="16" t="s">
        <v>947</v>
      </c>
      <c r="C2956" s="16" t="s">
        <v>5061</v>
      </c>
      <c r="D2956" s="16">
        <v>13.24</v>
      </c>
      <c r="E2956" s="16">
        <v>754.13</v>
      </c>
    </row>
    <row r="2957" spans="1:5" x14ac:dyDescent="0.3">
      <c r="A2957" s="6" t="s">
        <v>3618</v>
      </c>
      <c r="B2957" s="16" t="s">
        <v>947</v>
      </c>
      <c r="C2957" s="16" t="s">
        <v>4680</v>
      </c>
      <c r="D2957" s="16">
        <v>13.31</v>
      </c>
      <c r="E2957" s="16">
        <v>558.79999999999995</v>
      </c>
    </row>
    <row r="2958" spans="1:5" x14ac:dyDescent="0.3">
      <c r="A2958" s="6" t="s">
        <v>3618</v>
      </c>
      <c r="B2958" s="16" t="s">
        <v>947</v>
      </c>
      <c r="C2958" s="16" t="s">
        <v>4407</v>
      </c>
      <c r="D2958" s="16">
        <v>12.42</v>
      </c>
      <c r="E2958" s="16">
        <v>481.22</v>
      </c>
    </row>
    <row r="2959" spans="1:5" x14ac:dyDescent="0.3">
      <c r="A2959" s="6" t="s">
        <v>3618</v>
      </c>
      <c r="B2959" s="16" t="s">
        <v>947</v>
      </c>
      <c r="C2959" s="16" t="s">
        <v>988</v>
      </c>
      <c r="D2959" s="16">
        <v>11.78</v>
      </c>
      <c r="E2959" s="16">
        <v>489.2</v>
      </c>
    </row>
    <row r="2960" spans="1:5" x14ac:dyDescent="0.3">
      <c r="A2960" s="6" t="s">
        <v>3618</v>
      </c>
      <c r="B2960" s="16" t="s">
        <v>949</v>
      </c>
      <c r="C2960" s="16" t="s">
        <v>994</v>
      </c>
      <c r="D2960" s="16">
        <v>11.35</v>
      </c>
      <c r="E2960" s="16">
        <v>809.24</v>
      </c>
    </row>
    <row r="2961" spans="1:5" x14ac:dyDescent="0.3">
      <c r="A2961" s="6" t="s">
        <v>3618</v>
      </c>
      <c r="B2961" s="16" t="s">
        <v>949</v>
      </c>
      <c r="C2961" s="16" t="s">
        <v>5062</v>
      </c>
      <c r="D2961" s="16">
        <v>11.24</v>
      </c>
      <c r="E2961" s="16">
        <v>509.27</v>
      </c>
    </row>
    <row r="2962" spans="1:5" x14ac:dyDescent="0.3">
      <c r="A2962" s="6" t="s">
        <v>3618</v>
      </c>
      <c r="B2962" s="16" t="s">
        <v>949</v>
      </c>
      <c r="C2962" s="16" t="s">
        <v>974</v>
      </c>
      <c r="D2962" s="16">
        <v>9.5</v>
      </c>
      <c r="E2962" s="16">
        <v>530.86</v>
      </c>
    </row>
    <row r="2963" spans="1:5" x14ac:dyDescent="0.3">
      <c r="A2963" s="6" t="s">
        <v>3618</v>
      </c>
      <c r="B2963" s="16" t="s">
        <v>951</v>
      </c>
      <c r="C2963" s="16" t="s">
        <v>1000</v>
      </c>
      <c r="D2963" s="16">
        <v>9.25</v>
      </c>
      <c r="E2963" s="16">
        <v>727.96</v>
      </c>
    </row>
    <row r="2964" spans="1:5" x14ac:dyDescent="0.3">
      <c r="A2964" s="6" t="s">
        <v>3618</v>
      </c>
      <c r="B2964" s="16" t="s">
        <v>951</v>
      </c>
      <c r="C2964" s="16" t="s">
        <v>5063</v>
      </c>
      <c r="D2964" s="16">
        <v>8.85</v>
      </c>
      <c r="E2964" s="16">
        <v>654.80999999999995</v>
      </c>
    </row>
    <row r="2965" spans="1:5" x14ac:dyDescent="0.3">
      <c r="A2965" s="6" t="s">
        <v>3618</v>
      </c>
      <c r="B2965" s="16" t="s">
        <v>952</v>
      </c>
      <c r="C2965" s="16" t="s">
        <v>1003</v>
      </c>
      <c r="D2965" s="16">
        <v>6.19</v>
      </c>
      <c r="E2965" s="16">
        <v>401.07</v>
      </c>
    </row>
    <row r="2966" spans="1:5" x14ac:dyDescent="0.3">
      <c r="A2966" s="6" t="s">
        <v>3618</v>
      </c>
      <c r="B2966" s="16" t="s">
        <v>953</v>
      </c>
      <c r="C2966" s="16" t="s">
        <v>1008</v>
      </c>
      <c r="D2966" s="16">
        <v>8.99</v>
      </c>
      <c r="E2966" s="16">
        <v>363.47</v>
      </c>
    </row>
    <row r="2967" spans="1:5" x14ac:dyDescent="0.3">
      <c r="A2967" s="6" t="s">
        <v>3618</v>
      </c>
      <c r="B2967" s="16" t="s">
        <v>953</v>
      </c>
      <c r="C2967" s="16" t="s">
        <v>5064</v>
      </c>
      <c r="D2967" s="16">
        <v>6.71</v>
      </c>
      <c r="E2967" s="16">
        <v>508.76</v>
      </c>
    </row>
    <row r="2968" spans="1:5" x14ac:dyDescent="0.3">
      <c r="A2968" s="6" t="s">
        <v>3618</v>
      </c>
      <c r="B2968" s="16" t="s">
        <v>950</v>
      </c>
      <c r="C2968" s="16" t="s">
        <v>5065</v>
      </c>
      <c r="D2968" s="16">
        <v>8.25</v>
      </c>
      <c r="E2968" s="16">
        <v>292.35000000000002</v>
      </c>
    </row>
    <row r="2969" spans="1:5" x14ac:dyDescent="0.3">
      <c r="A2969" s="6" t="s">
        <v>3618</v>
      </c>
      <c r="B2969" s="16" t="s">
        <v>950</v>
      </c>
      <c r="C2969" s="16" t="s">
        <v>5066</v>
      </c>
      <c r="D2969" s="16">
        <v>8.2899999999999991</v>
      </c>
      <c r="E2969" s="16">
        <v>391.41</v>
      </c>
    </row>
    <row r="2970" spans="1:5" x14ac:dyDescent="0.3">
      <c r="A2970" s="6" t="s">
        <v>3618</v>
      </c>
      <c r="B2970" s="16" t="s">
        <v>948</v>
      </c>
      <c r="C2970" s="16" t="s">
        <v>4674</v>
      </c>
      <c r="D2970" s="16">
        <v>10.64</v>
      </c>
      <c r="E2970" s="16">
        <v>367.79</v>
      </c>
    </row>
    <row r="2971" spans="1:5" x14ac:dyDescent="0.3">
      <c r="A2971" s="6" t="s">
        <v>3618</v>
      </c>
      <c r="B2971" s="16" t="s">
        <v>948</v>
      </c>
      <c r="C2971" s="16" t="s">
        <v>4430</v>
      </c>
      <c r="D2971" s="16">
        <v>10.25</v>
      </c>
      <c r="E2971" s="16">
        <v>404.11</v>
      </c>
    </row>
    <row r="2972" spans="1:5" x14ac:dyDescent="0.3">
      <c r="A2972" s="6" t="s">
        <v>3618</v>
      </c>
      <c r="B2972" s="16" t="s">
        <v>948</v>
      </c>
      <c r="C2972" s="16" t="s">
        <v>5048</v>
      </c>
      <c r="D2972" s="16">
        <v>11.81</v>
      </c>
      <c r="E2972" s="16">
        <v>305.31</v>
      </c>
    </row>
    <row r="2973" spans="1:5" x14ac:dyDescent="0.3">
      <c r="A2973" s="6" t="s">
        <v>3618</v>
      </c>
      <c r="B2973" s="16" t="s">
        <v>944</v>
      </c>
      <c r="C2973" s="16" t="s">
        <v>973</v>
      </c>
      <c r="D2973" s="16">
        <v>14.39</v>
      </c>
      <c r="E2973" s="16">
        <v>224.54</v>
      </c>
    </row>
    <row r="2974" spans="1:5" x14ac:dyDescent="0.3">
      <c r="A2974" s="6" t="s">
        <v>3618</v>
      </c>
      <c r="B2974" s="16" t="s">
        <v>944</v>
      </c>
      <c r="C2974" s="16" t="s">
        <v>970</v>
      </c>
      <c r="D2974" s="16">
        <v>17.28</v>
      </c>
      <c r="E2974" s="16">
        <v>270</v>
      </c>
    </row>
    <row r="2975" spans="1:5" x14ac:dyDescent="0.3">
      <c r="A2975" s="6" t="s">
        <v>3618</v>
      </c>
      <c r="B2975" s="16" t="s">
        <v>943</v>
      </c>
      <c r="C2975" s="16" t="s">
        <v>4672</v>
      </c>
      <c r="D2975" s="16">
        <v>16.45</v>
      </c>
      <c r="E2975" s="16">
        <v>330.45</v>
      </c>
    </row>
    <row r="2976" spans="1:5" x14ac:dyDescent="0.3">
      <c r="A2976" s="6" t="s">
        <v>3618</v>
      </c>
      <c r="B2976" s="16" t="s">
        <v>956</v>
      </c>
      <c r="C2976" s="16" t="s">
        <v>1012</v>
      </c>
      <c r="D2976" s="16">
        <v>7.4</v>
      </c>
      <c r="E2976" s="16">
        <v>144.5</v>
      </c>
    </row>
    <row r="2977" spans="1:5" x14ac:dyDescent="0.3">
      <c r="A2977" s="6" t="s">
        <v>3618</v>
      </c>
      <c r="B2977" s="16" t="s">
        <v>955</v>
      </c>
      <c r="C2977" s="16" t="s">
        <v>5067</v>
      </c>
      <c r="D2977" s="16">
        <v>2.8</v>
      </c>
      <c r="E2977" s="16">
        <v>368.6</v>
      </c>
    </row>
    <row r="2978" spans="1:5" x14ac:dyDescent="0.3">
      <c r="A2978" s="6" t="s">
        <v>3618</v>
      </c>
      <c r="B2978" s="16" t="s">
        <v>955</v>
      </c>
      <c r="C2978" s="16" t="s">
        <v>5068</v>
      </c>
      <c r="D2978" s="16">
        <v>-2.4</v>
      </c>
      <c r="E2978" s="16">
        <v>199.6</v>
      </c>
    </row>
    <row r="2979" spans="1:5" x14ac:dyDescent="0.3">
      <c r="A2979" s="6" t="s">
        <v>3619</v>
      </c>
      <c r="B2979" s="16" t="s">
        <v>935</v>
      </c>
      <c r="C2979" s="16" t="s">
        <v>4655</v>
      </c>
      <c r="D2979" s="16">
        <v>18.940000000000001</v>
      </c>
      <c r="E2979" s="16">
        <v>161.56</v>
      </c>
    </row>
    <row r="2980" spans="1:5" x14ac:dyDescent="0.3">
      <c r="A2980" s="6" t="s">
        <v>3619</v>
      </c>
      <c r="B2980" s="16" t="s">
        <v>460</v>
      </c>
      <c r="C2980" s="16" t="s">
        <v>4657</v>
      </c>
      <c r="D2980" s="16">
        <v>19.3</v>
      </c>
      <c r="E2980" s="16">
        <v>311.72000000000003</v>
      </c>
    </row>
    <row r="2981" spans="1:5" x14ac:dyDescent="0.3">
      <c r="A2981" s="6" t="s">
        <v>3619</v>
      </c>
      <c r="B2981" s="16" t="s">
        <v>460</v>
      </c>
      <c r="C2981" s="16" t="s">
        <v>4917</v>
      </c>
      <c r="D2981" s="16">
        <v>18.75</v>
      </c>
      <c r="E2981" s="16">
        <v>361.95</v>
      </c>
    </row>
    <row r="2982" spans="1:5" x14ac:dyDescent="0.3">
      <c r="A2982" s="6" t="s">
        <v>3619</v>
      </c>
      <c r="B2982" s="16" t="s">
        <v>460</v>
      </c>
      <c r="C2982" s="16" t="s">
        <v>4658</v>
      </c>
      <c r="D2982" s="16">
        <v>18.29</v>
      </c>
      <c r="E2982" s="16">
        <v>305.31</v>
      </c>
    </row>
    <row r="2983" spans="1:5" x14ac:dyDescent="0.3">
      <c r="A2983" s="6" t="s">
        <v>3619</v>
      </c>
      <c r="B2983" s="16" t="s">
        <v>460</v>
      </c>
      <c r="C2983" s="16" t="s">
        <v>4659</v>
      </c>
      <c r="D2983" s="16">
        <v>19.010000000000002</v>
      </c>
      <c r="E2983" s="16">
        <v>161.54</v>
      </c>
    </row>
    <row r="2984" spans="1:5" x14ac:dyDescent="0.3">
      <c r="A2984" s="6" t="s">
        <v>3619</v>
      </c>
      <c r="B2984" s="16" t="s">
        <v>460</v>
      </c>
      <c r="C2984" s="16" t="s">
        <v>4948</v>
      </c>
      <c r="D2984" s="16">
        <v>17.28</v>
      </c>
      <c r="E2984" s="16">
        <v>262.13</v>
      </c>
    </row>
    <row r="2985" spans="1:5" x14ac:dyDescent="0.3">
      <c r="A2985" s="6" t="s">
        <v>3619</v>
      </c>
      <c r="B2985" s="16" t="s">
        <v>460</v>
      </c>
      <c r="C2985" s="16" t="s">
        <v>4660</v>
      </c>
      <c r="D2985" s="16">
        <v>18.329999999999998</v>
      </c>
      <c r="E2985" s="16">
        <v>279.14999999999998</v>
      </c>
    </row>
    <row r="2986" spans="1:5" x14ac:dyDescent="0.3">
      <c r="A2986" s="6" t="s">
        <v>3619</v>
      </c>
      <c r="B2986" s="16" t="s">
        <v>460</v>
      </c>
      <c r="C2986" s="16" t="s">
        <v>5069</v>
      </c>
      <c r="D2986" s="16">
        <v>17.28</v>
      </c>
      <c r="E2986" s="16">
        <v>311.66000000000003</v>
      </c>
    </row>
    <row r="2987" spans="1:5" x14ac:dyDescent="0.3">
      <c r="A2987" s="6" t="s">
        <v>3619</v>
      </c>
      <c r="B2987" s="16" t="s">
        <v>460</v>
      </c>
      <c r="C2987" s="16" t="s">
        <v>5070</v>
      </c>
      <c r="D2987" s="16">
        <v>17.38</v>
      </c>
      <c r="E2987" s="16">
        <v>587.25</v>
      </c>
    </row>
    <row r="2988" spans="1:5" x14ac:dyDescent="0.3">
      <c r="A2988" s="6" t="s">
        <v>3619</v>
      </c>
      <c r="B2988" s="16" t="s">
        <v>460</v>
      </c>
      <c r="C2988" s="16" t="s">
        <v>5071</v>
      </c>
      <c r="D2988" s="16">
        <v>17.46</v>
      </c>
      <c r="E2988" s="16">
        <v>851.41</v>
      </c>
    </row>
    <row r="2989" spans="1:5" x14ac:dyDescent="0.3">
      <c r="A2989" s="6" t="s">
        <v>3621</v>
      </c>
      <c r="B2989" s="16" t="s">
        <v>935</v>
      </c>
      <c r="C2989" s="16" t="s">
        <v>936</v>
      </c>
      <c r="D2989" s="16">
        <v>22.51</v>
      </c>
      <c r="E2989" s="16">
        <v>350.52</v>
      </c>
    </row>
    <row r="2990" spans="1:5" x14ac:dyDescent="0.3">
      <c r="A2990" s="6" t="s">
        <v>3621</v>
      </c>
      <c r="B2990" s="16" t="s">
        <v>935</v>
      </c>
      <c r="C2990" s="16" t="s">
        <v>937</v>
      </c>
      <c r="D2990" s="16">
        <v>17.84</v>
      </c>
      <c r="E2990" s="16">
        <v>407.78</v>
      </c>
    </row>
    <row r="2991" spans="1:5" x14ac:dyDescent="0.3">
      <c r="A2991" s="6" t="s">
        <v>3621</v>
      </c>
      <c r="B2991" s="16" t="s">
        <v>935</v>
      </c>
      <c r="C2991" s="16" t="s">
        <v>939</v>
      </c>
      <c r="D2991" s="16">
        <v>17.89</v>
      </c>
      <c r="E2991" s="16">
        <v>563.96</v>
      </c>
    </row>
    <row r="2992" spans="1:5" x14ac:dyDescent="0.3">
      <c r="A2992" s="6" t="s">
        <v>3621</v>
      </c>
      <c r="B2992" s="16" t="s">
        <v>935</v>
      </c>
      <c r="C2992" s="16" t="s">
        <v>940</v>
      </c>
      <c r="D2992" s="16">
        <v>17.64</v>
      </c>
      <c r="E2992" s="16">
        <v>458.48</v>
      </c>
    </row>
    <row r="2993" spans="1:5" x14ac:dyDescent="0.3">
      <c r="A2993" s="6" t="s">
        <v>3621</v>
      </c>
      <c r="B2993" s="16" t="s">
        <v>935</v>
      </c>
      <c r="C2993" s="16" t="s">
        <v>1354</v>
      </c>
      <c r="D2993" s="16">
        <v>20.75</v>
      </c>
      <c r="E2993" s="16">
        <v>878.3</v>
      </c>
    </row>
    <row r="2994" spans="1:5" x14ac:dyDescent="0.3">
      <c r="A2994" s="6" t="s">
        <v>3621</v>
      </c>
      <c r="B2994" s="16" t="s">
        <v>935</v>
      </c>
      <c r="C2994" s="16" t="s">
        <v>1355</v>
      </c>
      <c r="D2994" s="16">
        <v>18.47</v>
      </c>
      <c r="E2994" s="16">
        <v>610.33000000000004</v>
      </c>
    </row>
    <row r="2995" spans="1:5" x14ac:dyDescent="0.3">
      <c r="A2995" s="6" t="s">
        <v>3621</v>
      </c>
      <c r="B2995" s="16" t="s">
        <v>935</v>
      </c>
      <c r="C2995" s="16" t="s">
        <v>935</v>
      </c>
      <c r="D2995" s="16">
        <v>16.600000000000001</v>
      </c>
      <c r="E2995" s="16">
        <v>1016.34</v>
      </c>
    </row>
    <row r="2996" spans="1:5" x14ac:dyDescent="0.3">
      <c r="A2996" s="6" t="s">
        <v>3621</v>
      </c>
      <c r="B2996" s="16" t="s">
        <v>935</v>
      </c>
      <c r="C2996" s="16" t="s">
        <v>1357</v>
      </c>
      <c r="D2996" s="16">
        <v>24.58</v>
      </c>
      <c r="E2996" s="16">
        <v>1142.97</v>
      </c>
    </row>
    <row r="2997" spans="1:5" x14ac:dyDescent="0.3">
      <c r="A2997" s="6" t="s">
        <v>3621</v>
      </c>
      <c r="B2997" s="16" t="s">
        <v>935</v>
      </c>
      <c r="C2997" s="16" t="s">
        <v>1359</v>
      </c>
      <c r="D2997" s="16">
        <v>22.22</v>
      </c>
      <c r="E2997" s="16">
        <v>1349.8</v>
      </c>
    </row>
    <row r="2998" spans="1:5" x14ac:dyDescent="0.3">
      <c r="A2998" s="6" t="s">
        <v>3621</v>
      </c>
      <c r="B2998" s="16" t="s">
        <v>945</v>
      </c>
      <c r="C2998" s="16" t="s">
        <v>4952</v>
      </c>
      <c r="D2998" s="16">
        <v>18.75</v>
      </c>
      <c r="E2998" s="16">
        <v>343.15</v>
      </c>
    </row>
    <row r="2999" spans="1:5" x14ac:dyDescent="0.3">
      <c r="A2999" s="6" t="s">
        <v>3621</v>
      </c>
      <c r="B2999" s="16" t="s">
        <v>945</v>
      </c>
      <c r="C2999" s="16" t="s">
        <v>977</v>
      </c>
      <c r="D2999" s="16">
        <v>16.309999999999999</v>
      </c>
      <c r="E2999" s="16">
        <v>465.58</v>
      </c>
    </row>
    <row r="3000" spans="1:5" x14ac:dyDescent="0.3">
      <c r="A3000" s="6" t="s">
        <v>3621</v>
      </c>
      <c r="B3000" s="16" t="s">
        <v>945</v>
      </c>
      <c r="C3000" s="16" t="s">
        <v>979</v>
      </c>
      <c r="D3000" s="16">
        <v>14.84</v>
      </c>
      <c r="E3000" s="16">
        <v>499.36</v>
      </c>
    </row>
    <row r="3001" spans="1:5" x14ac:dyDescent="0.3">
      <c r="A3001" s="6" t="s">
        <v>3621</v>
      </c>
      <c r="B3001" s="16" t="s">
        <v>944</v>
      </c>
      <c r="C3001" s="16" t="s">
        <v>970</v>
      </c>
      <c r="D3001" s="16">
        <v>17.28</v>
      </c>
      <c r="E3001" s="16">
        <v>270</v>
      </c>
    </row>
    <row r="3002" spans="1:5" x14ac:dyDescent="0.3">
      <c r="A3002" s="6" t="s">
        <v>3621</v>
      </c>
      <c r="B3002" s="16" t="s">
        <v>944</v>
      </c>
      <c r="C3002" s="16" t="s">
        <v>1023</v>
      </c>
      <c r="D3002" s="16">
        <v>17.440000000000001</v>
      </c>
      <c r="E3002" s="16">
        <v>306.07</v>
      </c>
    </row>
    <row r="3003" spans="1:5" x14ac:dyDescent="0.3">
      <c r="A3003" s="6" t="s">
        <v>3621</v>
      </c>
      <c r="B3003" s="16" t="s">
        <v>944</v>
      </c>
      <c r="C3003" s="16" t="s">
        <v>973</v>
      </c>
      <c r="D3003" s="16">
        <v>14.39</v>
      </c>
      <c r="E3003" s="16">
        <v>224.54</v>
      </c>
    </row>
    <row r="3004" spans="1:5" x14ac:dyDescent="0.3">
      <c r="A3004" s="6" t="s">
        <v>3621</v>
      </c>
      <c r="B3004" s="16" t="s">
        <v>944</v>
      </c>
      <c r="C3004" s="16" t="s">
        <v>971</v>
      </c>
      <c r="D3004" s="16">
        <v>17.309999999999999</v>
      </c>
      <c r="E3004" s="16">
        <v>295.39999999999998</v>
      </c>
    </row>
    <row r="3005" spans="1:5" x14ac:dyDescent="0.3">
      <c r="A3005" s="6" t="s">
        <v>3621</v>
      </c>
      <c r="B3005" s="16" t="s">
        <v>943</v>
      </c>
      <c r="C3005" s="16" t="s">
        <v>962</v>
      </c>
      <c r="D3005" s="16">
        <v>22.49</v>
      </c>
      <c r="E3005" s="16">
        <v>226.06</v>
      </c>
    </row>
    <row r="3006" spans="1:5" x14ac:dyDescent="0.3">
      <c r="A3006" s="6" t="s">
        <v>3621</v>
      </c>
      <c r="B3006" s="16" t="s">
        <v>943</v>
      </c>
      <c r="C3006" s="16" t="s">
        <v>4916</v>
      </c>
      <c r="D3006" s="16">
        <v>21.47</v>
      </c>
      <c r="E3006" s="16">
        <v>269.49</v>
      </c>
    </row>
    <row r="3007" spans="1:5" x14ac:dyDescent="0.3">
      <c r="A3007" s="6" t="s">
        <v>3621</v>
      </c>
      <c r="B3007" s="16" t="s">
        <v>943</v>
      </c>
      <c r="C3007" s="16" t="s">
        <v>4672</v>
      </c>
      <c r="D3007" s="16">
        <v>16.45</v>
      </c>
      <c r="E3007" s="16">
        <v>330.45</v>
      </c>
    </row>
    <row r="3008" spans="1:5" x14ac:dyDescent="0.3">
      <c r="A3008" s="6" t="s">
        <v>3621</v>
      </c>
      <c r="B3008" s="16" t="s">
        <v>943</v>
      </c>
      <c r="C3008" s="16" t="s">
        <v>5072</v>
      </c>
      <c r="D3008" s="16">
        <v>17.23</v>
      </c>
      <c r="E3008" s="16">
        <v>434.85</v>
      </c>
    </row>
    <row r="3009" spans="1:5" x14ac:dyDescent="0.3">
      <c r="A3009" s="6" t="s">
        <v>3621</v>
      </c>
      <c r="B3009" s="16" t="s">
        <v>4333</v>
      </c>
      <c r="C3009" s="16" t="s">
        <v>4336</v>
      </c>
      <c r="D3009" s="16">
        <v>12.25</v>
      </c>
      <c r="E3009" s="16">
        <v>169.16</v>
      </c>
    </row>
    <row r="3010" spans="1:5" x14ac:dyDescent="0.3">
      <c r="A3010" s="6" t="s">
        <v>3621</v>
      </c>
      <c r="B3010" s="16" t="s">
        <v>948</v>
      </c>
      <c r="C3010" s="16" t="s">
        <v>4430</v>
      </c>
      <c r="D3010" s="16">
        <v>10.25</v>
      </c>
      <c r="E3010" s="16">
        <v>404.11</v>
      </c>
    </row>
    <row r="3011" spans="1:5" x14ac:dyDescent="0.3">
      <c r="A3011" s="6" t="s">
        <v>3621</v>
      </c>
      <c r="B3011" s="16" t="s">
        <v>948</v>
      </c>
      <c r="C3011" s="16" t="s">
        <v>5048</v>
      </c>
      <c r="D3011" s="16">
        <v>11.81</v>
      </c>
      <c r="E3011" s="16">
        <v>305.31</v>
      </c>
    </row>
    <row r="3012" spans="1:5" x14ac:dyDescent="0.3">
      <c r="A3012" s="6" t="s">
        <v>2429</v>
      </c>
      <c r="B3012" s="16" t="s">
        <v>459</v>
      </c>
      <c r="C3012" s="16" t="s">
        <v>5074</v>
      </c>
      <c r="D3012" s="16">
        <v>22.05</v>
      </c>
      <c r="E3012" s="16">
        <v>1997.47</v>
      </c>
    </row>
    <row r="3013" spans="1:5" x14ac:dyDescent="0.3">
      <c r="A3013" s="6" t="s">
        <v>2429</v>
      </c>
      <c r="B3013" s="16" t="s">
        <v>459</v>
      </c>
      <c r="C3013" s="16" t="s">
        <v>5075</v>
      </c>
      <c r="D3013" s="16">
        <v>23.39</v>
      </c>
      <c r="E3013" s="16">
        <v>1581.1</v>
      </c>
    </row>
    <row r="3014" spans="1:5" x14ac:dyDescent="0.3">
      <c r="A3014" s="6" t="s">
        <v>2429</v>
      </c>
      <c r="B3014" s="16" t="s">
        <v>459</v>
      </c>
      <c r="C3014" s="16" t="s">
        <v>5076</v>
      </c>
      <c r="D3014" s="16">
        <v>22.46</v>
      </c>
      <c r="E3014" s="16">
        <v>1951.95</v>
      </c>
    </row>
    <row r="3015" spans="1:5" x14ac:dyDescent="0.3">
      <c r="A3015" s="6" t="s">
        <v>2429</v>
      </c>
      <c r="B3015" s="16" t="s">
        <v>491</v>
      </c>
      <c r="C3015" s="16" t="s">
        <v>1661</v>
      </c>
      <c r="D3015" s="16">
        <v>26.37</v>
      </c>
      <c r="E3015" s="16">
        <v>2365.5</v>
      </c>
    </row>
    <row r="3016" spans="1:5" x14ac:dyDescent="0.3">
      <c r="A3016" s="6" t="s">
        <v>2003</v>
      </c>
      <c r="B3016" s="16" t="s">
        <v>935</v>
      </c>
      <c r="C3016" s="16" t="s">
        <v>4520</v>
      </c>
      <c r="D3016" s="16">
        <v>24.45</v>
      </c>
      <c r="E3016" s="16">
        <v>1742.16</v>
      </c>
    </row>
    <row r="3017" spans="1:5" x14ac:dyDescent="0.3">
      <c r="A3017" s="6" t="s">
        <v>2003</v>
      </c>
      <c r="B3017" s="16" t="s">
        <v>935</v>
      </c>
      <c r="C3017" s="16" t="s">
        <v>4548</v>
      </c>
      <c r="D3017" s="16">
        <v>23.93</v>
      </c>
      <c r="E3017" s="16">
        <v>2011.58</v>
      </c>
    </row>
    <row r="3018" spans="1:5" x14ac:dyDescent="0.3">
      <c r="A3018" s="6" t="s">
        <v>2003</v>
      </c>
      <c r="B3018" s="16" t="s">
        <v>935</v>
      </c>
      <c r="C3018" s="16" t="s">
        <v>4794</v>
      </c>
      <c r="D3018" s="16">
        <v>26.53</v>
      </c>
      <c r="E3018" s="16">
        <v>1339.54</v>
      </c>
    </row>
    <row r="3019" spans="1:5" x14ac:dyDescent="0.3">
      <c r="A3019" s="6" t="s">
        <v>2003</v>
      </c>
      <c r="B3019" s="16" t="s">
        <v>4795</v>
      </c>
      <c r="C3019" s="16" t="s">
        <v>5079</v>
      </c>
      <c r="D3019" s="16">
        <v>20.25</v>
      </c>
      <c r="E3019" s="16">
        <v>2570.63</v>
      </c>
    </row>
    <row r="3020" spans="1:5" x14ac:dyDescent="0.3">
      <c r="A3020" s="6" t="s">
        <v>2003</v>
      </c>
      <c r="B3020" s="16" t="s">
        <v>4795</v>
      </c>
      <c r="C3020" s="16" t="s">
        <v>4796</v>
      </c>
      <c r="D3020" s="16">
        <v>25.78</v>
      </c>
      <c r="E3020" s="16">
        <v>2031.54</v>
      </c>
    </row>
    <row r="3021" spans="1:5" x14ac:dyDescent="0.3">
      <c r="A3021" s="6" t="s">
        <v>2003</v>
      </c>
      <c r="B3021" s="16" t="s">
        <v>5078</v>
      </c>
      <c r="C3021" s="16" t="s">
        <v>5080</v>
      </c>
      <c r="D3021" s="16">
        <v>26.08</v>
      </c>
      <c r="E3021" s="16">
        <v>1583.58</v>
      </c>
    </row>
    <row r="3022" spans="1:5" x14ac:dyDescent="0.3">
      <c r="A3022" s="6" t="s">
        <v>2003</v>
      </c>
      <c r="B3022" s="16" t="s">
        <v>5078</v>
      </c>
      <c r="C3022" s="16" t="s">
        <v>5081</v>
      </c>
      <c r="D3022" s="16">
        <v>25.59</v>
      </c>
      <c r="E3022" s="16">
        <v>2367.15</v>
      </c>
    </row>
    <row r="3023" spans="1:5" x14ac:dyDescent="0.3">
      <c r="A3023" s="6" t="s">
        <v>2003</v>
      </c>
      <c r="B3023" s="16" t="s">
        <v>1371</v>
      </c>
      <c r="C3023" s="16" t="s">
        <v>1372</v>
      </c>
      <c r="D3023" s="16">
        <v>24.23</v>
      </c>
      <c r="E3023" s="16">
        <v>1893.42</v>
      </c>
    </row>
    <row r="3024" spans="1:5" x14ac:dyDescent="0.3">
      <c r="A3024" s="6" t="s">
        <v>2003</v>
      </c>
      <c r="B3024" s="16" t="s">
        <v>1371</v>
      </c>
      <c r="C3024" s="16" t="s">
        <v>3855</v>
      </c>
      <c r="D3024" s="16">
        <v>26.37</v>
      </c>
      <c r="E3024" s="16">
        <v>2654.59</v>
      </c>
    </row>
    <row r="3025" spans="1:5" x14ac:dyDescent="0.3">
      <c r="A3025" s="6" t="s">
        <v>2003</v>
      </c>
      <c r="B3025" s="16" t="s">
        <v>1371</v>
      </c>
      <c r="C3025" s="16" t="s">
        <v>1565</v>
      </c>
      <c r="D3025" s="16">
        <v>26.05</v>
      </c>
      <c r="E3025" s="16">
        <v>2942.07</v>
      </c>
    </row>
    <row r="3026" spans="1:5" x14ac:dyDescent="0.3">
      <c r="A3026" s="6" t="s">
        <v>2003</v>
      </c>
      <c r="B3026" s="16" t="s">
        <v>1371</v>
      </c>
      <c r="C3026" s="16" t="s">
        <v>1376</v>
      </c>
      <c r="D3026" s="16">
        <v>26.68</v>
      </c>
      <c r="E3026" s="16">
        <v>3180.85</v>
      </c>
    </row>
    <row r="3027" spans="1:5" x14ac:dyDescent="0.3">
      <c r="A3027" s="6" t="s">
        <v>2003</v>
      </c>
      <c r="B3027" s="16" t="s">
        <v>1082</v>
      </c>
      <c r="C3027" s="16" t="s">
        <v>1270</v>
      </c>
      <c r="D3027" s="16">
        <v>27.26</v>
      </c>
      <c r="E3027" s="16">
        <v>1954.73</v>
      </c>
    </row>
    <row r="3028" spans="1:5" x14ac:dyDescent="0.3">
      <c r="A3028" s="6" t="s">
        <v>2003</v>
      </c>
      <c r="B3028" s="16" t="s">
        <v>1082</v>
      </c>
      <c r="C3028" s="16" t="s">
        <v>1259</v>
      </c>
      <c r="D3028" s="16">
        <v>25.7</v>
      </c>
      <c r="E3028" s="16">
        <v>2887.83</v>
      </c>
    </row>
    <row r="3029" spans="1:5" x14ac:dyDescent="0.3">
      <c r="A3029" s="6" t="s">
        <v>2003</v>
      </c>
      <c r="B3029" s="16" t="s">
        <v>1082</v>
      </c>
      <c r="C3029" s="16" t="s">
        <v>1258</v>
      </c>
      <c r="D3029" s="16">
        <v>25.02</v>
      </c>
      <c r="E3029" s="16">
        <v>3721.31</v>
      </c>
    </row>
    <row r="3030" spans="1:5" x14ac:dyDescent="0.3">
      <c r="A3030" s="6" t="s">
        <v>2003</v>
      </c>
      <c r="B3030" s="16" t="s">
        <v>1082</v>
      </c>
      <c r="C3030" s="16" t="s">
        <v>1083</v>
      </c>
      <c r="D3030" s="16">
        <v>24.12</v>
      </c>
      <c r="E3030" s="16">
        <v>3672.52</v>
      </c>
    </row>
    <row r="3031" spans="1:5" x14ac:dyDescent="0.3">
      <c r="A3031" s="6" t="s">
        <v>2003</v>
      </c>
      <c r="B3031" s="16" t="s">
        <v>1082</v>
      </c>
      <c r="C3031" s="16" t="s">
        <v>1257</v>
      </c>
      <c r="D3031" s="16">
        <v>19.63</v>
      </c>
      <c r="E3031" s="16">
        <v>3553.15</v>
      </c>
    </row>
    <row r="3032" spans="1:5" x14ac:dyDescent="0.3">
      <c r="A3032" s="6" t="s">
        <v>2003</v>
      </c>
      <c r="B3032" s="16" t="s">
        <v>1082</v>
      </c>
      <c r="C3032" s="16" t="s">
        <v>1256</v>
      </c>
      <c r="D3032" s="16">
        <v>23</v>
      </c>
      <c r="E3032" s="16">
        <v>2789.86</v>
      </c>
    </row>
    <row r="3033" spans="1:5" x14ac:dyDescent="0.3">
      <c r="A3033" s="6" t="s">
        <v>2003</v>
      </c>
      <c r="B3033" s="16" t="s">
        <v>1082</v>
      </c>
      <c r="C3033" s="16" t="s">
        <v>1084</v>
      </c>
      <c r="D3033" s="16">
        <v>24.62</v>
      </c>
      <c r="E3033" s="16">
        <v>3087.58</v>
      </c>
    </row>
    <row r="3034" spans="1:5" x14ac:dyDescent="0.3">
      <c r="A3034" s="6" t="s">
        <v>2003</v>
      </c>
      <c r="B3034" s="16" t="s">
        <v>1058</v>
      </c>
      <c r="C3034" s="16" t="s">
        <v>1085</v>
      </c>
      <c r="D3034" s="16">
        <v>22.69</v>
      </c>
      <c r="E3034" s="16">
        <v>3113.29</v>
      </c>
    </row>
    <row r="3035" spans="1:5" x14ac:dyDescent="0.3">
      <c r="A3035" s="6" t="s">
        <v>2003</v>
      </c>
      <c r="B3035" s="16" t="s">
        <v>1058</v>
      </c>
      <c r="C3035" s="16" t="s">
        <v>1564</v>
      </c>
      <c r="D3035" s="16">
        <v>24.28</v>
      </c>
      <c r="E3035" s="16">
        <v>2922.75</v>
      </c>
    </row>
    <row r="3036" spans="1:5" x14ac:dyDescent="0.3">
      <c r="A3036" s="6" t="s">
        <v>2003</v>
      </c>
      <c r="B3036" s="16" t="s">
        <v>1058</v>
      </c>
      <c r="C3036" s="16" t="s">
        <v>1378</v>
      </c>
      <c r="D3036" s="16">
        <v>25.81</v>
      </c>
      <c r="E3036" s="16">
        <v>2144.81</v>
      </c>
    </row>
    <row r="3037" spans="1:5" x14ac:dyDescent="0.3">
      <c r="A3037" s="6" t="s">
        <v>2003</v>
      </c>
      <c r="B3037" s="16" t="s">
        <v>1058</v>
      </c>
      <c r="C3037" s="16" t="s">
        <v>1550</v>
      </c>
      <c r="D3037" s="16">
        <v>26.46</v>
      </c>
      <c r="E3037" s="16">
        <v>2006.05</v>
      </c>
    </row>
    <row r="3038" spans="1:5" x14ac:dyDescent="0.3">
      <c r="A3038" s="6" t="s">
        <v>2003</v>
      </c>
      <c r="B3038" s="16" t="s">
        <v>1058</v>
      </c>
      <c r="C3038" s="16" t="s">
        <v>1551</v>
      </c>
      <c r="D3038" s="16">
        <v>26.18</v>
      </c>
      <c r="E3038" s="16">
        <v>2575.7600000000002</v>
      </c>
    </row>
    <row r="3039" spans="1:5" x14ac:dyDescent="0.3">
      <c r="A3039" s="6" t="s">
        <v>2003</v>
      </c>
      <c r="B3039" s="16" t="s">
        <v>1124</v>
      </c>
      <c r="C3039" s="16" t="s">
        <v>1250</v>
      </c>
      <c r="D3039" s="16">
        <v>23.37</v>
      </c>
      <c r="E3039" s="16">
        <v>2687.8</v>
      </c>
    </row>
    <row r="3040" spans="1:5" x14ac:dyDescent="0.3">
      <c r="A3040" s="6" t="s">
        <v>2003</v>
      </c>
      <c r="B3040" s="16" t="s">
        <v>1124</v>
      </c>
      <c r="C3040" s="16" t="s">
        <v>4808</v>
      </c>
      <c r="D3040" s="16">
        <v>18.68</v>
      </c>
      <c r="E3040" s="16">
        <v>1834.99</v>
      </c>
    </row>
    <row r="3041" spans="1:5" x14ac:dyDescent="0.3">
      <c r="A3041" s="6" t="s">
        <v>2003</v>
      </c>
      <c r="B3041" s="16" t="s">
        <v>1124</v>
      </c>
      <c r="C3041" s="16" t="s">
        <v>1883</v>
      </c>
      <c r="D3041" s="16">
        <v>27.48</v>
      </c>
      <c r="E3041" s="16">
        <v>2068.9</v>
      </c>
    </row>
    <row r="3042" spans="1:5" x14ac:dyDescent="0.3">
      <c r="A3042" s="6" t="s">
        <v>2003</v>
      </c>
      <c r="B3042" s="16" t="s">
        <v>1049</v>
      </c>
      <c r="C3042" s="16" t="s">
        <v>1240</v>
      </c>
      <c r="D3042" s="16">
        <v>24.41</v>
      </c>
      <c r="E3042" s="16">
        <v>2560.58</v>
      </c>
    </row>
    <row r="3043" spans="1:5" x14ac:dyDescent="0.3">
      <c r="A3043" s="6" t="s">
        <v>2003</v>
      </c>
      <c r="B3043" s="16" t="s">
        <v>1049</v>
      </c>
      <c r="C3043" s="16" t="s">
        <v>1051</v>
      </c>
      <c r="D3043" s="16">
        <v>24.98</v>
      </c>
      <c r="E3043" s="16">
        <v>3724.69</v>
      </c>
    </row>
    <row r="3044" spans="1:5" x14ac:dyDescent="0.3">
      <c r="A3044" s="6" t="s">
        <v>807</v>
      </c>
      <c r="B3044" s="16" t="s">
        <v>4126</v>
      </c>
      <c r="C3044" s="16" t="s">
        <v>5083</v>
      </c>
      <c r="D3044" s="16">
        <v>25.2</v>
      </c>
      <c r="E3044" s="16">
        <v>150.46</v>
      </c>
    </row>
    <row r="3045" spans="1:5" x14ac:dyDescent="0.3">
      <c r="A3045" s="6" t="s">
        <v>817</v>
      </c>
      <c r="B3045" s="16" t="s">
        <v>1062</v>
      </c>
      <c r="C3045" s="16" t="s">
        <v>1069</v>
      </c>
      <c r="D3045" s="16">
        <v>14.06</v>
      </c>
      <c r="E3045" s="16">
        <v>1071.83</v>
      </c>
    </row>
    <row r="3046" spans="1:5" x14ac:dyDescent="0.3">
      <c r="A3046" s="6" t="s">
        <v>817</v>
      </c>
      <c r="B3046" s="16" t="s">
        <v>1062</v>
      </c>
      <c r="C3046" s="16" t="s">
        <v>5085</v>
      </c>
      <c r="D3046" s="16">
        <v>25.93</v>
      </c>
      <c r="E3046" s="16">
        <v>1734.4</v>
      </c>
    </row>
    <row r="3047" spans="1:5" x14ac:dyDescent="0.3">
      <c r="A3047" s="6" t="s">
        <v>817</v>
      </c>
      <c r="B3047" s="16" t="s">
        <v>1062</v>
      </c>
      <c r="C3047" s="16" t="s">
        <v>5086</v>
      </c>
      <c r="D3047" s="16">
        <v>26.18</v>
      </c>
      <c r="E3047" s="16">
        <v>1339.77</v>
      </c>
    </row>
    <row r="3048" spans="1:5" x14ac:dyDescent="0.3">
      <c r="A3048" s="6" t="s">
        <v>817</v>
      </c>
      <c r="B3048" s="16" t="s">
        <v>1062</v>
      </c>
      <c r="C3048" s="16" t="s">
        <v>5087</v>
      </c>
      <c r="D3048" s="16">
        <v>27.82</v>
      </c>
      <c r="E3048" s="16">
        <v>1008.37</v>
      </c>
    </row>
    <row r="3049" spans="1:5" x14ac:dyDescent="0.3">
      <c r="A3049" s="6" t="s">
        <v>817</v>
      </c>
      <c r="B3049" s="16" t="s">
        <v>1062</v>
      </c>
      <c r="C3049" s="16" t="s">
        <v>5088</v>
      </c>
      <c r="D3049" s="16">
        <v>28.1</v>
      </c>
      <c r="E3049" s="16">
        <v>923.93</v>
      </c>
    </row>
    <row r="3050" spans="1:5" x14ac:dyDescent="0.3">
      <c r="A3050" s="6" t="s">
        <v>817</v>
      </c>
      <c r="B3050" s="16" t="s">
        <v>1062</v>
      </c>
      <c r="C3050" s="16" t="s">
        <v>1100</v>
      </c>
      <c r="D3050" s="16">
        <v>26.04</v>
      </c>
      <c r="E3050" s="16">
        <v>1184.72</v>
      </c>
    </row>
    <row r="3051" spans="1:5" x14ac:dyDescent="0.3">
      <c r="A3051" s="6" t="s">
        <v>817</v>
      </c>
      <c r="B3051" s="16" t="s">
        <v>1062</v>
      </c>
      <c r="C3051" s="16" t="s">
        <v>5089</v>
      </c>
      <c r="D3051" s="16">
        <v>27.72</v>
      </c>
      <c r="E3051" s="16">
        <v>1058.99</v>
      </c>
    </row>
    <row r="3052" spans="1:5" x14ac:dyDescent="0.3">
      <c r="A3052" s="6" t="s">
        <v>817</v>
      </c>
      <c r="B3052" s="16" t="s">
        <v>3944</v>
      </c>
      <c r="C3052" s="16" t="s">
        <v>1682</v>
      </c>
      <c r="D3052" s="16">
        <v>26.98</v>
      </c>
      <c r="E3052" s="16">
        <v>2048.9499999999998</v>
      </c>
    </row>
    <row r="3053" spans="1:5" x14ac:dyDescent="0.3">
      <c r="A3053" s="6" t="s">
        <v>817</v>
      </c>
      <c r="B3053" s="16" t="s">
        <v>3944</v>
      </c>
      <c r="C3053" s="16" t="s">
        <v>1670</v>
      </c>
      <c r="D3053" s="16">
        <v>27.1</v>
      </c>
      <c r="E3053" s="16">
        <v>2502.2600000000002</v>
      </c>
    </row>
    <row r="3054" spans="1:5" x14ac:dyDescent="0.3">
      <c r="A3054" s="6" t="s">
        <v>817</v>
      </c>
      <c r="B3054" s="16" t="s">
        <v>3944</v>
      </c>
      <c r="C3054" s="16" t="s">
        <v>5090</v>
      </c>
      <c r="D3054" s="16">
        <v>25.69</v>
      </c>
      <c r="E3054" s="16">
        <v>2303.41</v>
      </c>
    </row>
    <row r="3055" spans="1:5" x14ac:dyDescent="0.3">
      <c r="A3055" s="6" t="s">
        <v>817</v>
      </c>
      <c r="B3055" s="16" t="s">
        <v>3944</v>
      </c>
      <c r="C3055" s="16" t="s">
        <v>495</v>
      </c>
      <c r="D3055" s="16">
        <v>24.63</v>
      </c>
      <c r="E3055" s="16">
        <v>1865.88</v>
      </c>
    </row>
    <row r="3056" spans="1:5" x14ac:dyDescent="0.3">
      <c r="A3056" s="6" t="s">
        <v>817</v>
      </c>
      <c r="B3056" s="16" t="s">
        <v>3944</v>
      </c>
      <c r="C3056" s="16" t="s">
        <v>5091</v>
      </c>
      <c r="D3056" s="16">
        <v>28.11</v>
      </c>
      <c r="E3056" s="16">
        <v>1506.78</v>
      </c>
    </row>
    <row r="3057" spans="1:5" x14ac:dyDescent="0.3">
      <c r="A3057" s="6" t="s">
        <v>817</v>
      </c>
      <c r="B3057" s="16" t="s">
        <v>1070</v>
      </c>
      <c r="C3057" s="16" t="s">
        <v>1072</v>
      </c>
      <c r="D3057" s="16">
        <v>16.23</v>
      </c>
      <c r="E3057" s="16">
        <v>1691.79</v>
      </c>
    </row>
    <row r="3058" spans="1:5" x14ac:dyDescent="0.3">
      <c r="A3058" s="6" t="s">
        <v>817</v>
      </c>
      <c r="B3058" s="16" t="s">
        <v>1070</v>
      </c>
      <c r="C3058" s="16" t="s">
        <v>1071</v>
      </c>
      <c r="D3058" s="16">
        <v>14.76</v>
      </c>
      <c r="E3058" s="16">
        <v>1606.08</v>
      </c>
    </row>
    <row r="3059" spans="1:5" x14ac:dyDescent="0.3">
      <c r="A3059" s="6" t="s">
        <v>817</v>
      </c>
      <c r="B3059" s="16" t="s">
        <v>4282</v>
      </c>
      <c r="C3059" s="16" t="s">
        <v>4283</v>
      </c>
      <c r="D3059" s="16">
        <v>26</v>
      </c>
      <c r="E3059" s="16">
        <v>1904.16</v>
      </c>
    </row>
    <row r="3060" spans="1:5" x14ac:dyDescent="0.3">
      <c r="A3060" s="6" t="s">
        <v>817</v>
      </c>
      <c r="B3060" s="16" t="s">
        <v>4282</v>
      </c>
      <c r="C3060" s="16" t="s">
        <v>5092</v>
      </c>
      <c r="D3060" s="16">
        <v>25.91</v>
      </c>
      <c r="E3060" s="16">
        <v>2290.86</v>
      </c>
    </row>
    <row r="3061" spans="1:5" x14ac:dyDescent="0.3">
      <c r="A3061" s="6" t="s">
        <v>817</v>
      </c>
      <c r="B3061" s="16" t="s">
        <v>4282</v>
      </c>
      <c r="C3061" s="16" t="s">
        <v>4097</v>
      </c>
      <c r="D3061" s="16">
        <v>25.73</v>
      </c>
      <c r="E3061" s="16">
        <v>2486.02</v>
      </c>
    </row>
    <row r="3062" spans="1:5" x14ac:dyDescent="0.3">
      <c r="A3062" s="6" t="s">
        <v>817</v>
      </c>
      <c r="B3062" s="16" t="s">
        <v>1102</v>
      </c>
      <c r="C3062" s="16" t="s">
        <v>5093</v>
      </c>
      <c r="D3062" s="16">
        <v>25.71</v>
      </c>
      <c r="E3062" s="16">
        <v>1263.5999999999999</v>
      </c>
    </row>
    <row r="3063" spans="1:5" x14ac:dyDescent="0.3">
      <c r="A3063" s="6" t="s">
        <v>817</v>
      </c>
      <c r="B3063" s="16" t="s">
        <v>1102</v>
      </c>
      <c r="C3063" s="16" t="s">
        <v>1713</v>
      </c>
      <c r="D3063" s="16">
        <v>23.87</v>
      </c>
      <c r="E3063" s="16">
        <v>1355.36</v>
      </c>
    </row>
    <row r="3064" spans="1:5" x14ac:dyDescent="0.3">
      <c r="A3064" s="6" t="s">
        <v>817</v>
      </c>
      <c r="B3064" s="16" t="s">
        <v>1102</v>
      </c>
      <c r="C3064" s="16" t="s">
        <v>1104</v>
      </c>
      <c r="D3064" s="16">
        <v>26.15</v>
      </c>
      <c r="E3064" s="16">
        <v>2441.11</v>
      </c>
    </row>
    <row r="3065" spans="1:5" x14ac:dyDescent="0.3">
      <c r="A3065" s="6" t="s">
        <v>817</v>
      </c>
      <c r="B3065" s="16" t="s">
        <v>1102</v>
      </c>
      <c r="C3065" s="16" t="s">
        <v>1106</v>
      </c>
      <c r="D3065" s="16">
        <v>26.99</v>
      </c>
      <c r="E3065" s="16">
        <v>1677.71</v>
      </c>
    </row>
    <row r="3066" spans="1:5" x14ac:dyDescent="0.3">
      <c r="A3066" s="6" t="s">
        <v>817</v>
      </c>
      <c r="B3066" s="16" t="s">
        <v>1102</v>
      </c>
      <c r="C3066" s="16" t="s">
        <v>1109</v>
      </c>
      <c r="D3066" s="16">
        <v>27.36</v>
      </c>
      <c r="E3066" s="16">
        <v>2488.4499999999998</v>
      </c>
    </row>
    <row r="3067" spans="1:5" x14ac:dyDescent="0.3">
      <c r="A3067" s="6" t="s">
        <v>817</v>
      </c>
      <c r="B3067" s="16" t="s">
        <v>1102</v>
      </c>
      <c r="C3067" s="16" t="s">
        <v>1111</v>
      </c>
      <c r="D3067" s="16">
        <v>27.77</v>
      </c>
      <c r="E3067" s="16">
        <v>1942.44</v>
      </c>
    </row>
    <row r="3068" spans="1:5" x14ac:dyDescent="0.3">
      <c r="A3068" s="6" t="s">
        <v>817</v>
      </c>
      <c r="B3068" s="16" t="s">
        <v>1102</v>
      </c>
      <c r="C3068" s="16" t="s">
        <v>1114</v>
      </c>
      <c r="D3068" s="16">
        <v>28</v>
      </c>
      <c r="E3068" s="16">
        <v>2052.04</v>
      </c>
    </row>
    <row r="3069" spans="1:5" x14ac:dyDescent="0.3">
      <c r="A3069" s="6" t="s">
        <v>817</v>
      </c>
      <c r="B3069" s="16" t="s">
        <v>1093</v>
      </c>
      <c r="C3069" s="16" t="s">
        <v>4471</v>
      </c>
      <c r="D3069" s="16">
        <v>26.49</v>
      </c>
      <c r="E3069" s="16">
        <v>2843.07</v>
      </c>
    </row>
    <row r="3070" spans="1:5" x14ac:dyDescent="0.3">
      <c r="A3070" s="6" t="s">
        <v>817</v>
      </c>
      <c r="B3070" s="16" t="s">
        <v>1093</v>
      </c>
      <c r="C3070" s="16" t="s">
        <v>4297</v>
      </c>
      <c r="D3070" s="16">
        <v>27.58</v>
      </c>
      <c r="E3070" s="16">
        <v>2598.13</v>
      </c>
    </row>
    <row r="3071" spans="1:5" x14ac:dyDescent="0.3">
      <c r="A3071" s="6" t="s">
        <v>817</v>
      </c>
      <c r="B3071" s="16" t="s">
        <v>1093</v>
      </c>
      <c r="C3071" s="16" t="s">
        <v>1095</v>
      </c>
      <c r="D3071" s="16">
        <v>25.8</v>
      </c>
      <c r="E3071" s="16">
        <v>2642.23</v>
      </c>
    </row>
    <row r="3072" spans="1:5" x14ac:dyDescent="0.3">
      <c r="A3072" s="6" t="s">
        <v>817</v>
      </c>
      <c r="B3072" s="16" t="s">
        <v>1087</v>
      </c>
      <c r="C3072" s="16" t="s">
        <v>5094</v>
      </c>
      <c r="D3072" s="16">
        <v>25.52</v>
      </c>
      <c r="E3072" s="16">
        <v>2518.29</v>
      </c>
    </row>
    <row r="3073" spans="1:5" x14ac:dyDescent="0.3">
      <c r="A3073" s="6" t="s">
        <v>817</v>
      </c>
      <c r="B3073" s="16" t="s">
        <v>1087</v>
      </c>
      <c r="C3073" s="16" t="s">
        <v>1121</v>
      </c>
      <c r="D3073" s="16">
        <v>26.33</v>
      </c>
      <c r="E3073" s="16">
        <v>2806.55</v>
      </c>
    </row>
    <row r="3074" spans="1:5" x14ac:dyDescent="0.3">
      <c r="A3074" s="6" t="s">
        <v>817</v>
      </c>
      <c r="B3074" s="16" t="s">
        <v>1087</v>
      </c>
      <c r="C3074" s="16" t="s">
        <v>4300</v>
      </c>
      <c r="D3074" s="16">
        <v>27.79</v>
      </c>
      <c r="E3074" s="16">
        <v>2692.65</v>
      </c>
    </row>
    <row r="3075" spans="1:5" x14ac:dyDescent="0.3">
      <c r="A3075" s="6" t="s">
        <v>817</v>
      </c>
      <c r="B3075" s="16" t="s">
        <v>1087</v>
      </c>
      <c r="C3075" s="16" t="s">
        <v>4303</v>
      </c>
      <c r="D3075" s="16">
        <v>27.4</v>
      </c>
      <c r="E3075" s="16">
        <v>2626.62</v>
      </c>
    </row>
    <row r="3076" spans="1:5" x14ac:dyDescent="0.3">
      <c r="A3076" s="6" t="s">
        <v>817</v>
      </c>
      <c r="B3076" s="16" t="s">
        <v>1087</v>
      </c>
      <c r="C3076" s="16" t="s">
        <v>4468</v>
      </c>
      <c r="D3076" s="16">
        <v>26.65</v>
      </c>
      <c r="E3076" s="16">
        <v>2165.66</v>
      </c>
    </row>
    <row r="3077" spans="1:5" x14ac:dyDescent="0.3">
      <c r="A3077" s="6" t="s">
        <v>817</v>
      </c>
      <c r="B3077" s="16" t="s">
        <v>1087</v>
      </c>
      <c r="C3077" s="16" t="s">
        <v>1090</v>
      </c>
      <c r="D3077" s="16">
        <v>26.56</v>
      </c>
      <c r="E3077" s="16">
        <v>2884.13</v>
      </c>
    </row>
    <row r="3078" spans="1:5" x14ac:dyDescent="0.3">
      <c r="A3078" s="6" t="s">
        <v>817</v>
      </c>
      <c r="B3078" s="16" t="s">
        <v>1087</v>
      </c>
      <c r="C3078" s="16" t="s">
        <v>4302</v>
      </c>
      <c r="D3078" s="16">
        <v>26.58</v>
      </c>
      <c r="E3078" s="16">
        <v>2570.3000000000002</v>
      </c>
    </row>
    <row r="3079" spans="1:5" x14ac:dyDescent="0.3">
      <c r="A3079" s="6" t="s">
        <v>817</v>
      </c>
      <c r="B3079" s="16" t="s">
        <v>4311</v>
      </c>
      <c r="C3079" s="16" t="s">
        <v>4474</v>
      </c>
      <c r="D3079" s="16">
        <v>25.94</v>
      </c>
      <c r="E3079" s="16">
        <v>1685.04</v>
      </c>
    </row>
    <row r="3080" spans="1:5" x14ac:dyDescent="0.3">
      <c r="A3080" s="6" t="s">
        <v>817</v>
      </c>
      <c r="B3080" s="16" t="s">
        <v>4311</v>
      </c>
      <c r="C3080" s="16" t="s">
        <v>4475</v>
      </c>
      <c r="D3080" s="16">
        <v>24.22</v>
      </c>
      <c r="E3080" s="16">
        <v>2119.9</v>
      </c>
    </row>
    <row r="3081" spans="1:5" x14ac:dyDescent="0.3">
      <c r="A3081" s="6" t="s">
        <v>817</v>
      </c>
      <c r="B3081" s="16" t="s">
        <v>4311</v>
      </c>
      <c r="C3081" s="16" t="s">
        <v>5095</v>
      </c>
      <c r="D3081" s="16">
        <v>24.79</v>
      </c>
      <c r="E3081" s="16">
        <v>2249.0300000000002</v>
      </c>
    </row>
    <row r="3082" spans="1:5" x14ac:dyDescent="0.3">
      <c r="A3082" s="6" t="s">
        <v>817</v>
      </c>
      <c r="B3082" s="16" t="s">
        <v>4311</v>
      </c>
      <c r="C3082" s="16" t="s">
        <v>5096</v>
      </c>
      <c r="D3082" s="16">
        <v>22.58</v>
      </c>
      <c r="E3082" s="16">
        <v>1489.13</v>
      </c>
    </row>
    <row r="3083" spans="1:5" x14ac:dyDescent="0.3">
      <c r="A3083" s="6" t="s">
        <v>817</v>
      </c>
      <c r="B3083" s="16" t="s">
        <v>3931</v>
      </c>
      <c r="C3083" s="16" t="s">
        <v>4731</v>
      </c>
      <c r="D3083" s="16">
        <v>20.46</v>
      </c>
      <c r="E3083" s="16">
        <v>1553.2</v>
      </c>
    </row>
    <row r="3084" spans="1:5" x14ac:dyDescent="0.3">
      <c r="A3084" s="6" t="s">
        <v>817</v>
      </c>
      <c r="B3084" s="16" t="s">
        <v>3931</v>
      </c>
      <c r="C3084" s="16" t="s">
        <v>4732</v>
      </c>
      <c r="D3084" s="16">
        <v>21.63</v>
      </c>
      <c r="E3084" s="16">
        <v>1863.5</v>
      </c>
    </row>
    <row r="3085" spans="1:5" x14ac:dyDescent="0.3">
      <c r="A3085" s="6" t="s">
        <v>817</v>
      </c>
      <c r="B3085" s="16" t="s">
        <v>3931</v>
      </c>
      <c r="C3085" s="16" t="s">
        <v>4275</v>
      </c>
      <c r="D3085" s="16">
        <v>20.170000000000002</v>
      </c>
      <c r="E3085" s="16">
        <v>2121.38</v>
      </c>
    </row>
    <row r="3086" spans="1:5" x14ac:dyDescent="0.3">
      <c r="A3086" s="6" t="s">
        <v>817</v>
      </c>
      <c r="B3086" s="16" t="s">
        <v>3931</v>
      </c>
      <c r="C3086" s="16" t="s">
        <v>5097</v>
      </c>
      <c r="D3086" s="16">
        <v>24.64</v>
      </c>
      <c r="E3086" s="16">
        <v>1795.23</v>
      </c>
    </row>
    <row r="3087" spans="1:5" x14ac:dyDescent="0.3">
      <c r="A3087" s="6" t="s">
        <v>876</v>
      </c>
      <c r="B3087" s="16" t="s">
        <v>4486</v>
      </c>
      <c r="C3087" s="16" t="s">
        <v>4487</v>
      </c>
      <c r="D3087" s="16">
        <v>25.7</v>
      </c>
      <c r="E3087" s="16">
        <v>1601.38</v>
      </c>
    </row>
    <row r="3088" spans="1:5" x14ac:dyDescent="0.3">
      <c r="A3088" s="6" t="s">
        <v>876</v>
      </c>
      <c r="B3088" s="16" t="s">
        <v>4486</v>
      </c>
      <c r="C3088" s="16" t="s">
        <v>4489</v>
      </c>
      <c r="D3088" s="16">
        <v>25.28</v>
      </c>
      <c r="E3088" s="16">
        <v>1454.99</v>
      </c>
    </row>
    <row r="3089" spans="1:5" x14ac:dyDescent="0.3">
      <c r="A3089" s="6" t="s">
        <v>876</v>
      </c>
      <c r="B3089" s="16" t="s">
        <v>4486</v>
      </c>
      <c r="C3089" s="16" t="s">
        <v>5099</v>
      </c>
      <c r="D3089" s="16">
        <v>25.31</v>
      </c>
      <c r="E3089" s="16">
        <v>1443.16</v>
      </c>
    </row>
    <row r="3090" spans="1:5" x14ac:dyDescent="0.3">
      <c r="A3090" s="6" t="s">
        <v>876</v>
      </c>
      <c r="B3090" s="16" t="s">
        <v>4486</v>
      </c>
      <c r="C3090" s="16" t="s">
        <v>4490</v>
      </c>
      <c r="D3090" s="16">
        <v>25.42</v>
      </c>
      <c r="E3090" s="16">
        <v>1184.27</v>
      </c>
    </row>
    <row r="3091" spans="1:5" x14ac:dyDescent="0.3">
      <c r="A3091" s="6" t="s">
        <v>882</v>
      </c>
      <c r="B3091" s="16" t="s">
        <v>1093</v>
      </c>
      <c r="C3091" s="16" t="s">
        <v>1094</v>
      </c>
      <c r="D3091" s="16">
        <v>26.02</v>
      </c>
      <c r="E3091" s="16">
        <v>3542.12</v>
      </c>
    </row>
    <row r="3092" spans="1:5" x14ac:dyDescent="0.3">
      <c r="A3092" s="6" t="s">
        <v>882</v>
      </c>
      <c r="B3092" s="16" t="s">
        <v>1093</v>
      </c>
      <c r="C3092" s="16" t="s">
        <v>1095</v>
      </c>
      <c r="D3092" s="16">
        <v>25.8</v>
      </c>
      <c r="E3092" s="16">
        <v>2642.23</v>
      </c>
    </row>
    <row r="3093" spans="1:5" x14ac:dyDescent="0.3">
      <c r="A3093" s="6" t="s">
        <v>882</v>
      </c>
      <c r="B3093" s="16" t="s">
        <v>5100</v>
      </c>
      <c r="C3093" s="16" t="s">
        <v>5101</v>
      </c>
      <c r="D3093" s="16">
        <v>26.68</v>
      </c>
      <c r="E3093" s="16">
        <v>3396.4</v>
      </c>
    </row>
    <row r="3094" spans="1:5" x14ac:dyDescent="0.3">
      <c r="A3094" s="6" t="s">
        <v>882</v>
      </c>
      <c r="B3094" s="16" t="s">
        <v>1087</v>
      </c>
      <c r="C3094" s="16" t="s">
        <v>1089</v>
      </c>
      <c r="D3094" s="16">
        <v>26.75</v>
      </c>
      <c r="E3094" s="16">
        <v>3359.15</v>
      </c>
    </row>
    <row r="3095" spans="1:5" x14ac:dyDescent="0.3">
      <c r="A3095" s="6" t="s">
        <v>882</v>
      </c>
      <c r="B3095" s="16" t="s">
        <v>1087</v>
      </c>
      <c r="C3095" s="16" t="s">
        <v>1091</v>
      </c>
      <c r="D3095" s="16">
        <v>26.32</v>
      </c>
      <c r="E3095" s="16">
        <v>2698.91</v>
      </c>
    </row>
    <row r="3096" spans="1:5" x14ac:dyDescent="0.3">
      <c r="A3096" s="6" t="s">
        <v>893</v>
      </c>
      <c r="B3096" s="16" t="s">
        <v>430</v>
      </c>
      <c r="C3096" s="16" t="s">
        <v>1545</v>
      </c>
      <c r="D3096" s="16">
        <v>26.92</v>
      </c>
      <c r="E3096" s="16">
        <v>2217</v>
      </c>
    </row>
    <row r="3097" spans="1:5" x14ac:dyDescent="0.3">
      <c r="A3097" s="6" t="s">
        <v>915</v>
      </c>
      <c r="B3097" s="16" t="s">
        <v>1695</v>
      </c>
      <c r="C3097" s="16" t="s">
        <v>1701</v>
      </c>
      <c r="D3097" s="16">
        <v>28.34</v>
      </c>
      <c r="E3097" s="16">
        <v>307.14999999999998</v>
      </c>
    </row>
    <row r="3098" spans="1:5" x14ac:dyDescent="0.3">
      <c r="A3098" s="6" t="s">
        <v>915</v>
      </c>
      <c r="B3098" s="16" t="s">
        <v>1668</v>
      </c>
      <c r="C3098" s="16" t="s">
        <v>1669</v>
      </c>
      <c r="D3098" s="16">
        <v>28.35</v>
      </c>
      <c r="E3098" s="16">
        <v>1033.6300000000001</v>
      </c>
    </row>
    <row r="3099" spans="1:5" x14ac:dyDescent="0.3">
      <c r="A3099" s="6" t="s">
        <v>915</v>
      </c>
      <c r="B3099" s="16" t="s">
        <v>1665</v>
      </c>
      <c r="C3099" s="16" t="s">
        <v>4495</v>
      </c>
      <c r="D3099" s="16">
        <v>30.3</v>
      </c>
      <c r="E3099" s="16">
        <v>487.12</v>
      </c>
    </row>
    <row r="3100" spans="1:5" x14ac:dyDescent="0.3">
      <c r="A3100" s="6" t="s">
        <v>915</v>
      </c>
      <c r="B3100" s="16" t="s">
        <v>491</v>
      </c>
      <c r="C3100" s="16" t="s">
        <v>1659</v>
      </c>
      <c r="D3100" s="16">
        <v>27.76</v>
      </c>
      <c r="E3100" s="16">
        <v>714.89</v>
      </c>
    </row>
    <row r="3101" spans="1:5" x14ac:dyDescent="0.3">
      <c r="A3101" s="6" t="s">
        <v>915</v>
      </c>
      <c r="B3101" s="16" t="s">
        <v>1656</v>
      </c>
      <c r="C3101" s="16" t="s">
        <v>5102</v>
      </c>
      <c r="D3101" s="16">
        <v>27.2</v>
      </c>
      <c r="E3101" s="16">
        <v>56.67</v>
      </c>
    </row>
    <row r="3102" spans="1:5" x14ac:dyDescent="0.3">
      <c r="A3102" s="6" t="s">
        <v>1279</v>
      </c>
      <c r="B3102" s="16" t="s">
        <v>1087</v>
      </c>
      <c r="C3102" s="16" t="s">
        <v>4465</v>
      </c>
      <c r="D3102" s="16">
        <v>25.78</v>
      </c>
      <c r="E3102" s="16">
        <v>3075.71</v>
      </c>
    </row>
    <row r="3103" spans="1:5" x14ac:dyDescent="0.3">
      <c r="A3103" s="6" t="s">
        <v>1279</v>
      </c>
      <c r="B3103" s="16" t="s">
        <v>1087</v>
      </c>
      <c r="C3103" s="16" t="s">
        <v>5103</v>
      </c>
      <c r="D3103" s="16">
        <v>24.41</v>
      </c>
      <c r="E3103" s="16">
        <v>3310.48</v>
      </c>
    </row>
    <row r="3104" spans="1:5" x14ac:dyDescent="0.3">
      <c r="A3104" s="6" t="s">
        <v>1279</v>
      </c>
      <c r="B3104" s="16" t="s">
        <v>3861</v>
      </c>
      <c r="C3104" s="16" t="s">
        <v>5104</v>
      </c>
      <c r="D3104" s="16">
        <v>25.66</v>
      </c>
      <c r="E3104" s="16">
        <v>3255.56</v>
      </c>
    </row>
    <row r="3105" spans="1:5" x14ac:dyDescent="0.3">
      <c r="A3105" s="6" t="s">
        <v>1279</v>
      </c>
      <c r="B3105" s="16" t="s">
        <v>3861</v>
      </c>
      <c r="C3105" s="16" t="s">
        <v>5105</v>
      </c>
      <c r="D3105" s="16">
        <v>26.48</v>
      </c>
      <c r="E3105" s="16">
        <v>2645.7</v>
      </c>
    </row>
    <row r="3106" spans="1:5" x14ac:dyDescent="0.3">
      <c r="A3106" s="6" t="s">
        <v>1279</v>
      </c>
      <c r="B3106" s="16" t="s">
        <v>3861</v>
      </c>
      <c r="C3106" s="16" t="s">
        <v>5106</v>
      </c>
      <c r="D3106" s="16">
        <v>22.21</v>
      </c>
      <c r="E3106" s="16">
        <v>2427.37</v>
      </c>
    </row>
    <row r="3107" spans="1:5" x14ac:dyDescent="0.3">
      <c r="A3107" s="6" t="s">
        <v>1279</v>
      </c>
      <c r="B3107" s="16" t="s">
        <v>3861</v>
      </c>
      <c r="C3107" s="16" t="s">
        <v>1297</v>
      </c>
      <c r="D3107" s="16">
        <v>24.06</v>
      </c>
      <c r="E3107" s="16">
        <v>2882.92</v>
      </c>
    </row>
    <row r="3108" spans="1:5" x14ac:dyDescent="0.3">
      <c r="A3108" s="6" t="s">
        <v>1282</v>
      </c>
      <c r="B3108" s="16" t="s">
        <v>1296</v>
      </c>
      <c r="C3108" s="16" t="s">
        <v>1297</v>
      </c>
      <c r="D3108" s="16">
        <v>25.64</v>
      </c>
      <c r="E3108" s="16">
        <v>2593.92</v>
      </c>
    </row>
    <row r="3109" spans="1:5" x14ac:dyDescent="0.3">
      <c r="A3109" s="6" t="s">
        <v>1282</v>
      </c>
      <c r="B3109" s="16" t="s">
        <v>1296</v>
      </c>
      <c r="C3109" s="16" t="s">
        <v>495</v>
      </c>
      <c r="D3109" s="16">
        <v>24.33</v>
      </c>
      <c r="E3109" s="16">
        <v>2588.4</v>
      </c>
    </row>
    <row r="3110" spans="1:5" x14ac:dyDescent="0.3">
      <c r="A3110" s="6" t="s">
        <v>1479</v>
      </c>
      <c r="B3110" s="16" t="s">
        <v>1371</v>
      </c>
      <c r="C3110" s="16" t="s">
        <v>4499</v>
      </c>
      <c r="D3110" s="16">
        <v>25.98</v>
      </c>
      <c r="E3110" s="16">
        <v>1832.94</v>
      </c>
    </row>
    <row r="3111" spans="1:5" x14ac:dyDescent="0.3">
      <c r="A3111" s="6" t="s">
        <v>1479</v>
      </c>
      <c r="B3111" s="16" t="s">
        <v>1371</v>
      </c>
      <c r="C3111" s="16" t="s">
        <v>1565</v>
      </c>
      <c r="D3111" s="16">
        <v>26.05</v>
      </c>
      <c r="E3111" s="16">
        <v>2942.07</v>
      </c>
    </row>
    <row r="3112" spans="1:5" x14ac:dyDescent="0.3">
      <c r="A3112" s="6" t="s">
        <v>1479</v>
      </c>
      <c r="B3112" s="16" t="s">
        <v>1082</v>
      </c>
      <c r="C3112" s="16" t="s">
        <v>1259</v>
      </c>
      <c r="D3112" s="16">
        <v>25.7</v>
      </c>
      <c r="E3112" s="16">
        <v>2887.83</v>
      </c>
    </row>
    <row r="3113" spans="1:5" x14ac:dyDescent="0.3">
      <c r="A3113" s="6" t="s">
        <v>1479</v>
      </c>
      <c r="B3113" s="16" t="s">
        <v>1082</v>
      </c>
      <c r="C3113" s="16" t="s">
        <v>1258</v>
      </c>
      <c r="D3113" s="16">
        <v>25.02</v>
      </c>
      <c r="E3113" s="16">
        <v>3712.31</v>
      </c>
    </row>
    <row r="3114" spans="1:5" x14ac:dyDescent="0.3">
      <c r="A3114" s="6" t="s">
        <v>1479</v>
      </c>
      <c r="B3114" s="16" t="s">
        <v>1082</v>
      </c>
      <c r="C3114" s="16" t="s">
        <v>1083</v>
      </c>
      <c r="D3114" s="16">
        <v>24.12</v>
      </c>
      <c r="E3114" s="16">
        <v>3672.52</v>
      </c>
    </row>
    <row r="3115" spans="1:5" x14ac:dyDescent="0.3">
      <c r="A3115" s="6" t="s">
        <v>1479</v>
      </c>
      <c r="B3115" s="16" t="s">
        <v>1082</v>
      </c>
      <c r="C3115" s="16" t="s">
        <v>1257</v>
      </c>
      <c r="D3115" s="16">
        <v>19.63</v>
      </c>
      <c r="E3115" s="16">
        <v>3553.15</v>
      </c>
    </row>
    <row r="3116" spans="1:5" x14ac:dyDescent="0.3">
      <c r="A3116" s="6" t="s">
        <v>1479</v>
      </c>
      <c r="B3116" s="16" t="s">
        <v>1082</v>
      </c>
      <c r="C3116" s="16" t="s">
        <v>1084</v>
      </c>
      <c r="D3116" s="16">
        <v>24.62</v>
      </c>
      <c r="E3116" s="16">
        <v>3087.58</v>
      </c>
    </row>
    <row r="3117" spans="1:5" x14ac:dyDescent="0.3">
      <c r="A3117" s="6" t="s">
        <v>1479</v>
      </c>
      <c r="B3117" s="16" t="s">
        <v>1058</v>
      </c>
      <c r="C3117" s="16" t="s">
        <v>1085</v>
      </c>
      <c r="D3117" s="16">
        <v>22.69</v>
      </c>
      <c r="E3117" s="16">
        <v>3113.29</v>
      </c>
    </row>
    <row r="3118" spans="1:5" x14ac:dyDescent="0.3">
      <c r="A3118" s="6" t="s">
        <v>1479</v>
      </c>
      <c r="B3118" s="16" t="s">
        <v>1058</v>
      </c>
      <c r="C3118" s="16" t="s">
        <v>1564</v>
      </c>
      <c r="D3118" s="16">
        <v>24.28</v>
      </c>
      <c r="E3118" s="16">
        <v>2922.75</v>
      </c>
    </row>
    <row r="3119" spans="1:5" x14ac:dyDescent="0.3">
      <c r="A3119" s="6" t="s">
        <v>1479</v>
      </c>
      <c r="B3119" s="16" t="s">
        <v>1058</v>
      </c>
      <c r="C3119" s="16" t="s">
        <v>1569</v>
      </c>
      <c r="D3119" s="16">
        <v>24</v>
      </c>
      <c r="E3119" s="16">
        <v>2672.19</v>
      </c>
    </row>
    <row r="3120" spans="1:5" x14ac:dyDescent="0.3">
      <c r="A3120" s="6" t="s">
        <v>1479</v>
      </c>
      <c r="B3120" s="16" t="s">
        <v>1058</v>
      </c>
      <c r="C3120" s="16" t="s">
        <v>1058</v>
      </c>
      <c r="D3120" s="16">
        <v>26.34</v>
      </c>
      <c r="E3120" s="16">
        <v>2433.0100000000002</v>
      </c>
    </row>
    <row r="3121" spans="1:5" x14ac:dyDescent="0.3">
      <c r="A3121" s="6" t="s">
        <v>1485</v>
      </c>
      <c r="B3121" s="16" t="s">
        <v>1371</v>
      </c>
      <c r="C3121" s="16" t="s">
        <v>1565</v>
      </c>
      <c r="D3121" s="16">
        <v>26.05</v>
      </c>
      <c r="E3121" s="16">
        <v>2942.07</v>
      </c>
    </row>
    <row r="3122" spans="1:5" x14ac:dyDescent="0.3">
      <c r="A3122" s="6" t="s">
        <v>1485</v>
      </c>
      <c r="B3122" s="16" t="s">
        <v>1082</v>
      </c>
      <c r="C3122" s="16" t="s">
        <v>1258</v>
      </c>
      <c r="D3122" s="16">
        <v>25.02</v>
      </c>
      <c r="E3122" s="16">
        <v>3712.31</v>
      </c>
    </row>
    <row r="3123" spans="1:5" x14ac:dyDescent="0.3">
      <c r="A3123" s="6" t="s">
        <v>1485</v>
      </c>
      <c r="B3123" s="16" t="s">
        <v>1082</v>
      </c>
      <c r="C3123" s="16" t="s">
        <v>1083</v>
      </c>
      <c r="D3123" s="16">
        <v>24.12</v>
      </c>
      <c r="E3123" s="16">
        <v>3672.52</v>
      </c>
    </row>
    <row r="3124" spans="1:5" x14ac:dyDescent="0.3">
      <c r="A3124" s="6" t="s">
        <v>1485</v>
      </c>
      <c r="B3124" s="16" t="s">
        <v>1082</v>
      </c>
      <c r="C3124" s="16" t="s">
        <v>1257</v>
      </c>
      <c r="D3124" s="16">
        <v>19.63</v>
      </c>
      <c r="E3124" s="16">
        <v>3553.15</v>
      </c>
    </row>
    <row r="3125" spans="1:5" x14ac:dyDescent="0.3">
      <c r="A3125" s="6" t="s">
        <v>1485</v>
      </c>
      <c r="B3125" s="16" t="s">
        <v>1058</v>
      </c>
      <c r="C3125" s="16" t="s">
        <v>1085</v>
      </c>
      <c r="D3125" s="16">
        <v>22.69</v>
      </c>
      <c r="E3125" s="16">
        <v>3113.29</v>
      </c>
    </row>
    <row r="3126" spans="1:5" x14ac:dyDescent="0.3">
      <c r="A3126" s="6" t="s">
        <v>1486</v>
      </c>
      <c r="B3126" s="16" t="s">
        <v>1124</v>
      </c>
      <c r="C3126" s="16" t="s">
        <v>1568</v>
      </c>
      <c r="D3126" s="16">
        <v>21.78</v>
      </c>
      <c r="E3126" s="16">
        <v>2870.66</v>
      </c>
    </row>
    <row r="3127" spans="1:5" x14ac:dyDescent="0.3">
      <c r="A3127" s="6" t="s">
        <v>1486</v>
      </c>
      <c r="B3127" s="16" t="s">
        <v>1124</v>
      </c>
      <c r="C3127" s="16" t="s">
        <v>4502</v>
      </c>
      <c r="D3127" s="16">
        <v>19.559999999999999</v>
      </c>
      <c r="E3127" s="16">
        <v>2602.69</v>
      </c>
    </row>
    <row r="3128" spans="1:5" x14ac:dyDescent="0.3">
      <c r="A3128" s="6" t="s">
        <v>1486</v>
      </c>
      <c r="B3128" s="16" t="s">
        <v>1124</v>
      </c>
      <c r="C3128" s="16" t="s">
        <v>4785</v>
      </c>
      <c r="D3128" s="16">
        <v>21.29</v>
      </c>
      <c r="E3128" s="16">
        <v>2719.05</v>
      </c>
    </row>
    <row r="3129" spans="1:5" x14ac:dyDescent="0.3">
      <c r="A3129" s="6" t="s">
        <v>1487</v>
      </c>
      <c r="B3129" s="16" t="s">
        <v>1082</v>
      </c>
      <c r="C3129" s="16" t="s">
        <v>1083</v>
      </c>
      <c r="D3129" s="16">
        <v>24.12</v>
      </c>
      <c r="E3129" s="16">
        <v>3672.52</v>
      </c>
    </row>
    <row r="3130" spans="1:5" x14ac:dyDescent="0.3">
      <c r="A3130" s="6" t="s">
        <v>1487</v>
      </c>
      <c r="B3130" s="16" t="s">
        <v>1082</v>
      </c>
      <c r="C3130" s="16" t="s">
        <v>1084</v>
      </c>
      <c r="D3130" s="16">
        <v>24.62</v>
      </c>
      <c r="E3130" s="16">
        <v>3087.58</v>
      </c>
    </row>
    <row r="3131" spans="1:5" x14ac:dyDescent="0.3">
      <c r="A3131" s="6" t="s">
        <v>1491</v>
      </c>
      <c r="B3131" s="16" t="s">
        <v>1047</v>
      </c>
      <c r="C3131" s="16" t="s">
        <v>1048</v>
      </c>
      <c r="D3131" s="16">
        <v>26.69</v>
      </c>
      <c r="E3131" s="16">
        <v>2645.87</v>
      </c>
    </row>
    <row r="3132" spans="1:5" x14ac:dyDescent="0.3">
      <c r="A3132" s="6" t="s">
        <v>1491</v>
      </c>
      <c r="B3132" s="16" t="s">
        <v>1047</v>
      </c>
      <c r="C3132" s="16" t="s">
        <v>1539</v>
      </c>
      <c r="D3132" s="16">
        <v>23.28</v>
      </c>
      <c r="E3132" s="16">
        <v>1524.89</v>
      </c>
    </row>
    <row r="3133" spans="1:5" x14ac:dyDescent="0.3">
      <c r="A3133" s="6" t="s">
        <v>1586</v>
      </c>
      <c r="B3133" s="16" t="s">
        <v>4506</v>
      </c>
      <c r="C3133" s="16" t="s">
        <v>5109</v>
      </c>
      <c r="D3133" s="16">
        <v>14.04</v>
      </c>
      <c r="E3133" s="16">
        <v>844.85</v>
      </c>
    </row>
    <row r="3134" spans="1:5" x14ac:dyDescent="0.3">
      <c r="A3134" s="6" t="s">
        <v>1587</v>
      </c>
      <c r="B3134" s="16" t="s">
        <v>5111</v>
      </c>
      <c r="C3134" s="16" t="s">
        <v>5112</v>
      </c>
      <c r="D3134" s="16">
        <v>9.66</v>
      </c>
      <c r="E3134" s="16">
        <v>602.29</v>
      </c>
    </row>
    <row r="3135" spans="1:5" x14ac:dyDescent="0.3">
      <c r="A3135" s="6" t="s">
        <v>1596</v>
      </c>
      <c r="B3135" s="16" t="s">
        <v>3881</v>
      </c>
      <c r="C3135" s="16" t="s">
        <v>3925</v>
      </c>
      <c r="D3135" s="16">
        <v>26.26</v>
      </c>
      <c r="E3135" s="16">
        <v>1452.66</v>
      </c>
    </row>
    <row r="3136" spans="1:5" x14ac:dyDescent="0.3">
      <c r="A3136" s="6" t="s">
        <v>1596</v>
      </c>
      <c r="B3136" s="16" t="s">
        <v>3881</v>
      </c>
      <c r="C3136" s="16" t="s">
        <v>3904</v>
      </c>
      <c r="D3136" s="16">
        <v>23.65</v>
      </c>
      <c r="E3136" s="16">
        <v>1931.03</v>
      </c>
    </row>
    <row r="3137" spans="1:5" x14ac:dyDescent="0.3">
      <c r="A3137" s="6" t="s">
        <v>1596</v>
      </c>
      <c r="B3137" s="16" t="s">
        <v>3881</v>
      </c>
      <c r="C3137" s="16" t="s">
        <v>3907</v>
      </c>
      <c r="D3137" s="16">
        <v>24.19</v>
      </c>
      <c r="E3137" s="16">
        <v>1745.33</v>
      </c>
    </row>
    <row r="3138" spans="1:5" x14ac:dyDescent="0.3">
      <c r="A3138" s="6" t="s">
        <v>1596</v>
      </c>
      <c r="B3138" s="16" t="s">
        <v>4506</v>
      </c>
      <c r="C3138" s="16" t="s">
        <v>4507</v>
      </c>
      <c r="D3138" s="16">
        <v>27.26</v>
      </c>
      <c r="E3138" s="16">
        <v>158.22</v>
      </c>
    </row>
    <row r="3139" spans="1:5" x14ac:dyDescent="0.3">
      <c r="A3139" s="6" t="s">
        <v>1596</v>
      </c>
      <c r="B3139" s="16" t="s">
        <v>4506</v>
      </c>
      <c r="C3139" s="16" t="s">
        <v>4508</v>
      </c>
      <c r="D3139" s="16">
        <v>24.88</v>
      </c>
      <c r="E3139" s="16">
        <v>395.81</v>
      </c>
    </row>
    <row r="3140" spans="1:5" x14ac:dyDescent="0.3">
      <c r="A3140" s="6" t="s">
        <v>1596</v>
      </c>
      <c r="B3140" s="16" t="s">
        <v>4506</v>
      </c>
      <c r="C3140" s="16" t="s">
        <v>4509</v>
      </c>
      <c r="D3140" s="16">
        <v>14.75</v>
      </c>
      <c r="E3140" s="16">
        <v>665.41</v>
      </c>
    </row>
    <row r="3141" spans="1:5" x14ac:dyDescent="0.3">
      <c r="A3141" s="6" t="s">
        <v>1596</v>
      </c>
      <c r="B3141" s="16" t="s">
        <v>1062</v>
      </c>
      <c r="C3141" s="16" t="s">
        <v>4788</v>
      </c>
      <c r="D3141" s="16">
        <v>8.7799999999999994</v>
      </c>
      <c r="E3141" s="16">
        <v>993.73</v>
      </c>
    </row>
    <row r="3142" spans="1:5" x14ac:dyDescent="0.3">
      <c r="A3142" s="6" t="s">
        <v>1596</v>
      </c>
      <c r="B3142" s="16" t="s">
        <v>1062</v>
      </c>
      <c r="C3142" s="16" t="s">
        <v>1069</v>
      </c>
      <c r="D3142" s="16">
        <v>14.06</v>
      </c>
      <c r="E3142" s="16">
        <v>1071.83</v>
      </c>
    </row>
    <row r="3143" spans="1:5" x14ac:dyDescent="0.3">
      <c r="A3143" s="6" t="s">
        <v>1596</v>
      </c>
      <c r="B3143" s="16" t="s">
        <v>1062</v>
      </c>
      <c r="C3143" s="16" t="s">
        <v>5114</v>
      </c>
      <c r="D3143" s="16">
        <v>25.28</v>
      </c>
      <c r="E3143" s="16">
        <v>592.92999999999995</v>
      </c>
    </row>
    <row r="3144" spans="1:5" x14ac:dyDescent="0.3">
      <c r="A3144" s="6" t="s">
        <v>1596</v>
      </c>
      <c r="B3144" s="16" t="s">
        <v>1062</v>
      </c>
      <c r="C3144" s="16" t="s">
        <v>5115</v>
      </c>
      <c r="D3144" s="16">
        <v>25.91</v>
      </c>
      <c r="E3144" s="16">
        <v>918.49</v>
      </c>
    </row>
    <row r="3145" spans="1:5" x14ac:dyDescent="0.3">
      <c r="A3145" s="6" t="s">
        <v>1596</v>
      </c>
      <c r="B3145" s="16" t="s">
        <v>1062</v>
      </c>
      <c r="C3145" s="16" t="s">
        <v>5116</v>
      </c>
      <c r="D3145" s="16">
        <v>25.64</v>
      </c>
      <c r="E3145" s="16">
        <v>1153.4100000000001</v>
      </c>
    </row>
    <row r="3146" spans="1:5" x14ac:dyDescent="0.3">
      <c r="A3146" s="6" t="s">
        <v>1596</v>
      </c>
      <c r="B3146" s="16" t="s">
        <v>1062</v>
      </c>
      <c r="C3146" s="16" t="s">
        <v>5085</v>
      </c>
      <c r="D3146" s="16">
        <v>25.93</v>
      </c>
      <c r="E3146" s="16">
        <v>1734.4</v>
      </c>
    </row>
    <row r="3147" spans="1:5" x14ac:dyDescent="0.3">
      <c r="A3147" s="6" t="s">
        <v>1596</v>
      </c>
      <c r="B3147" s="16" t="s">
        <v>1062</v>
      </c>
      <c r="C3147" s="16" t="s">
        <v>5117</v>
      </c>
      <c r="D3147" s="16">
        <v>26.22</v>
      </c>
      <c r="E3147" s="16">
        <v>1405.43</v>
      </c>
    </row>
    <row r="3148" spans="1:5" x14ac:dyDescent="0.3">
      <c r="A3148" s="6" t="s">
        <v>1596</v>
      </c>
      <c r="B3148" s="16" t="s">
        <v>1062</v>
      </c>
      <c r="C3148" s="16" t="s">
        <v>5086</v>
      </c>
      <c r="D3148" s="16">
        <v>26.18</v>
      </c>
      <c r="E3148" s="16">
        <v>1339.77</v>
      </c>
    </row>
    <row r="3149" spans="1:5" x14ac:dyDescent="0.3">
      <c r="A3149" s="6" t="s">
        <v>1596</v>
      </c>
      <c r="B3149" s="16" t="s">
        <v>1062</v>
      </c>
      <c r="C3149" s="16" t="s">
        <v>5118</v>
      </c>
      <c r="D3149" s="16">
        <v>25.95</v>
      </c>
      <c r="E3149" s="16">
        <v>1056.0999999999999</v>
      </c>
    </row>
    <row r="3150" spans="1:5" x14ac:dyDescent="0.3">
      <c r="A3150" s="6" t="s">
        <v>1596</v>
      </c>
      <c r="B3150" s="16" t="s">
        <v>1062</v>
      </c>
      <c r="C3150" s="16" t="s">
        <v>5119</v>
      </c>
      <c r="D3150" s="16">
        <v>27.35</v>
      </c>
      <c r="E3150" s="16">
        <v>779.92</v>
      </c>
    </row>
    <row r="3151" spans="1:5" x14ac:dyDescent="0.3">
      <c r="A3151" s="6" t="s">
        <v>1596</v>
      </c>
      <c r="B3151" s="16" t="s">
        <v>1062</v>
      </c>
      <c r="C3151" s="16" t="s">
        <v>1099</v>
      </c>
      <c r="D3151" s="16">
        <v>26.88</v>
      </c>
      <c r="E3151" s="16">
        <v>1237.83</v>
      </c>
    </row>
    <row r="3152" spans="1:5" x14ac:dyDescent="0.3">
      <c r="A3152" s="6" t="s">
        <v>1596</v>
      </c>
      <c r="B3152" s="16" t="s">
        <v>1062</v>
      </c>
      <c r="C3152" s="16" t="s">
        <v>5088</v>
      </c>
      <c r="D3152" s="16">
        <v>28.1</v>
      </c>
      <c r="E3152" s="16">
        <v>923.93</v>
      </c>
    </row>
    <row r="3153" spans="1:5" x14ac:dyDescent="0.3">
      <c r="A3153" s="6" t="s">
        <v>1596</v>
      </c>
      <c r="B3153" s="16" t="s">
        <v>1062</v>
      </c>
      <c r="C3153" s="16" t="s">
        <v>1100</v>
      </c>
      <c r="D3153" s="16">
        <v>26.04</v>
      </c>
      <c r="E3153" s="16">
        <v>1184.72</v>
      </c>
    </row>
    <row r="3154" spans="1:5" x14ac:dyDescent="0.3">
      <c r="A3154" s="6" t="s">
        <v>1596</v>
      </c>
      <c r="B3154" s="16" t="s">
        <v>1062</v>
      </c>
      <c r="C3154" s="16" t="s">
        <v>5089</v>
      </c>
      <c r="D3154" s="16">
        <v>27.72</v>
      </c>
      <c r="E3154" s="16">
        <v>1058.99</v>
      </c>
    </row>
    <row r="3155" spans="1:5" x14ac:dyDescent="0.3">
      <c r="A3155" s="6" t="s">
        <v>1596</v>
      </c>
      <c r="B3155" s="16" t="s">
        <v>1062</v>
      </c>
      <c r="C3155" s="16" t="s">
        <v>5120</v>
      </c>
      <c r="D3155" s="16">
        <v>26.45</v>
      </c>
      <c r="E3155" s="16">
        <v>2737.05</v>
      </c>
    </row>
    <row r="3156" spans="1:5" x14ac:dyDescent="0.3">
      <c r="A3156" s="6" t="s">
        <v>1596</v>
      </c>
      <c r="B3156" s="16" t="s">
        <v>1070</v>
      </c>
      <c r="C3156" s="16" t="s">
        <v>1072</v>
      </c>
      <c r="D3156" s="16">
        <v>16.23</v>
      </c>
      <c r="E3156" s="16">
        <v>1691.79</v>
      </c>
    </row>
    <row r="3157" spans="1:5" x14ac:dyDescent="0.3">
      <c r="A3157" s="6" t="s">
        <v>1596</v>
      </c>
      <c r="B3157" s="16" t="s">
        <v>4282</v>
      </c>
      <c r="C3157" s="16" t="s">
        <v>4510</v>
      </c>
      <c r="D3157" s="16">
        <v>26.36</v>
      </c>
      <c r="E3157" s="16">
        <v>1757.78</v>
      </c>
    </row>
    <row r="3158" spans="1:5" x14ac:dyDescent="0.3">
      <c r="A3158" s="6" t="s">
        <v>1596</v>
      </c>
      <c r="B3158" s="16" t="s">
        <v>4282</v>
      </c>
      <c r="C3158" s="16" t="s">
        <v>5121</v>
      </c>
      <c r="D3158" s="16">
        <v>25.12</v>
      </c>
      <c r="E3158" s="16">
        <v>2180.88</v>
      </c>
    </row>
    <row r="3159" spans="1:5" x14ac:dyDescent="0.3">
      <c r="A3159" s="6" t="s">
        <v>1596</v>
      </c>
      <c r="B3159" s="16" t="s">
        <v>4282</v>
      </c>
      <c r="C3159" s="16" t="s">
        <v>4283</v>
      </c>
      <c r="D3159" s="16">
        <v>26</v>
      </c>
      <c r="E3159" s="16">
        <v>190.16</v>
      </c>
    </row>
    <row r="3160" spans="1:5" x14ac:dyDescent="0.3">
      <c r="A3160" s="6" t="s">
        <v>1596</v>
      </c>
      <c r="B3160" s="16" t="s">
        <v>4282</v>
      </c>
      <c r="C3160" s="16" t="s">
        <v>4097</v>
      </c>
      <c r="D3160" s="16">
        <v>25.73</v>
      </c>
      <c r="E3160" s="16">
        <v>2486.02</v>
      </c>
    </row>
    <row r="3161" spans="1:5" x14ac:dyDescent="0.3">
      <c r="A3161" s="6" t="s">
        <v>1596</v>
      </c>
      <c r="B3161" s="16" t="s">
        <v>1102</v>
      </c>
      <c r="C3161" s="16" t="s">
        <v>1105</v>
      </c>
      <c r="D3161" s="16">
        <v>27.53</v>
      </c>
      <c r="E3161" s="16">
        <v>1726.25</v>
      </c>
    </row>
    <row r="3162" spans="1:5" x14ac:dyDescent="0.3">
      <c r="A3162" s="6" t="s">
        <v>1597</v>
      </c>
      <c r="B3162" s="16" t="s">
        <v>4514</v>
      </c>
      <c r="C3162" s="16" t="s">
        <v>4515</v>
      </c>
      <c r="D3162" s="16">
        <v>26.49</v>
      </c>
      <c r="E3162" s="16">
        <v>3365.24</v>
      </c>
    </row>
    <row r="3163" spans="1:5" x14ac:dyDescent="0.3">
      <c r="A3163" s="6" t="s">
        <v>1597</v>
      </c>
      <c r="B3163" s="16" t="s">
        <v>1102</v>
      </c>
      <c r="C3163" s="16" t="s">
        <v>4098</v>
      </c>
      <c r="D3163" s="16">
        <v>27.31</v>
      </c>
      <c r="E3163" s="16">
        <v>1191.01</v>
      </c>
    </row>
    <row r="3164" spans="1:5" x14ac:dyDescent="0.3">
      <c r="A3164" s="6" t="s">
        <v>1597</v>
      </c>
      <c r="B3164" s="16" t="s">
        <v>1102</v>
      </c>
      <c r="C3164" s="16" t="s">
        <v>1104</v>
      </c>
      <c r="D3164" s="16">
        <v>26.15</v>
      </c>
      <c r="E3164" s="16">
        <v>2441.11</v>
      </c>
    </row>
    <row r="3165" spans="1:5" x14ac:dyDescent="0.3">
      <c r="A3165" s="6" t="s">
        <v>1597</v>
      </c>
      <c r="B3165" s="16" t="s">
        <v>1102</v>
      </c>
      <c r="C3165" s="16" t="s">
        <v>4516</v>
      </c>
      <c r="D3165" s="16">
        <v>26.95</v>
      </c>
      <c r="E3165" s="16">
        <v>1803.63</v>
      </c>
    </row>
    <row r="3166" spans="1:5" x14ac:dyDescent="0.3">
      <c r="A3166" s="6" t="s">
        <v>1597</v>
      </c>
      <c r="B3166" s="16" t="s">
        <v>1102</v>
      </c>
      <c r="C3166" s="16" t="s">
        <v>1107</v>
      </c>
      <c r="D3166" s="16">
        <v>27.26</v>
      </c>
      <c r="E3166" s="16">
        <v>2830.81</v>
      </c>
    </row>
    <row r="3167" spans="1:5" x14ac:dyDescent="0.3">
      <c r="A3167" s="6" t="s">
        <v>1597</v>
      </c>
      <c r="B3167" s="16" t="s">
        <v>1102</v>
      </c>
      <c r="C3167" s="16" t="s">
        <v>1109</v>
      </c>
      <c r="D3167" s="16">
        <v>27.36</v>
      </c>
      <c r="E3167" s="16">
        <v>2488.4499999999998</v>
      </c>
    </row>
    <row r="3168" spans="1:5" x14ac:dyDescent="0.3">
      <c r="A3168" s="6" t="s">
        <v>1597</v>
      </c>
      <c r="B3168" s="16" t="s">
        <v>1102</v>
      </c>
      <c r="C3168" s="16" t="s">
        <v>1111</v>
      </c>
      <c r="D3168" s="16">
        <v>27.77</v>
      </c>
      <c r="E3168" s="16">
        <v>1942.44</v>
      </c>
    </row>
    <row r="3169" spans="1:5" x14ac:dyDescent="0.3">
      <c r="A3169" s="6" t="s">
        <v>1597</v>
      </c>
      <c r="B3169" s="16" t="s">
        <v>1102</v>
      </c>
      <c r="C3169" s="16" t="s">
        <v>1114</v>
      </c>
      <c r="D3169" s="16">
        <v>28</v>
      </c>
      <c r="E3169" s="16">
        <v>2052.04</v>
      </c>
    </row>
    <row r="3170" spans="1:5" x14ac:dyDescent="0.3">
      <c r="A3170" s="6" t="s">
        <v>1597</v>
      </c>
      <c r="B3170" s="16" t="s">
        <v>1102</v>
      </c>
      <c r="C3170" s="16" t="s">
        <v>1116</v>
      </c>
      <c r="D3170" s="16">
        <v>27.37</v>
      </c>
      <c r="E3170" s="16">
        <v>2558.71</v>
      </c>
    </row>
    <row r="3171" spans="1:5" x14ac:dyDescent="0.3">
      <c r="A3171" s="6" t="s">
        <v>1597</v>
      </c>
      <c r="B3171" s="16" t="s">
        <v>1093</v>
      </c>
      <c r="C3171" s="16" t="s">
        <v>1117</v>
      </c>
      <c r="D3171" s="16">
        <v>27.59</v>
      </c>
      <c r="E3171" s="16">
        <v>2410.2600000000002</v>
      </c>
    </row>
    <row r="3172" spans="1:5" x14ac:dyDescent="0.3">
      <c r="A3172" s="6" t="s">
        <v>1597</v>
      </c>
      <c r="B3172" s="16" t="s">
        <v>1093</v>
      </c>
      <c r="C3172" s="16" t="s">
        <v>4471</v>
      </c>
      <c r="D3172" s="16">
        <v>26.49</v>
      </c>
      <c r="E3172" s="16">
        <v>2843.07</v>
      </c>
    </row>
    <row r="3173" spans="1:5" x14ac:dyDescent="0.3">
      <c r="A3173" s="6" t="s">
        <v>1597</v>
      </c>
      <c r="B3173" s="16" t="s">
        <v>1093</v>
      </c>
      <c r="C3173" s="16" t="s">
        <v>1119</v>
      </c>
      <c r="D3173" s="16">
        <v>26.98</v>
      </c>
      <c r="E3173" s="16">
        <v>2603.33</v>
      </c>
    </row>
    <row r="3174" spans="1:5" x14ac:dyDescent="0.3">
      <c r="A3174" s="6" t="s">
        <v>1597</v>
      </c>
      <c r="B3174" s="16" t="s">
        <v>1093</v>
      </c>
      <c r="C3174" s="16" t="s">
        <v>4297</v>
      </c>
      <c r="D3174" s="16">
        <v>27.58</v>
      </c>
      <c r="E3174" s="16">
        <v>2598.13</v>
      </c>
    </row>
    <row r="3175" spans="1:5" x14ac:dyDescent="0.3">
      <c r="A3175" s="6" t="s">
        <v>1597</v>
      </c>
      <c r="B3175" s="16" t="s">
        <v>1087</v>
      </c>
      <c r="C3175" s="16" t="s">
        <v>5094</v>
      </c>
      <c r="D3175" s="16">
        <v>25.52</v>
      </c>
      <c r="E3175" s="16">
        <v>2518.29</v>
      </c>
    </row>
    <row r="3176" spans="1:5" x14ac:dyDescent="0.3">
      <c r="A3176" s="6" t="s">
        <v>1597</v>
      </c>
      <c r="B3176" s="16" t="s">
        <v>1087</v>
      </c>
      <c r="C3176" s="16" t="s">
        <v>1121</v>
      </c>
      <c r="D3176" s="16">
        <v>26.33</v>
      </c>
      <c r="E3176" s="16">
        <v>2806.55</v>
      </c>
    </row>
    <row r="3177" spans="1:5" x14ac:dyDescent="0.3">
      <c r="A3177" s="6" t="s">
        <v>1597</v>
      </c>
      <c r="B3177" s="16" t="s">
        <v>1087</v>
      </c>
      <c r="C3177" s="16" t="s">
        <v>4470</v>
      </c>
      <c r="D3177" s="16">
        <v>27.84</v>
      </c>
      <c r="E3177" s="16">
        <v>2502.4</v>
      </c>
    </row>
    <row r="3178" spans="1:5" x14ac:dyDescent="0.3">
      <c r="A3178" s="6" t="s">
        <v>1597</v>
      </c>
      <c r="B3178" s="16" t="s">
        <v>1087</v>
      </c>
      <c r="C3178" s="16" t="s">
        <v>4303</v>
      </c>
      <c r="D3178" s="16">
        <v>27.4</v>
      </c>
      <c r="E3178" s="16">
        <v>2626.62</v>
      </c>
    </row>
    <row r="3179" spans="1:5" x14ac:dyDescent="0.3">
      <c r="A3179" s="6" t="s">
        <v>1597</v>
      </c>
      <c r="B3179" s="16" t="s">
        <v>1087</v>
      </c>
      <c r="C3179" s="16" t="s">
        <v>5122</v>
      </c>
      <c r="D3179" s="16">
        <v>26.54</v>
      </c>
      <c r="E3179" s="16">
        <v>2505.4</v>
      </c>
    </row>
    <row r="3180" spans="1:5" x14ac:dyDescent="0.3">
      <c r="A3180" s="6" t="s">
        <v>1597</v>
      </c>
      <c r="B3180" s="16" t="s">
        <v>1087</v>
      </c>
      <c r="C3180" s="16" t="s">
        <v>5123</v>
      </c>
      <c r="D3180" s="16">
        <v>27.04</v>
      </c>
      <c r="E3180" s="16">
        <v>3171.25</v>
      </c>
    </row>
    <row r="3181" spans="1:5" x14ac:dyDescent="0.3">
      <c r="A3181" s="6" t="s">
        <v>1625</v>
      </c>
      <c r="B3181" s="16" t="s">
        <v>1062</v>
      </c>
      <c r="C3181" s="16" t="s">
        <v>5085</v>
      </c>
      <c r="D3181" s="16">
        <v>25.93</v>
      </c>
      <c r="E3181" s="16">
        <v>1734.4</v>
      </c>
    </row>
    <row r="3182" spans="1:5" x14ac:dyDescent="0.3">
      <c r="A3182" s="6" t="s">
        <v>1625</v>
      </c>
      <c r="B3182" s="16" t="s">
        <v>1062</v>
      </c>
      <c r="C3182" s="16" t="s">
        <v>5086</v>
      </c>
      <c r="D3182" s="16">
        <v>26.18</v>
      </c>
      <c r="E3182" s="16">
        <v>1339.77</v>
      </c>
    </row>
    <row r="3183" spans="1:5" x14ac:dyDescent="0.3">
      <c r="A3183" s="6" t="s">
        <v>1625</v>
      </c>
      <c r="B3183" s="16" t="s">
        <v>1062</v>
      </c>
      <c r="C3183" s="16" t="s">
        <v>5089</v>
      </c>
      <c r="D3183" s="16">
        <v>27.72</v>
      </c>
      <c r="E3183" s="16">
        <v>1058.99</v>
      </c>
    </row>
    <row r="3184" spans="1:5" x14ac:dyDescent="0.3">
      <c r="A3184" s="6" t="s">
        <v>1625</v>
      </c>
      <c r="B3184" s="16" t="s">
        <v>3944</v>
      </c>
      <c r="C3184" s="16" t="s">
        <v>1297</v>
      </c>
      <c r="D3184" s="16">
        <v>28.53</v>
      </c>
      <c r="E3184" s="16">
        <v>1237.8900000000001</v>
      </c>
    </row>
    <row r="3185" spans="1:5" x14ac:dyDescent="0.3">
      <c r="A3185" s="6" t="s">
        <v>1625</v>
      </c>
      <c r="B3185" s="16" t="s">
        <v>3944</v>
      </c>
      <c r="C3185" s="16" t="s">
        <v>494</v>
      </c>
      <c r="D3185" s="16">
        <v>28.11</v>
      </c>
      <c r="E3185" s="16">
        <v>1689.76</v>
      </c>
    </row>
    <row r="3186" spans="1:5" x14ac:dyDescent="0.3">
      <c r="A3186" s="6" t="s">
        <v>1625</v>
      </c>
      <c r="B3186" s="16" t="s">
        <v>3944</v>
      </c>
      <c r="C3186" s="16" t="s">
        <v>1682</v>
      </c>
      <c r="D3186" s="16">
        <v>26.98</v>
      </c>
      <c r="E3186" s="16">
        <v>2048.9499999999998</v>
      </c>
    </row>
    <row r="3187" spans="1:5" x14ac:dyDescent="0.3">
      <c r="A3187" s="6" t="s">
        <v>1752</v>
      </c>
      <c r="B3187" s="16" t="s">
        <v>4486</v>
      </c>
      <c r="C3187" s="16" t="s">
        <v>4487</v>
      </c>
      <c r="D3187" s="16">
        <v>25.7</v>
      </c>
      <c r="E3187" s="16">
        <v>1601.38</v>
      </c>
    </row>
    <row r="3188" spans="1:5" x14ac:dyDescent="0.3">
      <c r="A3188" s="6" t="s">
        <v>1756</v>
      </c>
      <c r="B3188" s="16" t="s">
        <v>4486</v>
      </c>
      <c r="C3188" s="16" t="s">
        <v>4488</v>
      </c>
      <c r="D3188" s="16">
        <v>25.29</v>
      </c>
      <c r="E3188" s="16">
        <v>1551.19</v>
      </c>
    </row>
    <row r="3189" spans="1:5" x14ac:dyDescent="0.3">
      <c r="A3189" s="6" t="s">
        <v>1777</v>
      </c>
      <c r="B3189" s="16" t="s">
        <v>935</v>
      </c>
      <c r="C3189" s="16" t="s">
        <v>1018</v>
      </c>
      <c r="D3189" s="16">
        <v>23.65</v>
      </c>
      <c r="E3189" s="16">
        <v>664.4</v>
      </c>
    </row>
    <row r="3190" spans="1:5" x14ac:dyDescent="0.3">
      <c r="A3190" s="6" t="s">
        <v>1777</v>
      </c>
      <c r="B3190" s="16" t="s">
        <v>935</v>
      </c>
      <c r="C3190" s="16" t="s">
        <v>942</v>
      </c>
      <c r="D3190" s="16">
        <v>20.190000000000001</v>
      </c>
      <c r="E3190" s="16">
        <v>644.84</v>
      </c>
    </row>
    <row r="3191" spans="1:5" x14ac:dyDescent="0.3">
      <c r="A3191" s="6" t="s">
        <v>1777</v>
      </c>
      <c r="B3191" s="16" t="s">
        <v>935</v>
      </c>
      <c r="C3191" s="16" t="s">
        <v>4520</v>
      </c>
      <c r="D3191" s="16">
        <v>24.45</v>
      </c>
      <c r="E3191" s="16">
        <v>1742.16</v>
      </c>
    </row>
    <row r="3192" spans="1:5" x14ac:dyDescent="0.3">
      <c r="A3192" s="6" t="s">
        <v>1777</v>
      </c>
      <c r="B3192" s="16" t="s">
        <v>935</v>
      </c>
      <c r="C3192" s="16" t="s">
        <v>1358</v>
      </c>
      <c r="D3192" s="16">
        <v>19.41</v>
      </c>
      <c r="E3192" s="16">
        <v>1042.46</v>
      </c>
    </row>
    <row r="3193" spans="1:5" x14ac:dyDescent="0.3">
      <c r="A3193" s="6" t="s">
        <v>1769</v>
      </c>
      <c r="B3193" s="16" t="s">
        <v>1093</v>
      </c>
      <c r="C3193" s="16" t="s">
        <v>4297</v>
      </c>
      <c r="D3193" s="16">
        <v>27.58</v>
      </c>
      <c r="E3193" s="16">
        <v>2598.13</v>
      </c>
    </row>
    <row r="3194" spans="1:5" x14ac:dyDescent="0.3">
      <c r="A3194" s="6" t="s">
        <v>1769</v>
      </c>
      <c r="B3194" s="16" t="s">
        <v>1298</v>
      </c>
      <c r="C3194" s="16" t="s">
        <v>4524</v>
      </c>
      <c r="D3194" s="16">
        <v>25.72</v>
      </c>
      <c r="E3194" s="16">
        <v>2396.34</v>
      </c>
    </row>
    <row r="3195" spans="1:5" x14ac:dyDescent="0.3">
      <c r="A3195" s="6" t="s">
        <v>1769</v>
      </c>
      <c r="B3195" s="16" t="s">
        <v>1298</v>
      </c>
      <c r="C3195" s="16" t="s">
        <v>1299</v>
      </c>
      <c r="D3195" s="16">
        <v>27.05</v>
      </c>
      <c r="E3195" s="16">
        <v>2072.3000000000002</v>
      </c>
    </row>
    <row r="3196" spans="1:5" x14ac:dyDescent="0.3">
      <c r="A3196" s="6" t="s">
        <v>1769</v>
      </c>
      <c r="B3196" s="16" t="s">
        <v>1298</v>
      </c>
      <c r="C3196" s="16" t="s">
        <v>5126</v>
      </c>
      <c r="D3196" s="16">
        <v>26.83</v>
      </c>
      <c r="E3196" s="16">
        <v>2751.4</v>
      </c>
    </row>
    <row r="3197" spans="1:5" x14ac:dyDescent="0.3">
      <c r="A3197" s="6" t="s">
        <v>1769</v>
      </c>
      <c r="B3197" s="16" t="s">
        <v>3931</v>
      </c>
      <c r="C3197" s="16" t="s">
        <v>4732</v>
      </c>
      <c r="D3197" s="16">
        <v>21.63</v>
      </c>
      <c r="E3197" s="16">
        <v>1863.5</v>
      </c>
    </row>
    <row r="3198" spans="1:5" x14ac:dyDescent="0.3">
      <c r="A3198" s="6" t="s">
        <v>1769</v>
      </c>
      <c r="B3198" s="16" t="s">
        <v>3931</v>
      </c>
      <c r="C3198" s="16" t="s">
        <v>4275</v>
      </c>
      <c r="D3198" s="16">
        <v>20.170000000000002</v>
      </c>
      <c r="E3198" s="16">
        <v>2121.38</v>
      </c>
    </row>
    <row r="3199" spans="1:5" x14ac:dyDescent="0.3">
      <c r="A3199" s="6" t="s">
        <v>1769</v>
      </c>
      <c r="B3199" s="16" t="s">
        <v>1839</v>
      </c>
      <c r="C3199" s="16" t="s">
        <v>1840</v>
      </c>
      <c r="D3199" s="16">
        <v>23.19</v>
      </c>
      <c r="E3199" s="16">
        <v>1909</v>
      </c>
    </row>
    <row r="3200" spans="1:5" x14ac:dyDescent="0.3">
      <c r="A3200" s="6" t="s">
        <v>1769</v>
      </c>
      <c r="B3200" s="16" t="s">
        <v>1839</v>
      </c>
      <c r="C3200" s="16" t="s">
        <v>1841</v>
      </c>
      <c r="D3200" s="16">
        <v>24.59</v>
      </c>
      <c r="E3200" s="16">
        <v>920</v>
      </c>
    </row>
    <row r="3201" spans="1:5" x14ac:dyDescent="0.3">
      <c r="A3201" s="6" t="s">
        <v>1769</v>
      </c>
      <c r="B3201" s="16" t="s">
        <v>1839</v>
      </c>
      <c r="C3201" s="16" t="s">
        <v>1842</v>
      </c>
      <c r="D3201" s="16">
        <v>25.58</v>
      </c>
      <c r="E3201" s="16">
        <v>417</v>
      </c>
    </row>
    <row r="3202" spans="1:5" x14ac:dyDescent="0.3">
      <c r="A3202" s="6" t="s">
        <v>1769</v>
      </c>
      <c r="B3202" s="16" t="s">
        <v>1839</v>
      </c>
      <c r="C3202" s="16" t="s">
        <v>1843</v>
      </c>
      <c r="D3202" s="16">
        <v>25.05</v>
      </c>
      <c r="E3202" s="16">
        <v>412</v>
      </c>
    </row>
    <row r="3203" spans="1:5" x14ac:dyDescent="0.3">
      <c r="A3203" s="6" t="s">
        <v>1769</v>
      </c>
      <c r="B3203" s="16" t="s">
        <v>1839</v>
      </c>
      <c r="C3203" s="16" t="s">
        <v>1844</v>
      </c>
      <c r="D3203" s="16">
        <v>25.69</v>
      </c>
      <c r="E3203" s="16">
        <v>251</v>
      </c>
    </row>
    <row r="3204" spans="1:5" x14ac:dyDescent="0.3">
      <c r="A3204" s="6" t="s">
        <v>1769</v>
      </c>
      <c r="B3204" s="16" t="s">
        <v>1839</v>
      </c>
      <c r="C3204" s="16" t="s">
        <v>1845</v>
      </c>
      <c r="D3204" s="16">
        <v>21.38</v>
      </c>
      <c r="E3204" s="16">
        <v>2296</v>
      </c>
    </row>
    <row r="3205" spans="1:5" x14ac:dyDescent="0.3">
      <c r="A3205" s="6" t="s">
        <v>1769</v>
      </c>
      <c r="B3205" s="16" t="s">
        <v>5003</v>
      </c>
      <c r="C3205" s="16" t="s">
        <v>5127</v>
      </c>
      <c r="D3205" s="16">
        <v>13.24</v>
      </c>
      <c r="E3205" s="16">
        <v>504.99</v>
      </c>
    </row>
    <row r="3206" spans="1:5" x14ac:dyDescent="0.3">
      <c r="A3206" s="6" t="s">
        <v>1769</v>
      </c>
      <c r="B3206" t="s">
        <v>3765</v>
      </c>
      <c r="C3206" t="s">
        <v>4538</v>
      </c>
      <c r="D3206" s="16">
        <v>19.190000000000001</v>
      </c>
      <c r="E3206" s="16">
        <v>1334</v>
      </c>
    </row>
    <row r="3207" spans="1:5" x14ac:dyDescent="0.3">
      <c r="A3207" s="6" t="s">
        <v>1769</v>
      </c>
      <c r="B3207" t="s">
        <v>3732</v>
      </c>
      <c r="C3207" t="s">
        <v>4539</v>
      </c>
      <c r="D3207" s="16">
        <v>19.7</v>
      </c>
      <c r="E3207" s="16">
        <v>1222</v>
      </c>
    </row>
    <row r="3208" spans="1:5" x14ac:dyDescent="0.3">
      <c r="A3208" s="6" t="s">
        <v>1769</v>
      </c>
      <c r="B3208" t="s">
        <v>3717</v>
      </c>
      <c r="C3208" t="s">
        <v>4535</v>
      </c>
      <c r="D3208" s="16">
        <v>19.8</v>
      </c>
      <c r="E3208" s="16">
        <v>1704</v>
      </c>
    </row>
    <row r="3209" spans="1:5" x14ac:dyDescent="0.3">
      <c r="A3209" s="6" t="s">
        <v>1769</v>
      </c>
      <c r="B3209" t="s">
        <v>1847</v>
      </c>
      <c r="C3209" t="s">
        <v>4542</v>
      </c>
      <c r="D3209" s="16">
        <v>19.71</v>
      </c>
      <c r="E3209" s="16">
        <v>1464</v>
      </c>
    </row>
    <row r="3210" spans="1:5" x14ac:dyDescent="0.3">
      <c r="A3210" s="6" t="s">
        <v>1769</v>
      </c>
      <c r="B3210" t="s">
        <v>1847</v>
      </c>
      <c r="C3210" t="s">
        <v>3730</v>
      </c>
      <c r="D3210" s="16">
        <v>19.45</v>
      </c>
      <c r="E3210" s="16">
        <v>1615</v>
      </c>
    </row>
    <row r="3211" spans="1:5" x14ac:dyDescent="0.3">
      <c r="A3211" s="6" t="s">
        <v>1769</v>
      </c>
      <c r="B3211" t="s">
        <v>1847</v>
      </c>
      <c r="C3211" t="s">
        <v>4543</v>
      </c>
      <c r="D3211" s="16">
        <v>20.25</v>
      </c>
      <c r="E3211" s="16">
        <v>1494</v>
      </c>
    </row>
    <row r="3212" spans="1:5" x14ac:dyDescent="0.3">
      <c r="A3212" s="6" t="s">
        <v>1769</v>
      </c>
      <c r="B3212" t="s">
        <v>1847</v>
      </c>
      <c r="C3212" t="s">
        <v>4544</v>
      </c>
      <c r="D3212" s="16">
        <v>20.81</v>
      </c>
      <c r="E3212" s="16">
        <v>1316</v>
      </c>
    </row>
    <row r="3213" spans="1:5" x14ac:dyDescent="0.3">
      <c r="A3213" s="6" t="s">
        <v>1769</v>
      </c>
      <c r="B3213" t="s">
        <v>1847</v>
      </c>
      <c r="C3213" t="s">
        <v>3724</v>
      </c>
      <c r="D3213" s="16">
        <v>20.75</v>
      </c>
      <c r="E3213" s="16">
        <v>1227</v>
      </c>
    </row>
    <row r="3214" spans="1:5" x14ac:dyDescent="0.3">
      <c r="A3214" s="6" t="s">
        <v>1769</v>
      </c>
      <c r="B3214" t="s">
        <v>1847</v>
      </c>
      <c r="C3214" t="s">
        <v>4545</v>
      </c>
      <c r="D3214" s="16">
        <v>23.26</v>
      </c>
      <c r="E3214" s="16">
        <v>1362</v>
      </c>
    </row>
    <row r="3215" spans="1:5" x14ac:dyDescent="0.3">
      <c r="A3215" s="6" t="s">
        <v>1769</v>
      </c>
      <c r="B3215" t="s">
        <v>1847</v>
      </c>
      <c r="C3215" t="s">
        <v>4546</v>
      </c>
      <c r="D3215" s="16">
        <v>24.09</v>
      </c>
      <c r="E3215" s="16">
        <v>1458</v>
      </c>
    </row>
    <row r="3216" spans="1:5" x14ac:dyDescent="0.3">
      <c r="A3216" s="6" t="s">
        <v>1769</v>
      </c>
      <c r="B3216" t="s">
        <v>1847</v>
      </c>
      <c r="C3216" t="s">
        <v>1848</v>
      </c>
      <c r="D3216" s="16">
        <v>25.25</v>
      </c>
      <c r="E3216" s="16">
        <v>1712</v>
      </c>
    </row>
    <row r="3217" spans="1:5" x14ac:dyDescent="0.3">
      <c r="A3217" s="6" t="s">
        <v>1769</v>
      </c>
      <c r="B3217" t="s">
        <v>1847</v>
      </c>
      <c r="C3217" t="s">
        <v>4547</v>
      </c>
      <c r="D3217" s="16">
        <v>26.03</v>
      </c>
      <c r="E3217" s="16">
        <v>1027</v>
      </c>
    </row>
    <row r="3218" spans="1:5" x14ac:dyDescent="0.3">
      <c r="A3218" s="6" t="s">
        <v>1769</v>
      </c>
      <c r="B3218" t="s">
        <v>3715</v>
      </c>
      <c r="C3218" t="s">
        <v>4837</v>
      </c>
      <c r="D3218" s="16">
        <v>20.260000000000002</v>
      </c>
      <c r="E3218" s="16">
        <v>1696.72</v>
      </c>
    </row>
    <row r="3219" spans="1:5" x14ac:dyDescent="0.3">
      <c r="A3219" s="6" t="s">
        <v>1769</v>
      </c>
      <c r="B3219" t="s">
        <v>4537</v>
      </c>
      <c r="C3219" t="s">
        <v>4533</v>
      </c>
      <c r="D3219" s="16">
        <v>21.38</v>
      </c>
      <c r="E3219" s="16">
        <v>1609</v>
      </c>
    </row>
    <row r="3220" spans="1:5" x14ac:dyDescent="0.3">
      <c r="A3220" s="6" t="s">
        <v>1769</v>
      </c>
      <c r="B3220" t="s">
        <v>945</v>
      </c>
      <c r="C3220" s="16" t="s">
        <v>4530</v>
      </c>
      <c r="D3220" s="16">
        <v>21.71</v>
      </c>
      <c r="E3220" s="16">
        <v>1263</v>
      </c>
    </row>
    <row r="3221" spans="1:5" x14ac:dyDescent="0.3">
      <c r="A3221" s="6" t="s">
        <v>1769</v>
      </c>
      <c r="B3221" t="s">
        <v>945</v>
      </c>
      <c r="C3221" s="16" t="s">
        <v>4528</v>
      </c>
      <c r="D3221" s="16">
        <v>22.77</v>
      </c>
      <c r="E3221" s="16">
        <v>806</v>
      </c>
    </row>
    <row r="3222" spans="1:5" x14ac:dyDescent="0.3">
      <c r="A3222" s="6" t="s">
        <v>1769</v>
      </c>
      <c r="B3222" s="16" t="s">
        <v>935</v>
      </c>
      <c r="C3222" s="16" t="s">
        <v>1018</v>
      </c>
      <c r="D3222" s="16">
        <v>23.65</v>
      </c>
      <c r="E3222" s="16">
        <v>644.4</v>
      </c>
    </row>
    <row r="3223" spans="1:5" x14ac:dyDescent="0.3">
      <c r="A3223" s="6" t="s">
        <v>1769</v>
      </c>
      <c r="B3223" s="16" t="s">
        <v>935</v>
      </c>
      <c r="C3223" s="16" t="s">
        <v>4520</v>
      </c>
      <c r="D3223" s="16">
        <v>24.45</v>
      </c>
      <c r="E3223" s="16">
        <v>1742.16</v>
      </c>
    </row>
    <row r="3224" spans="1:5" x14ac:dyDescent="0.3">
      <c r="A3224" s="6" t="s">
        <v>1769</v>
      </c>
      <c r="B3224" s="16" t="s">
        <v>935</v>
      </c>
      <c r="C3224" s="16" t="s">
        <v>4548</v>
      </c>
      <c r="D3224" s="16">
        <v>23.93</v>
      </c>
      <c r="E3224" s="16">
        <v>2011.58</v>
      </c>
    </row>
    <row r="3225" spans="1:5" x14ac:dyDescent="0.3">
      <c r="A3225" s="6" t="s">
        <v>1769</v>
      </c>
      <c r="B3225" s="16" t="s">
        <v>935</v>
      </c>
      <c r="C3225" s="16" t="s">
        <v>4550</v>
      </c>
      <c r="D3225" s="16">
        <v>26.62</v>
      </c>
      <c r="E3225" s="16">
        <v>1101.75</v>
      </c>
    </row>
    <row r="3226" spans="1:5" x14ac:dyDescent="0.3">
      <c r="A3226" s="6" t="s">
        <v>1769</v>
      </c>
      <c r="B3226" s="16" t="s">
        <v>935</v>
      </c>
      <c r="C3226" s="16" t="s">
        <v>4551</v>
      </c>
      <c r="D3226" s="16">
        <v>26.32</v>
      </c>
      <c r="E3226" s="16">
        <v>1327.04</v>
      </c>
    </row>
    <row r="3227" spans="1:5" x14ac:dyDescent="0.3">
      <c r="A3227" s="6" t="s">
        <v>1769</v>
      </c>
      <c r="B3227" s="16" t="s">
        <v>4799</v>
      </c>
      <c r="C3227" s="16" t="s">
        <v>4802</v>
      </c>
      <c r="D3227" s="16">
        <v>24.57</v>
      </c>
      <c r="E3227" s="16">
        <v>1779.02</v>
      </c>
    </row>
    <row r="3228" spans="1:5" x14ac:dyDescent="0.3">
      <c r="A3228" s="6" t="s">
        <v>1769</v>
      </c>
      <c r="B3228" s="16" t="s">
        <v>1367</v>
      </c>
      <c r="C3228" s="16" t="s">
        <v>4552</v>
      </c>
      <c r="D3228" s="16">
        <v>25.44</v>
      </c>
      <c r="E3228" s="16">
        <v>2117.6799999999998</v>
      </c>
    </row>
    <row r="3229" spans="1:5" x14ac:dyDescent="0.3">
      <c r="A3229" s="6" t="s">
        <v>1769</v>
      </c>
      <c r="B3229" s="16" t="s">
        <v>1367</v>
      </c>
      <c r="C3229" s="16" t="s">
        <v>5128</v>
      </c>
      <c r="D3229" s="16">
        <v>24.12</v>
      </c>
      <c r="E3229" s="16">
        <v>1675.82</v>
      </c>
    </row>
    <row r="3230" spans="1:5" x14ac:dyDescent="0.3">
      <c r="A3230" s="6" t="s">
        <v>1769</v>
      </c>
      <c r="B3230" s="16" t="s">
        <v>1058</v>
      </c>
      <c r="C3230" s="16" t="s">
        <v>1550</v>
      </c>
      <c r="D3230" s="16">
        <v>26.46</v>
      </c>
      <c r="E3230" s="16">
        <v>2006.05</v>
      </c>
    </row>
    <row r="3231" spans="1:5" x14ac:dyDescent="0.3">
      <c r="A3231" s="6" t="s">
        <v>1769</v>
      </c>
      <c r="B3231" s="16" t="s">
        <v>3842</v>
      </c>
      <c r="C3231" s="16" t="s">
        <v>5129</v>
      </c>
      <c r="D3231" s="16">
        <v>27.91</v>
      </c>
      <c r="E3231" s="16">
        <v>2096.65</v>
      </c>
    </row>
    <row r="3232" spans="1:5" x14ac:dyDescent="0.3">
      <c r="A3232" s="6" t="s">
        <v>1769</v>
      </c>
      <c r="B3232" s="16" t="s">
        <v>3842</v>
      </c>
      <c r="C3232" s="16" t="s">
        <v>4556</v>
      </c>
      <c r="D3232" s="16">
        <v>26.28</v>
      </c>
      <c r="E3232" s="16">
        <v>2102.06</v>
      </c>
    </row>
    <row r="3233" spans="1:5" x14ac:dyDescent="0.3">
      <c r="A3233" s="6" t="s">
        <v>1769</v>
      </c>
      <c r="B3233" s="16" t="s">
        <v>3842</v>
      </c>
      <c r="C3233" s="16" t="s">
        <v>5130</v>
      </c>
      <c r="D3233" s="16">
        <v>25.06</v>
      </c>
      <c r="E3233" s="16">
        <v>2109.91</v>
      </c>
    </row>
    <row r="3234" spans="1:5" x14ac:dyDescent="0.3">
      <c r="A3234" s="6" t="s">
        <v>1807</v>
      </c>
      <c r="B3234" s="16" t="s">
        <v>1047</v>
      </c>
      <c r="C3234" s="16" t="s">
        <v>1541</v>
      </c>
      <c r="D3234" s="16">
        <v>14.08</v>
      </c>
      <c r="E3234" s="16">
        <v>1135.75</v>
      </c>
    </row>
    <row r="3235" spans="1:5" x14ac:dyDescent="0.3">
      <c r="A3235" s="6" t="s">
        <v>1978</v>
      </c>
      <c r="B3235" s="16" t="s">
        <v>3818</v>
      </c>
      <c r="C3235" s="16" t="s">
        <v>3845</v>
      </c>
      <c r="D3235" s="16">
        <v>26.95</v>
      </c>
      <c r="E3235" s="16">
        <v>1715.66</v>
      </c>
    </row>
    <row r="3236" spans="1:5" x14ac:dyDescent="0.3">
      <c r="A3236" s="6" t="s">
        <v>1978</v>
      </c>
      <c r="B3236" s="16" t="s">
        <v>3818</v>
      </c>
      <c r="C3236" s="16" t="s">
        <v>4811</v>
      </c>
      <c r="D3236" s="16">
        <v>26.63</v>
      </c>
      <c r="E3236" s="16">
        <v>2086.6</v>
      </c>
    </row>
    <row r="3237" spans="1:5" x14ac:dyDescent="0.3">
      <c r="A3237" s="6" t="s">
        <v>1978</v>
      </c>
      <c r="B3237" s="16" t="s">
        <v>3818</v>
      </c>
      <c r="C3237" s="16" t="s">
        <v>4779</v>
      </c>
      <c r="D3237" s="16">
        <v>26.63</v>
      </c>
      <c r="E3237" s="16">
        <v>2086.6</v>
      </c>
    </row>
    <row r="3238" spans="1:5" x14ac:dyDescent="0.3">
      <c r="A3238" s="6" t="s">
        <v>1978</v>
      </c>
      <c r="B3238" s="16" t="s">
        <v>3818</v>
      </c>
      <c r="C3238" s="16" t="s">
        <v>4778</v>
      </c>
      <c r="D3238" s="16">
        <v>26.56</v>
      </c>
      <c r="E3238" s="16">
        <v>2076.67</v>
      </c>
    </row>
    <row r="3239" spans="1:5" x14ac:dyDescent="0.3">
      <c r="A3239" s="6" t="s">
        <v>1978</v>
      </c>
      <c r="B3239" s="16" t="s">
        <v>3818</v>
      </c>
      <c r="C3239" s="16" t="s">
        <v>4777</v>
      </c>
      <c r="D3239" s="16">
        <v>26.31</v>
      </c>
      <c r="E3239" s="16">
        <v>2038.68</v>
      </c>
    </row>
    <row r="3240" spans="1:5" x14ac:dyDescent="0.3">
      <c r="A3240" s="6" t="s">
        <v>1978</v>
      </c>
      <c r="B3240" s="16" t="s">
        <v>3818</v>
      </c>
      <c r="C3240" s="16" t="s">
        <v>3819</v>
      </c>
      <c r="D3240" s="16">
        <v>26.34</v>
      </c>
      <c r="E3240" s="16">
        <v>2043.39</v>
      </c>
    </row>
    <row r="3241" spans="1:5" x14ac:dyDescent="0.3">
      <c r="A3241" s="6" t="s">
        <v>1978</v>
      </c>
      <c r="B3241" s="16" t="s">
        <v>1547</v>
      </c>
      <c r="C3241" s="16" t="s">
        <v>4783</v>
      </c>
      <c r="D3241" s="16">
        <v>24.39</v>
      </c>
      <c r="E3241" s="16">
        <v>2935.46</v>
      </c>
    </row>
    <row r="3242" spans="1:5" x14ac:dyDescent="0.3">
      <c r="A3242" s="6" t="s">
        <v>1978</v>
      </c>
      <c r="B3242" s="16" t="s">
        <v>1053</v>
      </c>
      <c r="C3242" s="16" t="s">
        <v>1054</v>
      </c>
      <c r="D3242" s="16">
        <v>27.05</v>
      </c>
      <c r="E3242" s="16">
        <v>2301.11</v>
      </c>
    </row>
    <row r="3243" spans="1:5" x14ac:dyDescent="0.3">
      <c r="A3243" s="6" t="s">
        <v>1978</v>
      </c>
      <c r="B3243" s="16" t="s">
        <v>1053</v>
      </c>
      <c r="C3243" s="16" t="s">
        <v>1545</v>
      </c>
      <c r="D3243" s="16">
        <v>27.2</v>
      </c>
      <c r="E3243" s="16">
        <v>2188.13</v>
      </c>
    </row>
    <row r="3244" spans="1:5" x14ac:dyDescent="0.3">
      <c r="A3244" s="6" t="s">
        <v>1978</v>
      </c>
      <c r="B3244" s="16" t="s">
        <v>1053</v>
      </c>
      <c r="C3244" s="16" t="s">
        <v>5131</v>
      </c>
      <c r="D3244" s="16">
        <v>27.04</v>
      </c>
      <c r="E3244" s="16">
        <v>2196.36</v>
      </c>
    </row>
    <row r="3245" spans="1:5" x14ac:dyDescent="0.3">
      <c r="A3245" s="6" t="s">
        <v>1978</v>
      </c>
      <c r="B3245" s="16" t="s">
        <v>1055</v>
      </c>
      <c r="C3245" s="16" t="s">
        <v>4566</v>
      </c>
      <c r="D3245" s="16">
        <v>27.39</v>
      </c>
      <c r="E3245" s="16">
        <v>1713.81</v>
      </c>
    </row>
    <row r="3246" spans="1:5" x14ac:dyDescent="0.3">
      <c r="A3246" s="6" t="s">
        <v>1978</v>
      </c>
      <c r="B3246" s="16" t="s">
        <v>1055</v>
      </c>
      <c r="C3246" s="16" t="s">
        <v>4781</v>
      </c>
      <c r="D3246" s="16">
        <v>27.85</v>
      </c>
      <c r="E3246" s="16">
        <v>1742.36</v>
      </c>
    </row>
    <row r="3247" spans="1:5" x14ac:dyDescent="0.3">
      <c r="A3247" s="6" t="s">
        <v>1978</v>
      </c>
      <c r="B3247" s="16" t="s">
        <v>1055</v>
      </c>
      <c r="C3247" s="16" t="s">
        <v>4782</v>
      </c>
      <c r="D3247" s="16">
        <v>28.38</v>
      </c>
      <c r="E3247" s="16">
        <v>939.76</v>
      </c>
    </row>
    <row r="3248" spans="1:5" x14ac:dyDescent="0.3">
      <c r="A3248" s="6" t="s">
        <v>1978</v>
      </c>
      <c r="B3248" s="16" t="s">
        <v>1124</v>
      </c>
      <c r="C3248" s="16" t="s">
        <v>1125</v>
      </c>
      <c r="D3248" s="16">
        <v>26.69</v>
      </c>
      <c r="E3248" s="16">
        <v>2444.44</v>
      </c>
    </row>
    <row r="3249" spans="1:5" x14ac:dyDescent="0.3">
      <c r="A3249" s="6" t="s">
        <v>1978</v>
      </c>
      <c r="B3249" s="16" t="s">
        <v>1049</v>
      </c>
      <c r="C3249" s="16" t="s">
        <v>1246</v>
      </c>
      <c r="D3249" s="16">
        <v>25.32</v>
      </c>
      <c r="E3249" s="16">
        <v>3404.43</v>
      </c>
    </row>
    <row r="3250" spans="1:5" x14ac:dyDescent="0.3">
      <c r="A3250" s="6" t="s">
        <v>1978</v>
      </c>
      <c r="B3250" s="16" t="s">
        <v>1049</v>
      </c>
      <c r="C3250" s="16" t="s">
        <v>1051</v>
      </c>
      <c r="D3250" s="16">
        <v>24.98</v>
      </c>
      <c r="E3250" s="16">
        <v>3724.69</v>
      </c>
    </row>
    <row r="3251" spans="1:5" x14ac:dyDescent="0.3">
      <c r="A3251" s="6" t="s">
        <v>1978</v>
      </c>
      <c r="B3251" s="16" t="s">
        <v>1049</v>
      </c>
      <c r="C3251" s="16" t="s">
        <v>1263</v>
      </c>
      <c r="D3251" s="16">
        <v>17.010000000000002</v>
      </c>
      <c r="E3251" s="16">
        <v>2212.85</v>
      </c>
    </row>
    <row r="3252" spans="1:5" x14ac:dyDescent="0.3">
      <c r="A3252" s="6" t="s">
        <v>1978</v>
      </c>
      <c r="B3252" s="16" t="s">
        <v>1047</v>
      </c>
      <c r="C3252" s="16" t="s">
        <v>1048</v>
      </c>
      <c r="D3252" s="16">
        <v>26.69</v>
      </c>
      <c r="E3252" s="16">
        <v>2645.87</v>
      </c>
    </row>
    <row r="3253" spans="1:5" x14ac:dyDescent="0.3">
      <c r="A3253" s="6" t="s">
        <v>1978</v>
      </c>
      <c r="B3253" s="16" t="s">
        <v>1047</v>
      </c>
      <c r="C3253" s="16" t="s">
        <v>1539</v>
      </c>
      <c r="D3253" s="16">
        <v>23.28</v>
      </c>
      <c r="E3253" s="16">
        <v>1524.89</v>
      </c>
    </row>
    <row r="3254" spans="1:5" x14ac:dyDescent="0.3">
      <c r="A3254" s="6" t="s">
        <v>1978</v>
      </c>
      <c r="B3254" s="16" t="s">
        <v>1047</v>
      </c>
      <c r="C3254" s="16" t="s">
        <v>1540</v>
      </c>
      <c r="D3254" s="16">
        <v>24.25</v>
      </c>
      <c r="E3254" s="16">
        <v>2587.1</v>
      </c>
    </row>
    <row r="3255" spans="1:5" x14ac:dyDescent="0.3">
      <c r="A3255" s="6" t="s">
        <v>1978</v>
      </c>
      <c r="B3255" s="16" t="s">
        <v>1047</v>
      </c>
      <c r="C3255" s="16" t="s">
        <v>1541</v>
      </c>
      <c r="D3255" s="16">
        <v>14.08</v>
      </c>
      <c r="E3255" s="16">
        <v>1135.75</v>
      </c>
    </row>
    <row r="3256" spans="1:5" x14ac:dyDescent="0.3">
      <c r="A3256" s="6" t="s">
        <v>1978</v>
      </c>
      <c r="B3256" s="16" t="s">
        <v>1318</v>
      </c>
      <c r="C3256" s="16" t="s">
        <v>3817</v>
      </c>
      <c r="D3256" s="16">
        <v>17.18</v>
      </c>
      <c r="E3256" s="16">
        <v>1199.02</v>
      </c>
    </row>
    <row r="3257" spans="1:5" x14ac:dyDescent="0.3">
      <c r="A3257" s="6" t="s">
        <v>1978</v>
      </c>
      <c r="B3257" s="16" t="s">
        <v>1318</v>
      </c>
      <c r="C3257" s="16" t="s">
        <v>1546</v>
      </c>
      <c r="D3257" s="16">
        <v>26.55</v>
      </c>
      <c r="E3257" s="16">
        <v>1910.32</v>
      </c>
    </row>
    <row r="3258" spans="1:5" x14ac:dyDescent="0.3">
      <c r="A3258" s="6" t="s">
        <v>1978</v>
      </c>
      <c r="B3258" s="16" t="s">
        <v>1318</v>
      </c>
      <c r="C3258" s="16" t="s">
        <v>4821</v>
      </c>
      <c r="D3258" s="16">
        <v>18.27</v>
      </c>
      <c r="E3258" s="16">
        <v>1233.67</v>
      </c>
    </row>
    <row r="3259" spans="1:5" x14ac:dyDescent="0.3">
      <c r="A3259" s="6" t="s">
        <v>1978</v>
      </c>
      <c r="B3259" s="16" t="s">
        <v>430</v>
      </c>
      <c r="C3259" s="16" t="s">
        <v>1264</v>
      </c>
      <c r="D3259" s="16">
        <v>25.79</v>
      </c>
      <c r="E3259" s="16">
        <v>2102.0700000000002</v>
      </c>
    </row>
    <row r="3260" spans="1:5" x14ac:dyDescent="0.3">
      <c r="A3260" s="6" t="s">
        <v>1978</v>
      </c>
      <c r="B3260" s="16" t="s">
        <v>430</v>
      </c>
      <c r="C3260" s="16" t="s">
        <v>932</v>
      </c>
      <c r="D3260" s="16">
        <v>26.79</v>
      </c>
      <c r="E3260" s="16">
        <v>2465.63</v>
      </c>
    </row>
    <row r="3261" spans="1:5" x14ac:dyDescent="0.3">
      <c r="A3261" s="6" t="s">
        <v>1978</v>
      </c>
      <c r="B3261" s="16" t="s">
        <v>430</v>
      </c>
      <c r="C3261" s="16" t="s">
        <v>3827</v>
      </c>
      <c r="D3261" s="16">
        <v>26.25</v>
      </c>
      <c r="E3261" s="16">
        <v>1888.56</v>
      </c>
    </row>
    <row r="3262" spans="1:5" x14ac:dyDescent="0.3">
      <c r="A3262" s="6" t="s">
        <v>1978</v>
      </c>
      <c r="B3262" s="16" t="s">
        <v>430</v>
      </c>
      <c r="C3262" s="16" t="s">
        <v>1269</v>
      </c>
      <c r="D3262" s="16">
        <v>25.86</v>
      </c>
      <c r="E3262" s="16">
        <v>1918.12</v>
      </c>
    </row>
    <row r="3263" spans="1:5" x14ac:dyDescent="0.3">
      <c r="A3263" s="6" t="s">
        <v>1978</v>
      </c>
      <c r="B3263" s="16" t="s">
        <v>430</v>
      </c>
      <c r="C3263" s="16" t="s">
        <v>1545</v>
      </c>
      <c r="D3263" s="16">
        <v>26.92</v>
      </c>
      <c r="E3263" s="16">
        <v>2217.35</v>
      </c>
    </row>
    <row r="3264" spans="1:5" x14ac:dyDescent="0.3">
      <c r="A3264" s="6" t="s">
        <v>2017</v>
      </c>
      <c r="B3264" s="16" t="s">
        <v>1371</v>
      </c>
      <c r="C3264" s="16" t="s">
        <v>1565</v>
      </c>
      <c r="D3264" s="16">
        <v>26.05</v>
      </c>
      <c r="E3264" s="16">
        <v>2942.07</v>
      </c>
    </row>
    <row r="3265" spans="1:5" x14ac:dyDescent="0.3">
      <c r="A3265" s="6" t="s">
        <v>2017</v>
      </c>
      <c r="B3265" s="16" t="s">
        <v>1082</v>
      </c>
      <c r="C3265" s="16" t="s">
        <v>1259</v>
      </c>
      <c r="D3265" s="16">
        <v>25.7</v>
      </c>
      <c r="E3265" s="16">
        <v>2887.83</v>
      </c>
    </row>
    <row r="3266" spans="1:5" x14ac:dyDescent="0.3">
      <c r="A3266" s="6" t="s">
        <v>2017</v>
      </c>
      <c r="B3266" s="16" t="s">
        <v>1082</v>
      </c>
      <c r="C3266" s="16" t="s">
        <v>1258</v>
      </c>
      <c r="D3266" s="16">
        <v>25.02</v>
      </c>
      <c r="E3266" s="16">
        <v>3721.31</v>
      </c>
    </row>
    <row r="3267" spans="1:5" x14ac:dyDescent="0.3">
      <c r="A3267" s="6" t="s">
        <v>2017</v>
      </c>
      <c r="B3267" s="16" t="s">
        <v>1082</v>
      </c>
      <c r="C3267" s="16" t="s">
        <v>1083</v>
      </c>
      <c r="D3267" s="16">
        <v>24.12</v>
      </c>
      <c r="E3267" s="16">
        <v>3672.52</v>
      </c>
    </row>
    <row r="3268" spans="1:5" x14ac:dyDescent="0.3">
      <c r="A3268" s="6" t="s">
        <v>2017</v>
      </c>
      <c r="B3268" s="16" t="s">
        <v>1058</v>
      </c>
      <c r="C3268" s="16" t="s">
        <v>1085</v>
      </c>
      <c r="D3268" s="16">
        <v>22.69</v>
      </c>
      <c r="E3268" s="16">
        <v>3113.29</v>
      </c>
    </row>
    <row r="3269" spans="1:5" x14ac:dyDescent="0.3">
      <c r="A3269" s="6" t="s">
        <v>2017</v>
      </c>
      <c r="B3269" s="16" t="s">
        <v>1058</v>
      </c>
      <c r="C3269" s="16" t="s">
        <v>1550</v>
      </c>
      <c r="D3269" s="16">
        <v>26.46</v>
      </c>
      <c r="E3269" s="16">
        <v>2006.05</v>
      </c>
    </row>
    <row r="3270" spans="1:5" x14ac:dyDescent="0.3">
      <c r="A3270" s="6" t="s">
        <v>2063</v>
      </c>
      <c r="B3270" s="16" t="s">
        <v>1082</v>
      </c>
      <c r="C3270" s="16" t="s">
        <v>1084</v>
      </c>
      <c r="D3270" s="16">
        <v>24.62</v>
      </c>
      <c r="E3270" s="16">
        <v>3087.58</v>
      </c>
    </row>
    <row r="3271" spans="1:5" x14ac:dyDescent="0.3">
      <c r="A3271" s="6" t="s">
        <v>2063</v>
      </c>
      <c r="B3271" s="16" t="s">
        <v>1082</v>
      </c>
      <c r="C3271" s="16" t="s">
        <v>1259</v>
      </c>
      <c r="D3271" s="16">
        <v>25.7</v>
      </c>
      <c r="E3271" s="16">
        <v>2887.83</v>
      </c>
    </row>
    <row r="3272" spans="1:5" x14ac:dyDescent="0.3">
      <c r="A3272" s="6" t="s">
        <v>2063</v>
      </c>
      <c r="B3272" s="16" t="s">
        <v>1082</v>
      </c>
      <c r="C3272" s="16" t="s">
        <v>1258</v>
      </c>
      <c r="D3272" s="16">
        <v>25.02</v>
      </c>
      <c r="E3272" s="16">
        <v>3721.31</v>
      </c>
    </row>
    <row r="3273" spans="1:5" x14ac:dyDescent="0.3">
      <c r="A3273" s="6" t="s">
        <v>2063</v>
      </c>
      <c r="B3273" s="16" t="s">
        <v>1082</v>
      </c>
      <c r="C3273" s="16" t="s">
        <v>1257</v>
      </c>
      <c r="D3273" s="16">
        <v>19.63</v>
      </c>
      <c r="E3273" s="16">
        <v>3553.15</v>
      </c>
    </row>
    <row r="3274" spans="1:5" x14ac:dyDescent="0.3">
      <c r="A3274" s="6" t="s">
        <v>2116</v>
      </c>
      <c r="B3274" s="16" t="s">
        <v>430</v>
      </c>
      <c r="C3274" s="16" t="s">
        <v>1264</v>
      </c>
      <c r="D3274" s="16">
        <v>25.79</v>
      </c>
      <c r="E3274" s="16">
        <v>2102.0700000000002</v>
      </c>
    </row>
    <row r="3275" spans="1:5" x14ac:dyDescent="0.3">
      <c r="A3275" s="6" t="s">
        <v>2116</v>
      </c>
      <c r="B3275" s="16" t="s">
        <v>430</v>
      </c>
      <c r="C3275" s="16" t="s">
        <v>932</v>
      </c>
      <c r="D3275" s="16">
        <v>26.79</v>
      </c>
      <c r="E3275" s="16">
        <v>2465.63</v>
      </c>
    </row>
    <row r="3276" spans="1:5" x14ac:dyDescent="0.3">
      <c r="A3276" s="6" t="s">
        <v>2116</v>
      </c>
      <c r="B3276" s="16" t="s">
        <v>430</v>
      </c>
      <c r="C3276" s="16" t="s">
        <v>3827</v>
      </c>
      <c r="D3276" s="16">
        <v>26.25</v>
      </c>
      <c r="E3276" s="16">
        <v>1888.56</v>
      </c>
    </row>
    <row r="3277" spans="1:5" x14ac:dyDescent="0.3">
      <c r="A3277" s="6" t="s">
        <v>2116</v>
      </c>
      <c r="B3277" s="16" t="s">
        <v>430</v>
      </c>
      <c r="C3277" s="16" t="s">
        <v>1545</v>
      </c>
      <c r="D3277" s="16">
        <v>26.92</v>
      </c>
      <c r="E3277" s="16">
        <v>2217.35</v>
      </c>
    </row>
    <row r="3278" spans="1:5" x14ac:dyDescent="0.3">
      <c r="A3278" s="6" t="s">
        <v>2116</v>
      </c>
      <c r="B3278" s="16" t="s">
        <v>430</v>
      </c>
      <c r="C3278" s="16" t="s">
        <v>933</v>
      </c>
      <c r="D3278" s="16">
        <v>26.55</v>
      </c>
      <c r="E3278" s="16">
        <v>2537.2199999999998</v>
      </c>
    </row>
    <row r="3279" spans="1:5" x14ac:dyDescent="0.3">
      <c r="A3279" s="6" t="s">
        <v>2116</v>
      </c>
      <c r="B3279" s="16" t="s">
        <v>430</v>
      </c>
      <c r="C3279" s="16" t="s">
        <v>1537</v>
      </c>
      <c r="D3279" s="16">
        <v>27.21</v>
      </c>
      <c r="E3279" s="16">
        <v>896.91</v>
      </c>
    </row>
    <row r="3280" spans="1:5" x14ac:dyDescent="0.3">
      <c r="A3280" s="6" t="s">
        <v>2116</v>
      </c>
      <c r="B3280" s="16" t="s">
        <v>430</v>
      </c>
      <c r="C3280" s="16" t="s">
        <v>1128</v>
      </c>
      <c r="D3280" s="16">
        <v>26.75</v>
      </c>
      <c r="E3280" s="16">
        <v>734.56</v>
      </c>
    </row>
    <row r="3281" spans="1:5" x14ac:dyDescent="0.3">
      <c r="A3281" s="6" t="s">
        <v>2116</v>
      </c>
      <c r="B3281" s="16" t="s">
        <v>1318</v>
      </c>
      <c r="C3281" s="16" t="s">
        <v>1319</v>
      </c>
      <c r="D3281" s="16">
        <v>24.93</v>
      </c>
      <c r="E3281" s="16">
        <v>1068.05</v>
      </c>
    </row>
    <row r="3282" spans="1:5" x14ac:dyDescent="0.3">
      <c r="A3282" s="6" t="s">
        <v>2116</v>
      </c>
      <c r="B3282" s="16" t="s">
        <v>1318</v>
      </c>
      <c r="C3282" s="16" t="s">
        <v>3834</v>
      </c>
      <c r="D3282" s="16">
        <v>26.13</v>
      </c>
      <c r="E3282" s="16">
        <v>1755.16</v>
      </c>
    </row>
    <row r="3283" spans="1:5" x14ac:dyDescent="0.3">
      <c r="A3283" s="6" t="s">
        <v>2116</v>
      </c>
      <c r="B3283" s="16" t="s">
        <v>1318</v>
      </c>
      <c r="C3283" s="16" t="s">
        <v>3817</v>
      </c>
      <c r="D3283" s="16">
        <v>17.18</v>
      </c>
      <c r="E3283" s="16">
        <v>1199.02</v>
      </c>
    </row>
    <row r="3284" spans="1:5" x14ac:dyDescent="0.3">
      <c r="A3284" s="6" t="s">
        <v>2116</v>
      </c>
      <c r="B3284" s="16" t="s">
        <v>1318</v>
      </c>
      <c r="C3284" s="16" t="s">
        <v>1546</v>
      </c>
      <c r="D3284" s="16">
        <v>26.55</v>
      </c>
      <c r="E3284" s="16">
        <v>1910.72</v>
      </c>
    </row>
    <row r="3285" spans="1:5" x14ac:dyDescent="0.3">
      <c r="A3285" s="6" t="s">
        <v>2116</v>
      </c>
      <c r="B3285" s="16" t="s">
        <v>1047</v>
      </c>
      <c r="C3285" s="16" t="s">
        <v>1540</v>
      </c>
      <c r="D3285" s="16">
        <v>24.25</v>
      </c>
      <c r="E3285" s="16">
        <v>2587.1</v>
      </c>
    </row>
    <row r="3286" spans="1:5" x14ac:dyDescent="0.3">
      <c r="A3286" s="6" t="s">
        <v>2116</v>
      </c>
      <c r="B3286" s="16" t="s">
        <v>1047</v>
      </c>
      <c r="C3286" s="16" t="s">
        <v>1541</v>
      </c>
      <c r="D3286" s="16">
        <v>14.08</v>
      </c>
      <c r="E3286" s="16">
        <v>1135.75</v>
      </c>
    </row>
    <row r="3287" spans="1:5" x14ac:dyDescent="0.3">
      <c r="A3287" s="6" t="s">
        <v>2116</v>
      </c>
      <c r="B3287" s="16" t="s">
        <v>1047</v>
      </c>
      <c r="C3287" s="16" t="s">
        <v>1542</v>
      </c>
      <c r="D3287" s="16">
        <v>25.57</v>
      </c>
      <c r="E3287" s="16">
        <v>2214.52</v>
      </c>
    </row>
    <row r="3288" spans="1:5" x14ac:dyDescent="0.3">
      <c r="A3288" s="6" t="s">
        <v>2116</v>
      </c>
      <c r="B3288" s="16" t="s">
        <v>1047</v>
      </c>
      <c r="C3288" s="16" t="s">
        <v>1048</v>
      </c>
      <c r="D3288" s="16">
        <v>26.69</v>
      </c>
      <c r="E3288" s="16">
        <v>2645.87</v>
      </c>
    </row>
    <row r="3289" spans="1:5" x14ac:dyDescent="0.3">
      <c r="A3289" s="6" t="s">
        <v>2116</v>
      </c>
      <c r="B3289" s="16" t="s">
        <v>1049</v>
      </c>
      <c r="C3289" s="16" t="s">
        <v>3831</v>
      </c>
      <c r="D3289" s="16">
        <v>18.86</v>
      </c>
      <c r="E3289" s="16">
        <v>1406.24</v>
      </c>
    </row>
    <row r="3290" spans="1:5" x14ac:dyDescent="0.3">
      <c r="A3290" s="6" t="s">
        <v>2116</v>
      </c>
      <c r="B3290" s="16" t="s">
        <v>1049</v>
      </c>
      <c r="C3290" s="16" t="s">
        <v>1050</v>
      </c>
      <c r="D3290" s="16">
        <v>20.72</v>
      </c>
      <c r="E3290" s="16">
        <v>2431.23</v>
      </c>
    </row>
    <row r="3291" spans="1:5" x14ac:dyDescent="0.3">
      <c r="A3291" s="6" t="s">
        <v>2116</v>
      </c>
      <c r="B3291" s="16" t="s">
        <v>1049</v>
      </c>
      <c r="C3291" s="16" t="s">
        <v>1263</v>
      </c>
      <c r="D3291" s="16">
        <v>17.010000000000002</v>
      </c>
      <c r="E3291" s="16">
        <v>2212.85</v>
      </c>
    </row>
    <row r="3292" spans="1:5" x14ac:dyDescent="0.3">
      <c r="A3292" s="6" t="s">
        <v>2116</v>
      </c>
      <c r="B3292" s="16" t="s">
        <v>1049</v>
      </c>
      <c r="C3292" s="16" t="s">
        <v>1246</v>
      </c>
      <c r="D3292" s="16">
        <v>25.32</v>
      </c>
      <c r="E3292" s="16">
        <v>3404.43</v>
      </c>
    </row>
    <row r="3293" spans="1:5" x14ac:dyDescent="0.3">
      <c r="A3293" s="6" t="s">
        <v>2116</v>
      </c>
      <c r="B3293" s="16" t="s">
        <v>1049</v>
      </c>
      <c r="C3293" s="16" t="s">
        <v>1052</v>
      </c>
      <c r="D3293" s="16">
        <v>23.25</v>
      </c>
      <c r="E3293" s="16">
        <v>3044.92</v>
      </c>
    </row>
    <row r="3294" spans="1:5" x14ac:dyDescent="0.3">
      <c r="A3294" s="6" t="s">
        <v>2116</v>
      </c>
      <c r="B3294" s="16" t="s">
        <v>1124</v>
      </c>
      <c r="C3294" s="16" t="s">
        <v>1570</v>
      </c>
      <c r="D3294" s="16">
        <v>25.46</v>
      </c>
      <c r="E3294" s="16">
        <v>2659.28</v>
      </c>
    </row>
    <row r="3295" spans="1:5" x14ac:dyDescent="0.3">
      <c r="A3295" s="6" t="s">
        <v>2116</v>
      </c>
      <c r="B3295" s="16" t="s">
        <v>1124</v>
      </c>
      <c r="C3295" s="16" t="s">
        <v>1535</v>
      </c>
      <c r="D3295" s="16">
        <v>25.46</v>
      </c>
      <c r="E3295" s="16">
        <v>2602.64</v>
      </c>
    </row>
    <row r="3296" spans="1:5" x14ac:dyDescent="0.3">
      <c r="A3296" s="6" t="s">
        <v>2116</v>
      </c>
      <c r="B3296" s="16" t="s">
        <v>1124</v>
      </c>
      <c r="C3296" s="16" t="s">
        <v>1125</v>
      </c>
      <c r="D3296" s="16">
        <v>26.69</v>
      </c>
      <c r="E3296" s="16">
        <v>2444.44</v>
      </c>
    </row>
    <row r="3297" spans="1:5" x14ac:dyDescent="0.3">
      <c r="A3297" s="6" t="s">
        <v>2116</v>
      </c>
      <c r="B3297" s="16" t="s">
        <v>1124</v>
      </c>
      <c r="C3297" s="16" t="s">
        <v>1534</v>
      </c>
      <c r="D3297" s="16">
        <v>28.05</v>
      </c>
      <c r="E3297" s="16">
        <v>2514.17</v>
      </c>
    </row>
    <row r="3298" spans="1:5" x14ac:dyDescent="0.3">
      <c r="A3298" s="6" t="s">
        <v>2116</v>
      </c>
      <c r="B3298" s="16" t="s">
        <v>1124</v>
      </c>
      <c r="C3298" s="16" t="s">
        <v>1250</v>
      </c>
      <c r="D3298" s="16">
        <v>23.37</v>
      </c>
      <c r="E3298" s="16">
        <v>2687.8</v>
      </c>
    </row>
    <row r="3299" spans="1:5" x14ac:dyDescent="0.3">
      <c r="A3299" s="6" t="s">
        <v>2116</v>
      </c>
      <c r="B3299" s="16" t="s">
        <v>1124</v>
      </c>
      <c r="C3299" s="16" t="s">
        <v>3851</v>
      </c>
      <c r="D3299" s="16">
        <v>26.56</v>
      </c>
      <c r="E3299" s="16">
        <v>1407.73</v>
      </c>
    </row>
    <row r="3300" spans="1:5" x14ac:dyDescent="0.3">
      <c r="A3300" s="6" t="s">
        <v>2116</v>
      </c>
      <c r="B3300" s="16" t="s">
        <v>1058</v>
      </c>
      <c r="C3300" s="16" t="s">
        <v>1551</v>
      </c>
      <c r="D3300" s="16">
        <v>26.18</v>
      </c>
      <c r="E3300" s="16">
        <v>2575.7600000000002</v>
      </c>
    </row>
    <row r="3301" spans="1:5" x14ac:dyDescent="0.3">
      <c r="A3301" s="6" t="s">
        <v>2116</v>
      </c>
      <c r="B3301" s="16" t="s">
        <v>1058</v>
      </c>
      <c r="C3301" s="16" t="s">
        <v>1058</v>
      </c>
      <c r="D3301" s="16">
        <v>26.34</v>
      </c>
      <c r="E3301" s="16">
        <v>2433.0100000000002</v>
      </c>
    </row>
    <row r="3302" spans="1:5" x14ac:dyDescent="0.3">
      <c r="A3302" s="6" t="s">
        <v>2116</v>
      </c>
      <c r="B3302" s="16" t="s">
        <v>1058</v>
      </c>
      <c r="C3302" s="16" t="s">
        <v>1368</v>
      </c>
      <c r="D3302" s="16">
        <v>26.31</v>
      </c>
      <c r="E3302" s="16">
        <v>2515.67</v>
      </c>
    </row>
    <row r="3303" spans="1:5" x14ac:dyDescent="0.3">
      <c r="A3303" s="6" t="s">
        <v>2116</v>
      </c>
      <c r="B3303" s="16" t="s">
        <v>1055</v>
      </c>
      <c r="C3303" s="16" t="s">
        <v>4566</v>
      </c>
      <c r="D3303" s="16">
        <v>27.39</v>
      </c>
      <c r="E3303" s="16">
        <v>1713.81</v>
      </c>
    </row>
    <row r="3304" spans="1:5" x14ac:dyDescent="0.3">
      <c r="A3304" s="6" t="s">
        <v>2116</v>
      </c>
      <c r="B3304" s="16" t="s">
        <v>1055</v>
      </c>
      <c r="C3304" s="16" t="s">
        <v>4781</v>
      </c>
      <c r="D3304" s="16">
        <v>27.85</v>
      </c>
      <c r="E3304" s="16">
        <v>1742.36</v>
      </c>
    </row>
    <row r="3305" spans="1:5" x14ac:dyDescent="0.3">
      <c r="A3305" s="6" t="s">
        <v>2116</v>
      </c>
      <c r="B3305" s="16" t="s">
        <v>1055</v>
      </c>
      <c r="C3305" s="16" t="s">
        <v>4782</v>
      </c>
      <c r="D3305" s="16">
        <v>28.38</v>
      </c>
      <c r="E3305" s="16">
        <v>939.76</v>
      </c>
    </row>
    <row r="3306" spans="1:5" x14ac:dyDescent="0.3">
      <c r="A3306" s="6" t="s">
        <v>2116</v>
      </c>
      <c r="B3306" s="16" t="s">
        <v>1536</v>
      </c>
      <c r="C3306" s="16" t="s">
        <v>1883</v>
      </c>
      <c r="D3306" s="16">
        <v>24.42</v>
      </c>
      <c r="E3306" s="16">
        <v>2398.36</v>
      </c>
    </row>
    <row r="3307" spans="1:5" x14ac:dyDescent="0.3">
      <c r="A3307" s="6" t="s">
        <v>2116</v>
      </c>
      <c r="B3307" s="16" t="s">
        <v>1547</v>
      </c>
      <c r="C3307" s="16" t="s">
        <v>5139</v>
      </c>
      <c r="D3307" s="16">
        <v>26.82</v>
      </c>
      <c r="E3307" s="16">
        <v>2081.5500000000002</v>
      </c>
    </row>
    <row r="3308" spans="1:5" x14ac:dyDescent="0.3">
      <c r="A3308" s="6" t="s">
        <v>2116</v>
      </c>
      <c r="B3308" s="16" t="s">
        <v>1547</v>
      </c>
      <c r="C3308" s="16" t="s">
        <v>4783</v>
      </c>
      <c r="D3308" s="16">
        <v>24.39</v>
      </c>
      <c r="E3308" s="16">
        <v>2935.46</v>
      </c>
    </row>
    <row r="3309" spans="1:5" x14ac:dyDescent="0.3">
      <c r="A3309" s="6" t="s">
        <v>2116</v>
      </c>
      <c r="B3309" s="16" t="s">
        <v>1053</v>
      </c>
      <c r="C3309" s="16" t="s">
        <v>1126</v>
      </c>
      <c r="D3309" s="16">
        <v>26.41</v>
      </c>
      <c r="E3309" s="16">
        <v>2314.5300000000002</v>
      </c>
    </row>
    <row r="3310" spans="1:5" x14ac:dyDescent="0.3">
      <c r="A3310" s="6" t="s">
        <v>2116</v>
      </c>
      <c r="B3310" s="16" t="s">
        <v>1053</v>
      </c>
      <c r="C3310" s="16" t="s">
        <v>1545</v>
      </c>
      <c r="D3310" s="16">
        <v>27.2</v>
      </c>
      <c r="E3310" s="16">
        <v>2188.13</v>
      </c>
    </row>
    <row r="3311" spans="1:5" x14ac:dyDescent="0.3">
      <c r="A3311" s="6" t="s">
        <v>2116</v>
      </c>
      <c r="B3311" s="16" t="s">
        <v>3818</v>
      </c>
      <c r="C3311" s="16" t="s">
        <v>3845</v>
      </c>
      <c r="D3311" s="16">
        <v>26.95</v>
      </c>
      <c r="E3311" s="16">
        <v>1715.66</v>
      </c>
    </row>
    <row r="3312" spans="1:5" x14ac:dyDescent="0.3">
      <c r="A3312" s="6" t="s">
        <v>2116</v>
      </c>
      <c r="B3312" s="16" t="s">
        <v>3818</v>
      </c>
      <c r="C3312" s="16" t="s">
        <v>4811</v>
      </c>
      <c r="D3312" s="16">
        <v>26.63</v>
      </c>
      <c r="E3312" s="16">
        <v>2086.6</v>
      </c>
    </row>
    <row r="3313" spans="1:5" x14ac:dyDescent="0.3">
      <c r="A3313" s="6" t="s">
        <v>2116</v>
      </c>
      <c r="B3313" s="16" t="s">
        <v>3818</v>
      </c>
      <c r="C3313" s="16" t="s">
        <v>4779</v>
      </c>
      <c r="D3313" s="16">
        <v>26.63</v>
      </c>
      <c r="E3313" s="16">
        <v>2086.6</v>
      </c>
    </row>
    <row r="3314" spans="1:5" x14ac:dyDescent="0.3">
      <c r="A3314" s="6" t="s">
        <v>2116</v>
      </c>
      <c r="B3314" s="16" t="s">
        <v>3818</v>
      </c>
      <c r="C3314" s="16" t="s">
        <v>4778</v>
      </c>
      <c r="D3314" s="16">
        <v>26.56</v>
      </c>
      <c r="E3314" s="16">
        <v>2076.67</v>
      </c>
    </row>
    <row r="3315" spans="1:5" x14ac:dyDescent="0.3">
      <c r="A3315" s="6" t="s">
        <v>2116</v>
      </c>
      <c r="B3315" s="16" t="s">
        <v>3818</v>
      </c>
      <c r="C3315" s="16" t="s">
        <v>4777</v>
      </c>
      <c r="D3315" s="16">
        <v>26.31</v>
      </c>
      <c r="E3315" s="16">
        <v>2038.68</v>
      </c>
    </row>
    <row r="3316" spans="1:5" x14ac:dyDescent="0.3">
      <c r="A3316" s="6" t="s">
        <v>2116</v>
      </c>
      <c r="B3316" s="16" t="s">
        <v>3818</v>
      </c>
      <c r="C3316" s="16" t="s">
        <v>3819</v>
      </c>
      <c r="D3316" s="16">
        <v>26.34</v>
      </c>
      <c r="E3316" s="16">
        <v>2043.39</v>
      </c>
    </row>
    <row r="3317" spans="1:5" x14ac:dyDescent="0.3">
      <c r="A3317" s="6" t="s">
        <v>2261</v>
      </c>
      <c r="B3317" s="16" t="s">
        <v>430</v>
      </c>
      <c r="C3317" s="16" t="s">
        <v>639</v>
      </c>
      <c r="D3317" s="16">
        <v>22.25</v>
      </c>
      <c r="E3317" s="16">
        <v>1359</v>
      </c>
    </row>
    <row r="3318" spans="1:5" x14ac:dyDescent="0.3">
      <c r="A3318" s="6" t="s">
        <v>2395</v>
      </c>
      <c r="B3318" s="16" t="s">
        <v>522</v>
      </c>
      <c r="C3318" s="16" t="s">
        <v>3877</v>
      </c>
      <c r="D3318" s="16">
        <v>24.24</v>
      </c>
      <c r="E3318" s="16">
        <v>949.52</v>
      </c>
    </row>
    <row r="3319" spans="1:5" x14ac:dyDescent="0.3">
      <c r="A3319" s="6" t="s">
        <v>2395</v>
      </c>
      <c r="B3319" s="16" t="s">
        <v>522</v>
      </c>
      <c r="C3319" s="16" t="s">
        <v>5140</v>
      </c>
      <c r="D3319" s="16">
        <v>26.39</v>
      </c>
      <c r="E3319" s="16">
        <v>1427.18</v>
      </c>
    </row>
    <row r="3320" spans="1:5" x14ac:dyDescent="0.3">
      <c r="A3320" s="6" t="s">
        <v>2395</v>
      </c>
      <c r="B3320" s="16" t="s">
        <v>522</v>
      </c>
      <c r="C3320" s="16" t="s">
        <v>525</v>
      </c>
      <c r="D3320" s="16">
        <v>24.74</v>
      </c>
      <c r="E3320" s="16">
        <v>1155.31</v>
      </c>
    </row>
    <row r="3321" spans="1:5" x14ac:dyDescent="0.3">
      <c r="A3321" s="6" t="s">
        <v>2395</v>
      </c>
      <c r="B3321" s="16" t="s">
        <v>522</v>
      </c>
      <c r="C3321" s="16" t="s">
        <v>1631</v>
      </c>
      <c r="D3321" s="16">
        <v>21.59</v>
      </c>
      <c r="E3321" s="16">
        <v>917.71</v>
      </c>
    </row>
    <row r="3322" spans="1:5" x14ac:dyDescent="0.3">
      <c r="A3322" s="6" t="s">
        <v>2395</v>
      </c>
      <c r="B3322" s="16" t="s">
        <v>1895</v>
      </c>
      <c r="C3322" s="16" t="s">
        <v>1898</v>
      </c>
      <c r="D3322" s="16">
        <v>21.25</v>
      </c>
      <c r="E3322" s="16">
        <v>1053.02</v>
      </c>
    </row>
    <row r="3323" spans="1:5" x14ac:dyDescent="0.3">
      <c r="A3323" s="6" t="s">
        <v>2395</v>
      </c>
      <c r="B3323" s="16" t="s">
        <v>509</v>
      </c>
      <c r="C3323" s="16" t="s">
        <v>511</v>
      </c>
      <c r="D3323" s="16">
        <v>23.71</v>
      </c>
      <c r="E3323" s="16">
        <v>989.34</v>
      </c>
    </row>
    <row r="3324" spans="1:5" x14ac:dyDescent="0.3">
      <c r="A3324" s="6" t="s">
        <v>2517</v>
      </c>
      <c r="B3324" s="16" t="s">
        <v>429</v>
      </c>
      <c r="C3324" s="16" t="s">
        <v>5142</v>
      </c>
      <c r="D3324" s="16">
        <v>12.53</v>
      </c>
      <c r="E3324" s="16">
        <v>286.36</v>
      </c>
    </row>
    <row r="3325" spans="1:5" x14ac:dyDescent="0.3">
      <c r="A3325" s="6" t="s">
        <v>2704</v>
      </c>
      <c r="B3325" s="16" t="s">
        <v>3881</v>
      </c>
      <c r="C3325" s="16" t="s">
        <v>3908</v>
      </c>
      <c r="D3325" s="16">
        <v>23.4</v>
      </c>
      <c r="E3325" s="16">
        <v>2192.88</v>
      </c>
    </row>
    <row r="3326" spans="1:5" x14ac:dyDescent="0.3">
      <c r="A3326" s="6" t="s">
        <v>2752</v>
      </c>
      <c r="B3326" s="16" t="s">
        <v>4311</v>
      </c>
      <c r="C3326" s="16" t="s">
        <v>5143</v>
      </c>
      <c r="D3326" s="16">
        <v>23.41</v>
      </c>
      <c r="E3326" s="16">
        <v>1691.04</v>
      </c>
    </row>
    <row r="3327" spans="1:5" x14ac:dyDescent="0.3">
      <c r="A3327" s="6" t="s">
        <v>2940</v>
      </c>
      <c r="B3327" s="16" t="s">
        <v>4311</v>
      </c>
      <c r="C3327" s="16" t="s">
        <v>5144</v>
      </c>
      <c r="D3327" s="16">
        <v>24.34</v>
      </c>
      <c r="E3327" s="16">
        <v>1681.42</v>
      </c>
    </row>
    <row r="3328" spans="1:5" x14ac:dyDescent="0.3">
      <c r="A3328" s="6" t="s">
        <v>2942</v>
      </c>
      <c r="B3328" s="16" t="s">
        <v>1087</v>
      </c>
      <c r="C3328" s="16" t="s">
        <v>4300</v>
      </c>
      <c r="D3328" s="16">
        <v>27.79</v>
      </c>
      <c r="E3328" s="16">
        <v>2692.65</v>
      </c>
    </row>
    <row r="3329" spans="1:5" x14ac:dyDescent="0.3">
      <c r="A3329" s="6" t="s">
        <v>2942</v>
      </c>
      <c r="B3329" s="16" t="s">
        <v>3931</v>
      </c>
      <c r="C3329" s="16" t="s">
        <v>5097</v>
      </c>
      <c r="D3329" s="16">
        <v>24.64</v>
      </c>
      <c r="E3329" s="16">
        <v>1795.23</v>
      </c>
    </row>
    <row r="3330" spans="1:5" x14ac:dyDescent="0.3">
      <c r="A3330" s="6" t="s">
        <v>2942</v>
      </c>
      <c r="B3330" s="16" t="s">
        <v>3931</v>
      </c>
      <c r="C3330" s="16" t="s">
        <v>4731</v>
      </c>
      <c r="D3330" s="16">
        <v>20.46</v>
      </c>
      <c r="E3330" s="16">
        <v>1553.2</v>
      </c>
    </row>
    <row r="3331" spans="1:5" x14ac:dyDescent="0.3">
      <c r="A3331" s="6" t="s">
        <v>2942</v>
      </c>
      <c r="B3331" s="16" t="s">
        <v>3931</v>
      </c>
      <c r="C3331" s="16" t="s">
        <v>4732</v>
      </c>
      <c r="D3331" s="16">
        <v>21.63</v>
      </c>
      <c r="E3331" s="16">
        <v>1863.5</v>
      </c>
    </row>
    <row r="3332" spans="1:5" x14ac:dyDescent="0.3">
      <c r="A3332" s="6" t="s">
        <v>2942</v>
      </c>
      <c r="B3332" s="16" t="s">
        <v>3931</v>
      </c>
      <c r="C3332" s="16" t="s">
        <v>4275</v>
      </c>
      <c r="D3332" s="16">
        <v>20.170000000000002</v>
      </c>
      <c r="E3332" s="16">
        <v>2121.38</v>
      </c>
    </row>
    <row r="3333" spans="1:5" x14ac:dyDescent="0.3">
      <c r="A3333" s="6" t="s">
        <v>2942</v>
      </c>
      <c r="B3333" s="16" t="s">
        <v>3931</v>
      </c>
      <c r="C3333" s="16" t="s">
        <v>5145</v>
      </c>
      <c r="D3333" s="16">
        <v>18.940000000000001</v>
      </c>
      <c r="E3333" s="16">
        <v>1698.89</v>
      </c>
    </row>
    <row r="3334" spans="1:5" x14ac:dyDescent="0.3">
      <c r="A3334" s="6" t="s">
        <v>2942</v>
      </c>
      <c r="B3334" s="16" t="s">
        <v>3931</v>
      </c>
      <c r="C3334" s="16" t="s">
        <v>4735</v>
      </c>
      <c r="D3334" s="16">
        <v>8.5</v>
      </c>
      <c r="E3334" s="16">
        <v>879.6</v>
      </c>
    </row>
    <row r="3335" spans="1:5" x14ac:dyDescent="0.3">
      <c r="A3335" s="6" t="s">
        <v>2942</v>
      </c>
      <c r="B3335" s="16" t="s">
        <v>3931</v>
      </c>
      <c r="C3335" s="16" t="s">
        <v>4736</v>
      </c>
      <c r="D3335" s="16">
        <v>15.98</v>
      </c>
      <c r="E3335" s="16">
        <v>1188.55</v>
      </c>
    </row>
    <row r="3336" spans="1:5" x14ac:dyDescent="0.3">
      <c r="A3336" s="6" t="s">
        <v>2942</v>
      </c>
      <c r="B3336" s="16" t="s">
        <v>3931</v>
      </c>
      <c r="C3336" s="16" t="s">
        <v>4737</v>
      </c>
      <c r="D3336" s="16">
        <v>16.37</v>
      </c>
      <c r="E3336" s="16">
        <v>1225.0899999999999</v>
      </c>
    </row>
    <row r="3337" spans="1:5" x14ac:dyDescent="0.3">
      <c r="A3337" s="6" t="s">
        <v>2942</v>
      </c>
      <c r="B3337" s="16" t="s">
        <v>3931</v>
      </c>
      <c r="C3337" s="16" t="s">
        <v>4739</v>
      </c>
      <c r="D3337" s="16">
        <v>15.73</v>
      </c>
      <c r="E3337" s="16">
        <v>1038.1099999999999</v>
      </c>
    </row>
    <row r="3338" spans="1:5" x14ac:dyDescent="0.3">
      <c r="A3338" s="6" t="s">
        <v>2980</v>
      </c>
      <c r="B3338" s="16" t="s">
        <v>3963</v>
      </c>
      <c r="C3338" s="16" t="s">
        <v>5146</v>
      </c>
      <c r="D3338" s="16">
        <v>22.7</v>
      </c>
      <c r="E3338" s="16">
        <v>1542</v>
      </c>
    </row>
    <row r="3339" spans="1:5" x14ac:dyDescent="0.3">
      <c r="A3339" s="6" t="s">
        <v>2980</v>
      </c>
      <c r="B3339" s="16" t="s">
        <v>3963</v>
      </c>
      <c r="C3339" s="16" t="s">
        <v>4888</v>
      </c>
      <c r="D3339" s="16">
        <v>23.3</v>
      </c>
      <c r="E3339" s="16">
        <v>548.4</v>
      </c>
    </row>
    <row r="3340" spans="1:5" x14ac:dyDescent="0.3">
      <c r="A3340" s="6" t="s">
        <v>2980</v>
      </c>
      <c r="B3340" s="16" t="s">
        <v>3963</v>
      </c>
      <c r="C3340" s="16" t="s">
        <v>4769</v>
      </c>
      <c r="D3340" s="16">
        <v>22.4</v>
      </c>
      <c r="E3340" s="16">
        <v>1160.8</v>
      </c>
    </row>
    <row r="3341" spans="1:5" x14ac:dyDescent="0.3">
      <c r="A3341" s="6" t="s">
        <v>2980</v>
      </c>
      <c r="B3341" s="16" t="s">
        <v>3963</v>
      </c>
      <c r="C3341" s="16" t="s">
        <v>5147</v>
      </c>
      <c r="D3341" s="16">
        <v>21.2</v>
      </c>
      <c r="E3341" s="16">
        <v>1684.7</v>
      </c>
    </row>
    <row r="3342" spans="1:5" x14ac:dyDescent="0.3">
      <c r="A3342" s="6" t="s">
        <v>2980</v>
      </c>
      <c r="B3342" s="16" t="s">
        <v>3963</v>
      </c>
      <c r="C3342" s="16" t="s">
        <v>4770</v>
      </c>
      <c r="D3342" s="16">
        <v>21.55</v>
      </c>
      <c r="E3342" s="16">
        <v>997.7</v>
      </c>
    </row>
    <row r="3343" spans="1:5" x14ac:dyDescent="0.3">
      <c r="A3343" s="6" t="s">
        <v>2980</v>
      </c>
      <c r="B3343" s="16" t="s">
        <v>3963</v>
      </c>
      <c r="C3343" s="16" t="s">
        <v>4866</v>
      </c>
      <c r="D3343" s="16">
        <v>20.65</v>
      </c>
      <c r="E3343" s="16">
        <v>1291.9000000000001</v>
      </c>
    </row>
    <row r="3344" spans="1:5" x14ac:dyDescent="0.3">
      <c r="A3344" s="6" t="s">
        <v>2980</v>
      </c>
      <c r="B3344" s="16" t="s">
        <v>3963</v>
      </c>
      <c r="C3344" s="16" t="s">
        <v>4880</v>
      </c>
      <c r="D3344" s="16">
        <v>18.05</v>
      </c>
      <c r="E3344" s="16">
        <v>1096.7</v>
      </c>
    </row>
    <row r="3345" spans="1:5" x14ac:dyDescent="0.3">
      <c r="A3345" s="6" t="s">
        <v>2980</v>
      </c>
      <c r="B3345" s="16" t="s">
        <v>3963</v>
      </c>
      <c r="C3345" s="16" t="s">
        <v>4879</v>
      </c>
      <c r="D3345" s="16">
        <v>18.95</v>
      </c>
      <c r="E3345" s="16">
        <v>1228.9000000000001</v>
      </c>
    </row>
    <row r="3346" spans="1:5" x14ac:dyDescent="0.3">
      <c r="A3346" s="6" t="s">
        <v>2980</v>
      </c>
      <c r="B3346" s="16" t="s">
        <v>3963</v>
      </c>
      <c r="C3346" s="16" t="s">
        <v>5148</v>
      </c>
      <c r="D3346" s="16">
        <v>18.45</v>
      </c>
      <c r="E3346" s="16">
        <v>1458.5</v>
      </c>
    </row>
    <row r="3347" spans="1:5" x14ac:dyDescent="0.3">
      <c r="A3347" s="6" t="s">
        <v>2980</v>
      </c>
      <c r="B3347" s="16" t="s">
        <v>3963</v>
      </c>
      <c r="C3347" s="16" t="s">
        <v>4882</v>
      </c>
      <c r="D3347" s="16">
        <v>19.350000000000001</v>
      </c>
      <c r="E3347" s="16">
        <v>1642.3</v>
      </c>
    </row>
    <row r="3348" spans="1:5" x14ac:dyDescent="0.3">
      <c r="A3348" s="6" t="s">
        <v>2980</v>
      </c>
      <c r="B3348" s="16" t="s">
        <v>3963</v>
      </c>
      <c r="C3348" s="16" t="s">
        <v>5149</v>
      </c>
      <c r="D3348" s="16">
        <v>21.15</v>
      </c>
      <c r="E3348" s="16">
        <v>177.5</v>
      </c>
    </row>
    <row r="3349" spans="1:5" x14ac:dyDescent="0.3">
      <c r="A3349" s="6" t="s">
        <v>3132</v>
      </c>
      <c r="B3349" s="16" t="s">
        <v>1684</v>
      </c>
      <c r="C3349" s="16" t="s">
        <v>5150</v>
      </c>
      <c r="D3349" s="16">
        <v>28.6</v>
      </c>
      <c r="E3349" s="16">
        <v>725.47</v>
      </c>
    </row>
    <row r="3350" spans="1:5" x14ac:dyDescent="0.3">
      <c r="A3350" s="6" t="s">
        <v>3132</v>
      </c>
      <c r="B3350" s="16" t="s">
        <v>501</v>
      </c>
      <c r="C3350" s="16" t="s">
        <v>1683</v>
      </c>
      <c r="D3350" s="16">
        <v>27.31</v>
      </c>
      <c r="E3350" s="16">
        <v>2790.51</v>
      </c>
    </row>
    <row r="3351" spans="1:5" x14ac:dyDescent="0.3">
      <c r="A3351" s="6" t="s">
        <v>3132</v>
      </c>
      <c r="B3351" s="16" t="s">
        <v>501</v>
      </c>
      <c r="C3351" s="16" t="s">
        <v>1297</v>
      </c>
      <c r="D3351" s="16">
        <v>26.18</v>
      </c>
      <c r="E3351" s="16">
        <v>2367.83</v>
      </c>
    </row>
    <row r="3352" spans="1:5" x14ac:dyDescent="0.3">
      <c r="A3352" s="6" t="s">
        <v>3132</v>
      </c>
      <c r="B3352" s="16" t="s">
        <v>493</v>
      </c>
      <c r="C3352" s="16" t="s">
        <v>495</v>
      </c>
      <c r="D3352" s="16">
        <v>26.82</v>
      </c>
      <c r="E3352" s="16">
        <v>1230.1400000000001</v>
      </c>
    </row>
    <row r="3353" spans="1:5" x14ac:dyDescent="0.3">
      <c r="A3353" s="6" t="s">
        <v>3132</v>
      </c>
      <c r="B3353" s="16" t="s">
        <v>1668</v>
      </c>
      <c r="C3353" s="16" t="s">
        <v>1669</v>
      </c>
      <c r="D3353" s="16">
        <v>28.35</v>
      </c>
      <c r="E3353" s="16">
        <v>1033.6300000000001</v>
      </c>
    </row>
    <row r="3354" spans="1:5" x14ac:dyDescent="0.3">
      <c r="A3354" s="6" t="s">
        <v>3134</v>
      </c>
      <c r="B3354" s="16" t="s">
        <v>1686</v>
      </c>
      <c r="C3354" s="16" t="s">
        <v>5151</v>
      </c>
      <c r="D3354" s="16">
        <v>25.47</v>
      </c>
      <c r="E3354" s="16">
        <v>1476.97</v>
      </c>
    </row>
    <row r="3355" spans="1:5" x14ac:dyDescent="0.3">
      <c r="A3355" s="6" t="s">
        <v>3134</v>
      </c>
      <c r="B3355" s="16" t="s">
        <v>1673</v>
      </c>
      <c r="C3355" s="16" t="s">
        <v>5152</v>
      </c>
      <c r="D3355" s="16">
        <v>29.25</v>
      </c>
      <c r="E3355" s="16">
        <v>837.39</v>
      </c>
    </row>
    <row r="3356" spans="1:5" x14ac:dyDescent="0.3">
      <c r="A3356" s="6" t="s">
        <v>3134</v>
      </c>
      <c r="B3356" s="16" t="s">
        <v>493</v>
      </c>
      <c r="C3356" s="16" t="s">
        <v>494</v>
      </c>
      <c r="D3356" s="16">
        <v>27.01</v>
      </c>
      <c r="E3356" s="16">
        <v>1237.46</v>
      </c>
    </row>
    <row r="3357" spans="1:5" x14ac:dyDescent="0.3">
      <c r="A3357" s="6" t="s">
        <v>3134</v>
      </c>
      <c r="B3357" s="16" t="s">
        <v>5153</v>
      </c>
      <c r="C3357" s="16" t="s">
        <v>5154</v>
      </c>
      <c r="D3357" s="16">
        <v>25.14</v>
      </c>
      <c r="E3357" s="16">
        <v>1551.78</v>
      </c>
    </row>
    <row r="3358" spans="1:5" x14ac:dyDescent="0.3">
      <c r="A3358" s="6" t="s">
        <v>3134</v>
      </c>
      <c r="B3358" s="16" t="s">
        <v>1648</v>
      </c>
      <c r="C3358" s="16" t="s">
        <v>5155</v>
      </c>
      <c r="D3358" s="16">
        <v>20.71</v>
      </c>
      <c r="E3358" s="16">
        <v>1106.06</v>
      </c>
    </row>
    <row r="3359" spans="1:5" x14ac:dyDescent="0.3">
      <c r="A3359" s="6" t="s">
        <v>3134</v>
      </c>
      <c r="B3359" s="16" t="s">
        <v>1648</v>
      </c>
      <c r="C3359" s="16" t="s">
        <v>929</v>
      </c>
      <c r="D3359" s="16">
        <v>22.1</v>
      </c>
      <c r="E3359" s="16">
        <v>1151.42</v>
      </c>
    </row>
    <row r="3360" spans="1:5" x14ac:dyDescent="0.3">
      <c r="A3360" s="6" t="s">
        <v>3134</v>
      </c>
      <c r="B3360" s="16" t="s">
        <v>531</v>
      </c>
      <c r="C3360" s="16" t="s">
        <v>1900</v>
      </c>
      <c r="D3360" s="16">
        <v>21.71</v>
      </c>
      <c r="E3360" s="16">
        <v>634.39</v>
      </c>
    </row>
    <row r="3361" spans="1:5" x14ac:dyDescent="0.3">
      <c r="A3361" s="6" t="s">
        <v>3134</v>
      </c>
      <c r="B3361" s="16" t="s">
        <v>1650</v>
      </c>
      <c r="C3361" s="16" t="s">
        <v>5156</v>
      </c>
      <c r="D3361" s="16">
        <v>23.79</v>
      </c>
      <c r="E3361" s="16">
        <v>1269.93</v>
      </c>
    </row>
    <row r="3362" spans="1:5" x14ac:dyDescent="0.3">
      <c r="A3362" s="6" t="s">
        <v>3134</v>
      </c>
      <c r="B3362" s="16" t="s">
        <v>1650</v>
      </c>
      <c r="C3362" s="16" t="s">
        <v>1651</v>
      </c>
      <c r="D3362" s="16">
        <v>22.53</v>
      </c>
      <c r="E3362" s="16">
        <v>1548.56</v>
      </c>
    </row>
    <row r="3363" spans="1:5" x14ac:dyDescent="0.3">
      <c r="A3363" s="6" t="s">
        <v>3134</v>
      </c>
      <c r="B3363" s="16" t="s">
        <v>522</v>
      </c>
      <c r="C3363" s="16" t="s">
        <v>526</v>
      </c>
      <c r="D3363" s="16">
        <v>26.28</v>
      </c>
      <c r="E3363" s="16">
        <v>1057.99</v>
      </c>
    </row>
    <row r="3364" spans="1:5" x14ac:dyDescent="0.3">
      <c r="A3364" s="6" t="s">
        <v>3134</v>
      </c>
      <c r="B3364" s="16" t="s">
        <v>522</v>
      </c>
      <c r="C3364" s="16" t="s">
        <v>3887</v>
      </c>
      <c r="D3364" s="16">
        <v>21.61</v>
      </c>
      <c r="E3364" s="16">
        <v>814.83</v>
      </c>
    </row>
    <row r="3365" spans="1:5" x14ac:dyDescent="0.3">
      <c r="A3365" s="6" t="s">
        <v>3134</v>
      </c>
      <c r="B3365" s="16" t="s">
        <v>515</v>
      </c>
      <c r="C3365" s="16" t="s">
        <v>1297</v>
      </c>
      <c r="D3365" s="16">
        <v>21.85</v>
      </c>
      <c r="E3365" s="16">
        <v>1228.3800000000001</v>
      </c>
    </row>
    <row r="3366" spans="1:5" x14ac:dyDescent="0.3">
      <c r="A3366" s="6" t="s">
        <v>3134</v>
      </c>
      <c r="B3366" s="16" t="s">
        <v>515</v>
      </c>
      <c r="C3366" s="16" t="s">
        <v>519</v>
      </c>
      <c r="D3366" s="16">
        <v>22.15</v>
      </c>
      <c r="E3366" s="16">
        <v>1240.6199999999999</v>
      </c>
    </row>
    <row r="3367" spans="1:5" x14ac:dyDescent="0.3">
      <c r="A3367" s="6" t="s">
        <v>3134</v>
      </c>
      <c r="B3367" s="16" t="s">
        <v>515</v>
      </c>
      <c r="C3367" s="16" t="s">
        <v>495</v>
      </c>
      <c r="D3367" s="16">
        <v>21.95</v>
      </c>
      <c r="E3367" s="16">
        <v>922.82</v>
      </c>
    </row>
    <row r="3368" spans="1:5" x14ac:dyDescent="0.3">
      <c r="A3368" s="6" t="s">
        <v>3134</v>
      </c>
      <c r="B3368" s="16" t="s">
        <v>515</v>
      </c>
      <c r="C3368" s="16" t="s">
        <v>516</v>
      </c>
      <c r="D3368" s="16">
        <v>23.41</v>
      </c>
      <c r="E3368" s="16">
        <v>767.36</v>
      </c>
    </row>
    <row r="3369" spans="1:5" x14ac:dyDescent="0.3">
      <c r="A3369" s="6" t="s">
        <v>3134</v>
      </c>
      <c r="B3369" s="16" t="s">
        <v>5157</v>
      </c>
      <c r="C3369" s="16" t="s">
        <v>5158</v>
      </c>
      <c r="D3369" s="16">
        <v>20.69</v>
      </c>
      <c r="E3369" s="16">
        <v>1026.94</v>
      </c>
    </row>
    <row r="3370" spans="1:5" x14ac:dyDescent="0.3">
      <c r="A3370" s="6" t="s">
        <v>3134</v>
      </c>
      <c r="B3370" s="16" t="s">
        <v>5157</v>
      </c>
      <c r="C3370" s="16" t="s">
        <v>5159</v>
      </c>
      <c r="D3370" s="16">
        <v>19.91</v>
      </c>
      <c r="E3370" s="16">
        <v>1240.8</v>
      </c>
    </row>
    <row r="3371" spans="1:5" x14ac:dyDescent="0.3">
      <c r="A3371" s="6" t="s">
        <v>3134</v>
      </c>
      <c r="B3371" s="16" t="s">
        <v>505</v>
      </c>
      <c r="C3371" s="16" t="s">
        <v>1891</v>
      </c>
      <c r="D3371" s="16">
        <v>22.48</v>
      </c>
      <c r="E3371" s="16">
        <v>609.85</v>
      </c>
    </row>
    <row r="3372" spans="1:5" x14ac:dyDescent="0.3">
      <c r="A3372" s="6" t="s">
        <v>3134</v>
      </c>
      <c r="B3372" s="16" t="s">
        <v>505</v>
      </c>
      <c r="C3372" s="16" t="s">
        <v>5160</v>
      </c>
      <c r="D3372" s="16">
        <v>21.53</v>
      </c>
      <c r="E3372" s="16">
        <v>467.44</v>
      </c>
    </row>
    <row r="3373" spans="1:5" x14ac:dyDescent="0.3">
      <c r="A3373" s="6" t="s">
        <v>3134</v>
      </c>
      <c r="B3373" s="16" t="s">
        <v>505</v>
      </c>
      <c r="C3373" s="16" t="s">
        <v>506</v>
      </c>
      <c r="D3373" s="16">
        <v>20.55</v>
      </c>
      <c r="E3373" s="16">
        <v>930.47</v>
      </c>
    </row>
    <row r="3374" spans="1:5" x14ac:dyDescent="0.3">
      <c r="A3374" s="6" t="s">
        <v>3134</v>
      </c>
      <c r="B3374" s="16" t="s">
        <v>505</v>
      </c>
      <c r="C3374" s="16" t="s">
        <v>1892</v>
      </c>
      <c r="D3374" s="16">
        <v>20.65</v>
      </c>
      <c r="E3374" s="16">
        <v>799.6</v>
      </c>
    </row>
    <row r="3375" spans="1:5" x14ac:dyDescent="0.3">
      <c r="A3375" s="6" t="s">
        <v>3134</v>
      </c>
      <c r="B3375" s="16" t="s">
        <v>502</v>
      </c>
      <c r="C3375" s="16" t="s">
        <v>1683</v>
      </c>
      <c r="D3375" s="16">
        <v>19.170000000000002</v>
      </c>
      <c r="E3375" s="16">
        <v>487.22</v>
      </c>
    </row>
    <row r="3376" spans="1:5" x14ac:dyDescent="0.3">
      <c r="A3376" s="6" t="s">
        <v>3134</v>
      </c>
      <c r="B3376" s="16" t="s">
        <v>502</v>
      </c>
      <c r="C3376" s="16" t="s">
        <v>504</v>
      </c>
      <c r="D3376" s="16">
        <v>21</v>
      </c>
      <c r="E3376" s="16">
        <v>516.27</v>
      </c>
    </row>
    <row r="3377" spans="1:5" x14ac:dyDescent="0.3">
      <c r="A3377" s="6" t="s">
        <v>3134</v>
      </c>
      <c r="B3377" s="16" t="s">
        <v>502</v>
      </c>
      <c r="C3377" s="16" t="s">
        <v>595</v>
      </c>
      <c r="D3377" s="16">
        <v>18.04</v>
      </c>
      <c r="E3377" s="16">
        <v>735.57</v>
      </c>
    </row>
    <row r="3378" spans="1:5" x14ac:dyDescent="0.3">
      <c r="A3378" s="6" t="s">
        <v>3134</v>
      </c>
      <c r="B3378" s="16" t="s">
        <v>502</v>
      </c>
      <c r="C3378" s="16" t="s">
        <v>503</v>
      </c>
      <c r="D3378" s="16">
        <v>18.59</v>
      </c>
      <c r="E3378" s="16">
        <v>866.85</v>
      </c>
    </row>
    <row r="3379" spans="1:5" x14ac:dyDescent="0.3">
      <c r="A3379" s="6" t="s">
        <v>3134</v>
      </c>
      <c r="B3379" s="16" t="s">
        <v>502</v>
      </c>
      <c r="C3379" s="16" t="s">
        <v>534</v>
      </c>
      <c r="D3379" s="16">
        <v>16.579999999999998</v>
      </c>
      <c r="E3379" s="16">
        <v>568.13</v>
      </c>
    </row>
    <row r="3380" spans="1:5" x14ac:dyDescent="0.3">
      <c r="A3380" s="6" t="s">
        <v>3158</v>
      </c>
      <c r="B3380" s="16" t="s">
        <v>502</v>
      </c>
      <c r="C3380" s="16" t="s">
        <v>664</v>
      </c>
      <c r="D3380" s="16">
        <v>17.059999999999999</v>
      </c>
      <c r="E3380" s="16">
        <v>360.32</v>
      </c>
    </row>
    <row r="3381" spans="1:5" x14ac:dyDescent="0.3">
      <c r="A3381" s="6" t="s">
        <v>3158</v>
      </c>
      <c r="B3381" s="16" t="s">
        <v>502</v>
      </c>
      <c r="C3381" s="16" t="s">
        <v>4913</v>
      </c>
      <c r="D3381" s="16">
        <v>18.71</v>
      </c>
      <c r="E3381" s="16">
        <v>230.37</v>
      </c>
    </row>
    <row r="3382" spans="1:5" x14ac:dyDescent="0.3">
      <c r="A3382" s="6" t="s">
        <v>3164</v>
      </c>
      <c r="B3382" s="16" t="s">
        <v>1695</v>
      </c>
      <c r="C3382" s="16" t="s">
        <v>1700</v>
      </c>
      <c r="D3382" s="16">
        <v>27.11</v>
      </c>
      <c r="E3382" s="16">
        <v>542.66999999999996</v>
      </c>
    </row>
    <row r="3383" spans="1:5" x14ac:dyDescent="0.3">
      <c r="A3383" s="6" t="s">
        <v>3164</v>
      </c>
      <c r="B3383" s="16" t="s">
        <v>1668</v>
      </c>
      <c r="C3383" s="16" t="s">
        <v>1669</v>
      </c>
      <c r="D3383" s="16">
        <v>28.35</v>
      </c>
      <c r="E3383" s="16">
        <v>1033.6300000000001</v>
      </c>
    </row>
    <row r="3384" spans="1:5" x14ac:dyDescent="0.3">
      <c r="A3384" s="6" t="s">
        <v>3164</v>
      </c>
      <c r="B3384" s="16" t="s">
        <v>491</v>
      </c>
      <c r="C3384" s="16" t="s">
        <v>5161</v>
      </c>
      <c r="D3384" s="16">
        <v>26.73</v>
      </c>
      <c r="E3384" s="16">
        <v>870.41</v>
      </c>
    </row>
    <row r="3385" spans="1:5" x14ac:dyDescent="0.3">
      <c r="A3385" s="6" t="s">
        <v>3164</v>
      </c>
      <c r="B3385" s="16" t="s">
        <v>1656</v>
      </c>
      <c r="C3385" s="16" t="s">
        <v>5162</v>
      </c>
      <c r="D3385" s="16">
        <v>28.63</v>
      </c>
      <c r="E3385" s="16">
        <v>759.51</v>
      </c>
    </row>
    <row r="3386" spans="1:5" x14ac:dyDescent="0.3">
      <c r="A3386" s="6" t="s">
        <v>3164</v>
      </c>
      <c r="B3386" s="16" t="s">
        <v>1656</v>
      </c>
      <c r="C3386" s="16" t="s">
        <v>1657</v>
      </c>
      <c r="D3386" s="16">
        <v>28.49</v>
      </c>
      <c r="E3386" s="16">
        <v>808.72</v>
      </c>
    </row>
    <row r="3387" spans="1:5" x14ac:dyDescent="0.3">
      <c r="A3387" s="6" t="s">
        <v>3164</v>
      </c>
      <c r="B3387" s="16" t="s">
        <v>531</v>
      </c>
      <c r="C3387" s="16" t="s">
        <v>4918</v>
      </c>
      <c r="D3387" s="16">
        <v>26.98</v>
      </c>
      <c r="E3387" s="16">
        <v>512.58000000000004</v>
      </c>
    </row>
    <row r="3388" spans="1:5" x14ac:dyDescent="0.3">
      <c r="A3388" s="6" t="s">
        <v>3164</v>
      </c>
      <c r="B3388" s="16" t="s">
        <v>531</v>
      </c>
      <c r="C3388" s="16" t="s">
        <v>1900</v>
      </c>
      <c r="D3388" s="16">
        <v>21.71</v>
      </c>
      <c r="E3388" s="16">
        <v>634.39</v>
      </c>
    </row>
    <row r="3389" spans="1:5" x14ac:dyDescent="0.3">
      <c r="A3389" s="6" t="s">
        <v>3164</v>
      </c>
      <c r="B3389" s="16" t="s">
        <v>531</v>
      </c>
      <c r="C3389" s="16" t="s">
        <v>1899</v>
      </c>
      <c r="D3389" s="16">
        <v>24.02</v>
      </c>
      <c r="E3389" s="16">
        <v>758.03</v>
      </c>
    </row>
    <row r="3390" spans="1:5" x14ac:dyDescent="0.3">
      <c r="A3390" s="6" t="s">
        <v>3164</v>
      </c>
      <c r="B3390" s="16" t="s">
        <v>522</v>
      </c>
      <c r="C3390" s="16" t="s">
        <v>528</v>
      </c>
      <c r="D3390" s="16">
        <v>21.53</v>
      </c>
      <c r="E3390" s="16">
        <v>875.32</v>
      </c>
    </row>
    <row r="3391" spans="1:5" x14ac:dyDescent="0.3">
      <c r="A3391" s="6" t="s">
        <v>3164</v>
      </c>
      <c r="B3391" s="16" t="s">
        <v>522</v>
      </c>
      <c r="C3391" s="16" t="s">
        <v>526</v>
      </c>
      <c r="D3391" s="16">
        <v>26.28</v>
      </c>
      <c r="E3391" s="16">
        <v>1057.99</v>
      </c>
    </row>
    <row r="3392" spans="1:5" x14ac:dyDescent="0.3">
      <c r="A3392" s="6" t="s">
        <v>3164</v>
      </c>
      <c r="B3392" s="16" t="s">
        <v>522</v>
      </c>
      <c r="C3392" s="16" t="s">
        <v>4269</v>
      </c>
      <c r="D3392" s="16">
        <v>22.21</v>
      </c>
      <c r="E3392" s="16">
        <v>635.41999999999996</v>
      </c>
    </row>
    <row r="3393" spans="1:5" x14ac:dyDescent="0.3">
      <c r="A3393" s="6" t="s">
        <v>3164</v>
      </c>
      <c r="B3393" s="16" t="s">
        <v>522</v>
      </c>
      <c r="C3393" s="16" t="s">
        <v>3887</v>
      </c>
      <c r="D3393" s="16">
        <v>21.61</v>
      </c>
      <c r="E3393" s="16">
        <v>814.83</v>
      </c>
    </row>
    <row r="3394" spans="1:5" x14ac:dyDescent="0.3">
      <c r="A3394" s="6" t="s">
        <v>3164</v>
      </c>
      <c r="B3394" s="16" t="s">
        <v>522</v>
      </c>
      <c r="C3394" s="16" t="s">
        <v>1633</v>
      </c>
      <c r="D3394" s="16">
        <v>22.9</v>
      </c>
      <c r="E3394" s="16">
        <v>1083.3900000000001</v>
      </c>
    </row>
    <row r="3395" spans="1:5" x14ac:dyDescent="0.3">
      <c r="A3395" s="6" t="s">
        <v>3164</v>
      </c>
      <c r="B3395" s="16" t="s">
        <v>515</v>
      </c>
      <c r="C3395" s="16" t="s">
        <v>516</v>
      </c>
      <c r="D3395" s="16">
        <v>23.41</v>
      </c>
      <c r="E3395" s="16">
        <v>767.36</v>
      </c>
    </row>
    <row r="3396" spans="1:5" x14ac:dyDescent="0.3">
      <c r="A3396" s="6" t="s">
        <v>3164</v>
      </c>
      <c r="B3396" s="16" t="s">
        <v>509</v>
      </c>
      <c r="C3396" s="16" t="s">
        <v>1894</v>
      </c>
      <c r="D3396" s="16">
        <v>23.61</v>
      </c>
      <c r="E3396" s="16">
        <v>1126.8</v>
      </c>
    </row>
    <row r="3397" spans="1:5" x14ac:dyDescent="0.3">
      <c r="A3397" s="6" t="s">
        <v>3164</v>
      </c>
      <c r="B3397" s="16" t="s">
        <v>509</v>
      </c>
      <c r="C3397" s="16" t="s">
        <v>513</v>
      </c>
      <c r="D3397" s="16">
        <v>25.06</v>
      </c>
      <c r="E3397" s="16">
        <v>1105.83</v>
      </c>
    </row>
    <row r="3398" spans="1:5" x14ac:dyDescent="0.3">
      <c r="A3398" s="6" t="s">
        <v>3164</v>
      </c>
      <c r="B3398" s="16" t="s">
        <v>509</v>
      </c>
      <c r="C3398" s="16" t="s">
        <v>514</v>
      </c>
      <c r="D3398" s="16">
        <v>24.4</v>
      </c>
      <c r="E3398" s="16">
        <v>868.19</v>
      </c>
    </row>
    <row r="3399" spans="1:5" x14ac:dyDescent="0.3">
      <c r="A3399" s="6" t="s">
        <v>3164</v>
      </c>
      <c r="B3399" s="16" t="s">
        <v>509</v>
      </c>
      <c r="C3399" s="16" t="s">
        <v>511</v>
      </c>
      <c r="D3399" s="16">
        <v>23.71</v>
      </c>
      <c r="E3399" s="16">
        <v>989.34</v>
      </c>
    </row>
    <row r="3400" spans="1:5" x14ac:dyDescent="0.3">
      <c r="A3400" s="6" t="s">
        <v>3164</v>
      </c>
      <c r="B3400" s="16" t="s">
        <v>509</v>
      </c>
      <c r="C3400" s="16" t="s">
        <v>510</v>
      </c>
      <c r="D3400" s="16">
        <v>24.15</v>
      </c>
      <c r="E3400" s="16">
        <v>735.73</v>
      </c>
    </row>
    <row r="3401" spans="1:5" x14ac:dyDescent="0.3">
      <c r="A3401" s="6" t="s">
        <v>3164</v>
      </c>
      <c r="B3401" s="16" t="s">
        <v>509</v>
      </c>
      <c r="C3401" s="16" t="s">
        <v>535</v>
      </c>
      <c r="D3401" s="16">
        <v>23.62</v>
      </c>
      <c r="E3401" s="16">
        <v>734.75</v>
      </c>
    </row>
    <row r="3402" spans="1:5" x14ac:dyDescent="0.3">
      <c r="A3402" s="6" t="s">
        <v>3164</v>
      </c>
      <c r="B3402" s="16" t="s">
        <v>1895</v>
      </c>
      <c r="C3402" s="16" t="s">
        <v>1897</v>
      </c>
      <c r="D3402" s="16">
        <v>21.88</v>
      </c>
      <c r="E3402" s="16">
        <v>957.84</v>
      </c>
    </row>
    <row r="3403" spans="1:5" x14ac:dyDescent="0.3">
      <c r="A3403" s="6" t="s">
        <v>3164</v>
      </c>
      <c r="B3403" s="16" t="s">
        <v>1895</v>
      </c>
      <c r="C3403" s="16" t="s">
        <v>1896</v>
      </c>
      <c r="D3403" s="16">
        <v>23.74</v>
      </c>
      <c r="E3403" s="16">
        <v>1005.38</v>
      </c>
    </row>
    <row r="3404" spans="1:5" x14ac:dyDescent="0.3">
      <c r="A3404" s="6" t="s">
        <v>3164</v>
      </c>
      <c r="B3404" s="16" t="s">
        <v>4908</v>
      </c>
      <c r="C3404" s="16" t="s">
        <v>4921</v>
      </c>
      <c r="D3404" s="16">
        <v>22.68</v>
      </c>
      <c r="E3404" s="16">
        <v>531.98</v>
      </c>
    </row>
    <row r="3405" spans="1:5" x14ac:dyDescent="0.3">
      <c r="A3405" s="6" t="s">
        <v>3164</v>
      </c>
      <c r="B3405" s="16" t="s">
        <v>1888</v>
      </c>
      <c r="C3405" s="16" t="s">
        <v>1890</v>
      </c>
      <c r="D3405" s="16">
        <v>23.29</v>
      </c>
      <c r="E3405" s="16">
        <v>461.9</v>
      </c>
    </row>
    <row r="3406" spans="1:5" x14ac:dyDescent="0.3">
      <c r="A3406" s="6" t="s">
        <v>3164</v>
      </c>
      <c r="B3406" s="16" t="s">
        <v>1888</v>
      </c>
      <c r="C3406" s="16" t="s">
        <v>495</v>
      </c>
      <c r="D3406" s="16">
        <v>22.18</v>
      </c>
      <c r="E3406" s="16">
        <v>402.78</v>
      </c>
    </row>
    <row r="3407" spans="1:5" x14ac:dyDescent="0.3">
      <c r="A3407" s="6" t="s">
        <v>3164</v>
      </c>
      <c r="B3407" s="16" t="s">
        <v>1888</v>
      </c>
      <c r="C3407" s="16" t="s">
        <v>5163</v>
      </c>
      <c r="D3407" s="16">
        <v>21.78</v>
      </c>
      <c r="E3407" s="16">
        <v>429.42</v>
      </c>
    </row>
    <row r="3408" spans="1:5" x14ac:dyDescent="0.3">
      <c r="A3408" s="6" t="s">
        <v>3164</v>
      </c>
      <c r="B3408" s="16" t="s">
        <v>505</v>
      </c>
      <c r="C3408" s="16" t="s">
        <v>1891</v>
      </c>
      <c r="D3408" s="16">
        <v>22.48</v>
      </c>
      <c r="E3408" s="16">
        <v>609.85</v>
      </c>
    </row>
    <row r="3409" spans="1:5" x14ac:dyDescent="0.3">
      <c r="A3409" s="6" t="s">
        <v>3164</v>
      </c>
      <c r="B3409" s="16" t="s">
        <v>505</v>
      </c>
      <c r="C3409" s="16" t="s">
        <v>506</v>
      </c>
      <c r="D3409" s="16">
        <v>20.55</v>
      </c>
      <c r="E3409" s="16">
        <v>930.47</v>
      </c>
    </row>
    <row r="3410" spans="1:5" x14ac:dyDescent="0.3">
      <c r="A3410" s="6" t="s">
        <v>3164</v>
      </c>
      <c r="B3410" s="16" t="s">
        <v>505</v>
      </c>
      <c r="C3410" s="16" t="s">
        <v>1893</v>
      </c>
      <c r="D3410" s="16">
        <v>22.64</v>
      </c>
      <c r="E3410" s="16">
        <v>737.27</v>
      </c>
    </row>
    <row r="3411" spans="1:5" x14ac:dyDescent="0.3">
      <c r="A3411" s="6" t="s">
        <v>3164</v>
      </c>
      <c r="B3411" s="16" t="s">
        <v>502</v>
      </c>
      <c r="C3411" s="16" t="s">
        <v>1683</v>
      </c>
      <c r="D3411" s="16">
        <v>19.170000000000002</v>
      </c>
      <c r="E3411" s="16">
        <v>487.22</v>
      </c>
    </row>
    <row r="3412" spans="1:5" x14ac:dyDescent="0.3">
      <c r="A3412" s="6" t="s">
        <v>3164</v>
      </c>
      <c r="B3412" s="16" t="s">
        <v>502</v>
      </c>
      <c r="C3412" s="16" t="s">
        <v>504</v>
      </c>
      <c r="D3412" s="16">
        <v>21</v>
      </c>
      <c r="E3412" s="16">
        <v>516.27</v>
      </c>
    </row>
    <row r="3413" spans="1:5" x14ac:dyDescent="0.3">
      <c r="A3413" s="6" t="s">
        <v>3164</v>
      </c>
      <c r="B3413" s="16" t="s">
        <v>502</v>
      </c>
      <c r="C3413" s="16" t="s">
        <v>595</v>
      </c>
      <c r="D3413" s="16">
        <v>18.04</v>
      </c>
      <c r="E3413" s="16">
        <v>735.57</v>
      </c>
    </row>
    <row r="3414" spans="1:5" x14ac:dyDescent="0.3">
      <c r="A3414" s="6" t="s">
        <v>3164</v>
      </c>
      <c r="B3414" s="16" t="s">
        <v>502</v>
      </c>
      <c r="C3414" s="16" t="s">
        <v>503</v>
      </c>
      <c r="D3414" s="16">
        <v>18.59</v>
      </c>
      <c r="E3414" s="16">
        <v>866.85</v>
      </c>
    </row>
    <row r="3415" spans="1:5" x14ac:dyDescent="0.3">
      <c r="A3415" s="6" t="s">
        <v>3522</v>
      </c>
      <c r="B3415" s="16" t="s">
        <v>3931</v>
      </c>
      <c r="C3415" s="16" t="s">
        <v>4478</v>
      </c>
      <c r="D3415" s="16">
        <v>23.16</v>
      </c>
      <c r="E3415" s="16">
        <v>2132.56</v>
      </c>
    </row>
    <row r="3416" spans="1:5" x14ac:dyDescent="0.3">
      <c r="A3416" s="6" t="s">
        <v>5134</v>
      </c>
      <c r="B3416" s="16" t="s">
        <v>1082</v>
      </c>
      <c r="C3416" s="16" t="s">
        <v>1270</v>
      </c>
      <c r="D3416" s="16">
        <v>27.26</v>
      </c>
      <c r="E3416" s="16">
        <v>1954.73</v>
      </c>
    </row>
    <row r="3417" spans="1:5" x14ac:dyDescent="0.3">
      <c r="A3417" s="6" t="s">
        <v>5134</v>
      </c>
      <c r="B3417" s="16" t="s">
        <v>1371</v>
      </c>
      <c r="C3417" s="16" t="s">
        <v>1373</v>
      </c>
      <c r="D3417" s="16">
        <v>26.66</v>
      </c>
      <c r="E3417" s="16">
        <v>1383.02</v>
      </c>
    </row>
    <row r="3418" spans="1:5" x14ac:dyDescent="0.3">
      <c r="A3418" s="6" t="s">
        <v>5134</v>
      </c>
      <c r="B3418" s="16" t="s">
        <v>1371</v>
      </c>
      <c r="C3418" s="16" t="s">
        <v>5164</v>
      </c>
      <c r="D3418" s="16">
        <v>26.35</v>
      </c>
      <c r="E3418" s="16">
        <v>1611.54</v>
      </c>
    </row>
    <row r="3419" spans="1:5" x14ac:dyDescent="0.3">
      <c r="A3419" s="6" t="s">
        <v>5134</v>
      </c>
      <c r="B3419" s="16" t="s">
        <v>1367</v>
      </c>
      <c r="C3419" s="16" t="s">
        <v>1369</v>
      </c>
      <c r="D3419" s="16">
        <v>24.52</v>
      </c>
      <c r="E3419" s="16">
        <v>1569.52</v>
      </c>
    </row>
    <row r="3420" spans="1:5" x14ac:dyDescent="0.3">
      <c r="A3420" s="6" t="s">
        <v>5134</v>
      </c>
      <c r="B3420" s="16" t="s">
        <v>1367</v>
      </c>
      <c r="C3420" s="16" t="s">
        <v>5165</v>
      </c>
      <c r="D3420" s="16">
        <v>23.12</v>
      </c>
      <c r="E3420" s="16">
        <v>1768.42</v>
      </c>
    </row>
    <row r="3421" spans="1:5" x14ac:dyDescent="0.3">
      <c r="A3421" s="6" t="s">
        <v>5134</v>
      </c>
      <c r="B3421" s="16" t="s">
        <v>1367</v>
      </c>
      <c r="C3421" s="16" t="s">
        <v>5128</v>
      </c>
      <c r="D3421" s="16">
        <v>24.12</v>
      </c>
      <c r="E3421" s="16">
        <v>1675.82</v>
      </c>
    </row>
    <row r="3422" spans="1:5" x14ac:dyDescent="0.3">
      <c r="A3422" s="6" t="s">
        <v>5134</v>
      </c>
      <c r="B3422" s="16" t="s">
        <v>4799</v>
      </c>
      <c r="C3422" s="16" t="s">
        <v>5166</v>
      </c>
      <c r="D3422" s="16">
        <v>25.72</v>
      </c>
      <c r="E3422" s="16">
        <v>1831.91</v>
      </c>
    </row>
    <row r="3423" spans="1:5" x14ac:dyDescent="0.3">
      <c r="A3423" s="6" t="s">
        <v>5134</v>
      </c>
      <c r="B3423" s="16" t="s">
        <v>4799</v>
      </c>
      <c r="C3423" s="16" t="s">
        <v>4801</v>
      </c>
      <c r="D3423" s="16">
        <v>24.96</v>
      </c>
      <c r="E3423" s="16">
        <v>1745.31</v>
      </c>
    </row>
    <row r="3424" spans="1:5" x14ac:dyDescent="0.3">
      <c r="A3424" s="6" t="s">
        <v>5134</v>
      </c>
      <c r="B3424" s="16" t="s">
        <v>4799</v>
      </c>
      <c r="C3424" s="16" t="s">
        <v>4800</v>
      </c>
      <c r="D3424" s="16">
        <v>23.65</v>
      </c>
      <c r="E3424" s="16">
        <v>1512.78</v>
      </c>
    </row>
    <row r="3425" spans="1:5" x14ac:dyDescent="0.3">
      <c r="A3425" s="6" t="s">
        <v>5134</v>
      </c>
      <c r="B3425" s="16" t="s">
        <v>4795</v>
      </c>
      <c r="C3425" s="16" t="s">
        <v>4796</v>
      </c>
      <c r="D3425" s="16">
        <v>25.78</v>
      </c>
      <c r="E3425" s="16">
        <v>2031.54</v>
      </c>
    </row>
    <row r="3426" spans="1:5" x14ac:dyDescent="0.3">
      <c r="A3426" s="6" t="s">
        <v>5134</v>
      </c>
      <c r="B3426" s="16" t="s">
        <v>5078</v>
      </c>
      <c r="C3426" s="16" t="s">
        <v>5081</v>
      </c>
      <c r="D3426" s="16">
        <v>25.59</v>
      </c>
      <c r="E3426" s="16">
        <v>2367.15</v>
      </c>
    </row>
    <row r="3427" spans="1:5" x14ac:dyDescent="0.3">
      <c r="A3427" s="6" t="s">
        <v>5134</v>
      </c>
      <c r="B3427" s="16" t="s">
        <v>5078</v>
      </c>
      <c r="C3427" s="16" t="s">
        <v>5167</v>
      </c>
      <c r="D3427" s="16">
        <v>25.09</v>
      </c>
      <c r="E3427" s="16">
        <v>2019.09</v>
      </c>
    </row>
    <row r="3428" spans="1:5" x14ac:dyDescent="0.3">
      <c r="A3428" s="6" t="s">
        <v>5134</v>
      </c>
      <c r="B3428" s="16" t="s">
        <v>5078</v>
      </c>
      <c r="C3428" s="16" t="s">
        <v>5168</v>
      </c>
      <c r="D3428" s="16">
        <v>26.27</v>
      </c>
      <c r="E3428" s="16">
        <v>1599.26</v>
      </c>
    </row>
    <row r="3429" spans="1:5" x14ac:dyDescent="0.3">
      <c r="A3429" s="6" t="s">
        <v>5134</v>
      </c>
      <c r="B3429" s="16" t="s">
        <v>935</v>
      </c>
      <c r="C3429" s="16" t="s">
        <v>4551</v>
      </c>
      <c r="D3429" s="16">
        <v>26.32</v>
      </c>
      <c r="E3429" s="16">
        <v>1327.04</v>
      </c>
    </row>
    <row r="3430" spans="1:5" x14ac:dyDescent="0.3">
      <c r="A3430" s="6" t="s">
        <v>5134</v>
      </c>
      <c r="B3430" s="16" t="s">
        <v>935</v>
      </c>
      <c r="C3430" s="16" t="s">
        <v>4550</v>
      </c>
      <c r="D3430" s="16">
        <v>26.62</v>
      </c>
      <c r="E3430" s="16">
        <v>1101.75</v>
      </c>
    </row>
    <row r="3431" spans="1:5" x14ac:dyDescent="0.3">
      <c r="A3431" s="6" t="s">
        <v>5134</v>
      </c>
      <c r="B3431" s="16" t="s">
        <v>935</v>
      </c>
      <c r="C3431" s="16" t="s">
        <v>4794</v>
      </c>
      <c r="D3431" s="16">
        <v>26.53</v>
      </c>
      <c r="E3431" s="16">
        <v>1339.54</v>
      </c>
    </row>
    <row r="3432" spans="1:5" x14ac:dyDescent="0.3">
      <c r="A3432" s="6" t="s">
        <v>5134</v>
      </c>
      <c r="B3432" s="16" t="s">
        <v>935</v>
      </c>
      <c r="C3432" s="16" t="s">
        <v>4548</v>
      </c>
      <c r="D3432" s="16">
        <v>23.93</v>
      </c>
      <c r="E3432" s="16">
        <v>2011.58</v>
      </c>
    </row>
    <row r="3433" spans="1:5" x14ac:dyDescent="0.3">
      <c r="A3433" s="6" t="s">
        <v>5134</v>
      </c>
      <c r="B3433" s="16" t="s">
        <v>935</v>
      </c>
      <c r="C3433" s="16" t="s">
        <v>4549</v>
      </c>
      <c r="D3433" s="16">
        <v>27.13</v>
      </c>
      <c r="E3433" s="16">
        <v>2296.75</v>
      </c>
    </row>
    <row r="3434" spans="1:5" x14ac:dyDescent="0.3">
      <c r="A3434" s="6" t="s">
        <v>5134</v>
      </c>
      <c r="B3434" s="16" t="s">
        <v>935</v>
      </c>
      <c r="C3434" s="16" t="s">
        <v>1359</v>
      </c>
      <c r="D3434" s="16">
        <v>22.22</v>
      </c>
      <c r="E3434" s="16">
        <v>1349.8</v>
      </c>
    </row>
    <row r="3435" spans="1:5" x14ac:dyDescent="0.3">
      <c r="A3435" s="6" t="s">
        <v>5134</v>
      </c>
      <c r="B3435" s="16" t="s">
        <v>935</v>
      </c>
      <c r="C3435" s="16" t="s">
        <v>1357</v>
      </c>
      <c r="D3435" s="16">
        <v>24.58</v>
      </c>
      <c r="E3435" s="16">
        <v>1142.97</v>
      </c>
    </row>
    <row r="3436" spans="1:5" x14ac:dyDescent="0.3">
      <c r="A3436" s="6" t="s">
        <v>5134</v>
      </c>
      <c r="B3436" s="16" t="s">
        <v>935</v>
      </c>
      <c r="C3436" s="16" t="s">
        <v>4520</v>
      </c>
      <c r="D3436" s="16">
        <v>24.45</v>
      </c>
      <c r="E3436" s="16">
        <v>1742.16</v>
      </c>
    </row>
    <row r="3437" spans="1:5" x14ac:dyDescent="0.3">
      <c r="A3437" s="6" t="s">
        <v>5134</v>
      </c>
      <c r="B3437" s="16" t="s">
        <v>935</v>
      </c>
      <c r="C3437" s="16" t="s">
        <v>942</v>
      </c>
      <c r="D3437" s="16">
        <v>20.190000000000001</v>
      </c>
      <c r="E3437" s="16">
        <v>644.84</v>
      </c>
    </row>
    <row r="3438" spans="1:5" x14ac:dyDescent="0.3">
      <c r="A3438" s="6" t="s">
        <v>5134</v>
      </c>
      <c r="B3438" s="16" t="s">
        <v>935</v>
      </c>
      <c r="C3438" s="16" t="s">
        <v>1018</v>
      </c>
      <c r="D3438" s="16">
        <v>23.65</v>
      </c>
      <c r="E3438" s="16">
        <v>664.4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Category Info &amp; Citations</vt:lpstr>
      <vt:lpstr>Special</vt:lpstr>
      <vt:lpstr>Genus List</vt:lpstr>
      <vt:lpstr>All Frogs</vt:lpstr>
      <vt:lpstr>Katy_Locations</vt:lpstr>
      <vt:lpstr>Katy_Temp Calculations</vt:lpstr>
      <vt:lpstr>Katy_Rainfall Calculations</vt:lpstr>
      <vt:lpstr>Frogs w Full Dev. Style</vt:lpstr>
      <vt:lpstr>Full_Locations</vt:lpstr>
      <vt:lpstr>Full_Temp Calculations</vt:lpstr>
      <vt:lpstr>Full_Rainfall Calculations</vt:lpstr>
      <vt:lpstr>Not Updated_Locations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Sky Schellenberger</cp:lastModifiedBy>
  <dcterms:created xsi:type="dcterms:W3CDTF">2015-06-05T18:17:20Z</dcterms:created>
  <dcterms:modified xsi:type="dcterms:W3CDTF">2024-11-28T23:15:47Z</dcterms:modified>
</cp:coreProperties>
</file>