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codeName="ThisWorkbook"/>
  <mc:AlternateContent xmlns:mc="http://schemas.openxmlformats.org/markup-compatibility/2006">
    <mc:Choice Requires="x15">
      <x15ac:absPath xmlns:x15ac="http://schemas.microsoft.com/office/spreadsheetml/2010/11/ac" url="/Users/harperhe/Documents/"/>
    </mc:Choice>
  </mc:AlternateContent>
  <xr:revisionPtr revIDLastSave="0" documentId="13_ncr:1_{69E9177B-CF2F-D442-A1F4-4B76FECDB6BA}" xr6:coauthVersionLast="44" xr6:coauthVersionMax="44" xr10:uidLastSave="{00000000-0000-0000-0000-000000000000}"/>
  <bookViews>
    <workbookView xWindow="1020" yWindow="1360" windowWidth="24580" windowHeight="12460" tabRatio="838" activeTab="1" xr2:uid="{00000000-000D-0000-FFFF-FFFF00000000}"/>
  </bookViews>
  <sheets>
    <sheet name="Instructions" sheetId="10" r:id="rId1"/>
    <sheet name="Exercise" sheetId="4" r:id="rId2"/>
    <sheet name="Internal Data" sheetId="1" r:id="rId3"/>
    <sheet name="Market Data" sheetId="6" r:id="rId4"/>
    <sheet name="Lookup" sheetId="2" r:id="rId5"/>
    <sheet name="Internal Data for Exercise" sheetId="11" r:id="rId6"/>
    <sheet name="Lookup for Exercise" sheetId="12" r:id="rId7"/>
    <sheet name="Charts &amp; Graphs" sheetId="14" r:id="rId8"/>
    <sheet name="Internal Data Pivot" sheetId="18" r:id="rId9"/>
    <sheet name="MKT Data Pivot" sheetId="19" r:id="rId10"/>
  </sheets>
  <definedNames>
    <definedName name="_xlnm._FilterDatabase" localSheetId="2" hidden="1">'Internal Data'!$A$1:$N$1</definedName>
    <definedName name="_xlnm._FilterDatabase" localSheetId="5" hidden="1">'Internal Data for Exercise'!$A$1:$R$387</definedName>
    <definedName name="_xlnm._FilterDatabase" localSheetId="4" hidden="1">Lookup!$A$1:$C$380</definedName>
    <definedName name="_xlnm._FilterDatabase" localSheetId="6" hidden="1">'Lookup for Exercise'!$A$1:$B$380</definedName>
    <definedName name="_xlnm._FilterDatabase" localSheetId="3" hidden="1">'Market Data'!$A$1:$O$449</definedName>
    <definedName name="Product_Category">'Lookup for Exercise'!$A:$A</definedName>
    <definedName name="Product_Type">'Lookup for Exercise'!$B:$B</definedName>
  </definedNames>
  <calcPr calcId="191029"/>
  <pivotCaches>
    <pivotCache cacheId="20" r:id="rId11"/>
    <pivotCache cacheId="21" r:id="rId12"/>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92" i="11" l="1"/>
  <c r="B93" i="11"/>
  <c r="B94" i="11"/>
  <c r="B95" i="11"/>
  <c r="B96" i="11"/>
  <c r="B97" i="11"/>
  <c r="B98" i="11"/>
  <c r="B99" i="11"/>
  <c r="B100" i="11"/>
  <c r="B101" i="11"/>
  <c r="B102" i="11"/>
  <c r="I111" i="14" l="1"/>
  <c r="H111" i="14"/>
  <c r="G111" i="14"/>
  <c r="F111" i="14"/>
  <c r="E111" i="14"/>
  <c r="D111" i="14"/>
  <c r="C111" i="14"/>
  <c r="I109" i="14"/>
  <c r="H109" i="14"/>
  <c r="G109" i="14"/>
  <c r="F109" i="14"/>
  <c r="E109" i="14"/>
  <c r="D109" i="14"/>
  <c r="C109" i="14"/>
  <c r="I103" i="14"/>
  <c r="H103" i="14"/>
  <c r="G103" i="14"/>
  <c r="F103" i="14"/>
  <c r="E103" i="14"/>
  <c r="D103" i="14"/>
  <c r="C103" i="14"/>
  <c r="I101" i="14"/>
  <c r="H101" i="14"/>
  <c r="G101" i="14"/>
  <c r="F101" i="14"/>
  <c r="E101" i="14"/>
  <c r="D101" i="14"/>
  <c r="C101" i="14"/>
  <c r="C105" i="14" l="1"/>
  <c r="G105" i="14"/>
  <c r="E113" i="14"/>
  <c r="I113" i="14"/>
  <c r="F105" i="14"/>
  <c r="D113" i="14"/>
  <c r="H113" i="14"/>
  <c r="D104" i="14"/>
  <c r="H104" i="14"/>
  <c r="F112" i="14"/>
  <c r="I102" i="14"/>
  <c r="G110" i="14"/>
  <c r="I112" i="14"/>
  <c r="D105" i="14"/>
  <c r="E105" i="14"/>
  <c r="I105" i="14"/>
  <c r="F104" i="14"/>
  <c r="C113" i="14"/>
  <c r="G113" i="14"/>
  <c r="E112" i="14"/>
  <c r="H105" i="14"/>
  <c r="G104" i="14"/>
  <c r="G112" i="14"/>
  <c r="D112" i="14"/>
  <c r="H112" i="14"/>
  <c r="E104" i="14"/>
  <c r="I104" i="14"/>
  <c r="G102" i="14"/>
  <c r="D110" i="14"/>
  <c r="H110" i="14"/>
  <c r="D102" i="14"/>
  <c r="H102" i="14"/>
  <c r="E110" i="14"/>
  <c r="I110" i="14"/>
  <c r="E102" i="14"/>
  <c r="F110" i="14"/>
  <c r="F113" i="14"/>
  <c r="F102" i="14"/>
  <c r="P2" i="11"/>
  <c r="D30" i="4"/>
  <c r="E30" i="4"/>
  <c r="F30" i="4"/>
  <c r="G30" i="4"/>
  <c r="H30" i="4"/>
  <c r="I30" i="4"/>
  <c r="C30" i="4"/>
  <c r="D28" i="4"/>
  <c r="E28" i="4"/>
  <c r="F28" i="4"/>
  <c r="G28" i="4"/>
  <c r="H28" i="4"/>
  <c r="I28" i="4"/>
  <c r="C28" i="4"/>
  <c r="C20" i="4"/>
  <c r="D22" i="4"/>
  <c r="E22" i="4"/>
  <c r="F22" i="4"/>
  <c r="G22" i="4"/>
  <c r="H22" i="4"/>
  <c r="I22" i="4"/>
  <c r="C22" i="4"/>
  <c r="D20" i="4"/>
  <c r="E20" i="4"/>
  <c r="F20" i="4"/>
  <c r="G20" i="4"/>
  <c r="H20" i="4"/>
  <c r="I20" i="4"/>
  <c r="E114" i="14" l="1"/>
  <c r="D106" i="14"/>
  <c r="G106" i="14"/>
  <c r="H106" i="14"/>
  <c r="I114" i="14"/>
  <c r="F114" i="14"/>
  <c r="D114" i="14"/>
  <c r="H114" i="14"/>
  <c r="F106" i="14"/>
  <c r="I106" i="14"/>
  <c r="E106" i="14"/>
  <c r="G114" i="14"/>
  <c r="B3" i="11"/>
  <c r="B2" i="11"/>
  <c r="B4" i="11"/>
  <c r="B5" i="11"/>
  <c r="B6" i="11"/>
  <c r="B7"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103" i="11"/>
  <c r="B104" i="11"/>
  <c r="B105" i="11"/>
  <c r="B106" i="11"/>
  <c r="B107" i="11"/>
  <c r="B108" i="11"/>
  <c r="B109" i="11"/>
  <c r="B110" i="11"/>
  <c r="B111" i="11"/>
  <c r="B112" i="11"/>
  <c r="B113" i="11"/>
  <c r="B114" i="11"/>
  <c r="B115" i="11"/>
  <c r="B116" i="11"/>
  <c r="B117" i="11"/>
  <c r="B118" i="11"/>
  <c r="B119" i="11"/>
  <c r="B120" i="11"/>
  <c r="B121" i="11"/>
  <c r="B122" i="11"/>
  <c r="B123" i="11"/>
  <c r="B124" i="11"/>
  <c r="B125" i="11"/>
  <c r="B126" i="11"/>
  <c r="B127" i="11"/>
  <c r="B128" i="11"/>
  <c r="B129" i="11"/>
  <c r="B130" i="11"/>
  <c r="B131" i="11"/>
  <c r="B132" i="11"/>
  <c r="B133" i="11"/>
  <c r="B134" i="11"/>
  <c r="B135" i="11"/>
  <c r="B136" i="11"/>
  <c r="B137" i="11"/>
  <c r="B138" i="11"/>
  <c r="B139" i="11"/>
  <c r="B140" i="11"/>
  <c r="B141" i="11"/>
  <c r="B142" i="11"/>
  <c r="B143" i="11"/>
  <c r="B144" i="11"/>
  <c r="B145" i="11"/>
  <c r="B146" i="11"/>
  <c r="B147" i="11"/>
  <c r="B148" i="11"/>
  <c r="B149" i="11"/>
  <c r="B150" i="11"/>
  <c r="B151" i="11"/>
  <c r="B152" i="11"/>
  <c r="B153" i="11"/>
  <c r="B154" i="11"/>
  <c r="B155" i="11"/>
  <c r="B156" i="11"/>
  <c r="B157" i="11"/>
  <c r="B158" i="11"/>
  <c r="B159" i="11"/>
  <c r="B160" i="11"/>
  <c r="B161" i="11"/>
  <c r="B162" i="11"/>
  <c r="B163" i="11"/>
  <c r="B164" i="11"/>
  <c r="B165" i="11"/>
  <c r="B166" i="11"/>
  <c r="B167" i="11"/>
  <c r="B168" i="11"/>
  <c r="B169" i="11"/>
  <c r="B170" i="11"/>
  <c r="B171" i="11"/>
  <c r="B172" i="11"/>
  <c r="B173" i="11"/>
  <c r="B174" i="11"/>
  <c r="B175" i="11"/>
  <c r="B176" i="11"/>
  <c r="B177" i="11"/>
  <c r="B178" i="11"/>
  <c r="B179" i="11"/>
  <c r="B180" i="11"/>
  <c r="B181" i="11"/>
  <c r="B182" i="11"/>
  <c r="B183" i="11"/>
  <c r="B184" i="11"/>
  <c r="B185" i="11"/>
  <c r="B186" i="11"/>
  <c r="B187" i="11"/>
  <c r="B188" i="11"/>
  <c r="B189" i="11"/>
  <c r="B190" i="11"/>
  <c r="B191" i="11"/>
  <c r="B192" i="11"/>
  <c r="B193" i="11"/>
  <c r="B194" i="11"/>
  <c r="B195" i="11"/>
  <c r="B196" i="11"/>
  <c r="B197" i="11"/>
  <c r="B198" i="11"/>
  <c r="B199" i="11"/>
  <c r="B200" i="11"/>
  <c r="B201" i="11"/>
  <c r="B202" i="11"/>
  <c r="B203" i="11"/>
  <c r="B204" i="11"/>
  <c r="B205" i="11"/>
  <c r="B206" i="11"/>
  <c r="B207" i="11"/>
  <c r="B208" i="11"/>
  <c r="B209" i="11"/>
  <c r="B210" i="11"/>
  <c r="B211" i="11"/>
  <c r="B212" i="11"/>
  <c r="B213" i="11"/>
  <c r="B214" i="11"/>
  <c r="B215" i="11"/>
  <c r="B216" i="11"/>
  <c r="B217" i="11"/>
  <c r="B218" i="11"/>
  <c r="B219" i="11"/>
  <c r="B220" i="11"/>
  <c r="B221" i="11"/>
  <c r="B222" i="11"/>
  <c r="B223" i="11"/>
  <c r="B224" i="11"/>
  <c r="B225" i="11"/>
  <c r="B226" i="11"/>
  <c r="B227" i="11"/>
  <c r="B228" i="11"/>
  <c r="B229" i="11"/>
  <c r="B230" i="11"/>
  <c r="B231" i="11"/>
  <c r="B232" i="11"/>
  <c r="B233" i="11"/>
  <c r="B234" i="11"/>
  <c r="B235" i="11"/>
  <c r="B236" i="11"/>
  <c r="B237" i="11"/>
  <c r="B238" i="11"/>
  <c r="B239" i="11"/>
  <c r="B240" i="11"/>
  <c r="B241" i="11"/>
  <c r="B242" i="11"/>
  <c r="B243" i="11"/>
  <c r="B244" i="11"/>
  <c r="B245" i="11"/>
  <c r="B246" i="11"/>
  <c r="B247" i="11"/>
  <c r="B248" i="11"/>
  <c r="B249" i="11"/>
  <c r="B250" i="11"/>
  <c r="B251" i="11"/>
  <c r="B252" i="11"/>
  <c r="B253" i="11"/>
  <c r="B254" i="11"/>
  <c r="B255" i="11"/>
  <c r="B256" i="11"/>
  <c r="B257" i="11"/>
  <c r="B258" i="11"/>
  <c r="B259" i="11"/>
  <c r="B260" i="11"/>
  <c r="B261" i="11"/>
  <c r="B262" i="11"/>
  <c r="B263" i="11"/>
  <c r="B264" i="11"/>
  <c r="B265" i="11"/>
  <c r="B266" i="11"/>
  <c r="B267" i="11"/>
  <c r="B268" i="11"/>
  <c r="B269" i="11"/>
  <c r="B270" i="11"/>
  <c r="B271" i="11"/>
  <c r="B272" i="11"/>
  <c r="B273" i="11"/>
  <c r="B274" i="11"/>
  <c r="B275" i="11"/>
  <c r="B276" i="11"/>
  <c r="B277" i="11"/>
  <c r="B278" i="11"/>
  <c r="B279" i="11"/>
  <c r="B280" i="11"/>
  <c r="B281" i="11"/>
  <c r="B282" i="11"/>
  <c r="B283" i="11"/>
  <c r="B284" i="11"/>
  <c r="B285" i="11"/>
  <c r="B286" i="11"/>
  <c r="B287" i="11"/>
  <c r="B288" i="11"/>
  <c r="B289" i="11"/>
  <c r="B290" i="11"/>
  <c r="B291" i="11"/>
  <c r="B292" i="11"/>
  <c r="B293" i="11"/>
  <c r="B294" i="11"/>
  <c r="B295" i="11"/>
  <c r="B296" i="11"/>
  <c r="B297" i="11"/>
  <c r="B298" i="11"/>
  <c r="B299" i="11"/>
  <c r="B300" i="11"/>
  <c r="B301" i="11"/>
  <c r="B302" i="11"/>
  <c r="B303" i="11"/>
  <c r="B304" i="11"/>
  <c r="B305" i="11"/>
  <c r="B306" i="11"/>
  <c r="B307" i="11"/>
  <c r="B308" i="11"/>
  <c r="B309" i="11"/>
  <c r="B310" i="11"/>
  <c r="B311" i="11"/>
  <c r="B312" i="11"/>
  <c r="B313" i="11"/>
  <c r="B314" i="11"/>
  <c r="B315" i="11"/>
  <c r="B316" i="11"/>
  <c r="B317" i="11"/>
  <c r="B318" i="11"/>
  <c r="B319" i="11"/>
  <c r="B320" i="11"/>
  <c r="B321" i="11"/>
  <c r="B322" i="11"/>
  <c r="B323" i="11"/>
  <c r="B324" i="11"/>
  <c r="B325" i="11"/>
  <c r="B326" i="11"/>
  <c r="B327" i="11"/>
  <c r="B328" i="11"/>
  <c r="B329" i="11"/>
  <c r="B330" i="11"/>
  <c r="B331" i="11"/>
  <c r="B332" i="11"/>
  <c r="B333" i="11"/>
  <c r="B334" i="11"/>
  <c r="B335" i="11"/>
  <c r="B336" i="11"/>
  <c r="B337" i="11"/>
  <c r="B338" i="11"/>
  <c r="B339" i="11"/>
  <c r="B340" i="11"/>
  <c r="B341" i="11"/>
  <c r="B342" i="11"/>
  <c r="B343" i="11"/>
  <c r="B344" i="11"/>
  <c r="B345" i="11"/>
  <c r="B346" i="11"/>
  <c r="B347" i="11"/>
  <c r="B348" i="11"/>
  <c r="B349" i="11"/>
  <c r="B350" i="11"/>
  <c r="B351" i="11"/>
  <c r="B352" i="11"/>
  <c r="B353" i="11"/>
  <c r="B354" i="11"/>
  <c r="B355" i="11"/>
  <c r="B356" i="11"/>
  <c r="B357" i="11"/>
  <c r="B358" i="11"/>
  <c r="B359" i="11"/>
  <c r="B360" i="11"/>
  <c r="B361" i="11"/>
  <c r="B362" i="11"/>
  <c r="B363" i="11"/>
  <c r="B364" i="11"/>
  <c r="B365" i="11"/>
  <c r="B366" i="11"/>
  <c r="B367" i="11"/>
  <c r="B368" i="11"/>
  <c r="B369" i="11"/>
  <c r="B370" i="11"/>
  <c r="B371" i="11"/>
  <c r="B372" i="11"/>
  <c r="B373" i="11"/>
  <c r="B374" i="11"/>
  <c r="B375" i="11"/>
  <c r="B376" i="11"/>
  <c r="B377" i="11"/>
  <c r="B378" i="11"/>
  <c r="B379" i="11"/>
  <c r="B380" i="11"/>
  <c r="B381" i="11"/>
  <c r="B382" i="11"/>
  <c r="B383" i="11"/>
  <c r="B384" i="11"/>
  <c r="B385" i="11"/>
  <c r="B386" i="11"/>
  <c r="B387" i="11"/>
  <c r="E56" i="14" l="1"/>
  <c r="F56" i="14" s="1"/>
  <c r="C56" i="14"/>
  <c r="D56" i="14" s="1"/>
  <c r="P12" i="14"/>
  <c r="O10" i="14"/>
  <c r="O14" i="14"/>
  <c r="G15" i="14"/>
  <c r="G14" i="14"/>
  <c r="G13" i="14"/>
  <c r="M13" i="14" s="1"/>
  <c r="G12" i="14"/>
  <c r="G11" i="14"/>
  <c r="G10" i="14"/>
  <c r="M10" i="14" s="1"/>
  <c r="G9" i="14"/>
  <c r="P13" i="14"/>
  <c r="O11" i="14"/>
  <c r="O15" i="14"/>
  <c r="F15" i="14"/>
  <c r="L15" i="14" s="1"/>
  <c r="F12" i="14"/>
  <c r="L12" i="14" s="1"/>
  <c r="F9" i="14"/>
  <c r="P15" i="14"/>
  <c r="P10" i="14"/>
  <c r="P14" i="14"/>
  <c r="O12" i="14"/>
  <c r="U12" i="14" s="1"/>
  <c r="O9" i="14"/>
  <c r="D15" i="14"/>
  <c r="D14" i="14"/>
  <c r="D13" i="14"/>
  <c r="D12" i="14"/>
  <c r="J12" i="14" s="1"/>
  <c r="D11" i="14"/>
  <c r="D10" i="14"/>
  <c r="J10" i="14" s="1"/>
  <c r="D9" i="14"/>
  <c r="P9" i="14"/>
  <c r="O13" i="14"/>
  <c r="C15" i="14"/>
  <c r="C13" i="14"/>
  <c r="C12" i="14"/>
  <c r="C10" i="14"/>
  <c r="L109" i="14" s="1"/>
  <c r="F14" i="14"/>
  <c r="L14" i="14" s="1"/>
  <c r="F11" i="14"/>
  <c r="L11" i="14" s="1"/>
  <c r="P11" i="14"/>
  <c r="C14" i="14"/>
  <c r="C11" i="14"/>
  <c r="C9" i="14"/>
  <c r="F9" i="4"/>
  <c r="L9" i="4" s="1"/>
  <c r="F13" i="14"/>
  <c r="L13" i="14" s="1"/>
  <c r="F10" i="14"/>
  <c r="L10" i="14" s="1"/>
  <c r="M12" i="14"/>
  <c r="N12" i="14" s="1"/>
  <c r="G9" i="4"/>
  <c r="M9" i="4" s="1"/>
  <c r="G13" i="4"/>
  <c r="M13" i="4" s="1"/>
  <c r="F10" i="4"/>
  <c r="L10" i="4" s="1"/>
  <c r="F14" i="4"/>
  <c r="L14" i="4" s="1"/>
  <c r="D11" i="4"/>
  <c r="J11" i="4" s="1"/>
  <c r="D15" i="4"/>
  <c r="J15" i="4" s="1"/>
  <c r="G12" i="4"/>
  <c r="M12" i="4" s="1"/>
  <c r="F13" i="4"/>
  <c r="L13" i="4" s="1"/>
  <c r="D14" i="4"/>
  <c r="J14" i="4" s="1"/>
  <c r="G10" i="4"/>
  <c r="M10" i="4" s="1"/>
  <c r="G14" i="4"/>
  <c r="M14" i="4" s="1"/>
  <c r="F11" i="4"/>
  <c r="L11" i="4" s="1"/>
  <c r="F15" i="4"/>
  <c r="D12" i="4"/>
  <c r="J12" i="4" s="1"/>
  <c r="C9" i="4"/>
  <c r="I9" i="4" s="1"/>
  <c r="F12" i="4"/>
  <c r="L12" i="4" s="1"/>
  <c r="D9" i="4"/>
  <c r="J9" i="4" s="1"/>
  <c r="D13" i="4"/>
  <c r="J13" i="4" s="1"/>
  <c r="C10" i="4"/>
  <c r="I10" i="4" s="1"/>
  <c r="D10" i="4"/>
  <c r="J10" i="4" s="1"/>
  <c r="G11" i="4"/>
  <c r="G15" i="4"/>
  <c r="M15" i="4" s="1"/>
  <c r="C13" i="4"/>
  <c r="I13" i="4" s="1"/>
  <c r="C11" i="4"/>
  <c r="I11" i="4" s="1"/>
  <c r="C15" i="4"/>
  <c r="C14" i="4"/>
  <c r="C12" i="4"/>
  <c r="V9" i="14" l="1"/>
  <c r="U15" i="14"/>
  <c r="V12" i="14"/>
  <c r="V13" i="14"/>
  <c r="W13" i="14" s="1"/>
  <c r="U13" i="14"/>
  <c r="Q10" i="14"/>
  <c r="V10" i="14"/>
  <c r="U10" i="14"/>
  <c r="V11" i="14"/>
  <c r="U9" i="14"/>
  <c r="W9" i="14" s="1"/>
  <c r="V15" i="14"/>
  <c r="W12" i="14"/>
  <c r="L100" i="14"/>
  <c r="R9" i="14"/>
  <c r="U11" i="14"/>
  <c r="Q14" i="14"/>
  <c r="V14" i="14"/>
  <c r="U14" i="14"/>
  <c r="G16" i="14"/>
  <c r="P16" i="14"/>
  <c r="O16" i="14"/>
  <c r="C16" i="14"/>
  <c r="D16" i="14"/>
  <c r="L9" i="14"/>
  <c r="F16" i="14"/>
  <c r="H13" i="4"/>
  <c r="K11" i="4"/>
  <c r="K13" i="4"/>
  <c r="E13" i="4"/>
  <c r="H15" i="4"/>
  <c r="N9" i="4"/>
  <c r="N10" i="4"/>
  <c r="Q9" i="14"/>
  <c r="L15" i="4"/>
  <c r="N15" i="4" s="1"/>
  <c r="H9" i="4"/>
  <c r="Q11" i="14"/>
  <c r="H15" i="14"/>
  <c r="N10" i="14"/>
  <c r="N14" i="4"/>
  <c r="N13" i="4"/>
  <c r="N12" i="4"/>
  <c r="E11" i="4"/>
  <c r="I15" i="14"/>
  <c r="R15" i="14"/>
  <c r="H14" i="4"/>
  <c r="H11" i="4"/>
  <c r="I9" i="14"/>
  <c r="I13" i="14"/>
  <c r="R13" i="14"/>
  <c r="M11" i="4"/>
  <c r="N11" i="4" s="1"/>
  <c r="E12" i="14"/>
  <c r="S12" i="14"/>
  <c r="Q15" i="14"/>
  <c r="H10" i="14"/>
  <c r="M14" i="14"/>
  <c r="N14" i="14" s="1"/>
  <c r="H14" i="14"/>
  <c r="Q12" i="14"/>
  <c r="I11" i="14"/>
  <c r="R11" i="14"/>
  <c r="M11" i="14"/>
  <c r="N11" i="14" s="1"/>
  <c r="H11" i="14"/>
  <c r="K10" i="4"/>
  <c r="H12" i="4"/>
  <c r="H10" i="4"/>
  <c r="M15" i="14"/>
  <c r="N15" i="14" s="1"/>
  <c r="N13" i="14"/>
  <c r="I14" i="14"/>
  <c r="R14" i="14"/>
  <c r="I10" i="14"/>
  <c r="K10" i="14" s="1"/>
  <c r="R10" i="14"/>
  <c r="E10" i="14"/>
  <c r="S10" i="14"/>
  <c r="J14" i="14"/>
  <c r="E14" i="14"/>
  <c r="S14" i="14"/>
  <c r="H12" i="14"/>
  <c r="J9" i="14"/>
  <c r="E9" i="14"/>
  <c r="S9" i="14"/>
  <c r="T9" i="14" s="1"/>
  <c r="J13" i="14"/>
  <c r="K13" i="14" s="1"/>
  <c r="E13" i="14"/>
  <c r="S13" i="14"/>
  <c r="T13" i="14" s="1"/>
  <c r="I12" i="14"/>
  <c r="K12" i="14" s="1"/>
  <c r="R12" i="14"/>
  <c r="J11" i="14"/>
  <c r="E11" i="14"/>
  <c r="S11" i="14"/>
  <c r="T11" i="14" s="1"/>
  <c r="J15" i="14"/>
  <c r="E15" i="14"/>
  <c r="S15" i="14"/>
  <c r="T15" i="14" s="1"/>
  <c r="Q13" i="14"/>
  <c r="M9" i="14"/>
  <c r="H9" i="14"/>
  <c r="H13" i="14"/>
  <c r="E12" i="4"/>
  <c r="I12" i="4"/>
  <c r="K12" i="4" s="1"/>
  <c r="E14" i="4"/>
  <c r="I14" i="4"/>
  <c r="K14" i="4" s="1"/>
  <c r="E15" i="4"/>
  <c r="I15" i="4"/>
  <c r="K15" i="4" s="1"/>
  <c r="K9" i="4"/>
  <c r="E10" i="4"/>
  <c r="E9" i="4"/>
  <c r="H32" i="4"/>
  <c r="C32" i="4"/>
  <c r="F32" i="4"/>
  <c r="I32" i="4"/>
  <c r="E32" i="4"/>
  <c r="H24" i="4"/>
  <c r="I24" i="4"/>
  <c r="E24" i="4"/>
  <c r="D24" i="4"/>
  <c r="G24" i="4"/>
  <c r="C24" i="4"/>
  <c r="F24" i="4"/>
  <c r="D32" i="4"/>
  <c r="G32" i="4"/>
  <c r="W15" i="14" l="1"/>
  <c r="W10" i="14"/>
  <c r="T10" i="14"/>
  <c r="T12" i="14"/>
  <c r="W14" i="14"/>
  <c r="T14" i="14"/>
  <c r="W11" i="14"/>
  <c r="H16" i="14"/>
  <c r="N9" i="14"/>
  <c r="Q16" i="14"/>
  <c r="E16" i="14"/>
  <c r="K9" i="14"/>
  <c r="K11" i="14"/>
  <c r="K15" i="14"/>
  <c r="K14" i="14"/>
  <c r="F33" i="4"/>
  <c r="D33" i="4"/>
  <c r="E33" i="4"/>
  <c r="H25" i="4"/>
  <c r="I25" i="4"/>
  <c r="F25" i="4"/>
  <c r="I33" i="4"/>
  <c r="D25" i="4"/>
  <c r="E25" i="4"/>
  <c r="H33" i="4"/>
  <c r="G33" i="4"/>
  <c r="G25" i="4"/>
  <c r="D21" i="4"/>
  <c r="D31" i="4" l="1"/>
  <c r="D23" i="4"/>
  <c r="E21" i="4"/>
  <c r="E31" i="4" l="1"/>
  <c r="D29" i="4"/>
  <c r="E23" i="4"/>
  <c r="F21" i="4"/>
  <c r="E29" i="4" l="1"/>
  <c r="F31" i="4"/>
  <c r="F23" i="4"/>
  <c r="G21" i="4"/>
  <c r="G31" i="4" l="1"/>
  <c r="F29" i="4"/>
  <c r="G23" i="4"/>
  <c r="H21" i="4"/>
  <c r="G29" i="4" l="1"/>
  <c r="H31" i="4"/>
  <c r="H23" i="4"/>
  <c r="I21" i="4"/>
  <c r="I31" i="4" l="1"/>
  <c r="H29" i="4"/>
  <c r="I23" i="4"/>
  <c r="I29"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tc={FEB3621E-AA8F-6E42-8FDC-686843794C45}</author>
  </authors>
  <commentList>
    <comment ref="B1" authorId="0" shapeId="0" xr:uid="{FEB3621E-AA8F-6E42-8FDC-686843794C45}">
      <text>
        <t>[Threaded comment]
Your version of Excel allows you to read this threaded comment; however, any edits to it will get removed if the file is opened in a newer version of Excel. Learn more: https://go.microsoft.com/fwlink/?linkid=870924
Comment:
    I inserted this column using vlookup function to define the prodcut type of each product category.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tc={6DFCCF48-D32D-C541-866A-CF1EC1BDDB6B}</author>
  </authors>
  <commentList>
    <comment ref="A1" authorId="0" shapeId="0" xr:uid="{6DFCCF48-D32D-C541-866A-CF1EC1BDDB6B}">
      <text>
        <t>[Threaded comment]
Your version of Excel allows you to read this threaded comment; however, any edits to it will get removed if the file is opened in a newer version of Excel. Learn more: https://go.microsoft.com/fwlink/?linkid=870924
Comment:
    I rearranged the Lookup sheet so that the value I looked up was to the left of the return value I wanted to find.</t>
      </text>
    </comment>
  </commentList>
</comments>
</file>

<file path=xl/sharedStrings.xml><?xml version="1.0" encoding="utf-8"?>
<sst xmlns="http://schemas.openxmlformats.org/spreadsheetml/2006/main" count="5417" uniqueCount="457">
  <si>
    <t>Product Type</t>
  </si>
  <si>
    <t>Product Category</t>
  </si>
  <si>
    <t>Product Subcategory</t>
  </si>
  <si>
    <t>Product Gender</t>
  </si>
  <si>
    <t>Accessories</t>
  </si>
  <si>
    <t>Belts</t>
  </si>
  <si>
    <t>NONE</t>
  </si>
  <si>
    <t>Mens</t>
  </si>
  <si>
    <t>Womens</t>
  </si>
  <si>
    <t>Cufflinks</t>
  </si>
  <si>
    <t>Gloves</t>
  </si>
  <si>
    <t>Arm and Wrist Warmers</t>
  </si>
  <si>
    <t>Casual and Fashion Gloves</t>
  </si>
  <si>
    <t>Glove Sets</t>
  </si>
  <si>
    <t>Liner and Soft Shell Gloves</t>
  </si>
  <si>
    <t>Ski and Snow Gloves</t>
  </si>
  <si>
    <t>Sports and Training Gloves</t>
  </si>
  <si>
    <t>Work and Safety Gloves</t>
  </si>
  <si>
    <t>Hair Accessories</t>
  </si>
  <si>
    <t>Barrettes</t>
  </si>
  <si>
    <t>Hair Clips &amp; Ties</t>
  </si>
  <si>
    <t>Head Bands</t>
  </si>
  <si>
    <t>Hats</t>
  </si>
  <si>
    <t>Balaclavas and Face Masks</t>
  </si>
  <si>
    <t>Baseball Caps</t>
  </si>
  <si>
    <t>Beanies</t>
  </si>
  <si>
    <t>Berets</t>
  </si>
  <si>
    <t>Bowler and Derby Hats</t>
  </si>
  <si>
    <t>Bucket Hats</t>
  </si>
  <si>
    <t>Cadet Hats and Newsboys</t>
  </si>
  <si>
    <t>Cowboy Hats</t>
  </si>
  <si>
    <t>Earmuffs and Headbands</t>
  </si>
  <si>
    <t>Fedoras</t>
  </si>
  <si>
    <t>Floppy Hats and Cloches</t>
  </si>
  <si>
    <t>Hat Sets</t>
  </si>
  <si>
    <t>Sun Hats</t>
  </si>
  <si>
    <t>Trapper and Winter Hats</t>
  </si>
  <si>
    <t>Trucker Hats</t>
  </si>
  <si>
    <t>Visors</t>
  </si>
  <si>
    <t>Key Chains</t>
  </si>
  <si>
    <t>Scarves</t>
  </si>
  <si>
    <t>Bandanas and Neckerchiefs</t>
  </si>
  <si>
    <t>Infinity Scarves</t>
  </si>
  <si>
    <t>Neck Gaiters</t>
  </si>
  <si>
    <t>Oblong Scarves</t>
  </si>
  <si>
    <t>Scarf Sets</t>
  </si>
  <si>
    <t>Skinny Scarves</t>
  </si>
  <si>
    <t>Square Scarves</t>
  </si>
  <si>
    <t>Wraps</t>
  </si>
  <si>
    <t>Suspenders &amp; Braces</t>
  </si>
  <si>
    <t>Tech Accessories</t>
  </si>
  <si>
    <t>Cases</t>
  </si>
  <si>
    <t>Gadgets</t>
  </si>
  <si>
    <t>Headphones</t>
  </si>
  <si>
    <t>Sleeves</t>
  </si>
  <si>
    <t>Ties &amp; Pocket Squares</t>
  </si>
  <si>
    <t>Umbrellas</t>
  </si>
  <si>
    <t>Baby Shop</t>
  </si>
  <si>
    <t>Baby Care</t>
  </si>
  <si>
    <t>Bath</t>
  </si>
  <si>
    <t>Bath Tubs &amp; Seats</t>
  </si>
  <si>
    <t>Hooded Towels</t>
  </si>
  <si>
    <t>Potty Training</t>
  </si>
  <si>
    <t>Washcloths</t>
  </si>
  <si>
    <t>Gear &amp; Activity</t>
  </si>
  <si>
    <t>Kids' Toys</t>
  </si>
  <si>
    <t>Playards</t>
  </si>
  <si>
    <t>Playmats &amp; Floor Gyms</t>
  </si>
  <si>
    <t>Swings, Jumpers &amp; Bouncers</t>
  </si>
  <si>
    <t>Nursery</t>
  </si>
  <si>
    <t>Changing Pad Covers</t>
  </si>
  <si>
    <t>Crib Bedding</t>
  </si>
  <si>
    <t>D?cor</t>
  </si>
  <si>
    <t>Décor</t>
  </si>
  <si>
    <t>Hampers &amp; Storage</t>
  </si>
  <si>
    <t>Swaddlers &amp; Blankets</t>
  </si>
  <si>
    <t>Nursing &amp; Feeding</t>
  </si>
  <si>
    <t>Bibs &amp; Burp Cloths</t>
  </si>
  <si>
    <t>Bottle Feeding</t>
  </si>
  <si>
    <t>Breastfeeding</t>
  </si>
  <si>
    <t>Food Storage &amp; Tableware</t>
  </si>
  <si>
    <t>Highchairs &amp; Boosters</t>
  </si>
  <si>
    <t>Travel</t>
  </si>
  <si>
    <t>Car Seats</t>
  </si>
  <si>
    <t>Carriers</t>
  </si>
  <si>
    <t>Strollers</t>
  </si>
  <si>
    <t>Bags</t>
  </si>
  <si>
    <t>Backpacks</t>
  </si>
  <si>
    <t>Bag and Travel Accessories</t>
  </si>
  <si>
    <t>Bag Charms and Key Chains</t>
  </si>
  <si>
    <t>Bag Hooks</t>
  </si>
  <si>
    <t>Packing Organizers</t>
  </si>
  <si>
    <t>Straps and Luggage Belts</t>
  </si>
  <si>
    <t>Toiletry and Cosmetic Bags</t>
  </si>
  <si>
    <t>Travel Comfort</t>
  </si>
  <si>
    <t>Travel Electronics and Gadgets</t>
  </si>
  <si>
    <t>Travel Security and Protection</t>
  </si>
  <si>
    <t>Travel Wallets and Passport Co</t>
  </si>
  <si>
    <t>Briefcases</t>
  </si>
  <si>
    <t>Diaper Bags</t>
  </si>
  <si>
    <t>Duffle Bags</t>
  </si>
  <si>
    <t>Handbags</t>
  </si>
  <si>
    <t>Bag Charms and Accessories</t>
  </si>
  <si>
    <t>Bucket Bags</t>
  </si>
  <si>
    <t>Clutches</t>
  </si>
  <si>
    <t>Cross Body</t>
  </si>
  <si>
    <t>Hobos</t>
  </si>
  <si>
    <t>Satchel</t>
  </si>
  <si>
    <t>Shoulder Bags</t>
  </si>
  <si>
    <t>Totes</t>
  </si>
  <si>
    <t>Laptop Bags</t>
  </si>
  <si>
    <t>Luggage</t>
  </si>
  <si>
    <t>Carry Ons</t>
  </si>
  <si>
    <t>Checked Bags</t>
  </si>
  <si>
    <t>Garment Bags</t>
  </si>
  <si>
    <t>Travel Accessories</t>
  </si>
  <si>
    <t>Travel Totes</t>
  </si>
  <si>
    <t>Upright Suitcases</t>
  </si>
  <si>
    <t>Lumbar Packs</t>
  </si>
  <si>
    <t>Lunch Bags</t>
  </si>
  <si>
    <t>Messenger Bags</t>
  </si>
  <si>
    <t>Wallets</t>
  </si>
  <si>
    <t>Bi-Fold Wallets</t>
  </si>
  <si>
    <t>Checkbook Wallets</t>
  </si>
  <si>
    <t>Coin &amp; Card Cases</t>
  </si>
  <si>
    <t>Money Clips</t>
  </si>
  <si>
    <t>Phone Wallets</t>
  </si>
  <si>
    <t>Tri-Fold Wallets</t>
  </si>
  <si>
    <t>Beauty</t>
  </si>
  <si>
    <t>Bath &amp; Spa</t>
  </si>
  <si>
    <t>Sets &amp; Gifts</t>
  </si>
  <si>
    <t>Shaving &amp; Hair Removal</t>
  </si>
  <si>
    <t>Fragrances</t>
  </si>
  <si>
    <t>Scents</t>
  </si>
  <si>
    <t>Hair Care</t>
  </si>
  <si>
    <t>Conditioner</t>
  </si>
  <si>
    <t>Hair Extensions</t>
  </si>
  <si>
    <t>Shampoo</t>
  </si>
  <si>
    <t>Styling Products</t>
  </si>
  <si>
    <t>Styling Tools</t>
  </si>
  <si>
    <t>Makeup</t>
  </si>
  <si>
    <t>Eyes</t>
  </si>
  <si>
    <t>Face</t>
  </si>
  <si>
    <t>Tools &amp; Bags</t>
  </si>
  <si>
    <t>Nails</t>
  </si>
  <si>
    <t>Skin Care</t>
  </si>
  <si>
    <t>Body Cleansers</t>
  </si>
  <si>
    <t>Body Moisturizers</t>
  </si>
  <si>
    <t>Eye Care</t>
  </si>
  <si>
    <t>Facial Cleansers</t>
  </si>
  <si>
    <t>Facial Moisturizers</t>
  </si>
  <si>
    <t>Skin Treatments</t>
  </si>
  <si>
    <t>Sun Protection</t>
  </si>
  <si>
    <t>Clothing</t>
  </si>
  <si>
    <t>Baby One Pieces</t>
  </si>
  <si>
    <t>Coats &amp; Outerwear</t>
  </si>
  <si>
    <t>Active and Performance Jackets</t>
  </si>
  <si>
    <t>Active Jackets</t>
  </si>
  <si>
    <t>Blazers</t>
  </si>
  <si>
    <t>Capes and Ponchos</t>
  </si>
  <si>
    <t>Casual Jackets</t>
  </si>
  <si>
    <t>Down and Insulated Coats</t>
  </si>
  <si>
    <t>Down and Winter Coats</t>
  </si>
  <si>
    <t>Faux Fur and Shearling Coats</t>
  </si>
  <si>
    <t>Field and Military Jackets</t>
  </si>
  <si>
    <t>Fleece and Softshell Jackets</t>
  </si>
  <si>
    <t>Jean Jackets</t>
  </si>
  <si>
    <t>Motorcycle and Leather Jackets</t>
  </si>
  <si>
    <t>Rain Jackets and Trench Coats</t>
  </si>
  <si>
    <t>Raincoats</t>
  </si>
  <si>
    <t>Ski and Snowboard Jackets</t>
  </si>
  <si>
    <t>Technical Hard Shells</t>
  </si>
  <si>
    <t>Trench Coats</t>
  </si>
  <si>
    <t>Vests</t>
  </si>
  <si>
    <t>Wool and Pea Coats</t>
  </si>
  <si>
    <t>Costumes</t>
  </si>
  <si>
    <t>Dresses</t>
  </si>
  <si>
    <t>Hoodies &amp; Sweatshirts</t>
  </si>
  <si>
    <t>Hosiery and Tights</t>
  </si>
  <si>
    <t>Pantyhose and Stockings</t>
  </si>
  <si>
    <t>Tights</t>
  </si>
  <si>
    <t>Jeans</t>
  </si>
  <si>
    <t>Jumpsuits &amp; Rompers</t>
  </si>
  <si>
    <t>Kids' Sets</t>
  </si>
  <si>
    <t>Outerwear Pants and Sets</t>
  </si>
  <si>
    <t>Buntings and Baby Snowsuits</t>
  </si>
  <si>
    <t>Rain Pants and Suits</t>
  </si>
  <si>
    <t>Snow Pants</t>
  </si>
  <si>
    <t>Snowsuits and Sets</t>
  </si>
  <si>
    <t>Pants</t>
  </si>
  <si>
    <t>Shirts &amp; Tops</t>
  </si>
  <si>
    <t>Activewear Shirts</t>
  </si>
  <si>
    <t>Blouses</t>
  </si>
  <si>
    <t>Bodysuits</t>
  </si>
  <si>
    <t>Casual Button Up Shirts</t>
  </si>
  <si>
    <t>Casual Shirts</t>
  </si>
  <si>
    <t>Dress Shirts</t>
  </si>
  <si>
    <t>Kimonos and Dusters</t>
  </si>
  <si>
    <t>Leotards</t>
  </si>
  <si>
    <t>Polos</t>
  </si>
  <si>
    <t>T Shirts</t>
  </si>
  <si>
    <t>Tank Tops</t>
  </si>
  <si>
    <t>Shorts</t>
  </si>
  <si>
    <t>Skirts</t>
  </si>
  <si>
    <t>Sleepwear</t>
  </si>
  <si>
    <t>Night Gowns</t>
  </si>
  <si>
    <t>Pajama Bottoms</t>
  </si>
  <si>
    <t>Pajama Tops</t>
  </si>
  <si>
    <t>Robes</t>
  </si>
  <si>
    <t>Sleep Sets &amp; Accessories</t>
  </si>
  <si>
    <t>Socks</t>
  </si>
  <si>
    <t>Suits</t>
  </si>
  <si>
    <t>Sweaters</t>
  </si>
  <si>
    <t>Swimwear</t>
  </si>
  <si>
    <t>Cover Ups</t>
  </si>
  <si>
    <t>One Piece Swim</t>
  </si>
  <si>
    <t>Rashguards and Swim Shirts</t>
  </si>
  <si>
    <t>Swim Bottoms</t>
  </si>
  <si>
    <t>Swim Tops</t>
  </si>
  <si>
    <t>Two Piece Swim</t>
  </si>
  <si>
    <t>Tops</t>
  </si>
  <si>
    <t>Underwear</t>
  </si>
  <si>
    <t>Underwear &amp; Intimates</t>
  </si>
  <si>
    <t>Bras</t>
  </si>
  <si>
    <t>Camis</t>
  </si>
  <si>
    <t>Hosiery</t>
  </si>
  <si>
    <t>Lingerie</t>
  </si>
  <si>
    <t>Panties</t>
  </si>
  <si>
    <t>Shapewear &amp; Slips</t>
  </si>
  <si>
    <t>Entertainment</t>
  </si>
  <si>
    <t>Surprise Me</t>
  </si>
  <si>
    <t>Toys</t>
  </si>
  <si>
    <t>Eyewear</t>
  </si>
  <si>
    <t>Eyewear Accessories</t>
  </si>
  <si>
    <t>Glasses</t>
  </si>
  <si>
    <t>Frames</t>
  </si>
  <si>
    <t>Reading Glasses</t>
  </si>
  <si>
    <t>Goggles</t>
  </si>
  <si>
    <t>Sunglasses</t>
  </si>
  <si>
    <t>Classic Sunglasses</t>
  </si>
  <si>
    <t>Fashion Sunglasses</t>
  </si>
  <si>
    <t>Sport Sunglasses</t>
  </si>
  <si>
    <t>Gift Cards</t>
  </si>
  <si>
    <t>Home</t>
  </si>
  <si>
    <t>Bath Accessories</t>
  </si>
  <si>
    <t>Shower Curtains</t>
  </si>
  <si>
    <t>Towels</t>
  </si>
  <si>
    <t>Bedding</t>
  </si>
  <si>
    <t>Blankets &amp; Quilts</t>
  </si>
  <si>
    <t>Blankets and Throws</t>
  </si>
  <si>
    <t>Comforters &amp; Duvets</t>
  </si>
  <si>
    <t>Pillows</t>
  </si>
  <si>
    <t>Sheets</t>
  </si>
  <si>
    <t>Throws</t>
  </si>
  <si>
    <t>Home Appliances</t>
  </si>
  <si>
    <t>Home Decor</t>
  </si>
  <si>
    <t>Irons &amp; Steamers</t>
  </si>
  <si>
    <t>Kitchen</t>
  </si>
  <si>
    <t>Bakeware</t>
  </si>
  <si>
    <t>Coffee &amp; Tea</t>
  </si>
  <si>
    <t>Cookware</t>
  </si>
  <si>
    <t>Cutlery</t>
  </si>
  <si>
    <t>Dining</t>
  </si>
  <si>
    <t>Drinkware</t>
  </si>
  <si>
    <t>Food Storage</t>
  </si>
  <si>
    <t>Kitchen Appliances</t>
  </si>
  <si>
    <t>Kitchen Linens</t>
  </si>
  <si>
    <t>Storage &amp; Organization</t>
  </si>
  <si>
    <t>Tableware</t>
  </si>
  <si>
    <t>Tools &amp; Gadgets</t>
  </si>
  <si>
    <t>Office &amp; School Supplies</t>
  </si>
  <si>
    <t>Notebooks and Stationery</t>
  </si>
  <si>
    <t>Pencil Cases and Organizers</t>
  </si>
  <si>
    <t>Jewelry</t>
  </si>
  <si>
    <t>Bracelets</t>
  </si>
  <si>
    <t>Anklets</t>
  </si>
  <si>
    <t>Bangles</t>
  </si>
  <si>
    <t>Charm Bracelets</t>
  </si>
  <si>
    <t>Cuffs</t>
  </si>
  <si>
    <t>Link Bracelets</t>
  </si>
  <si>
    <t>Stretch Bracelets</t>
  </si>
  <si>
    <t>Wrap Bracelets</t>
  </si>
  <si>
    <t>Charms</t>
  </si>
  <si>
    <t>Earrings</t>
  </si>
  <si>
    <t>Chandelier Earrings</t>
  </si>
  <si>
    <t>Drop Earrings</t>
  </si>
  <si>
    <t>Earcuffs</t>
  </si>
  <si>
    <t>Hoop Earrings</t>
  </si>
  <si>
    <t>Stud Earrings</t>
  </si>
  <si>
    <t>Jewelry Boxes &amp; Cleaners</t>
  </si>
  <si>
    <t>Jewelry Sets</t>
  </si>
  <si>
    <t>Necklaces</t>
  </si>
  <si>
    <t>Chains</t>
  </si>
  <si>
    <t>Chokers</t>
  </si>
  <si>
    <t>Lariats</t>
  </si>
  <si>
    <t>Pendants</t>
  </si>
  <si>
    <t>Strands</t>
  </si>
  <si>
    <t>Pins &amp; Brooches</t>
  </si>
  <si>
    <t>Rings</t>
  </si>
  <si>
    <t>Pet Shop</t>
  </si>
  <si>
    <t>Shoes</t>
  </si>
  <si>
    <t>Boat Shoes</t>
  </si>
  <si>
    <t>Boots</t>
  </si>
  <si>
    <t>Ankle Boots and Booties</t>
  </si>
  <si>
    <t>Chelsea Boots</t>
  </si>
  <si>
    <t>Chukka Boots</t>
  </si>
  <si>
    <t>Cowboy Boots</t>
  </si>
  <si>
    <t>Dress Boots</t>
  </si>
  <si>
    <t>Hiking and Sport Boots</t>
  </si>
  <si>
    <t>Knee High Boots</t>
  </si>
  <si>
    <t>Lace Up Boots</t>
  </si>
  <si>
    <t>Mid Calf Boots</t>
  </si>
  <si>
    <t>Motorcycle Boots</t>
  </si>
  <si>
    <t>Over the Knee Boots</t>
  </si>
  <si>
    <t>Rain Boots</t>
  </si>
  <si>
    <t>Shearling Style Boots</t>
  </si>
  <si>
    <t>Winter and Snow Boots</t>
  </si>
  <si>
    <t>Work and Safety Boots</t>
  </si>
  <si>
    <t>Clogs &amp; Mules</t>
  </si>
  <si>
    <t>Crib Shoes</t>
  </si>
  <si>
    <t>Flats</t>
  </si>
  <si>
    <t>Heels</t>
  </si>
  <si>
    <t>Bootie Heels</t>
  </si>
  <si>
    <t>Dress Heels</t>
  </si>
  <si>
    <t>Heeled Sandals</t>
  </si>
  <si>
    <t>Pumps</t>
  </si>
  <si>
    <t>Wedge Heels</t>
  </si>
  <si>
    <t>Insoles &amp; Accessories</t>
  </si>
  <si>
    <t>Cleaners and Polishes</t>
  </si>
  <si>
    <t>Comfort Insoles</t>
  </si>
  <si>
    <t>Orthotic Insoles</t>
  </si>
  <si>
    <t>Overshoes</t>
  </si>
  <si>
    <t>Shoe Trees and Storage</t>
  </si>
  <si>
    <t>Loafers</t>
  </si>
  <si>
    <t>Oxfords</t>
  </si>
  <si>
    <t>Sandals</t>
  </si>
  <si>
    <t>Active Sandals</t>
  </si>
  <si>
    <t>Flat Sandals</t>
  </si>
  <si>
    <t>Flip Flops</t>
  </si>
  <si>
    <t>Slippers</t>
  </si>
  <si>
    <t>Sneakers &amp; Athletic Shoes</t>
  </si>
  <si>
    <t>Athletic Shoes</t>
  </si>
  <si>
    <t>Cleats</t>
  </si>
  <si>
    <t>Dance Shoes</t>
  </si>
  <si>
    <t>Hiking and Climbing Shoes</t>
  </si>
  <si>
    <t>Lifestyle Sneakers</t>
  </si>
  <si>
    <t>Running Shoes</t>
  </si>
  <si>
    <t>Work and Safety Sneakers</t>
  </si>
  <si>
    <t>Sporting Goods</t>
  </si>
  <si>
    <t>Bags &amp; Packs</t>
  </si>
  <si>
    <t>Child Carriers</t>
  </si>
  <si>
    <t>Dry Bags</t>
  </si>
  <si>
    <t>Gear Bags</t>
  </si>
  <si>
    <t>Hydration Packs</t>
  </si>
  <si>
    <t>Cycling</t>
  </si>
  <si>
    <t>Exercise &amp; Fitness</t>
  </si>
  <si>
    <t>Fitness Trackers</t>
  </si>
  <si>
    <t>Training Accessories</t>
  </si>
  <si>
    <t>Water Bottles</t>
  </si>
  <si>
    <t>Yoga</t>
  </si>
  <si>
    <t>Golf</t>
  </si>
  <si>
    <t>Golf Accessories</t>
  </si>
  <si>
    <t>Golf Bags</t>
  </si>
  <si>
    <t>Golf Balls</t>
  </si>
  <si>
    <t>Golf Clubs</t>
  </si>
  <si>
    <t>Hiking &amp; Camping</t>
  </si>
  <si>
    <t>Camp Furniture</t>
  </si>
  <si>
    <t>Cooking Equipment</t>
  </si>
  <si>
    <t>First Aid</t>
  </si>
  <si>
    <t>Knives &amp; Tools</t>
  </si>
  <si>
    <t>Lighting</t>
  </si>
  <si>
    <t>Sleeping Bags</t>
  </si>
  <si>
    <t>Sleeping Pads</t>
  </si>
  <si>
    <t>Snow Shoes</t>
  </si>
  <si>
    <t>Tents &amp; Shelters</t>
  </si>
  <si>
    <t>Trekking Poles</t>
  </si>
  <si>
    <t>Water Treatment</t>
  </si>
  <si>
    <t>Skate</t>
  </si>
  <si>
    <t>Helmets &amp; Pads</t>
  </si>
  <si>
    <t>Inline Skates</t>
  </si>
  <si>
    <t>Roller Skates</t>
  </si>
  <si>
    <t>Scooters</t>
  </si>
  <si>
    <t>Skateboards</t>
  </si>
  <si>
    <t>Snowboarding</t>
  </si>
  <si>
    <t>Bindings</t>
  </si>
  <si>
    <t>Helmets</t>
  </si>
  <si>
    <t>Snowboards</t>
  </si>
  <si>
    <t>Swim &amp; Surf</t>
  </si>
  <si>
    <t>Beach Towels</t>
  </si>
  <si>
    <t>Life Vests</t>
  </si>
  <si>
    <t>Swim Fins</t>
  </si>
  <si>
    <t>Swim Goggles</t>
  </si>
  <si>
    <t>Wetsuits</t>
  </si>
  <si>
    <t>Team Sports</t>
  </si>
  <si>
    <t>Baseball &amp; Softball</t>
  </si>
  <si>
    <t>Basketball</t>
  </si>
  <si>
    <t>Football</t>
  </si>
  <si>
    <t>Soccer</t>
  </si>
  <si>
    <t>Volleyball</t>
  </si>
  <si>
    <t>Watches</t>
  </si>
  <si>
    <t>Casual Watches</t>
  </si>
  <si>
    <t>Fashion Watches</t>
  </si>
  <si>
    <t>Luxury Watches</t>
  </si>
  <si>
    <t>Smartwatches</t>
  </si>
  <si>
    <t>Sport Watches</t>
  </si>
  <si>
    <t>2018 Gross Sales</t>
  </si>
  <si>
    <t>2017 Gross Sales</t>
  </si>
  <si>
    <t>2018 Net Sales</t>
  </si>
  <si>
    <t>2017 Net Sales</t>
  </si>
  <si>
    <t>2018 Net Units</t>
  </si>
  <si>
    <t>2017 Net Units</t>
  </si>
  <si>
    <t>2018 Gross Units</t>
  </si>
  <si>
    <t>2017 Gross Units</t>
  </si>
  <si>
    <t>2018 Net Margin %</t>
  </si>
  <si>
    <t>2017 Net Margin %</t>
  </si>
  <si>
    <t>2017 Net Margin $</t>
  </si>
  <si>
    <t xml:space="preserve">2018 Net Margin $ </t>
  </si>
  <si>
    <t>Year Over Year %</t>
  </si>
  <si>
    <t>2018 Return Unit %</t>
  </si>
  <si>
    <t>2017 Return Unit %</t>
  </si>
  <si>
    <t>Channel</t>
  </si>
  <si>
    <t>Online</t>
  </si>
  <si>
    <t>Brick and Mortar</t>
  </si>
  <si>
    <t>Year</t>
  </si>
  <si>
    <t>Net Sales</t>
  </si>
  <si>
    <t>Year-over-Year % Growth</t>
  </si>
  <si>
    <t>Year Over Year (bps)</t>
  </si>
  <si>
    <t>Total Market</t>
  </si>
  <si>
    <t>2) Complete the table below using data from "Market Data tab".</t>
  </si>
  <si>
    <t>Be sure to submit this Excel file and Power Point slides.</t>
  </si>
  <si>
    <t>Instructions:</t>
  </si>
  <si>
    <t>1) Complete the table below using data from tabs 'Internal Data' and 'Lookup'. Hint: You may choose to use Calculated Fields.</t>
  </si>
  <si>
    <t>Exercise: Investment Decision</t>
  </si>
  <si>
    <t xml:space="preserve">Please answer the questions on the 'Exercise' tab. Question 3 requires that you create Power Point slides. Please show all of your work. </t>
  </si>
  <si>
    <t>Please answer the questions below by inputing answers in cells highlighted in yellow. Refer to tabs Internal Data, Market Data, and Lookup. Please be sure to show all of your work and keep any additional tabs you use in order to get to the right answer. Note that question 3 requires that you create Power Point slides to explain your business recommendation.</t>
  </si>
  <si>
    <t>3) The business wants to invest further in growing its clothing business. As a Merchandising/Portfolio Analyst, you are being asked to look at internal data and market data to provide a business recommendation whether further investment in this category is the right decision. Create a Power Point presentation with your analysis and business recommendation. Highlight several key performance indicators (KPI's) to support your recommendation and feel free to create what you feel is important (graphs, charts, etc.). Be sure to submit this Excel file with all of your work and your Power Point slides.</t>
  </si>
  <si>
    <t>2018 Net Price</t>
  </si>
  <si>
    <t>2018 net income/profit</t>
  </si>
  <si>
    <t>Online Year-over-Year % Growth</t>
  </si>
  <si>
    <t>B&amp;M Year-over-Year % Growth</t>
  </si>
  <si>
    <t>2017 Net Price</t>
  </si>
  <si>
    <t>Net Margin %</t>
  </si>
  <si>
    <t>Grand Total</t>
  </si>
  <si>
    <t>Row Labels</t>
  </si>
  <si>
    <t>Sum of 2018 Net Sales</t>
  </si>
  <si>
    <t>Sum of 2017 Net Sales</t>
  </si>
  <si>
    <t>Column Labels</t>
  </si>
  <si>
    <t>Sum of Net Sales</t>
  </si>
  <si>
    <t>2017 Total</t>
  </si>
  <si>
    <t>2018 Total</t>
  </si>
  <si>
    <t>2019 Total</t>
  </si>
  <si>
    <t>2020 Total</t>
  </si>
  <si>
    <t>2021 Total</t>
  </si>
  <si>
    <t>2022 Total</t>
  </si>
  <si>
    <t>2023 Total</t>
  </si>
  <si>
    <t>2017  Net Margin $ per Unit</t>
  </si>
  <si>
    <t>2018 Net Margin $ per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</si>
</sst>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409]#,##0;\([$$-409]#,##0\);[$$-409]#,##0;@"/>
    <numFmt numFmtId="165" formatCode="\$#,##0"/>
    <numFmt numFmtId="166" formatCode="#,##0.0\ %"/>
    <numFmt numFmtId="167" formatCode="0.0%"/>
    <numFmt numFmtId="168" formatCode="_(&quot;$&quot;* #,##0_);_(&quot;$&quot;* \(#,##0\);_(&quot;$&quot;* &quot;-&quot;??_);_(@_)"/>
    <numFmt numFmtId="169" formatCode="_(* #,##0_);_(* \(#,##0\);_(* &quot;-&quot;??_);_(@_)"/>
    <numFmt numFmtId="170" formatCode="0.000000%"/>
    <numFmt numFmtId="171" formatCode="0.00000000%"/>
  </numFmts>
  <fonts count="8" x14ac:knownFonts="1">
    <font>
      <sz val="11"/>
      <color theme="1"/>
      <name val="Calibri"/>
      <family val="2"/>
      <scheme val="minor"/>
    </font>
    <font>
      <b/>
      <sz val="11"/>
      <name val="Calibri"/>
      <family val="2"/>
      <scheme val="minor"/>
    </font>
    <font>
      <sz val="11"/>
      <color theme="1"/>
      <name val="Calibri"/>
      <family val="2"/>
      <scheme val="minor"/>
    </font>
    <font>
      <b/>
      <sz val="11"/>
      <color theme="1"/>
      <name val="Calibri"/>
      <family val="2"/>
      <scheme val="minor"/>
    </font>
    <font>
      <b/>
      <i/>
      <sz val="11"/>
      <color rgb="FFC00000"/>
      <name val="Calibri"/>
      <family val="2"/>
      <scheme val="minor"/>
    </font>
    <font>
      <b/>
      <sz val="11"/>
      <color rgb="FF0070C0"/>
      <name val="Calibri"/>
      <family val="2"/>
      <scheme val="minor"/>
    </font>
    <font>
      <sz val="11"/>
      <color rgb="FF0070C0"/>
      <name val="Calibri"/>
      <family val="2"/>
      <scheme val="minor"/>
    </font>
    <font>
      <b/>
      <u/>
      <sz val="11"/>
      <color rgb="FF0070C0"/>
      <name val="Calibri"/>
      <family val="2"/>
      <scheme val="minor"/>
    </font>
  </fonts>
  <fills count="5">
    <fill>
      <patternFill patternType="none"/>
    </fill>
    <fill>
      <patternFill patternType="gray125"/>
    </fill>
    <fill>
      <patternFill patternType="solid">
        <fgColor theme="8" tint="0.79998168889431442"/>
        <bgColor indexed="64"/>
      </patternFill>
    </fill>
    <fill>
      <patternFill patternType="solid">
        <fgColor theme="7" tint="0.79998168889431442"/>
        <bgColor indexed="64"/>
      </patternFill>
    </fill>
    <fill>
      <patternFill patternType="solid">
        <fgColor theme="0"/>
        <bgColor indexed="64"/>
      </patternFill>
    </fill>
  </fills>
  <borders count="13">
    <border>
      <left/>
      <right/>
      <top/>
      <bottom/>
      <diagonal/>
    </border>
    <border>
      <left style="thin">
        <color theme="6"/>
      </left>
      <right style="thin">
        <color theme="6"/>
      </right>
      <top style="thin">
        <color theme="6"/>
      </top>
      <bottom style="thin">
        <color theme="6"/>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6"/>
      </left>
      <right style="thin">
        <color theme="6"/>
      </right>
      <top style="thin">
        <color theme="6"/>
      </top>
      <bottom/>
      <diagonal/>
    </border>
    <border>
      <left/>
      <right/>
      <top style="thin">
        <color indexed="64"/>
      </top>
      <bottom/>
      <diagonal/>
    </border>
    <border>
      <left/>
      <right/>
      <top/>
      <bottom style="thin">
        <color indexed="64"/>
      </bottom>
      <diagonal/>
    </border>
    <border>
      <left/>
      <right/>
      <top/>
      <bottom style="thin">
        <color theme="6"/>
      </bottom>
      <diagonal/>
    </border>
  </borders>
  <cellStyleXfs count="4">
    <xf numFmtId="0" fontId="0"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cellStyleXfs>
  <cellXfs count="106">
    <xf numFmtId="0" fontId="0" fillId="0" borderId="0" xfId="0"/>
    <xf numFmtId="0" fontId="1" fillId="0" borderId="0" xfId="0" applyFont="1"/>
    <xf numFmtId="0" fontId="3" fillId="2" borderId="0" xfId="0" applyFont="1" applyFill="1"/>
    <xf numFmtId="0" fontId="3" fillId="0" borderId="0" xfId="0" applyFont="1" applyAlignment="1">
      <alignment vertical="center"/>
    </xf>
    <xf numFmtId="164" fontId="0" fillId="0" borderId="0" xfId="0" applyNumberFormat="1" applyAlignment="1">
      <alignment horizontal="center"/>
    </xf>
    <xf numFmtId="3" fontId="0" fillId="0" borderId="0" xfId="0" applyNumberFormat="1" applyAlignment="1">
      <alignment horizontal="center"/>
    </xf>
    <xf numFmtId="165" fontId="0" fillId="0" borderId="0" xfId="0" applyNumberFormat="1" applyAlignment="1">
      <alignment horizontal="center"/>
    </xf>
    <xf numFmtId="166" fontId="0" fillId="0" borderId="0" xfId="0" applyNumberFormat="1" applyAlignment="1">
      <alignment horizontal="center"/>
    </xf>
    <xf numFmtId="164" fontId="1" fillId="0" borderId="0" xfId="0" applyNumberFormat="1" applyFont="1" applyAlignment="1">
      <alignment horizontal="center"/>
    </xf>
    <xf numFmtId="3" fontId="1" fillId="0" borderId="0" xfId="0" applyNumberFormat="1" applyFont="1" applyAlignment="1">
      <alignment horizontal="center"/>
    </xf>
    <xf numFmtId="165" fontId="1" fillId="0" borderId="0" xfId="0" applyNumberFormat="1" applyFont="1" applyAlignment="1">
      <alignment horizontal="center"/>
    </xf>
    <xf numFmtId="166" fontId="1" fillId="0" borderId="0" xfId="0" applyNumberFormat="1" applyFont="1" applyAlignment="1">
      <alignment horizontal="center"/>
    </xf>
    <xf numFmtId="43" fontId="0" fillId="0" borderId="0" xfId="1" applyFont="1"/>
    <xf numFmtId="169" fontId="0" fillId="0" borderId="0" xfId="1" applyNumberFormat="1" applyFont="1"/>
    <xf numFmtId="1" fontId="0" fillId="0" borderId="0" xfId="1" applyNumberFormat="1" applyFont="1" applyAlignment="1">
      <alignment horizontal="center"/>
    </xf>
    <xf numFmtId="169" fontId="0" fillId="0" borderId="2" xfId="1" applyNumberFormat="1" applyFont="1" applyBorder="1"/>
    <xf numFmtId="0" fontId="0" fillId="0" borderId="2" xfId="0" applyBorder="1" applyAlignment="1">
      <alignment horizontal="left"/>
    </xf>
    <xf numFmtId="1" fontId="0" fillId="0" borderId="2" xfId="1" applyNumberFormat="1" applyFont="1" applyBorder="1" applyAlignment="1">
      <alignment horizontal="center"/>
    </xf>
    <xf numFmtId="169" fontId="0" fillId="0" borderId="2" xfId="1" applyNumberFormat="1" applyFont="1" applyBorder="1" applyAlignment="1">
      <alignment horizontal="left"/>
    </xf>
    <xf numFmtId="169" fontId="3" fillId="2" borderId="2" xfId="1" applyNumberFormat="1" applyFont="1" applyFill="1" applyBorder="1"/>
    <xf numFmtId="1" fontId="3" fillId="2" borderId="2" xfId="1" applyNumberFormat="1" applyFont="1" applyFill="1" applyBorder="1" applyAlignment="1">
      <alignment horizontal="center"/>
    </xf>
    <xf numFmtId="0" fontId="3" fillId="2" borderId="2" xfId="0" applyFont="1" applyFill="1" applyBorder="1" applyAlignment="1">
      <alignment vertical="center" wrapText="1"/>
    </xf>
    <xf numFmtId="164" fontId="3" fillId="2" borderId="2" xfId="0" applyNumberFormat="1" applyFont="1" applyFill="1" applyBorder="1" applyAlignment="1">
      <alignment horizontal="center" vertical="center" wrapText="1"/>
    </xf>
    <xf numFmtId="3" fontId="3" fillId="2" borderId="2" xfId="0" applyNumberFormat="1" applyFont="1" applyFill="1" applyBorder="1" applyAlignment="1">
      <alignment horizontal="center" vertical="center" wrapText="1"/>
    </xf>
    <xf numFmtId="165" fontId="3" fillId="2" borderId="2" xfId="0" applyNumberFormat="1" applyFont="1" applyFill="1" applyBorder="1" applyAlignment="1">
      <alignment horizontal="center" vertical="center" wrapText="1"/>
    </xf>
    <xf numFmtId="166" fontId="3" fillId="2" borderId="2" xfId="0" applyNumberFormat="1" applyFont="1" applyFill="1" applyBorder="1" applyAlignment="1">
      <alignment horizontal="center" vertical="center" wrapText="1"/>
    </xf>
    <xf numFmtId="0" fontId="0" fillId="0" borderId="2" xfId="0" applyBorder="1"/>
    <xf numFmtId="164" fontId="0" fillId="0" borderId="2" xfId="0" applyNumberFormat="1" applyBorder="1" applyAlignment="1">
      <alignment horizontal="center"/>
    </xf>
    <xf numFmtId="3" fontId="0" fillId="0" borderId="2" xfId="0" applyNumberFormat="1" applyBorder="1" applyAlignment="1">
      <alignment horizontal="center"/>
    </xf>
    <xf numFmtId="165" fontId="0" fillId="0" borderId="2" xfId="0" applyNumberFormat="1" applyBorder="1" applyAlignment="1">
      <alignment horizontal="center"/>
    </xf>
    <xf numFmtId="166" fontId="0" fillId="0" borderId="2" xfId="0" applyNumberFormat="1" applyBorder="1" applyAlignment="1">
      <alignment horizontal="center"/>
    </xf>
    <xf numFmtId="0" fontId="3" fillId="2" borderId="2" xfId="0" applyFont="1" applyFill="1" applyBorder="1"/>
    <xf numFmtId="0" fontId="0" fillId="0" borderId="0" xfId="0" applyAlignment="1">
      <alignment wrapText="1"/>
    </xf>
    <xf numFmtId="0" fontId="4" fillId="4" borderId="0" xfId="0" applyFont="1" applyFill="1"/>
    <xf numFmtId="0" fontId="3" fillId="2" borderId="1" xfId="0" applyFont="1" applyFill="1" applyBorder="1" applyAlignment="1">
      <alignment vertical="center"/>
    </xf>
    <xf numFmtId="0" fontId="3" fillId="2" borderId="1" xfId="0" applyFont="1" applyFill="1" applyBorder="1" applyAlignment="1">
      <alignment horizontal="center" vertical="center" wrapText="1"/>
    </xf>
    <xf numFmtId="43" fontId="0" fillId="0" borderId="2" xfId="1" applyNumberFormat="1" applyFont="1" applyBorder="1"/>
    <xf numFmtId="0" fontId="3" fillId="0" borderId="0" xfId="0" applyFont="1" applyFill="1" applyAlignment="1">
      <alignment vertical="center"/>
    </xf>
    <xf numFmtId="0" fontId="0" fillId="0" borderId="0" xfId="0" applyFont="1" applyFill="1" applyAlignment="1">
      <alignment horizontal="right" vertical="center"/>
    </xf>
    <xf numFmtId="0" fontId="0" fillId="0" borderId="0" xfId="0" applyFont="1" applyFill="1" applyAlignment="1">
      <alignment vertical="center"/>
    </xf>
    <xf numFmtId="169" fontId="0" fillId="0" borderId="0" xfId="0" applyNumberFormat="1" applyFont="1" applyFill="1" applyAlignment="1">
      <alignment vertical="center"/>
    </xf>
    <xf numFmtId="0" fontId="0" fillId="0" borderId="0" xfId="0" applyFont="1" applyAlignment="1">
      <alignment vertical="center"/>
    </xf>
    <xf numFmtId="0" fontId="0" fillId="0" borderId="0" xfId="0" applyFont="1" applyFill="1" applyAlignment="1">
      <alignment horizontal="left" vertical="center" wrapText="1"/>
    </xf>
    <xf numFmtId="0" fontId="0" fillId="0" borderId="0" xfId="0" applyFont="1" applyAlignment="1">
      <alignment horizontal="center" vertical="center"/>
    </xf>
    <xf numFmtId="0" fontId="0" fillId="0" borderId="1" xfId="0" applyFont="1" applyBorder="1" applyAlignment="1">
      <alignment horizontal="left" vertical="center"/>
    </xf>
    <xf numFmtId="168" fontId="0" fillId="3" borderId="1" xfId="2" applyNumberFormat="1" applyFont="1" applyFill="1" applyBorder="1" applyAlignment="1">
      <alignment horizontal="center" vertical="center"/>
    </xf>
    <xf numFmtId="167" fontId="0" fillId="0" borderId="1" xfId="3" applyNumberFormat="1" applyFont="1" applyBorder="1" applyAlignment="1">
      <alignment horizontal="center" vertical="center"/>
    </xf>
    <xf numFmtId="3" fontId="0" fillId="3" borderId="1" xfId="3" applyNumberFormat="1" applyFont="1" applyFill="1" applyBorder="1" applyAlignment="1">
      <alignment horizontal="center" vertical="center"/>
    </xf>
    <xf numFmtId="167" fontId="0" fillId="3" borderId="1" xfId="3" applyNumberFormat="1" applyFont="1" applyFill="1" applyBorder="1" applyAlignment="1">
      <alignment horizontal="center" vertical="center"/>
    </xf>
    <xf numFmtId="37" fontId="0" fillId="0" borderId="1" xfId="1" applyNumberFormat="1" applyFont="1" applyBorder="1" applyAlignment="1">
      <alignment horizontal="center" vertical="center"/>
    </xf>
    <xf numFmtId="0" fontId="0" fillId="0" borderId="0" xfId="0" applyFont="1" applyAlignment="1">
      <alignment horizontal="left" vertical="center"/>
    </xf>
    <xf numFmtId="169" fontId="0" fillId="0" borderId="0" xfId="1" applyNumberFormat="1" applyFont="1" applyAlignment="1">
      <alignment horizontal="center" vertical="center"/>
    </xf>
    <xf numFmtId="167" fontId="0" fillId="0" borderId="9" xfId="3" applyNumberFormat="1" applyFont="1" applyBorder="1" applyAlignment="1">
      <alignment horizontal="center" vertical="center"/>
    </xf>
    <xf numFmtId="0" fontId="3" fillId="2" borderId="1" xfId="0" applyFont="1" applyFill="1" applyBorder="1" applyAlignment="1">
      <alignment horizontal="left" vertical="center"/>
    </xf>
    <xf numFmtId="168" fontId="3" fillId="2" borderId="1" xfId="0" applyNumberFormat="1" applyFont="1" applyFill="1" applyBorder="1" applyAlignment="1">
      <alignment horizontal="left" vertical="center"/>
    </xf>
    <xf numFmtId="167" fontId="3" fillId="2" borderId="1" xfId="3" applyNumberFormat="1" applyFont="1" applyFill="1" applyBorder="1" applyAlignment="1">
      <alignment horizontal="center" vertical="center"/>
    </xf>
    <xf numFmtId="0" fontId="0" fillId="0" borderId="0" xfId="0" applyFont="1" applyBorder="1" applyAlignment="1">
      <alignment horizontal="left" vertical="center"/>
    </xf>
    <xf numFmtId="0" fontId="0" fillId="0" borderId="0" xfId="0" applyFont="1" applyBorder="1" applyAlignment="1">
      <alignment horizontal="center" vertical="center"/>
    </xf>
    <xf numFmtId="0" fontId="0" fillId="0" borderId="0" xfId="0" applyFont="1" applyBorder="1" applyAlignment="1">
      <alignment vertical="center"/>
    </xf>
    <xf numFmtId="0" fontId="3" fillId="0" borderId="0" xfId="0" applyFont="1" applyAlignment="1">
      <alignment horizontal="left" vertical="center" wrapText="1"/>
    </xf>
    <xf numFmtId="0" fontId="7" fillId="0" borderId="3" xfId="0" applyFont="1" applyFill="1" applyBorder="1" applyAlignment="1">
      <alignment vertical="center"/>
    </xf>
    <xf numFmtId="0" fontId="6" fillId="0" borderId="10" xfId="0" applyFont="1" applyBorder="1" applyAlignment="1">
      <alignment horizontal="center" vertical="center"/>
    </xf>
    <xf numFmtId="0" fontId="6" fillId="0" borderId="4" xfId="0" applyFont="1" applyBorder="1" applyAlignment="1">
      <alignment horizontal="center" vertical="center"/>
    </xf>
    <xf numFmtId="0" fontId="0" fillId="0" borderId="0" xfId="0" applyFont="1" applyFill="1" applyAlignment="1">
      <alignment horizontal="left" vertical="center" wrapText="1"/>
    </xf>
    <xf numFmtId="0" fontId="3" fillId="0" borderId="0" xfId="0" applyFont="1" applyAlignment="1">
      <alignment horizontal="left" vertical="center" wrapText="1"/>
    </xf>
    <xf numFmtId="164" fontId="0" fillId="0" borderId="0" xfId="0" applyNumberFormat="1"/>
    <xf numFmtId="44" fontId="0" fillId="0" borderId="0" xfId="0" applyNumberFormat="1" applyFont="1" applyAlignment="1">
      <alignment vertical="center"/>
    </xf>
    <xf numFmtId="168" fontId="0" fillId="0" borderId="0" xfId="2" applyNumberFormat="1" applyFont="1" applyFill="1" applyBorder="1" applyAlignment="1">
      <alignment horizontal="center" vertical="center"/>
    </xf>
    <xf numFmtId="167" fontId="0" fillId="0" borderId="0" xfId="3" applyNumberFormat="1" applyFont="1" applyFill="1" applyBorder="1" applyAlignment="1">
      <alignment horizontal="center" vertical="center"/>
    </xf>
    <xf numFmtId="3" fontId="0" fillId="0" borderId="0" xfId="3" applyNumberFormat="1" applyFont="1" applyFill="1" applyBorder="1" applyAlignment="1">
      <alignment horizontal="center" vertical="center"/>
    </xf>
    <xf numFmtId="37" fontId="0" fillId="0" borderId="0" xfId="1" applyNumberFormat="1" applyFont="1" applyFill="1" applyBorder="1" applyAlignment="1">
      <alignment horizontal="center" vertical="center"/>
    </xf>
    <xf numFmtId="44" fontId="0" fillId="0" borderId="0" xfId="0" applyNumberFormat="1" applyFont="1" applyFill="1" applyAlignment="1">
      <alignment vertical="center"/>
    </xf>
    <xf numFmtId="0" fontId="3" fillId="2" borderId="0" xfId="0" applyFont="1" applyFill="1" applyBorder="1" applyAlignment="1">
      <alignment vertical="center"/>
    </xf>
    <xf numFmtId="0" fontId="0" fillId="0" borderId="1" xfId="0" applyFont="1" applyFill="1" applyBorder="1" applyAlignment="1">
      <alignment horizontal="left" vertical="center"/>
    </xf>
    <xf numFmtId="0" fontId="0" fillId="4" borderId="1" xfId="0" applyFont="1" applyFill="1" applyBorder="1" applyAlignment="1">
      <alignment horizontal="left" vertical="center"/>
    </xf>
    <xf numFmtId="168" fontId="0" fillId="4" borderId="1" xfId="2" applyNumberFormat="1" applyFont="1" applyFill="1" applyBorder="1" applyAlignment="1">
      <alignment horizontal="center" vertical="center"/>
    </xf>
    <xf numFmtId="167" fontId="0" fillId="4" borderId="1" xfId="3" applyNumberFormat="1" applyFont="1" applyFill="1" applyBorder="1" applyAlignment="1">
      <alignment horizontal="center" vertical="center"/>
    </xf>
    <xf numFmtId="168" fontId="0" fillId="4" borderId="0" xfId="2" applyNumberFormat="1" applyFont="1" applyFill="1" applyBorder="1" applyAlignment="1">
      <alignment horizontal="center" vertical="center"/>
    </xf>
    <xf numFmtId="167" fontId="0" fillId="4" borderId="0" xfId="3" applyNumberFormat="1" applyFont="1" applyFill="1" applyBorder="1" applyAlignment="1">
      <alignment horizontal="center" vertical="center"/>
    </xf>
    <xf numFmtId="0" fontId="0" fillId="4" borderId="0" xfId="0" applyFont="1" applyFill="1" applyAlignment="1">
      <alignment vertical="center"/>
    </xf>
    <xf numFmtId="0" fontId="0" fillId="0" borderId="0" xfId="0" pivotButton="1"/>
    <xf numFmtId="0" fontId="0" fillId="0" borderId="0" xfId="0" applyAlignment="1">
      <alignment horizontal="left"/>
    </xf>
    <xf numFmtId="0" fontId="0" fillId="0" borderId="0" xfId="0" applyNumberFormat="1"/>
    <xf numFmtId="0" fontId="1" fillId="0" borderId="0" xfId="0" applyFont="1" applyBorder="1"/>
    <xf numFmtId="164" fontId="1" fillId="0" borderId="0" xfId="0" applyNumberFormat="1" applyFont="1" applyBorder="1" applyAlignment="1">
      <alignment horizontal="center"/>
    </xf>
    <xf numFmtId="3" fontId="1" fillId="0" borderId="0" xfId="0" applyNumberFormat="1" applyFont="1" applyBorder="1" applyAlignment="1">
      <alignment horizontal="center"/>
    </xf>
    <xf numFmtId="165" fontId="1" fillId="0" borderId="0" xfId="0" applyNumberFormat="1" applyFont="1" applyBorder="1" applyAlignment="1">
      <alignment horizontal="center"/>
    </xf>
    <xf numFmtId="166" fontId="1" fillId="0" borderId="0" xfId="0" applyNumberFormat="1" applyFont="1" applyBorder="1" applyAlignment="1">
      <alignment horizontal="center"/>
    </xf>
    <xf numFmtId="168" fontId="0" fillId="3" borderId="0" xfId="2" applyNumberFormat="1" applyFont="1" applyFill="1" applyBorder="1" applyAlignment="1">
      <alignment horizontal="center" vertical="center"/>
    </xf>
    <xf numFmtId="167" fontId="0" fillId="0" borderId="0" xfId="3" applyNumberFormat="1" applyFont="1" applyBorder="1" applyAlignment="1">
      <alignment horizontal="center" vertical="center"/>
    </xf>
    <xf numFmtId="3" fontId="0" fillId="3" borderId="0" xfId="3" applyNumberFormat="1" applyFont="1" applyFill="1" applyBorder="1" applyAlignment="1">
      <alignment horizontal="center" vertical="center"/>
    </xf>
    <xf numFmtId="167" fontId="0" fillId="3" borderId="0" xfId="3" applyNumberFormat="1" applyFont="1" applyFill="1" applyBorder="1" applyAlignment="1">
      <alignment horizontal="center" vertical="center"/>
    </xf>
    <xf numFmtId="37" fontId="0" fillId="0" borderId="0" xfId="1" applyNumberFormat="1" applyFont="1" applyBorder="1" applyAlignment="1">
      <alignment horizontal="center" vertical="center"/>
    </xf>
    <xf numFmtId="2" fontId="0" fillId="0" borderId="0" xfId="0" applyNumberFormat="1"/>
    <xf numFmtId="1" fontId="0" fillId="0" borderId="0" xfId="0" applyNumberFormat="1"/>
    <xf numFmtId="170" fontId="0" fillId="0" borderId="0" xfId="3" applyNumberFormat="1" applyFont="1" applyAlignment="1">
      <alignment vertical="center"/>
    </xf>
    <xf numFmtId="171" fontId="0" fillId="0" borderId="0" xfId="3" applyNumberFormat="1" applyFont="1" applyAlignment="1">
      <alignment vertical="center"/>
    </xf>
    <xf numFmtId="0" fontId="0" fillId="0" borderId="0" xfId="0" applyFont="1" applyFill="1" applyAlignment="1">
      <alignment horizontal="left" vertical="center" wrapText="1"/>
    </xf>
    <xf numFmtId="0" fontId="5" fillId="0" borderId="5" xfId="0" applyFont="1" applyFill="1" applyBorder="1" applyAlignment="1">
      <alignment horizontal="left" vertical="center" wrapText="1"/>
    </xf>
    <xf numFmtId="0" fontId="5" fillId="0" borderId="0" xfId="0" applyFont="1" applyFill="1" applyBorder="1" applyAlignment="1">
      <alignment horizontal="left" vertical="center" wrapText="1"/>
    </xf>
    <xf numFmtId="0" fontId="5" fillId="0" borderId="6" xfId="0" applyFont="1" applyFill="1" applyBorder="1" applyAlignment="1">
      <alignment horizontal="left" vertical="center" wrapText="1"/>
    </xf>
    <xf numFmtId="0" fontId="5" fillId="0" borderId="7" xfId="0" applyFont="1" applyFill="1" applyBorder="1" applyAlignment="1">
      <alignment horizontal="left" vertical="center" wrapText="1"/>
    </xf>
    <xf numFmtId="0" fontId="5" fillId="0" borderId="11" xfId="0" applyFont="1" applyFill="1" applyBorder="1" applyAlignment="1">
      <alignment horizontal="left" vertical="center" wrapText="1"/>
    </xf>
    <xf numFmtId="0" fontId="5" fillId="0" borderId="8" xfId="0" applyFont="1" applyFill="1" applyBorder="1" applyAlignment="1">
      <alignment horizontal="left" vertical="center" wrapText="1"/>
    </xf>
    <xf numFmtId="0" fontId="3" fillId="0" borderId="0" xfId="0" applyFont="1" applyAlignment="1">
      <alignment horizontal="left" vertical="center" wrapText="1"/>
    </xf>
    <xf numFmtId="0" fontId="0" fillId="0" borderId="12" xfId="0" applyFont="1" applyBorder="1" applyAlignment="1">
      <alignment horizontal="center" vertical="center"/>
    </xf>
  </cellXfs>
  <cellStyles count="4">
    <cellStyle name="Comma" xfId="1" builtinId="3"/>
    <cellStyle name="Currency" xfId="2" builtinId="4"/>
    <cellStyle name="Normal" xfId="0" builtinId="0"/>
    <cellStyle name="Percent" xfId="3" builtinId="5"/>
  </cellStyles>
  <dxfs count="46">
    <dxf>
      <font>
        <b/>
        <i val="0"/>
        <color theme="9" tint="-0.499984740745262"/>
      </font>
    </dxf>
    <dxf>
      <font>
        <b/>
        <i val="0"/>
        <color rgb="FFC00000"/>
      </font>
    </dxf>
    <dxf>
      <font>
        <b/>
        <i val="0"/>
        <color theme="9" tint="-0.499984740745262"/>
      </font>
    </dxf>
    <dxf>
      <font>
        <b/>
        <i val="0"/>
        <color rgb="FFC00000"/>
      </font>
    </dxf>
    <dxf>
      <font>
        <b/>
        <i val="0"/>
        <color theme="9" tint="-0.499984740745262"/>
      </font>
    </dxf>
    <dxf>
      <font>
        <b/>
        <i val="0"/>
        <color rgb="FFC00000"/>
      </font>
    </dxf>
    <dxf>
      <font>
        <b/>
        <i val="0"/>
        <color theme="9" tint="-0.499984740745262"/>
      </font>
    </dxf>
    <dxf>
      <font>
        <b/>
        <i val="0"/>
        <color rgb="FFC00000"/>
      </font>
    </dxf>
    <dxf>
      <font>
        <b/>
        <i val="0"/>
        <color theme="9" tint="-0.499984740745262"/>
      </font>
    </dxf>
    <dxf>
      <font>
        <b/>
        <i val="0"/>
        <color rgb="FFC00000"/>
      </font>
    </dxf>
    <dxf>
      <font>
        <b/>
        <i val="0"/>
        <color theme="9" tint="-0.499984740745262"/>
      </font>
    </dxf>
    <dxf>
      <font>
        <b/>
        <i val="0"/>
        <color rgb="FFC00000"/>
      </font>
    </dxf>
    <dxf>
      <font>
        <b/>
        <i val="0"/>
        <color theme="9" tint="-0.499984740745262"/>
      </font>
    </dxf>
    <dxf>
      <font>
        <b/>
        <i val="0"/>
        <color rgb="FFC00000"/>
      </font>
    </dxf>
    <dxf>
      <font>
        <b/>
        <i val="0"/>
        <color theme="9" tint="-0.499984740745262"/>
      </font>
    </dxf>
    <dxf>
      <font>
        <b/>
        <i val="0"/>
        <color rgb="FFC00000"/>
      </font>
    </dxf>
    <dxf>
      <font>
        <b/>
        <i val="0"/>
        <color theme="9" tint="-0.499984740745262"/>
      </font>
    </dxf>
    <dxf>
      <font>
        <b/>
        <i val="0"/>
        <color rgb="FFC00000"/>
      </font>
    </dxf>
    <dxf>
      <font>
        <b/>
        <i val="0"/>
        <color theme="9" tint="-0.499984740745262"/>
      </font>
    </dxf>
    <dxf>
      <font>
        <b/>
        <i val="0"/>
        <color rgb="FFC00000"/>
      </font>
    </dxf>
    <dxf>
      <font>
        <b/>
        <i val="0"/>
        <color theme="9" tint="-0.499984740745262"/>
      </font>
    </dxf>
    <dxf>
      <font>
        <b/>
        <i val="0"/>
        <color rgb="FFC00000"/>
      </font>
    </dxf>
    <dxf>
      <font>
        <b/>
        <i val="0"/>
        <color theme="9" tint="-0.499984740745262"/>
      </font>
    </dxf>
    <dxf>
      <font>
        <b/>
        <i val="0"/>
        <color rgb="FFC00000"/>
      </font>
    </dxf>
    <dxf>
      <font>
        <b/>
        <i val="0"/>
        <color theme="9" tint="-0.499984740745262"/>
      </font>
    </dxf>
    <dxf>
      <font>
        <b/>
        <i val="0"/>
        <color rgb="FFC00000"/>
      </font>
    </dxf>
    <dxf>
      <font>
        <b/>
        <i val="0"/>
        <color theme="9" tint="-0.499984740745262"/>
      </font>
    </dxf>
    <dxf>
      <font>
        <b/>
        <i val="0"/>
        <color rgb="FFC00000"/>
      </font>
    </dxf>
    <dxf>
      <font>
        <b/>
        <i val="0"/>
        <color theme="9" tint="-0.499984740745262"/>
      </font>
    </dxf>
    <dxf>
      <font>
        <b/>
        <i val="0"/>
        <color rgb="FFC00000"/>
      </font>
    </dxf>
    <dxf>
      <font>
        <b/>
        <i val="0"/>
        <color theme="9" tint="-0.499984740745262"/>
      </font>
    </dxf>
    <dxf>
      <font>
        <b/>
        <i val="0"/>
        <color rgb="FFC00000"/>
      </font>
    </dxf>
    <dxf>
      <font>
        <b/>
        <i val="0"/>
        <color theme="9" tint="-0.499984740745262"/>
      </font>
    </dxf>
    <dxf>
      <font>
        <b/>
        <i val="0"/>
        <color rgb="FFC00000"/>
      </font>
    </dxf>
    <dxf>
      <font>
        <b/>
        <i val="0"/>
        <color theme="9" tint="-0.499984740745262"/>
      </font>
    </dxf>
    <dxf>
      <font>
        <b/>
        <i val="0"/>
        <color rgb="FFC00000"/>
      </font>
    </dxf>
    <dxf>
      <font>
        <b/>
        <i val="0"/>
        <color theme="9" tint="-0.499984740745262"/>
      </font>
    </dxf>
    <dxf>
      <font>
        <b/>
        <i val="0"/>
        <color rgb="FFC00000"/>
      </font>
    </dxf>
    <dxf>
      <font>
        <b/>
        <i val="0"/>
        <color theme="9" tint="-0.499984740745262"/>
      </font>
    </dxf>
    <dxf>
      <font>
        <b/>
        <i val="0"/>
        <color rgb="FFC00000"/>
      </font>
    </dxf>
    <dxf>
      <font>
        <b/>
        <i val="0"/>
        <color theme="9" tint="-0.499984740745262"/>
      </font>
    </dxf>
    <dxf>
      <font>
        <b/>
        <i val="0"/>
        <color rgb="FFC00000"/>
      </font>
    </dxf>
    <dxf>
      <font>
        <b/>
        <i val="0"/>
        <color theme="9" tint="-0.499984740745262"/>
      </font>
    </dxf>
    <dxf>
      <font>
        <b/>
        <i val="0"/>
        <color rgb="FFC00000"/>
      </font>
    </dxf>
    <dxf>
      <font>
        <b/>
        <i val="0"/>
        <color theme="9" tint="-0.499984740745262"/>
      </font>
    </dxf>
    <dxf>
      <font>
        <b/>
        <i val="0"/>
        <color rgb="FFC00000"/>
      </font>
    </dxf>
  </dxfs>
  <tableStyles count="0" defaultTableStyle="TableStyleMedium2" defaultPivotStyle="PivotStyleLight16"/>
  <colors>
    <mruColors>
      <color rgb="FFED7D31"/>
      <color rgb="FF0076BC"/>
      <color rgb="FFFFC003"/>
      <color rgb="FF4472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'Charts &amp; Graphs'!$C$8</c:f>
              <c:strCache>
                <c:ptCount val="1"/>
                <c:pt idx="0">
                  <c:v>2017 Net Sales</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'Charts &amp; Graphs'!$B$9:$B$15</c:f>
              <c:strCache>
                <c:ptCount val="7"/>
                <c:pt idx="0">
                  <c:v>Shoes</c:v>
                </c:pt>
                <c:pt idx="1">
                  <c:v>Clothing</c:v>
                </c:pt>
                <c:pt idx="2">
                  <c:v>Bags</c:v>
                </c:pt>
                <c:pt idx="3">
                  <c:v>Accessories</c:v>
                </c:pt>
                <c:pt idx="4">
                  <c:v>Eyewear</c:v>
                </c:pt>
                <c:pt idx="5">
                  <c:v>Jewelry</c:v>
                </c:pt>
                <c:pt idx="6">
                  <c:v>Watches</c:v>
                </c:pt>
              </c:strCache>
            </c:strRef>
          </c:cat>
          <c:val>
            <c:numRef>
              <c:f>'Charts &amp; Graphs'!$C$9:$C$15</c:f>
              <c:numCache>
                <c:formatCode>_("$"* #,##0_);_("$"* \(#,##0\);_("$"* "-"??_);_(@_)</c:formatCode>
                <c:ptCount val="7"/>
                <c:pt idx="0">
                  <c:v>459127593.33857894</c:v>
                </c:pt>
                <c:pt idx="1">
                  <c:v>192363510.39622781</c:v>
                </c:pt>
                <c:pt idx="2">
                  <c:v>34313800.048115477</c:v>
                </c:pt>
                <c:pt idx="3">
                  <c:v>3783724.1940501267</c:v>
                </c:pt>
                <c:pt idx="4">
                  <c:v>651533.22312725021</c:v>
                </c:pt>
                <c:pt idx="5">
                  <c:v>1769995.4108688626</c:v>
                </c:pt>
                <c:pt idx="6">
                  <c:v>109845.18202323779</c:v>
                </c:pt>
              </c:numCache>
            </c:numRef>
          </c:val>
          <c:extLst>
            <c:ext xmlns:c16="http://schemas.microsoft.com/office/drawing/2014/chart" uri="{C3380CC4-5D6E-409C-BE32-E72D297353CC}">
              <c16:uniqueId val="{00000000-E7A7-714D-9B3C-93A51AA2322F}"/>
            </c:ext>
          </c:extLst>
        </c:ser>
        <c:ser>
          <c:idx val="1"/>
          <c:order val="1"/>
          <c:tx>
            <c:strRef>
              <c:f>'Charts &amp; Graphs'!$D$8</c:f>
              <c:strCache>
                <c:ptCount val="1"/>
                <c:pt idx="0">
                  <c:v>2018 Net Sales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'Charts &amp; Graphs'!$B$9:$B$15</c:f>
              <c:strCache>
                <c:ptCount val="7"/>
                <c:pt idx="0">
                  <c:v>Shoes</c:v>
                </c:pt>
                <c:pt idx="1">
                  <c:v>Clothing</c:v>
                </c:pt>
                <c:pt idx="2">
                  <c:v>Bags</c:v>
                </c:pt>
                <c:pt idx="3">
                  <c:v>Accessories</c:v>
                </c:pt>
                <c:pt idx="4">
                  <c:v>Eyewear</c:v>
                </c:pt>
                <c:pt idx="5">
                  <c:v>Jewelry</c:v>
                </c:pt>
                <c:pt idx="6">
                  <c:v>Watches</c:v>
                </c:pt>
              </c:strCache>
            </c:strRef>
          </c:cat>
          <c:val>
            <c:numRef>
              <c:f>'Charts &amp; Graphs'!$D$9:$D$15</c:f>
              <c:numCache>
                <c:formatCode>_("$"* #,##0_);_("$"* \(#,##0\);_("$"* "-"??_);_(@_)</c:formatCode>
                <c:ptCount val="7"/>
                <c:pt idx="0">
                  <c:v>472318642.31521881</c:v>
                </c:pt>
                <c:pt idx="1">
                  <c:v>191602869.39804244</c:v>
                </c:pt>
                <c:pt idx="2">
                  <c:v>31264169.950037342</c:v>
                </c:pt>
                <c:pt idx="3">
                  <c:v>3968490.8263520906</c:v>
                </c:pt>
                <c:pt idx="4">
                  <c:v>564128.95366737794</c:v>
                </c:pt>
                <c:pt idx="5">
                  <c:v>1551361.9894645889</c:v>
                </c:pt>
                <c:pt idx="6">
                  <c:v>98087.761225476657</c:v>
                </c:pt>
              </c:numCache>
            </c:numRef>
          </c:val>
          <c:extLst>
            <c:ext xmlns:c16="http://schemas.microsoft.com/office/drawing/2014/chart" uri="{C3380CC4-5D6E-409C-BE32-E72D297353CC}">
              <c16:uniqueId val="{00000001-E7A7-714D-9B3C-93A51AA2322F}"/>
            </c:ext>
          </c:extLst>
        </c:ser>
        <c:dLbls>
          <c:showLegendKey val="0"/>
          <c:showVal val="0"/>
          <c:showCatName val="0"/>
          <c:showSerName val="0"/>
          <c:showPercent val="0"/>
          <c:showBubbleSize val="0"/>
        </c:dLbls>
        <c:gapWidth val="269"/>
        <c:overlap val="-27"/>
        <c:axId val="2031531247"/>
        <c:axId val="2031532879"/>
      </c:barChart>
      <c:lineChart>
        <c:grouping val="standard"/>
        <c:varyColors val="0"/>
        <c:ser>
          <c:idx val="2"/>
          <c:order val="2"/>
          <c:tx>
            <c:strRef>
              <c:f>'Charts &amp; Graphs'!$E$8</c:f>
              <c:strCache>
                <c:ptCount val="1"/>
                <c:pt idx="0">
                  <c:v>Year Over Year %</c:v>
                </c:pt>
              </c:strCache>
            </c:strRef>
          </c:tx>
          <c:spPr>
            <a:ln w="28575" cap="rnd">
              <a:solidFill>
                <a:schemeClr val="accent3"/>
              </a:solidFill>
              <a:round/>
            </a:ln>
            <a:effectLst/>
          </c:spPr>
          <c:marker>
            <c:symbol val="none"/>
          </c:marker>
          <c:cat>
            <c:strRef>
              <c:f>'Charts &amp; Graphs'!$B$9:$B$15</c:f>
              <c:strCache>
                <c:ptCount val="7"/>
                <c:pt idx="0">
                  <c:v>Shoes</c:v>
                </c:pt>
                <c:pt idx="1">
                  <c:v>Clothing</c:v>
                </c:pt>
                <c:pt idx="2">
                  <c:v>Bags</c:v>
                </c:pt>
                <c:pt idx="3">
                  <c:v>Accessories</c:v>
                </c:pt>
                <c:pt idx="4">
                  <c:v>Eyewear</c:v>
                </c:pt>
                <c:pt idx="5">
                  <c:v>Jewelry</c:v>
                </c:pt>
                <c:pt idx="6">
                  <c:v>Watches</c:v>
                </c:pt>
              </c:strCache>
            </c:strRef>
          </c:cat>
          <c:val>
            <c:numRef>
              <c:f>'Charts &amp; Graphs'!$E$9:$E$15</c:f>
              <c:numCache>
                <c:formatCode>0.0%</c:formatCode>
                <c:ptCount val="7"/>
                <c:pt idx="0">
                  <c:v>2.8730682206922431E-2</c:v>
                </c:pt>
                <c:pt idx="1">
                  <c:v>-3.9541854721750758E-3</c:v>
                </c:pt>
                <c:pt idx="2">
                  <c:v>-8.8874741177074057E-2</c:v>
                </c:pt>
                <c:pt idx="3">
                  <c:v>4.8831950434576443E-2</c:v>
                </c:pt>
                <c:pt idx="4">
                  <c:v>-0.13415166925847066</c:v>
                </c:pt>
                <c:pt idx="5">
                  <c:v>-0.1235220272672628</c:v>
                </c:pt>
                <c:pt idx="6">
                  <c:v>-0.10703629036068096</c:v>
                </c:pt>
              </c:numCache>
            </c:numRef>
          </c:val>
          <c:smooth val="0"/>
          <c:extLst>
            <c:ext xmlns:c16="http://schemas.microsoft.com/office/drawing/2014/chart" uri="{C3380CC4-5D6E-409C-BE32-E72D297353CC}">
              <c16:uniqueId val="{00000002-E7A7-714D-9B3C-93A51AA2322F}"/>
            </c:ext>
          </c:extLst>
        </c:ser>
        <c:dLbls>
          <c:showLegendKey val="0"/>
          <c:showVal val="0"/>
          <c:showCatName val="0"/>
          <c:showSerName val="0"/>
          <c:showPercent val="0"/>
          <c:showBubbleSize val="0"/>
        </c:dLbls>
        <c:marker val="1"/>
        <c:smooth val="0"/>
        <c:axId val="1974512191"/>
        <c:axId val="1974534495"/>
      </c:lineChart>
      <c:catAx>
        <c:axId val="2031531247"/>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532879"/>
        <c:crosses val="autoZero"/>
        <c:auto val="1"/>
        <c:lblAlgn val="ctr"/>
        <c:lblOffset val="100"/>
        <c:noMultiLvlLbl val="0"/>
      </c:catAx>
      <c:valAx>
        <c:axId val="2031532879"/>
        <c:scaling>
          <c:orientation val="minMax"/>
        </c:scaling>
        <c:delete val="0"/>
        <c:axPos val="l"/>
        <c:majorGridlines>
          <c:spPr>
            <a:ln>
              <a:solidFill>
                <a:schemeClr val="tx1">
                  <a:lumMod val="15000"/>
                  <a:lumOff val="85000"/>
                </a:schemeClr>
              </a:solidFill>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531247"/>
        <c:crosses val="autoZero"/>
        <c:crossBetween val="between"/>
      </c:valAx>
      <c:valAx>
        <c:axId val="1974534495"/>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512191"/>
        <c:crosses val="max"/>
        <c:crossBetween val="between"/>
      </c:valAx>
      <c:catAx>
        <c:axId val="1974512191"/>
        <c:scaling>
          <c:orientation val="minMax"/>
        </c:scaling>
        <c:delete val="1"/>
        <c:axPos val="b"/>
        <c:numFmt formatCode="General" sourceLinked="1"/>
        <c:majorTickMark val="none"/>
        <c:minorTickMark val="none"/>
        <c:tickLblPos val="nextTo"/>
        <c:crossAx val="197453449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0"/>
          <c:order val="0"/>
          <c:tx>
            <c:strRef>
              <c:f>'Charts &amp; Graphs'!$F$8</c:f>
              <c:strCache>
                <c:ptCount val="1"/>
                <c:pt idx="0">
                  <c:v>2017 Net Units</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55E7-AD4D-9E0C-EB4B7A559119}"/>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55E7-AD4D-9E0C-EB4B7A559119}"/>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55E7-AD4D-9E0C-EB4B7A559119}"/>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55E7-AD4D-9E0C-EB4B7A559119}"/>
              </c:ext>
            </c:extLst>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9-55E7-AD4D-9E0C-EB4B7A559119}"/>
              </c:ext>
            </c:extLst>
          </c:dPt>
          <c:dPt>
            <c:idx val="5"/>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0B-55E7-AD4D-9E0C-EB4B7A559119}"/>
              </c:ext>
            </c:extLst>
          </c:dPt>
          <c:dPt>
            <c:idx val="6"/>
            <c:bubble3D val="0"/>
            <c:spPr>
              <a:pattFill prst="ltUpDiag">
                <a:fgClr>
                  <a:schemeClr val="accent1">
                    <a:lumMod val="60000"/>
                  </a:schemeClr>
                </a:fgClr>
                <a:bgClr>
                  <a:schemeClr val="accent1">
                    <a:lumMod val="60000"/>
                    <a:lumMod val="20000"/>
                    <a:lumOff val="80000"/>
                  </a:schemeClr>
                </a:bgClr>
              </a:pattFill>
              <a:ln w="19050">
                <a:solidFill>
                  <a:schemeClr val="lt1"/>
                </a:solidFill>
              </a:ln>
              <a:effectLst>
                <a:innerShdw blurRad="114300">
                  <a:schemeClr val="accent1">
                    <a:lumMod val="60000"/>
                  </a:schemeClr>
                </a:innerShdw>
              </a:effectLst>
            </c:spPr>
            <c:extLst>
              <c:ext xmlns:c16="http://schemas.microsoft.com/office/drawing/2014/chart" uri="{C3380CC4-5D6E-409C-BE32-E72D297353CC}">
                <c16:uniqueId val="{0000000D-55E7-AD4D-9E0C-EB4B7A559119}"/>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'Charts &amp; Graphs'!$B$9:$B$15</c:f>
              <c:strCache>
                <c:ptCount val="7"/>
                <c:pt idx="0">
                  <c:v>Shoes</c:v>
                </c:pt>
                <c:pt idx="1">
                  <c:v>Clothing</c:v>
                </c:pt>
                <c:pt idx="2">
                  <c:v>Bags</c:v>
                </c:pt>
                <c:pt idx="3">
                  <c:v>Accessories</c:v>
                </c:pt>
                <c:pt idx="4">
                  <c:v>Eyewear</c:v>
                </c:pt>
                <c:pt idx="5">
                  <c:v>Jewelry</c:v>
                </c:pt>
                <c:pt idx="6">
                  <c:v>Watches</c:v>
                </c:pt>
              </c:strCache>
            </c:strRef>
          </c:cat>
          <c:val>
            <c:numRef>
              <c:f>'Charts &amp; Graphs'!$F$9:$F$15</c:f>
              <c:numCache>
                <c:formatCode>#,##0</c:formatCode>
                <c:ptCount val="7"/>
                <c:pt idx="0">
                  <c:v>5267939.7301181154</c:v>
                </c:pt>
                <c:pt idx="1">
                  <c:v>2969753.2393621304</c:v>
                </c:pt>
                <c:pt idx="2">
                  <c:v>299518.29608078988</c:v>
                </c:pt>
                <c:pt idx="3">
                  <c:v>117945.97852618009</c:v>
                </c:pt>
                <c:pt idx="4">
                  <c:v>6134.5887767855429</c:v>
                </c:pt>
                <c:pt idx="5">
                  <c:v>37461.065800353092</c:v>
                </c:pt>
                <c:pt idx="6">
                  <c:v>854.16004855343567</c:v>
                </c:pt>
              </c:numCache>
            </c:numRef>
          </c:val>
          <c:extLst>
            <c:ext xmlns:c16="http://schemas.microsoft.com/office/drawing/2014/chart" uri="{C3380CC4-5D6E-409C-BE32-E72D297353CC}">
              <c16:uniqueId val="{00000000-582E-094B-ADD0-541665877A27}"/>
            </c:ext>
          </c:extLst>
        </c:ser>
        <c:dLbls>
          <c:showLegendKey val="0"/>
          <c:showVal val="0"/>
          <c:showCatName val="0"/>
          <c:showSerName val="0"/>
          <c:showPercent val="0"/>
          <c:showBubbleSize val="0"/>
          <c:showLeaderLines val="0"/>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0"/>
          <c:order val="0"/>
          <c:tx>
            <c:strRef>
              <c:f>'Charts &amp; Graphs'!$G$8</c:f>
              <c:strCache>
                <c:ptCount val="1"/>
                <c:pt idx="0">
                  <c:v>2018 Net Units</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3F6C-5646-B856-9E28F956518F}"/>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3F6C-5646-B856-9E28F956518F}"/>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3F6C-5646-B856-9E28F956518F}"/>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3F6C-5646-B856-9E28F956518F}"/>
              </c:ext>
            </c:extLst>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9-3F6C-5646-B856-9E28F956518F}"/>
              </c:ext>
            </c:extLst>
          </c:dPt>
          <c:dPt>
            <c:idx val="5"/>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0B-3F6C-5646-B856-9E28F956518F}"/>
              </c:ext>
            </c:extLst>
          </c:dPt>
          <c:dPt>
            <c:idx val="6"/>
            <c:bubble3D val="0"/>
            <c:spPr>
              <a:pattFill prst="ltUpDiag">
                <a:fgClr>
                  <a:schemeClr val="accent1">
                    <a:lumMod val="60000"/>
                  </a:schemeClr>
                </a:fgClr>
                <a:bgClr>
                  <a:schemeClr val="accent1">
                    <a:lumMod val="60000"/>
                    <a:lumMod val="20000"/>
                    <a:lumOff val="80000"/>
                  </a:schemeClr>
                </a:bgClr>
              </a:pattFill>
              <a:ln w="19050">
                <a:solidFill>
                  <a:schemeClr val="lt1"/>
                </a:solidFill>
              </a:ln>
              <a:effectLst>
                <a:innerShdw blurRad="114300">
                  <a:schemeClr val="accent1">
                    <a:lumMod val="60000"/>
                  </a:schemeClr>
                </a:innerShdw>
              </a:effectLst>
            </c:spPr>
            <c:extLst>
              <c:ext xmlns:c16="http://schemas.microsoft.com/office/drawing/2014/chart" uri="{C3380CC4-5D6E-409C-BE32-E72D297353CC}">
                <c16:uniqueId val="{0000000D-3F6C-5646-B856-9E28F956518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'Charts &amp; Graphs'!$B$9:$B$15</c:f>
              <c:strCache>
                <c:ptCount val="7"/>
                <c:pt idx="0">
                  <c:v>Shoes</c:v>
                </c:pt>
                <c:pt idx="1">
                  <c:v>Clothing</c:v>
                </c:pt>
                <c:pt idx="2">
                  <c:v>Bags</c:v>
                </c:pt>
                <c:pt idx="3">
                  <c:v>Accessories</c:v>
                </c:pt>
                <c:pt idx="4">
                  <c:v>Eyewear</c:v>
                </c:pt>
                <c:pt idx="5">
                  <c:v>Jewelry</c:v>
                </c:pt>
                <c:pt idx="6">
                  <c:v>Watches</c:v>
                </c:pt>
              </c:strCache>
            </c:strRef>
          </c:cat>
          <c:val>
            <c:numRef>
              <c:f>'Charts &amp; Graphs'!$G$9:$G$15</c:f>
              <c:numCache>
                <c:formatCode>#,##0</c:formatCode>
                <c:ptCount val="7"/>
                <c:pt idx="0">
                  <c:v>5484024.5689417198</c:v>
                </c:pt>
                <c:pt idx="1">
                  <c:v>2833391.5813393742</c:v>
                </c:pt>
                <c:pt idx="2">
                  <c:v>258931.5292988123</c:v>
                </c:pt>
                <c:pt idx="3">
                  <c:v>112298.57327472298</c:v>
                </c:pt>
                <c:pt idx="4">
                  <c:v>4884.6038015679615</c:v>
                </c:pt>
                <c:pt idx="5">
                  <c:v>30252.630343062687</c:v>
                </c:pt>
                <c:pt idx="6">
                  <c:v>655.35135381469195</c:v>
                </c:pt>
              </c:numCache>
            </c:numRef>
          </c:val>
          <c:extLst>
            <c:ext xmlns:c16="http://schemas.microsoft.com/office/drawing/2014/chart" uri="{C3380CC4-5D6E-409C-BE32-E72D297353CC}">
              <c16:uniqueId val="{00000000-3CD4-F242-A368-311404438684}"/>
            </c:ext>
          </c:extLst>
        </c:ser>
        <c:dLbls>
          <c:showLegendKey val="0"/>
          <c:showVal val="0"/>
          <c:showCatName val="0"/>
          <c:showSerName val="0"/>
          <c:showPercent val="0"/>
          <c:showBubbleSize val="0"/>
          <c:showLeaderLines val="0"/>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'Charts &amp; Graphs'!$B$9</c:f>
              <c:strCache>
                <c:ptCount val="1"/>
                <c:pt idx="0">
                  <c:v>Shoes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&amp; Graphs'!$C$8:$D$8</c:f>
              <c:strCache>
                <c:ptCount val="2"/>
                <c:pt idx="0">
                  <c:v>2017 Net Sales</c:v>
                </c:pt>
                <c:pt idx="1">
                  <c:v>2018 Net Sales</c:v>
                </c:pt>
              </c:strCache>
            </c:strRef>
          </c:cat>
          <c:val>
            <c:numRef>
              <c:f>'Charts &amp; Graphs'!$C$9:$D$9</c:f>
              <c:numCache>
                <c:formatCode>_("$"* #,##0_);_("$"* \(#,##0\);_("$"* "-"??_);_(@_)</c:formatCode>
                <c:ptCount val="2"/>
                <c:pt idx="0">
                  <c:v>459127593.33857894</c:v>
                </c:pt>
                <c:pt idx="1">
                  <c:v>472318642.31521881</c:v>
                </c:pt>
              </c:numCache>
            </c:numRef>
          </c:val>
          <c:extLst>
            <c:ext xmlns:c16="http://schemas.microsoft.com/office/drawing/2014/chart" uri="{C3380CC4-5D6E-409C-BE32-E72D297353CC}">
              <c16:uniqueId val="{00000000-C5B4-F540-910B-F7025CB73F50}"/>
            </c:ext>
          </c:extLst>
        </c:ser>
        <c:ser>
          <c:idx val="1"/>
          <c:order val="1"/>
          <c:tx>
            <c:strRef>
              <c:f>'Charts &amp; Graphs'!$B$10</c:f>
              <c:strCache>
                <c:ptCount val="1"/>
                <c:pt idx="0">
                  <c:v>Clothing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&amp; Graphs'!$C$8:$D$8</c:f>
              <c:strCache>
                <c:ptCount val="2"/>
                <c:pt idx="0">
                  <c:v>2017 Net Sales</c:v>
                </c:pt>
                <c:pt idx="1">
                  <c:v>2018 Net Sales</c:v>
                </c:pt>
              </c:strCache>
            </c:strRef>
          </c:cat>
          <c:val>
            <c:numRef>
              <c:f>'Charts &amp; Graphs'!$C$10:$D$10</c:f>
              <c:numCache>
                <c:formatCode>_("$"* #,##0_);_("$"* \(#,##0\);_("$"* "-"??_);_(@_)</c:formatCode>
                <c:ptCount val="2"/>
                <c:pt idx="0">
                  <c:v>192363510.39622781</c:v>
                </c:pt>
                <c:pt idx="1">
                  <c:v>191602869.39804244</c:v>
                </c:pt>
              </c:numCache>
            </c:numRef>
          </c:val>
          <c:extLst>
            <c:ext xmlns:c16="http://schemas.microsoft.com/office/drawing/2014/chart" uri="{C3380CC4-5D6E-409C-BE32-E72D297353CC}">
              <c16:uniqueId val="{00000001-C5B4-F540-910B-F7025CB73F50}"/>
            </c:ext>
          </c:extLst>
        </c:ser>
        <c:ser>
          <c:idx val="2"/>
          <c:order val="2"/>
          <c:tx>
            <c:strRef>
              <c:f>'Charts &amp; Graphs'!$B$11</c:f>
              <c:strCache>
                <c:ptCount val="1"/>
                <c:pt idx="0">
                  <c:v>Bags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&amp; Graphs'!$C$8:$D$8</c:f>
              <c:strCache>
                <c:ptCount val="2"/>
                <c:pt idx="0">
                  <c:v>2017 Net Sales</c:v>
                </c:pt>
                <c:pt idx="1">
                  <c:v>2018 Net Sales</c:v>
                </c:pt>
              </c:strCache>
            </c:strRef>
          </c:cat>
          <c:val>
            <c:numRef>
              <c:f>'Charts &amp; Graphs'!$C$11:$D$11</c:f>
              <c:numCache>
                <c:formatCode>_("$"* #,##0_);_("$"* \(#,##0\);_("$"* "-"??_);_(@_)</c:formatCode>
                <c:ptCount val="2"/>
                <c:pt idx="0">
                  <c:v>34313800.048115477</c:v>
                </c:pt>
                <c:pt idx="1">
                  <c:v>31264169.950037342</c:v>
                </c:pt>
              </c:numCache>
            </c:numRef>
          </c:val>
          <c:extLst>
            <c:ext xmlns:c16="http://schemas.microsoft.com/office/drawing/2014/chart" uri="{C3380CC4-5D6E-409C-BE32-E72D297353CC}">
              <c16:uniqueId val="{00000002-C5B4-F540-910B-F7025CB73F50}"/>
            </c:ext>
          </c:extLst>
        </c:ser>
        <c:ser>
          <c:idx val="3"/>
          <c:order val="3"/>
          <c:tx>
            <c:strRef>
              <c:f>'Charts &amp; Graphs'!$B$12</c:f>
              <c:strCache>
                <c:ptCount val="1"/>
                <c:pt idx="0">
                  <c:v>Accessories</c:v>
                </c:pt>
              </c:strCache>
            </c:strRef>
          </c:tx>
          <c:spPr>
            <a:solidFill>
              <a:schemeClr val="accent4"/>
            </a:solidFill>
            <a:ln>
              <a:noFill/>
            </a:ln>
            <a:effectLst/>
          </c:spPr>
          <c:invertIfNegative val="0"/>
          <c:dLbls>
            <c:delete val="1"/>
          </c:dLbls>
          <c:cat>
            <c:strRef>
              <c:f>'Charts &amp; Graphs'!$C$8:$D$8</c:f>
              <c:strCache>
                <c:ptCount val="2"/>
                <c:pt idx="0">
                  <c:v>2017 Net Sales</c:v>
                </c:pt>
                <c:pt idx="1">
                  <c:v>2018 Net Sales</c:v>
                </c:pt>
              </c:strCache>
            </c:strRef>
          </c:cat>
          <c:val>
            <c:numRef>
              <c:f>'Charts &amp; Graphs'!$C$12:$D$12</c:f>
              <c:numCache>
                <c:formatCode>_("$"* #,##0_);_("$"* \(#,##0\);_("$"* "-"??_);_(@_)</c:formatCode>
                <c:ptCount val="2"/>
                <c:pt idx="0">
                  <c:v>3783724.1940501267</c:v>
                </c:pt>
                <c:pt idx="1">
                  <c:v>3968490.8263520906</c:v>
                </c:pt>
              </c:numCache>
            </c:numRef>
          </c:val>
          <c:extLst>
            <c:ext xmlns:c16="http://schemas.microsoft.com/office/drawing/2014/chart" uri="{C3380CC4-5D6E-409C-BE32-E72D297353CC}">
              <c16:uniqueId val="{00000003-C5B4-F540-910B-F7025CB73F50}"/>
            </c:ext>
          </c:extLst>
        </c:ser>
        <c:ser>
          <c:idx val="4"/>
          <c:order val="4"/>
          <c:tx>
            <c:strRef>
              <c:f>'Charts &amp; Graphs'!$B$13</c:f>
              <c:strCache>
                <c:ptCount val="1"/>
                <c:pt idx="0">
                  <c:v>Eyewear</c:v>
                </c:pt>
              </c:strCache>
            </c:strRef>
          </c:tx>
          <c:spPr>
            <a:solidFill>
              <a:schemeClr val="accent5"/>
            </a:solidFill>
            <a:ln>
              <a:noFill/>
            </a:ln>
            <a:effectLst/>
          </c:spPr>
          <c:invertIfNegative val="0"/>
          <c:dLbls>
            <c:delete val="1"/>
          </c:dLbls>
          <c:cat>
            <c:strRef>
              <c:f>'Charts &amp; Graphs'!$C$8:$D$8</c:f>
              <c:strCache>
                <c:ptCount val="2"/>
                <c:pt idx="0">
                  <c:v>2017 Net Sales</c:v>
                </c:pt>
                <c:pt idx="1">
                  <c:v>2018 Net Sales</c:v>
                </c:pt>
              </c:strCache>
            </c:strRef>
          </c:cat>
          <c:val>
            <c:numRef>
              <c:f>'Charts &amp; Graphs'!$C$13:$D$13</c:f>
              <c:numCache>
                <c:formatCode>_("$"* #,##0_);_("$"* \(#,##0\);_("$"* "-"??_);_(@_)</c:formatCode>
                <c:ptCount val="2"/>
                <c:pt idx="0">
                  <c:v>651533.22312725021</c:v>
                </c:pt>
                <c:pt idx="1">
                  <c:v>564128.95366737794</c:v>
                </c:pt>
              </c:numCache>
            </c:numRef>
          </c:val>
          <c:extLst>
            <c:ext xmlns:c16="http://schemas.microsoft.com/office/drawing/2014/chart" uri="{C3380CC4-5D6E-409C-BE32-E72D297353CC}">
              <c16:uniqueId val="{00000004-C5B4-F540-910B-F7025CB73F50}"/>
            </c:ext>
          </c:extLst>
        </c:ser>
        <c:ser>
          <c:idx val="5"/>
          <c:order val="5"/>
          <c:tx>
            <c:strRef>
              <c:f>'Charts &amp; Graphs'!$B$14</c:f>
              <c:strCache>
                <c:ptCount val="1"/>
                <c:pt idx="0">
                  <c:v>Jewelry</c:v>
                </c:pt>
              </c:strCache>
            </c:strRef>
          </c:tx>
          <c:spPr>
            <a:solidFill>
              <a:schemeClr val="accent6"/>
            </a:solidFill>
            <a:ln>
              <a:noFill/>
            </a:ln>
            <a:effectLst/>
          </c:spPr>
          <c:invertIfNegative val="0"/>
          <c:dLbls>
            <c:delete val="1"/>
          </c:dLbls>
          <c:cat>
            <c:strRef>
              <c:f>'Charts &amp; Graphs'!$C$8:$D$8</c:f>
              <c:strCache>
                <c:ptCount val="2"/>
                <c:pt idx="0">
                  <c:v>2017 Net Sales</c:v>
                </c:pt>
                <c:pt idx="1">
                  <c:v>2018 Net Sales</c:v>
                </c:pt>
              </c:strCache>
            </c:strRef>
          </c:cat>
          <c:val>
            <c:numRef>
              <c:f>'Charts &amp; Graphs'!$C$14:$D$14</c:f>
              <c:numCache>
                <c:formatCode>_("$"* #,##0_);_("$"* \(#,##0\);_("$"* "-"??_);_(@_)</c:formatCode>
                <c:ptCount val="2"/>
                <c:pt idx="0">
                  <c:v>1769995.4108688626</c:v>
                </c:pt>
                <c:pt idx="1">
                  <c:v>1551361.9894645889</c:v>
                </c:pt>
              </c:numCache>
            </c:numRef>
          </c:val>
          <c:extLst>
            <c:ext xmlns:c16="http://schemas.microsoft.com/office/drawing/2014/chart" uri="{C3380CC4-5D6E-409C-BE32-E72D297353CC}">
              <c16:uniqueId val="{00000005-C5B4-F540-910B-F7025CB73F50}"/>
            </c:ext>
          </c:extLst>
        </c:ser>
        <c:ser>
          <c:idx val="6"/>
          <c:order val="6"/>
          <c:tx>
            <c:strRef>
              <c:f>'Charts &amp; Graphs'!$B$15</c:f>
              <c:strCache>
                <c:ptCount val="1"/>
                <c:pt idx="0">
                  <c:v>Watches</c:v>
                </c:pt>
              </c:strCache>
            </c:strRef>
          </c:tx>
          <c:spPr>
            <a:solidFill>
              <a:schemeClr val="accent1">
                <a:lumMod val="60000"/>
              </a:schemeClr>
            </a:solidFill>
            <a:ln>
              <a:noFill/>
            </a:ln>
            <a:effectLst/>
          </c:spPr>
          <c:invertIfNegative val="0"/>
          <c:dLbls>
            <c:delete val="1"/>
          </c:dLbls>
          <c:cat>
            <c:strRef>
              <c:f>'Charts &amp; Graphs'!$C$8:$D$8</c:f>
              <c:strCache>
                <c:ptCount val="2"/>
                <c:pt idx="0">
                  <c:v>2017 Net Sales</c:v>
                </c:pt>
                <c:pt idx="1">
                  <c:v>2018 Net Sales</c:v>
                </c:pt>
              </c:strCache>
            </c:strRef>
          </c:cat>
          <c:val>
            <c:numRef>
              <c:f>'Charts &amp; Graphs'!$C$15:$D$15</c:f>
              <c:numCache>
                <c:formatCode>_("$"* #,##0_);_("$"* \(#,##0\);_("$"* "-"??_);_(@_)</c:formatCode>
                <c:ptCount val="2"/>
                <c:pt idx="0">
                  <c:v>109845.18202323779</c:v>
                </c:pt>
                <c:pt idx="1">
                  <c:v>98087.761225476657</c:v>
                </c:pt>
              </c:numCache>
            </c:numRef>
          </c:val>
          <c:extLst>
            <c:ext xmlns:c16="http://schemas.microsoft.com/office/drawing/2014/chart" uri="{C3380CC4-5D6E-409C-BE32-E72D297353CC}">
              <c16:uniqueId val="{00000006-C5B4-F540-910B-F7025CB73F50}"/>
            </c:ext>
          </c:extLst>
        </c:ser>
        <c:dLbls>
          <c:dLblPos val="ctr"/>
          <c:showLegendKey val="0"/>
          <c:showVal val="1"/>
          <c:showCatName val="0"/>
          <c:showSerName val="0"/>
          <c:showPercent val="0"/>
          <c:showBubbleSize val="0"/>
        </c:dLbls>
        <c:gapWidth val="150"/>
        <c:overlap val="100"/>
        <c:axId val="2048285903"/>
        <c:axId val="2032353903"/>
      </c:barChart>
      <c:catAx>
        <c:axId val="2048285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353903"/>
        <c:crosses val="autoZero"/>
        <c:auto val="1"/>
        <c:lblAlgn val="ctr"/>
        <c:lblOffset val="100"/>
        <c:noMultiLvlLbl val="0"/>
      </c:catAx>
      <c:valAx>
        <c:axId val="203235390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285903"/>
        <c:crosses val="autoZero"/>
        <c:crossBetween val="between"/>
        <c:dispUnits>
          <c:builtInUnit val="hundred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'Charts &amp; Graphs'!$B$9</c:f>
              <c:strCache>
                <c:ptCount val="1"/>
                <c:pt idx="0">
                  <c:v>Shoes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&amp; Graphs'!$F$8:$G$8</c:f>
              <c:strCache>
                <c:ptCount val="2"/>
                <c:pt idx="0">
                  <c:v>2017 Net Units</c:v>
                </c:pt>
                <c:pt idx="1">
                  <c:v>2018 Net Units</c:v>
                </c:pt>
              </c:strCache>
            </c:strRef>
          </c:cat>
          <c:val>
            <c:numRef>
              <c:f>'Charts &amp; Graphs'!$F$9:$G$9</c:f>
              <c:numCache>
                <c:formatCode>#,##0</c:formatCode>
                <c:ptCount val="2"/>
                <c:pt idx="0">
                  <c:v>5267939.7301181154</c:v>
                </c:pt>
                <c:pt idx="1">
                  <c:v>5484024.5689417198</c:v>
                </c:pt>
              </c:numCache>
            </c:numRef>
          </c:val>
          <c:extLst>
            <c:ext xmlns:c16="http://schemas.microsoft.com/office/drawing/2014/chart" uri="{C3380CC4-5D6E-409C-BE32-E72D297353CC}">
              <c16:uniqueId val="{00000000-3629-0E44-A4B2-2CA52903C0BA}"/>
            </c:ext>
          </c:extLst>
        </c:ser>
        <c:ser>
          <c:idx val="1"/>
          <c:order val="1"/>
          <c:tx>
            <c:strRef>
              <c:f>'Charts &amp; Graphs'!$B$10</c:f>
              <c:strCache>
                <c:ptCount val="1"/>
                <c:pt idx="0">
                  <c:v>Clothing</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&amp; Graphs'!$F$8:$G$8</c:f>
              <c:strCache>
                <c:ptCount val="2"/>
                <c:pt idx="0">
                  <c:v>2017 Net Units</c:v>
                </c:pt>
                <c:pt idx="1">
                  <c:v>2018 Net Units</c:v>
                </c:pt>
              </c:strCache>
            </c:strRef>
          </c:cat>
          <c:val>
            <c:numRef>
              <c:f>'Charts &amp; Graphs'!$F$10:$G$10</c:f>
              <c:numCache>
                <c:formatCode>#,##0</c:formatCode>
                <c:ptCount val="2"/>
                <c:pt idx="0">
                  <c:v>2969753.2393621304</c:v>
                </c:pt>
                <c:pt idx="1">
                  <c:v>2833391.5813393742</c:v>
                </c:pt>
              </c:numCache>
            </c:numRef>
          </c:val>
          <c:extLst>
            <c:ext xmlns:c16="http://schemas.microsoft.com/office/drawing/2014/chart" uri="{C3380CC4-5D6E-409C-BE32-E72D297353CC}">
              <c16:uniqueId val="{00000001-3629-0E44-A4B2-2CA52903C0BA}"/>
            </c:ext>
          </c:extLst>
        </c:ser>
        <c:ser>
          <c:idx val="2"/>
          <c:order val="2"/>
          <c:tx>
            <c:strRef>
              <c:f>'Charts &amp; Graphs'!$B$11</c:f>
              <c:strCache>
                <c:ptCount val="1"/>
                <c:pt idx="0">
                  <c:v>Bags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&amp; Graphs'!$F$8:$G$8</c:f>
              <c:strCache>
                <c:ptCount val="2"/>
                <c:pt idx="0">
                  <c:v>2017 Net Units</c:v>
                </c:pt>
                <c:pt idx="1">
                  <c:v>2018 Net Units</c:v>
                </c:pt>
              </c:strCache>
            </c:strRef>
          </c:cat>
          <c:val>
            <c:numRef>
              <c:f>'Charts &amp; Graphs'!$F$11:$G$11</c:f>
              <c:numCache>
                <c:formatCode>#,##0</c:formatCode>
                <c:ptCount val="2"/>
                <c:pt idx="0">
                  <c:v>299518.29608078988</c:v>
                </c:pt>
                <c:pt idx="1">
                  <c:v>258931.5292988123</c:v>
                </c:pt>
              </c:numCache>
            </c:numRef>
          </c:val>
          <c:extLst>
            <c:ext xmlns:c16="http://schemas.microsoft.com/office/drawing/2014/chart" uri="{C3380CC4-5D6E-409C-BE32-E72D297353CC}">
              <c16:uniqueId val="{00000002-3629-0E44-A4B2-2CA52903C0BA}"/>
            </c:ext>
          </c:extLst>
        </c:ser>
        <c:ser>
          <c:idx val="3"/>
          <c:order val="3"/>
          <c:tx>
            <c:strRef>
              <c:f>'Charts &amp; Graphs'!$B$12</c:f>
              <c:strCache>
                <c:ptCount val="1"/>
                <c:pt idx="0">
                  <c:v>Accessories</c:v>
                </c:pt>
              </c:strCache>
            </c:strRef>
          </c:tx>
          <c:spPr>
            <a:solidFill>
              <a:schemeClr val="accent4"/>
            </a:solidFill>
            <a:ln>
              <a:noFill/>
            </a:ln>
            <a:effectLst/>
          </c:spPr>
          <c:invertIfNegative val="0"/>
          <c:cat>
            <c:strRef>
              <c:f>'Charts &amp; Graphs'!$F$8:$G$8</c:f>
              <c:strCache>
                <c:ptCount val="2"/>
                <c:pt idx="0">
                  <c:v>2017 Net Units</c:v>
                </c:pt>
                <c:pt idx="1">
                  <c:v>2018 Net Units</c:v>
                </c:pt>
              </c:strCache>
            </c:strRef>
          </c:cat>
          <c:val>
            <c:numRef>
              <c:f>'Charts &amp; Graphs'!$F$12:$G$12</c:f>
              <c:numCache>
                <c:formatCode>#,##0</c:formatCode>
                <c:ptCount val="2"/>
                <c:pt idx="0">
                  <c:v>117945.97852618009</c:v>
                </c:pt>
                <c:pt idx="1">
                  <c:v>112298.57327472298</c:v>
                </c:pt>
              </c:numCache>
            </c:numRef>
          </c:val>
          <c:extLst>
            <c:ext xmlns:c16="http://schemas.microsoft.com/office/drawing/2014/chart" uri="{C3380CC4-5D6E-409C-BE32-E72D297353CC}">
              <c16:uniqueId val="{00000003-3629-0E44-A4B2-2CA52903C0BA}"/>
            </c:ext>
          </c:extLst>
        </c:ser>
        <c:ser>
          <c:idx val="4"/>
          <c:order val="4"/>
          <c:tx>
            <c:strRef>
              <c:f>'Charts &amp; Graphs'!$B$13</c:f>
              <c:strCache>
                <c:ptCount val="1"/>
                <c:pt idx="0">
                  <c:v>Eyewear</c:v>
                </c:pt>
              </c:strCache>
            </c:strRef>
          </c:tx>
          <c:spPr>
            <a:solidFill>
              <a:schemeClr val="accent5"/>
            </a:solidFill>
            <a:ln>
              <a:noFill/>
            </a:ln>
            <a:effectLst/>
          </c:spPr>
          <c:invertIfNegative val="0"/>
          <c:cat>
            <c:strRef>
              <c:f>'Charts &amp; Graphs'!$F$8:$G$8</c:f>
              <c:strCache>
                <c:ptCount val="2"/>
                <c:pt idx="0">
                  <c:v>2017 Net Units</c:v>
                </c:pt>
                <c:pt idx="1">
                  <c:v>2018 Net Units</c:v>
                </c:pt>
              </c:strCache>
            </c:strRef>
          </c:cat>
          <c:val>
            <c:numRef>
              <c:f>'Charts &amp; Graphs'!$F$13:$G$13</c:f>
              <c:numCache>
                <c:formatCode>#,##0</c:formatCode>
                <c:ptCount val="2"/>
                <c:pt idx="0">
                  <c:v>6134.5887767855429</c:v>
                </c:pt>
                <c:pt idx="1">
                  <c:v>4884.6038015679615</c:v>
                </c:pt>
              </c:numCache>
            </c:numRef>
          </c:val>
          <c:extLst>
            <c:ext xmlns:c16="http://schemas.microsoft.com/office/drawing/2014/chart" uri="{C3380CC4-5D6E-409C-BE32-E72D297353CC}">
              <c16:uniqueId val="{00000004-3629-0E44-A4B2-2CA52903C0BA}"/>
            </c:ext>
          </c:extLst>
        </c:ser>
        <c:ser>
          <c:idx val="5"/>
          <c:order val="5"/>
          <c:tx>
            <c:strRef>
              <c:f>'Charts &amp; Graphs'!$B$14</c:f>
              <c:strCache>
                <c:ptCount val="1"/>
                <c:pt idx="0">
                  <c:v>Jewelry</c:v>
                </c:pt>
              </c:strCache>
            </c:strRef>
          </c:tx>
          <c:spPr>
            <a:solidFill>
              <a:schemeClr val="accent6"/>
            </a:solidFill>
            <a:ln>
              <a:noFill/>
            </a:ln>
            <a:effectLst/>
          </c:spPr>
          <c:invertIfNegative val="0"/>
          <c:cat>
            <c:strRef>
              <c:f>'Charts &amp; Graphs'!$F$8:$G$8</c:f>
              <c:strCache>
                <c:ptCount val="2"/>
                <c:pt idx="0">
                  <c:v>2017 Net Units</c:v>
                </c:pt>
                <c:pt idx="1">
                  <c:v>2018 Net Units</c:v>
                </c:pt>
              </c:strCache>
            </c:strRef>
          </c:cat>
          <c:val>
            <c:numRef>
              <c:f>'Charts &amp; Graphs'!$F$14:$G$14</c:f>
              <c:numCache>
                <c:formatCode>#,##0</c:formatCode>
                <c:ptCount val="2"/>
                <c:pt idx="0">
                  <c:v>37461.065800353092</c:v>
                </c:pt>
                <c:pt idx="1">
                  <c:v>30252.630343062687</c:v>
                </c:pt>
              </c:numCache>
            </c:numRef>
          </c:val>
          <c:extLst>
            <c:ext xmlns:c16="http://schemas.microsoft.com/office/drawing/2014/chart" uri="{C3380CC4-5D6E-409C-BE32-E72D297353CC}">
              <c16:uniqueId val="{00000005-3629-0E44-A4B2-2CA52903C0BA}"/>
            </c:ext>
          </c:extLst>
        </c:ser>
        <c:ser>
          <c:idx val="6"/>
          <c:order val="6"/>
          <c:tx>
            <c:strRef>
              <c:f>'Charts &amp; Graphs'!$B$15</c:f>
              <c:strCache>
                <c:ptCount val="1"/>
                <c:pt idx="0">
                  <c:v>Watches</c:v>
                </c:pt>
              </c:strCache>
            </c:strRef>
          </c:tx>
          <c:spPr>
            <a:solidFill>
              <a:schemeClr val="accent1">
                <a:lumMod val="60000"/>
              </a:schemeClr>
            </a:solidFill>
            <a:ln>
              <a:noFill/>
            </a:ln>
            <a:effectLst/>
          </c:spPr>
          <c:invertIfNegative val="0"/>
          <c:cat>
            <c:strRef>
              <c:f>'Charts &amp; Graphs'!$F$8:$G$8</c:f>
              <c:strCache>
                <c:ptCount val="2"/>
                <c:pt idx="0">
                  <c:v>2017 Net Units</c:v>
                </c:pt>
                <c:pt idx="1">
                  <c:v>2018 Net Units</c:v>
                </c:pt>
              </c:strCache>
            </c:strRef>
          </c:cat>
          <c:val>
            <c:numRef>
              <c:f>'Charts &amp; Graphs'!$F$15:$G$15</c:f>
              <c:numCache>
                <c:formatCode>#,##0</c:formatCode>
                <c:ptCount val="2"/>
                <c:pt idx="0">
                  <c:v>854.16004855343567</c:v>
                </c:pt>
                <c:pt idx="1">
                  <c:v>655.35135381469195</c:v>
                </c:pt>
              </c:numCache>
            </c:numRef>
          </c:val>
          <c:extLst>
            <c:ext xmlns:c16="http://schemas.microsoft.com/office/drawing/2014/chart" uri="{C3380CC4-5D6E-409C-BE32-E72D297353CC}">
              <c16:uniqueId val="{00000006-3629-0E44-A4B2-2CA52903C0BA}"/>
            </c:ext>
          </c:extLst>
        </c:ser>
        <c:dLbls>
          <c:showLegendKey val="0"/>
          <c:showVal val="0"/>
          <c:showCatName val="0"/>
          <c:showSerName val="0"/>
          <c:showPercent val="0"/>
          <c:showBubbleSize val="0"/>
        </c:dLbls>
        <c:gapWidth val="150"/>
        <c:overlap val="100"/>
        <c:axId val="2048285903"/>
        <c:axId val="2032353903"/>
      </c:barChart>
      <c:catAx>
        <c:axId val="2048285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353903"/>
        <c:crosses val="autoZero"/>
        <c:auto val="1"/>
        <c:lblAlgn val="ctr"/>
        <c:lblOffset val="100"/>
        <c:noMultiLvlLbl val="0"/>
      </c:catAx>
      <c:valAx>
        <c:axId val="20323539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285903"/>
        <c:crosses val="autoZero"/>
        <c:crossBetween val="between"/>
        <c:dispUnits>
          <c:builtInUnit val="ten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areaChart>
        <c:grouping val="stacked"/>
        <c:varyColors val="0"/>
        <c:ser>
          <c:idx val="0"/>
          <c:order val="0"/>
          <c:tx>
            <c:strRef>
              <c:f>'Charts &amp; Graphs'!$B$9</c:f>
              <c:strCache>
                <c:ptCount val="1"/>
                <c:pt idx="0">
                  <c:v>Shoes</c:v>
                </c:pt>
              </c:strCache>
            </c:strRef>
          </c:tx>
          <c:spPr>
            <a:pattFill prst="ltUpDiag">
              <a:fgClr>
                <a:schemeClr val="accent1"/>
              </a:fgClr>
              <a:bgClr>
                <a:schemeClr val="accent1">
                  <a:lumMod val="20000"/>
                  <a:lumOff val="80000"/>
                </a:schemeClr>
              </a:bgClr>
            </a:pattFill>
            <a:ln>
              <a:noFill/>
            </a:ln>
            <a:effectLst>
              <a:innerShdw blurRad="114300">
                <a:schemeClr val="accent1"/>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&amp; Graphs'!$C$8:$D$8</c:f>
              <c:strCache>
                <c:ptCount val="2"/>
                <c:pt idx="0">
                  <c:v>2017 Net Sales</c:v>
                </c:pt>
                <c:pt idx="1">
                  <c:v>2018 Net Sales</c:v>
                </c:pt>
              </c:strCache>
            </c:strRef>
          </c:cat>
          <c:val>
            <c:numRef>
              <c:f>'Charts &amp; Graphs'!$C$9:$D$9</c:f>
              <c:numCache>
                <c:formatCode>_("$"* #,##0_);_("$"* \(#,##0\);_("$"* "-"??_);_(@_)</c:formatCode>
                <c:ptCount val="2"/>
                <c:pt idx="0">
                  <c:v>459127593.33857894</c:v>
                </c:pt>
                <c:pt idx="1">
                  <c:v>472318642.31521881</c:v>
                </c:pt>
              </c:numCache>
            </c:numRef>
          </c:val>
          <c:extLst>
            <c:ext xmlns:c16="http://schemas.microsoft.com/office/drawing/2014/chart" uri="{C3380CC4-5D6E-409C-BE32-E72D297353CC}">
              <c16:uniqueId val="{00000000-1B73-FD4B-8392-B5496603D597}"/>
            </c:ext>
          </c:extLst>
        </c:ser>
        <c:ser>
          <c:idx val="1"/>
          <c:order val="1"/>
          <c:tx>
            <c:strRef>
              <c:f>'Charts &amp; Graphs'!$B$10</c:f>
              <c:strCache>
                <c:ptCount val="1"/>
                <c:pt idx="0">
                  <c:v>Clothing</c:v>
                </c:pt>
              </c:strCache>
            </c:strRef>
          </c:tx>
          <c:spPr>
            <a:pattFill prst="ltUpDiag">
              <a:fgClr>
                <a:schemeClr val="accent2"/>
              </a:fgClr>
              <a:bgClr>
                <a:schemeClr val="accent2">
                  <a:lumMod val="20000"/>
                  <a:lumOff val="80000"/>
                </a:schemeClr>
              </a:bgClr>
            </a:pattFill>
            <a:ln>
              <a:noFill/>
            </a:ln>
            <a:effectLst>
              <a:innerShdw blurRad="114300">
                <a:schemeClr val="accent2"/>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&amp; Graphs'!$C$8:$D$8</c:f>
              <c:strCache>
                <c:ptCount val="2"/>
                <c:pt idx="0">
                  <c:v>2017 Net Sales</c:v>
                </c:pt>
                <c:pt idx="1">
                  <c:v>2018 Net Sales</c:v>
                </c:pt>
              </c:strCache>
            </c:strRef>
          </c:cat>
          <c:val>
            <c:numRef>
              <c:f>'Charts &amp; Graphs'!$C$10:$D$10</c:f>
              <c:numCache>
                <c:formatCode>_("$"* #,##0_);_("$"* \(#,##0\);_("$"* "-"??_);_(@_)</c:formatCode>
                <c:ptCount val="2"/>
                <c:pt idx="0">
                  <c:v>192363510.39622781</c:v>
                </c:pt>
                <c:pt idx="1">
                  <c:v>191602869.39804244</c:v>
                </c:pt>
              </c:numCache>
            </c:numRef>
          </c:val>
          <c:extLst>
            <c:ext xmlns:c16="http://schemas.microsoft.com/office/drawing/2014/chart" uri="{C3380CC4-5D6E-409C-BE32-E72D297353CC}">
              <c16:uniqueId val="{00000001-1B73-FD4B-8392-B5496603D597}"/>
            </c:ext>
          </c:extLst>
        </c:ser>
        <c:ser>
          <c:idx val="2"/>
          <c:order val="2"/>
          <c:tx>
            <c:strRef>
              <c:f>'Charts &amp; Graphs'!$B$11</c:f>
              <c:strCache>
                <c:ptCount val="1"/>
                <c:pt idx="0">
                  <c:v>Bags</c:v>
                </c:pt>
              </c:strCache>
            </c:strRef>
          </c:tx>
          <c:spPr>
            <a:pattFill prst="ltUpDiag">
              <a:fgClr>
                <a:schemeClr val="accent3"/>
              </a:fgClr>
              <a:bgClr>
                <a:schemeClr val="accent3">
                  <a:lumMod val="20000"/>
                  <a:lumOff val="80000"/>
                </a:schemeClr>
              </a:bgClr>
            </a:pattFill>
            <a:ln>
              <a:noFill/>
            </a:ln>
            <a:effectLst>
              <a:innerShdw blurRad="114300">
                <a:schemeClr val="accent3"/>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&amp; Graphs'!$C$8:$D$8</c:f>
              <c:strCache>
                <c:ptCount val="2"/>
                <c:pt idx="0">
                  <c:v>2017 Net Sales</c:v>
                </c:pt>
                <c:pt idx="1">
                  <c:v>2018 Net Sales</c:v>
                </c:pt>
              </c:strCache>
            </c:strRef>
          </c:cat>
          <c:val>
            <c:numRef>
              <c:f>'Charts &amp; Graphs'!$C$11:$D$11</c:f>
              <c:numCache>
                <c:formatCode>_("$"* #,##0_);_("$"* \(#,##0\);_("$"* "-"??_);_(@_)</c:formatCode>
                <c:ptCount val="2"/>
                <c:pt idx="0">
                  <c:v>34313800.048115477</c:v>
                </c:pt>
                <c:pt idx="1">
                  <c:v>31264169.950037342</c:v>
                </c:pt>
              </c:numCache>
            </c:numRef>
          </c:val>
          <c:extLst>
            <c:ext xmlns:c16="http://schemas.microsoft.com/office/drawing/2014/chart" uri="{C3380CC4-5D6E-409C-BE32-E72D297353CC}">
              <c16:uniqueId val="{00000002-1B73-FD4B-8392-B5496603D597}"/>
            </c:ext>
          </c:extLst>
        </c:ser>
        <c:ser>
          <c:idx val="3"/>
          <c:order val="3"/>
          <c:tx>
            <c:strRef>
              <c:f>'Charts &amp; Graphs'!$B$12</c:f>
              <c:strCache>
                <c:ptCount val="1"/>
                <c:pt idx="0">
                  <c:v>Accessories</c:v>
                </c:pt>
              </c:strCache>
            </c:strRef>
          </c:tx>
          <c:spPr>
            <a:pattFill prst="ltUpDiag">
              <a:fgClr>
                <a:schemeClr val="accent4"/>
              </a:fgClr>
              <a:bgClr>
                <a:schemeClr val="accent4">
                  <a:lumMod val="20000"/>
                  <a:lumOff val="80000"/>
                </a:schemeClr>
              </a:bgClr>
            </a:pattFill>
            <a:ln>
              <a:noFill/>
            </a:ln>
            <a:effectLst>
              <a:innerShdw blurRad="114300">
                <a:schemeClr val="accent4"/>
              </a:innerShdw>
            </a:effectLst>
          </c:spPr>
          <c:cat>
            <c:strRef>
              <c:f>'Charts &amp; Graphs'!$C$8:$D$8</c:f>
              <c:strCache>
                <c:ptCount val="2"/>
                <c:pt idx="0">
                  <c:v>2017 Net Sales</c:v>
                </c:pt>
                <c:pt idx="1">
                  <c:v>2018 Net Sales</c:v>
                </c:pt>
              </c:strCache>
            </c:strRef>
          </c:cat>
          <c:val>
            <c:numRef>
              <c:f>'Charts &amp; Graphs'!$C$12:$D$12</c:f>
              <c:numCache>
                <c:formatCode>_("$"* #,##0_);_("$"* \(#,##0\);_("$"* "-"??_);_(@_)</c:formatCode>
                <c:ptCount val="2"/>
                <c:pt idx="0">
                  <c:v>3783724.1940501267</c:v>
                </c:pt>
                <c:pt idx="1">
                  <c:v>3968490.8263520906</c:v>
                </c:pt>
              </c:numCache>
            </c:numRef>
          </c:val>
          <c:extLst>
            <c:ext xmlns:c16="http://schemas.microsoft.com/office/drawing/2014/chart" uri="{C3380CC4-5D6E-409C-BE32-E72D297353CC}">
              <c16:uniqueId val="{00000003-1B73-FD4B-8392-B5496603D597}"/>
            </c:ext>
          </c:extLst>
        </c:ser>
        <c:ser>
          <c:idx val="4"/>
          <c:order val="4"/>
          <c:tx>
            <c:strRef>
              <c:f>'Charts &amp; Graphs'!$B$13</c:f>
              <c:strCache>
                <c:ptCount val="1"/>
                <c:pt idx="0">
                  <c:v>Eyewear</c:v>
                </c:pt>
              </c:strCache>
            </c:strRef>
          </c:tx>
          <c:spPr>
            <a:pattFill prst="ltUpDiag">
              <a:fgClr>
                <a:schemeClr val="accent5"/>
              </a:fgClr>
              <a:bgClr>
                <a:schemeClr val="accent5">
                  <a:lumMod val="20000"/>
                  <a:lumOff val="80000"/>
                </a:schemeClr>
              </a:bgClr>
            </a:pattFill>
            <a:ln>
              <a:noFill/>
            </a:ln>
            <a:effectLst>
              <a:innerShdw blurRad="114300">
                <a:schemeClr val="accent5"/>
              </a:innerShdw>
            </a:effectLst>
          </c:spPr>
          <c:cat>
            <c:strRef>
              <c:f>'Charts &amp; Graphs'!$C$8:$D$8</c:f>
              <c:strCache>
                <c:ptCount val="2"/>
                <c:pt idx="0">
                  <c:v>2017 Net Sales</c:v>
                </c:pt>
                <c:pt idx="1">
                  <c:v>2018 Net Sales</c:v>
                </c:pt>
              </c:strCache>
            </c:strRef>
          </c:cat>
          <c:val>
            <c:numRef>
              <c:f>'Charts &amp; Graphs'!$C$13:$D$13</c:f>
              <c:numCache>
                <c:formatCode>_("$"* #,##0_);_("$"* \(#,##0\);_("$"* "-"??_);_(@_)</c:formatCode>
                <c:ptCount val="2"/>
                <c:pt idx="0">
                  <c:v>651533.22312725021</c:v>
                </c:pt>
                <c:pt idx="1">
                  <c:v>564128.95366737794</c:v>
                </c:pt>
              </c:numCache>
            </c:numRef>
          </c:val>
          <c:extLst>
            <c:ext xmlns:c16="http://schemas.microsoft.com/office/drawing/2014/chart" uri="{C3380CC4-5D6E-409C-BE32-E72D297353CC}">
              <c16:uniqueId val="{00000004-1B73-FD4B-8392-B5496603D597}"/>
            </c:ext>
          </c:extLst>
        </c:ser>
        <c:ser>
          <c:idx val="5"/>
          <c:order val="5"/>
          <c:tx>
            <c:strRef>
              <c:f>'Charts &amp; Graphs'!$B$14</c:f>
              <c:strCache>
                <c:ptCount val="1"/>
                <c:pt idx="0">
                  <c:v>Jewelry</c:v>
                </c:pt>
              </c:strCache>
            </c:strRef>
          </c:tx>
          <c:spPr>
            <a:pattFill prst="ltUpDiag">
              <a:fgClr>
                <a:schemeClr val="accent6"/>
              </a:fgClr>
              <a:bgClr>
                <a:schemeClr val="accent6">
                  <a:lumMod val="20000"/>
                  <a:lumOff val="80000"/>
                </a:schemeClr>
              </a:bgClr>
            </a:pattFill>
            <a:ln>
              <a:noFill/>
            </a:ln>
            <a:effectLst>
              <a:innerShdw blurRad="114300">
                <a:schemeClr val="accent6"/>
              </a:innerShdw>
            </a:effectLst>
          </c:spPr>
          <c:cat>
            <c:strRef>
              <c:f>'Charts &amp; Graphs'!$C$8:$D$8</c:f>
              <c:strCache>
                <c:ptCount val="2"/>
                <c:pt idx="0">
                  <c:v>2017 Net Sales</c:v>
                </c:pt>
                <c:pt idx="1">
                  <c:v>2018 Net Sales</c:v>
                </c:pt>
              </c:strCache>
            </c:strRef>
          </c:cat>
          <c:val>
            <c:numRef>
              <c:f>'Charts &amp; Graphs'!$C$14:$D$14</c:f>
              <c:numCache>
                <c:formatCode>_("$"* #,##0_);_("$"* \(#,##0\);_("$"* "-"??_);_(@_)</c:formatCode>
                <c:ptCount val="2"/>
                <c:pt idx="0">
                  <c:v>1769995.4108688626</c:v>
                </c:pt>
                <c:pt idx="1">
                  <c:v>1551361.9894645889</c:v>
                </c:pt>
              </c:numCache>
            </c:numRef>
          </c:val>
          <c:extLst>
            <c:ext xmlns:c16="http://schemas.microsoft.com/office/drawing/2014/chart" uri="{C3380CC4-5D6E-409C-BE32-E72D297353CC}">
              <c16:uniqueId val="{00000005-1B73-FD4B-8392-B5496603D597}"/>
            </c:ext>
          </c:extLst>
        </c:ser>
        <c:ser>
          <c:idx val="6"/>
          <c:order val="6"/>
          <c:tx>
            <c:strRef>
              <c:f>'Charts &amp; Graphs'!$B$15</c:f>
              <c:strCache>
                <c:ptCount val="1"/>
                <c:pt idx="0">
                  <c:v>Watches</c:v>
                </c:pt>
              </c:strCache>
            </c:strRef>
          </c:tx>
          <c:spPr>
            <a:pattFill prst="ltUpDiag">
              <a:fgClr>
                <a:schemeClr val="accent1">
                  <a:lumMod val="60000"/>
                </a:schemeClr>
              </a:fgClr>
              <a:bgClr>
                <a:schemeClr val="accent1">
                  <a:lumMod val="60000"/>
                  <a:lumMod val="20000"/>
                  <a:lumOff val="80000"/>
                </a:schemeClr>
              </a:bgClr>
            </a:pattFill>
            <a:ln>
              <a:noFill/>
            </a:ln>
            <a:effectLst>
              <a:innerShdw blurRad="114300">
                <a:schemeClr val="accent1">
                  <a:lumMod val="60000"/>
                </a:schemeClr>
              </a:innerShdw>
            </a:effectLst>
          </c:spPr>
          <c:cat>
            <c:strRef>
              <c:f>'Charts &amp; Graphs'!$C$8:$D$8</c:f>
              <c:strCache>
                <c:ptCount val="2"/>
                <c:pt idx="0">
                  <c:v>2017 Net Sales</c:v>
                </c:pt>
                <c:pt idx="1">
                  <c:v>2018 Net Sales</c:v>
                </c:pt>
              </c:strCache>
            </c:strRef>
          </c:cat>
          <c:val>
            <c:numRef>
              <c:f>'Charts &amp; Graphs'!$C$15:$D$15</c:f>
              <c:numCache>
                <c:formatCode>_("$"* #,##0_);_("$"* \(#,##0\);_("$"* "-"??_);_(@_)</c:formatCode>
                <c:ptCount val="2"/>
                <c:pt idx="0">
                  <c:v>109845.18202323779</c:v>
                </c:pt>
                <c:pt idx="1">
                  <c:v>98087.761225476657</c:v>
                </c:pt>
              </c:numCache>
            </c:numRef>
          </c:val>
          <c:extLst>
            <c:ext xmlns:c16="http://schemas.microsoft.com/office/drawing/2014/chart" uri="{C3380CC4-5D6E-409C-BE32-E72D297353CC}">
              <c16:uniqueId val="{00000006-1B73-FD4B-8392-B5496603D597}"/>
            </c:ext>
          </c:extLst>
        </c:ser>
        <c:dLbls>
          <c:showLegendKey val="0"/>
          <c:showVal val="0"/>
          <c:showCatName val="0"/>
          <c:showSerName val="0"/>
          <c:showPercent val="0"/>
          <c:showBubbleSize val="0"/>
        </c:dLbls>
        <c:axId val="2076550543"/>
        <c:axId val="2076552175"/>
      </c:areaChart>
      <c:catAx>
        <c:axId val="2076550543"/>
        <c:scaling>
          <c:orientation val="minMax"/>
        </c:scaling>
        <c:delete val="0"/>
        <c:axPos val="b"/>
        <c:numFmt formatCode="General" sourceLinked="1"/>
        <c:majorTickMark val="out"/>
        <c:minorTickMark val="out"/>
        <c:tickLblPos val="nextTo"/>
        <c:spPr>
          <a:noFill/>
          <a:ln>
            <a:noFill/>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2076552175"/>
        <c:crosses val="autoZero"/>
        <c:auto val="1"/>
        <c:lblAlgn val="ctr"/>
        <c:lblOffset val="100"/>
        <c:noMultiLvlLbl val="0"/>
      </c:catAx>
      <c:valAx>
        <c:axId val="207655217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550543"/>
        <c:crosses val="autoZero"/>
        <c:crossBetween val="midCat"/>
        <c:dispUnits>
          <c:builtInUnit val="millions"/>
          <c:dispUnitsLbl>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areaChart>
        <c:grouping val="stacked"/>
        <c:varyColors val="0"/>
        <c:ser>
          <c:idx val="0"/>
          <c:order val="0"/>
          <c:tx>
            <c:strRef>
              <c:f>'Charts &amp; Graphs'!$B$9</c:f>
              <c:strCache>
                <c:ptCount val="1"/>
                <c:pt idx="0">
                  <c:v>Shoes</c:v>
                </c:pt>
              </c:strCache>
            </c:strRef>
          </c:tx>
          <c:spPr>
            <a:pattFill prst="ltUpDiag">
              <a:fgClr>
                <a:schemeClr val="accent1"/>
              </a:fgClr>
              <a:bgClr>
                <a:schemeClr val="accent1">
                  <a:lumMod val="20000"/>
                  <a:lumOff val="80000"/>
                </a:schemeClr>
              </a:bgClr>
            </a:pattFill>
            <a:ln>
              <a:noFill/>
            </a:ln>
            <a:effectLst>
              <a:innerShdw blurRad="114300">
                <a:schemeClr val="accent1"/>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&amp; Graphs'!$F$8:$G$8</c:f>
              <c:strCache>
                <c:ptCount val="2"/>
                <c:pt idx="0">
                  <c:v>2017 Net Units</c:v>
                </c:pt>
                <c:pt idx="1">
                  <c:v>2018 Net Units</c:v>
                </c:pt>
              </c:strCache>
            </c:strRef>
          </c:cat>
          <c:val>
            <c:numRef>
              <c:f>'Charts &amp; Graphs'!$F$9:$G$9</c:f>
              <c:numCache>
                <c:formatCode>#,##0</c:formatCode>
                <c:ptCount val="2"/>
                <c:pt idx="0">
                  <c:v>5267939.7301181154</c:v>
                </c:pt>
                <c:pt idx="1">
                  <c:v>5484024.5689417198</c:v>
                </c:pt>
              </c:numCache>
            </c:numRef>
          </c:val>
          <c:extLst>
            <c:ext xmlns:c16="http://schemas.microsoft.com/office/drawing/2014/chart" uri="{C3380CC4-5D6E-409C-BE32-E72D297353CC}">
              <c16:uniqueId val="{00000000-0967-334B-8C67-4A55667B6E52}"/>
            </c:ext>
          </c:extLst>
        </c:ser>
        <c:ser>
          <c:idx val="1"/>
          <c:order val="1"/>
          <c:tx>
            <c:strRef>
              <c:f>'Charts &amp; Graphs'!$B$10</c:f>
              <c:strCache>
                <c:ptCount val="1"/>
                <c:pt idx="0">
                  <c:v>Clothing</c:v>
                </c:pt>
              </c:strCache>
            </c:strRef>
          </c:tx>
          <c:spPr>
            <a:pattFill prst="ltUpDiag">
              <a:fgClr>
                <a:schemeClr val="accent2"/>
              </a:fgClr>
              <a:bgClr>
                <a:schemeClr val="accent2">
                  <a:lumMod val="20000"/>
                  <a:lumOff val="80000"/>
                </a:schemeClr>
              </a:bgClr>
            </a:pattFill>
            <a:ln>
              <a:noFill/>
            </a:ln>
            <a:effectLst>
              <a:innerShdw blurRad="114300">
                <a:schemeClr val="accent2"/>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&amp; Graphs'!$F$8:$G$8</c:f>
              <c:strCache>
                <c:ptCount val="2"/>
                <c:pt idx="0">
                  <c:v>2017 Net Units</c:v>
                </c:pt>
                <c:pt idx="1">
                  <c:v>2018 Net Units</c:v>
                </c:pt>
              </c:strCache>
            </c:strRef>
          </c:cat>
          <c:val>
            <c:numRef>
              <c:f>'Charts &amp; Graphs'!$F$10:$G$10</c:f>
              <c:numCache>
                <c:formatCode>#,##0</c:formatCode>
                <c:ptCount val="2"/>
                <c:pt idx="0">
                  <c:v>2969753.2393621304</c:v>
                </c:pt>
                <c:pt idx="1">
                  <c:v>2833391.5813393742</c:v>
                </c:pt>
              </c:numCache>
            </c:numRef>
          </c:val>
          <c:extLst>
            <c:ext xmlns:c16="http://schemas.microsoft.com/office/drawing/2014/chart" uri="{C3380CC4-5D6E-409C-BE32-E72D297353CC}">
              <c16:uniqueId val="{00000001-0967-334B-8C67-4A55667B6E52}"/>
            </c:ext>
          </c:extLst>
        </c:ser>
        <c:ser>
          <c:idx val="2"/>
          <c:order val="2"/>
          <c:tx>
            <c:strRef>
              <c:f>'Charts &amp; Graphs'!$B$11</c:f>
              <c:strCache>
                <c:ptCount val="1"/>
                <c:pt idx="0">
                  <c:v>Bags</c:v>
                </c:pt>
              </c:strCache>
            </c:strRef>
          </c:tx>
          <c:spPr>
            <a:pattFill prst="ltUpDiag">
              <a:fgClr>
                <a:schemeClr val="accent3"/>
              </a:fgClr>
              <a:bgClr>
                <a:schemeClr val="accent3">
                  <a:lumMod val="20000"/>
                  <a:lumOff val="80000"/>
                </a:schemeClr>
              </a:bgClr>
            </a:pattFill>
            <a:ln>
              <a:noFill/>
            </a:ln>
            <a:effectLst>
              <a:innerShdw blurRad="114300">
                <a:schemeClr val="accent3"/>
              </a:innerShdw>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&amp; Graphs'!$F$8:$G$8</c:f>
              <c:strCache>
                <c:ptCount val="2"/>
                <c:pt idx="0">
                  <c:v>2017 Net Units</c:v>
                </c:pt>
                <c:pt idx="1">
                  <c:v>2018 Net Units</c:v>
                </c:pt>
              </c:strCache>
            </c:strRef>
          </c:cat>
          <c:val>
            <c:numRef>
              <c:f>'Charts &amp; Graphs'!$F$11:$G$11</c:f>
              <c:numCache>
                <c:formatCode>#,##0</c:formatCode>
                <c:ptCount val="2"/>
                <c:pt idx="0">
                  <c:v>299518.29608078988</c:v>
                </c:pt>
                <c:pt idx="1">
                  <c:v>258931.5292988123</c:v>
                </c:pt>
              </c:numCache>
            </c:numRef>
          </c:val>
          <c:extLst>
            <c:ext xmlns:c16="http://schemas.microsoft.com/office/drawing/2014/chart" uri="{C3380CC4-5D6E-409C-BE32-E72D297353CC}">
              <c16:uniqueId val="{00000002-0967-334B-8C67-4A55667B6E52}"/>
            </c:ext>
          </c:extLst>
        </c:ser>
        <c:ser>
          <c:idx val="3"/>
          <c:order val="3"/>
          <c:tx>
            <c:strRef>
              <c:f>'Charts &amp; Graphs'!$B$12</c:f>
              <c:strCache>
                <c:ptCount val="1"/>
                <c:pt idx="0">
                  <c:v>Accessories</c:v>
                </c:pt>
              </c:strCache>
            </c:strRef>
          </c:tx>
          <c:spPr>
            <a:pattFill prst="ltUpDiag">
              <a:fgClr>
                <a:schemeClr val="accent4"/>
              </a:fgClr>
              <a:bgClr>
                <a:schemeClr val="accent4">
                  <a:lumMod val="20000"/>
                  <a:lumOff val="80000"/>
                </a:schemeClr>
              </a:bgClr>
            </a:pattFill>
            <a:ln>
              <a:noFill/>
            </a:ln>
            <a:effectLst>
              <a:innerShdw blurRad="114300">
                <a:schemeClr val="accent4"/>
              </a:innerShdw>
            </a:effectLst>
          </c:spPr>
          <c:cat>
            <c:strRef>
              <c:f>'Charts &amp; Graphs'!$F$8:$G$8</c:f>
              <c:strCache>
                <c:ptCount val="2"/>
                <c:pt idx="0">
                  <c:v>2017 Net Units</c:v>
                </c:pt>
                <c:pt idx="1">
                  <c:v>2018 Net Units</c:v>
                </c:pt>
              </c:strCache>
            </c:strRef>
          </c:cat>
          <c:val>
            <c:numRef>
              <c:f>'Charts &amp; Graphs'!$F$12:$G$12</c:f>
              <c:numCache>
                <c:formatCode>#,##0</c:formatCode>
                <c:ptCount val="2"/>
                <c:pt idx="0">
                  <c:v>117945.97852618009</c:v>
                </c:pt>
                <c:pt idx="1">
                  <c:v>112298.57327472298</c:v>
                </c:pt>
              </c:numCache>
            </c:numRef>
          </c:val>
          <c:extLst>
            <c:ext xmlns:c16="http://schemas.microsoft.com/office/drawing/2014/chart" uri="{C3380CC4-5D6E-409C-BE32-E72D297353CC}">
              <c16:uniqueId val="{00000003-0967-334B-8C67-4A55667B6E52}"/>
            </c:ext>
          </c:extLst>
        </c:ser>
        <c:ser>
          <c:idx val="4"/>
          <c:order val="4"/>
          <c:tx>
            <c:strRef>
              <c:f>'Charts &amp; Graphs'!$B$13</c:f>
              <c:strCache>
                <c:ptCount val="1"/>
                <c:pt idx="0">
                  <c:v>Eyewear</c:v>
                </c:pt>
              </c:strCache>
            </c:strRef>
          </c:tx>
          <c:spPr>
            <a:pattFill prst="ltUpDiag">
              <a:fgClr>
                <a:schemeClr val="accent5"/>
              </a:fgClr>
              <a:bgClr>
                <a:schemeClr val="accent5">
                  <a:lumMod val="20000"/>
                  <a:lumOff val="80000"/>
                </a:schemeClr>
              </a:bgClr>
            </a:pattFill>
            <a:ln>
              <a:noFill/>
            </a:ln>
            <a:effectLst>
              <a:innerShdw blurRad="114300">
                <a:schemeClr val="accent5"/>
              </a:innerShdw>
            </a:effectLst>
          </c:spPr>
          <c:cat>
            <c:strRef>
              <c:f>'Charts &amp; Graphs'!$F$8:$G$8</c:f>
              <c:strCache>
                <c:ptCount val="2"/>
                <c:pt idx="0">
                  <c:v>2017 Net Units</c:v>
                </c:pt>
                <c:pt idx="1">
                  <c:v>2018 Net Units</c:v>
                </c:pt>
              </c:strCache>
            </c:strRef>
          </c:cat>
          <c:val>
            <c:numRef>
              <c:f>'Charts &amp; Graphs'!$F$13:$G$13</c:f>
              <c:numCache>
                <c:formatCode>#,##0</c:formatCode>
                <c:ptCount val="2"/>
                <c:pt idx="0">
                  <c:v>6134.5887767855429</c:v>
                </c:pt>
                <c:pt idx="1">
                  <c:v>4884.6038015679615</c:v>
                </c:pt>
              </c:numCache>
            </c:numRef>
          </c:val>
          <c:extLst>
            <c:ext xmlns:c16="http://schemas.microsoft.com/office/drawing/2014/chart" uri="{C3380CC4-5D6E-409C-BE32-E72D297353CC}">
              <c16:uniqueId val="{00000004-0967-334B-8C67-4A55667B6E52}"/>
            </c:ext>
          </c:extLst>
        </c:ser>
        <c:ser>
          <c:idx val="5"/>
          <c:order val="5"/>
          <c:tx>
            <c:strRef>
              <c:f>'Charts &amp; Graphs'!$B$14</c:f>
              <c:strCache>
                <c:ptCount val="1"/>
                <c:pt idx="0">
                  <c:v>Jewelry</c:v>
                </c:pt>
              </c:strCache>
            </c:strRef>
          </c:tx>
          <c:spPr>
            <a:pattFill prst="ltUpDiag">
              <a:fgClr>
                <a:schemeClr val="accent6"/>
              </a:fgClr>
              <a:bgClr>
                <a:schemeClr val="accent6">
                  <a:lumMod val="20000"/>
                  <a:lumOff val="80000"/>
                </a:schemeClr>
              </a:bgClr>
            </a:pattFill>
            <a:ln>
              <a:noFill/>
            </a:ln>
            <a:effectLst>
              <a:innerShdw blurRad="114300">
                <a:schemeClr val="accent6"/>
              </a:innerShdw>
            </a:effectLst>
          </c:spPr>
          <c:cat>
            <c:strRef>
              <c:f>'Charts &amp; Graphs'!$F$8:$G$8</c:f>
              <c:strCache>
                <c:ptCount val="2"/>
                <c:pt idx="0">
                  <c:v>2017 Net Units</c:v>
                </c:pt>
                <c:pt idx="1">
                  <c:v>2018 Net Units</c:v>
                </c:pt>
              </c:strCache>
            </c:strRef>
          </c:cat>
          <c:val>
            <c:numRef>
              <c:f>'Charts &amp; Graphs'!$F$14:$G$14</c:f>
              <c:numCache>
                <c:formatCode>#,##0</c:formatCode>
                <c:ptCount val="2"/>
                <c:pt idx="0">
                  <c:v>37461.065800353092</c:v>
                </c:pt>
                <c:pt idx="1">
                  <c:v>30252.630343062687</c:v>
                </c:pt>
              </c:numCache>
            </c:numRef>
          </c:val>
          <c:extLst>
            <c:ext xmlns:c16="http://schemas.microsoft.com/office/drawing/2014/chart" uri="{C3380CC4-5D6E-409C-BE32-E72D297353CC}">
              <c16:uniqueId val="{00000005-0967-334B-8C67-4A55667B6E52}"/>
            </c:ext>
          </c:extLst>
        </c:ser>
        <c:ser>
          <c:idx val="6"/>
          <c:order val="6"/>
          <c:tx>
            <c:strRef>
              <c:f>'Charts &amp; Graphs'!$B$15</c:f>
              <c:strCache>
                <c:ptCount val="1"/>
                <c:pt idx="0">
                  <c:v>Watches</c:v>
                </c:pt>
              </c:strCache>
            </c:strRef>
          </c:tx>
          <c:spPr>
            <a:pattFill prst="ltUpDiag">
              <a:fgClr>
                <a:schemeClr val="accent1">
                  <a:lumMod val="60000"/>
                </a:schemeClr>
              </a:fgClr>
              <a:bgClr>
                <a:schemeClr val="accent1">
                  <a:lumMod val="60000"/>
                  <a:lumMod val="20000"/>
                  <a:lumOff val="80000"/>
                </a:schemeClr>
              </a:bgClr>
            </a:pattFill>
            <a:ln>
              <a:noFill/>
            </a:ln>
            <a:effectLst>
              <a:innerShdw blurRad="114300">
                <a:schemeClr val="accent1">
                  <a:lumMod val="60000"/>
                </a:schemeClr>
              </a:innerShdw>
            </a:effectLst>
          </c:spPr>
          <c:cat>
            <c:strRef>
              <c:f>'Charts &amp; Graphs'!$F$8:$G$8</c:f>
              <c:strCache>
                <c:ptCount val="2"/>
                <c:pt idx="0">
                  <c:v>2017 Net Units</c:v>
                </c:pt>
                <c:pt idx="1">
                  <c:v>2018 Net Units</c:v>
                </c:pt>
              </c:strCache>
            </c:strRef>
          </c:cat>
          <c:val>
            <c:numRef>
              <c:f>'Charts &amp; Graphs'!$F$15:$G$15</c:f>
              <c:numCache>
                <c:formatCode>#,##0</c:formatCode>
                <c:ptCount val="2"/>
                <c:pt idx="0">
                  <c:v>854.16004855343567</c:v>
                </c:pt>
                <c:pt idx="1">
                  <c:v>655.35135381469195</c:v>
                </c:pt>
              </c:numCache>
            </c:numRef>
          </c:val>
          <c:extLst>
            <c:ext xmlns:c16="http://schemas.microsoft.com/office/drawing/2014/chart" uri="{C3380CC4-5D6E-409C-BE32-E72D297353CC}">
              <c16:uniqueId val="{00000006-0967-334B-8C67-4A55667B6E52}"/>
            </c:ext>
          </c:extLst>
        </c:ser>
        <c:dLbls>
          <c:showLegendKey val="0"/>
          <c:showVal val="0"/>
          <c:showCatName val="0"/>
          <c:showSerName val="0"/>
          <c:showPercent val="0"/>
          <c:showBubbleSize val="0"/>
        </c:dLbls>
        <c:axId val="2076550543"/>
        <c:axId val="2076552175"/>
      </c:areaChart>
      <c:catAx>
        <c:axId val="2076550543"/>
        <c:scaling>
          <c:orientation val="minMax"/>
        </c:scaling>
        <c:delete val="0"/>
        <c:axPos val="b"/>
        <c:numFmt formatCode="General" sourceLinked="1"/>
        <c:majorTickMark val="out"/>
        <c:minorTickMark val="out"/>
        <c:tickLblPos val="nextTo"/>
        <c:spPr>
          <a:noFill/>
          <a:ln>
            <a:noFill/>
          </a:ln>
          <a:effectLst/>
        </c:spPr>
        <c:txPr>
          <a:bodyPr rot="-60000000" spcFirstLastPara="1" vertOverflow="ellipsis" vert="horz" wrap="square" anchor="ctr" anchorCtr="1"/>
          <a:lstStyle/>
          <a:p>
            <a:pPr>
              <a:defRPr sz="900" b="0" i="0" u="none" strike="noStrike" kern="1200" cap="all" spc="120" normalizeH="0" baseline="0">
                <a:solidFill>
                  <a:schemeClr val="tx1">
                    <a:lumMod val="65000"/>
                    <a:lumOff val="35000"/>
                  </a:schemeClr>
                </a:solidFill>
                <a:latin typeface="+mn-lt"/>
                <a:ea typeface="+mn-ea"/>
                <a:cs typeface="+mn-cs"/>
              </a:defRPr>
            </a:pPr>
            <a:endParaRPr lang="en-US"/>
          </a:p>
        </c:txPr>
        <c:crossAx val="2076552175"/>
        <c:crosses val="autoZero"/>
        <c:auto val="1"/>
        <c:lblAlgn val="ctr"/>
        <c:lblOffset val="100"/>
        <c:noMultiLvlLbl val="0"/>
      </c:catAx>
      <c:valAx>
        <c:axId val="20765521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550543"/>
        <c:crosses val="autoZero"/>
        <c:crossBetween val="midCat"/>
        <c:dispUnits>
          <c:builtInUnit val="tenThousands"/>
          <c:dispUnitsLbl>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'Charts &amp; Graphs'!$B$9</c:f>
              <c:strCache>
                <c:ptCount val="1"/>
                <c:pt idx="0">
                  <c:v>Shoes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&amp; Graphs'!$C$8:$D$8</c:f>
              <c:strCache>
                <c:ptCount val="2"/>
                <c:pt idx="0">
                  <c:v>2017 Net Sales</c:v>
                </c:pt>
                <c:pt idx="1">
                  <c:v>2018 Net Sales</c:v>
                </c:pt>
              </c:strCache>
            </c:strRef>
          </c:cat>
          <c:val>
            <c:numRef>
              <c:f>'Charts &amp; Graphs'!$C$9:$D$9</c:f>
              <c:numCache>
                <c:formatCode>_("$"* #,##0_);_("$"* \(#,##0\);_("$"* "-"??_);_(@_)</c:formatCode>
                <c:ptCount val="2"/>
                <c:pt idx="0">
                  <c:v>459127593.33857894</c:v>
                </c:pt>
                <c:pt idx="1">
                  <c:v>472318642.31521881</c:v>
                </c:pt>
              </c:numCache>
            </c:numRef>
          </c:val>
          <c:extLst>
            <c:ext xmlns:c16="http://schemas.microsoft.com/office/drawing/2014/chart" uri="{C3380CC4-5D6E-409C-BE32-E72D297353CC}">
              <c16:uniqueId val="{00000000-0FF8-D846-BAD5-A83B27498C1B}"/>
            </c:ext>
          </c:extLst>
        </c:ser>
        <c:dLbls>
          <c:showLegendKey val="0"/>
          <c:showVal val="0"/>
          <c:showCatName val="0"/>
          <c:showSerName val="0"/>
          <c:showPercent val="0"/>
          <c:showBubbleSize val="0"/>
        </c:dLbls>
        <c:gapWidth val="219"/>
        <c:overlap val="-27"/>
        <c:axId val="2088817871"/>
        <c:axId val="2088819503"/>
      </c:barChart>
      <c:catAx>
        <c:axId val="20888178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819503"/>
        <c:crosses val="autoZero"/>
        <c:auto val="1"/>
        <c:lblAlgn val="ctr"/>
        <c:lblOffset val="100"/>
        <c:noMultiLvlLbl val="0"/>
      </c:catAx>
      <c:valAx>
        <c:axId val="2088819503"/>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817871"/>
        <c:crosses val="autoZero"/>
        <c:crossBetween val="between"/>
        <c:dispUnits>
          <c:builtInUnit val="hundred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'Charts &amp; Graphs'!$B$59</c:f>
              <c:strCache>
                <c:ptCount val="1"/>
                <c:pt idx="0">
                  <c:v>Net Sales</c:v>
                </c:pt>
              </c:strCache>
            </c:strRef>
          </c:tx>
          <c:spPr>
            <a:solidFill>
              <a:schemeClr val="accent1"/>
            </a:solidFill>
            <a:ln>
              <a:noFill/>
            </a:ln>
            <a:effectLst/>
          </c:spPr>
          <c:invertIfNegative val="0"/>
          <c:cat>
            <c:numRef>
              <c:f>'Charts &amp; Graphs'!$C$58:$D$58</c:f>
              <c:numCache>
                <c:formatCode>General</c:formatCode>
                <c:ptCount val="2"/>
                <c:pt idx="0">
                  <c:v>2017</c:v>
                </c:pt>
                <c:pt idx="1">
                  <c:v>2018</c:v>
                </c:pt>
              </c:numCache>
            </c:numRef>
          </c:cat>
          <c:val>
            <c:numRef>
              <c:f>'Charts &amp; Graphs'!$C$59:$D$59</c:f>
              <c:numCache>
                <c:formatCode>_("$"* #,##0_);_("$"* \(#,##0\);_("$"* "-"??_);_(@_)</c:formatCode>
                <c:ptCount val="2"/>
                <c:pt idx="0">
                  <c:v>459127593.33857894</c:v>
                </c:pt>
                <c:pt idx="1">
                  <c:v>472318642.31521881</c:v>
                </c:pt>
              </c:numCache>
            </c:numRef>
          </c:val>
          <c:extLst>
            <c:ext xmlns:c16="http://schemas.microsoft.com/office/drawing/2014/chart" uri="{C3380CC4-5D6E-409C-BE32-E72D297353CC}">
              <c16:uniqueId val="{00000000-C938-FC42-9DA3-D328EAC75BA6}"/>
            </c:ext>
          </c:extLst>
        </c:ser>
        <c:dLbls>
          <c:showLegendKey val="0"/>
          <c:showVal val="0"/>
          <c:showCatName val="0"/>
          <c:showSerName val="0"/>
          <c:showPercent val="0"/>
          <c:showBubbleSize val="0"/>
        </c:dLbls>
        <c:gapWidth val="500"/>
        <c:axId val="2037652079"/>
        <c:axId val="2049578927"/>
      </c:barChart>
      <c:barChart>
        <c:barDir val="col"/>
        <c:grouping val="clustered"/>
        <c:varyColors val="0"/>
        <c:ser>
          <c:idx val="1"/>
          <c:order val="1"/>
          <c:tx>
            <c:strRef>
              <c:f>'Charts &amp; Graphs'!$B$60</c:f>
              <c:strCache>
                <c:ptCount val="1"/>
                <c:pt idx="0">
                  <c:v>Net Margin %</c:v>
                </c:pt>
              </c:strCache>
            </c:strRef>
          </c:tx>
          <c:spPr>
            <a:solidFill>
              <a:schemeClr val="accent2"/>
            </a:solidFill>
            <a:ln>
              <a:noFill/>
            </a:ln>
            <a:effectLst/>
          </c:spPr>
          <c:invertIfNegative val="0"/>
          <c:cat>
            <c:numRef>
              <c:f>'Charts &amp; Graphs'!$C$58:$D$58</c:f>
              <c:numCache>
                <c:formatCode>General</c:formatCode>
                <c:ptCount val="2"/>
                <c:pt idx="0">
                  <c:v>2017</c:v>
                </c:pt>
                <c:pt idx="1">
                  <c:v>2018</c:v>
                </c:pt>
              </c:numCache>
            </c:numRef>
          </c:cat>
          <c:val>
            <c:numRef>
              <c:f>'Charts &amp; Graphs'!$C$60:$D$60</c:f>
              <c:numCache>
                <c:formatCode>0.0%</c:formatCode>
                <c:ptCount val="2"/>
                <c:pt idx="0">
                  <c:v>0.509404066478093</c:v>
                </c:pt>
                <c:pt idx="1">
                  <c:v>0.48801162471290888</c:v>
                </c:pt>
              </c:numCache>
            </c:numRef>
          </c:val>
          <c:extLst>
            <c:ext xmlns:c16="http://schemas.microsoft.com/office/drawing/2014/chart" uri="{C3380CC4-5D6E-409C-BE32-E72D297353CC}">
              <c16:uniqueId val="{00000001-C938-FC42-9DA3-D328EAC75BA6}"/>
            </c:ext>
          </c:extLst>
        </c:ser>
        <c:dLbls>
          <c:showLegendKey val="0"/>
          <c:showVal val="0"/>
          <c:showCatName val="0"/>
          <c:showSerName val="0"/>
          <c:showPercent val="0"/>
          <c:showBubbleSize val="0"/>
        </c:dLbls>
        <c:gapWidth val="500"/>
        <c:axId val="2051690799"/>
        <c:axId val="2051894975"/>
      </c:barChart>
      <c:catAx>
        <c:axId val="2037652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578927"/>
        <c:crosses val="autoZero"/>
        <c:auto val="1"/>
        <c:lblAlgn val="ctr"/>
        <c:lblOffset val="100"/>
        <c:noMultiLvlLbl val="0"/>
      </c:catAx>
      <c:valAx>
        <c:axId val="204957892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652079"/>
        <c:crosses val="autoZero"/>
        <c:crossBetween val="between"/>
      </c:valAx>
      <c:valAx>
        <c:axId val="2051894975"/>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690799"/>
        <c:crosses val="max"/>
        <c:crossBetween val="between"/>
      </c:valAx>
      <c:catAx>
        <c:axId val="2051690799"/>
        <c:scaling>
          <c:orientation val="minMax"/>
        </c:scaling>
        <c:delete val="1"/>
        <c:axPos val="b"/>
        <c:numFmt formatCode="General" sourceLinked="1"/>
        <c:majorTickMark val="out"/>
        <c:minorTickMark val="none"/>
        <c:tickLblPos val="nextTo"/>
        <c:crossAx val="205189497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Shoes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'Charts &amp; Graphs'!$B$101</c:f>
              <c:strCache>
                <c:ptCount val="1"/>
                <c:pt idx="0">
                  <c:v>Online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'Charts &amp; Graphs'!$C$100:$I$100</c:f>
              <c:numCache>
                <c:formatCode>General</c:formatCode>
                <c:ptCount val="7"/>
                <c:pt idx="0">
                  <c:v>2017</c:v>
                </c:pt>
                <c:pt idx="1">
                  <c:v>2018</c:v>
                </c:pt>
                <c:pt idx="2">
                  <c:v>2019</c:v>
                </c:pt>
                <c:pt idx="3">
                  <c:v>2020</c:v>
                </c:pt>
                <c:pt idx="4">
                  <c:v>2021</c:v>
                </c:pt>
                <c:pt idx="5">
                  <c:v>2022</c:v>
                </c:pt>
                <c:pt idx="6">
                  <c:v>2023</c:v>
                </c:pt>
              </c:numCache>
            </c:numRef>
          </c:cat>
          <c:val>
            <c:numRef>
              <c:f>'Charts &amp; Graphs'!$C$101:$I$101</c:f>
              <c:numCache>
                <c:formatCode>_("$"* #,##0_);_("$"* \(#,##0\);_("$"* "-"??_);_(@_)</c:formatCode>
                <c:ptCount val="7"/>
                <c:pt idx="0">
                  <c:v>9569290016.42523</c:v>
                </c:pt>
                <c:pt idx="1">
                  <c:v>10229571027.558573</c:v>
                </c:pt>
                <c:pt idx="2">
                  <c:v>10874034002.294762</c:v>
                </c:pt>
                <c:pt idx="3">
                  <c:v>11504727974.427856</c:v>
                </c:pt>
                <c:pt idx="4">
                  <c:v>12091469101.12368</c:v>
                </c:pt>
                <c:pt idx="5">
                  <c:v>12647676679.775368</c:v>
                </c:pt>
                <c:pt idx="6">
                  <c:v>13166231423.646156</c:v>
                </c:pt>
              </c:numCache>
            </c:numRef>
          </c:val>
          <c:extLst>
            <c:ext xmlns:c16="http://schemas.microsoft.com/office/drawing/2014/chart" uri="{C3380CC4-5D6E-409C-BE32-E72D297353CC}">
              <c16:uniqueId val="{00000000-5C31-9B41-A003-28591897D92D}"/>
            </c:ext>
          </c:extLst>
        </c:ser>
        <c:ser>
          <c:idx val="2"/>
          <c:order val="1"/>
          <c:tx>
            <c:strRef>
              <c:f>'Charts &amp; Graphs'!$B$103</c:f>
              <c:strCache>
                <c:ptCount val="1"/>
                <c:pt idx="0">
                  <c:v>Brick and Mortar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'Charts &amp; Graphs'!$C$100:$I$100</c:f>
              <c:numCache>
                <c:formatCode>General</c:formatCode>
                <c:ptCount val="7"/>
                <c:pt idx="0">
                  <c:v>2017</c:v>
                </c:pt>
                <c:pt idx="1">
                  <c:v>2018</c:v>
                </c:pt>
                <c:pt idx="2">
                  <c:v>2019</c:v>
                </c:pt>
                <c:pt idx="3">
                  <c:v>2020</c:v>
                </c:pt>
                <c:pt idx="4">
                  <c:v>2021</c:v>
                </c:pt>
                <c:pt idx="5">
                  <c:v>2022</c:v>
                </c:pt>
                <c:pt idx="6">
                  <c:v>2023</c:v>
                </c:pt>
              </c:numCache>
            </c:numRef>
          </c:cat>
          <c:val>
            <c:numRef>
              <c:f>'Charts &amp; Graphs'!$C$103:$I$103</c:f>
              <c:numCache>
                <c:formatCode>_("$"* #,##0_);_("$"* \(#,##0\);_("$"* "-"??_);_(@_)</c:formatCode>
                <c:ptCount val="7"/>
                <c:pt idx="0">
                  <c:v>36363302062.415855</c:v>
                </c:pt>
                <c:pt idx="1">
                  <c:v>35634269383.010689</c:v>
                </c:pt>
                <c:pt idx="2">
                  <c:v>34250697266.481998</c:v>
                </c:pt>
                <c:pt idx="3">
                  <c:v>33183353380.034573</c:v>
                </c:pt>
                <c:pt idx="4">
                  <c:v>31987928227.213448</c:v>
                </c:pt>
                <c:pt idx="5">
                  <c:v>30951500508.511391</c:v>
                </c:pt>
                <c:pt idx="6">
                  <c:v>29789935920.36377</c:v>
                </c:pt>
              </c:numCache>
            </c:numRef>
          </c:val>
          <c:extLst>
            <c:ext xmlns:c16="http://schemas.microsoft.com/office/drawing/2014/chart" uri="{C3380CC4-5D6E-409C-BE32-E72D297353CC}">
              <c16:uniqueId val="{00000001-5C31-9B41-A003-28591897D92D}"/>
            </c:ext>
          </c:extLst>
        </c:ser>
        <c:dLbls>
          <c:showLegendKey val="0"/>
          <c:showVal val="0"/>
          <c:showCatName val="0"/>
          <c:showSerName val="0"/>
          <c:showPercent val="0"/>
          <c:showBubbleSize val="0"/>
        </c:dLbls>
        <c:gapWidth val="150"/>
        <c:overlap val="100"/>
        <c:axId val="2034975071"/>
        <c:axId val="2049270415"/>
      </c:barChart>
      <c:catAx>
        <c:axId val="2034975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270415"/>
        <c:crosses val="autoZero"/>
        <c:auto val="1"/>
        <c:lblAlgn val="ctr"/>
        <c:lblOffset val="100"/>
        <c:noMultiLvlLbl val="0"/>
      </c:catAx>
      <c:valAx>
        <c:axId val="204927041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97507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Shoes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'Charts &amp; Graphs'!$B$102</c:f>
              <c:strCache>
                <c:ptCount val="1"/>
                <c:pt idx="0">
                  <c:v>Online Year-over-Year % Growth</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'Charts &amp; Graphs'!$C$100:$I$100</c:f>
              <c:numCache>
                <c:formatCode>General</c:formatCode>
                <c:ptCount val="7"/>
                <c:pt idx="0">
                  <c:v>2017</c:v>
                </c:pt>
                <c:pt idx="1">
                  <c:v>2018</c:v>
                </c:pt>
                <c:pt idx="2">
                  <c:v>2019</c:v>
                </c:pt>
                <c:pt idx="3">
                  <c:v>2020</c:v>
                </c:pt>
                <c:pt idx="4">
                  <c:v>2021</c:v>
                </c:pt>
                <c:pt idx="5">
                  <c:v>2022</c:v>
                </c:pt>
                <c:pt idx="6">
                  <c:v>2023</c:v>
                </c:pt>
              </c:numCache>
            </c:numRef>
          </c:cat>
          <c:val>
            <c:numRef>
              <c:f>'Charts &amp; Graphs'!$C$102:$I$102</c:f>
              <c:numCache>
                <c:formatCode>0.0%</c:formatCode>
                <c:ptCount val="7"/>
                <c:pt idx="1">
                  <c:v>6.9000000000000172E-2</c:v>
                </c:pt>
                <c:pt idx="2">
                  <c:v>6.2999999999999945E-2</c:v>
                </c:pt>
                <c:pt idx="3">
                  <c:v>5.7999999999999829E-2</c:v>
                </c:pt>
                <c:pt idx="4">
                  <c:v>5.1000000000000156E-2</c:v>
                </c:pt>
                <c:pt idx="5">
                  <c:v>4.5999999999999819E-2</c:v>
                </c:pt>
                <c:pt idx="6">
                  <c:v>4.0999999999999925E-2</c:v>
                </c:pt>
              </c:numCache>
            </c:numRef>
          </c:val>
          <c:smooth val="0"/>
          <c:extLst>
            <c:ext xmlns:c16="http://schemas.microsoft.com/office/drawing/2014/chart" uri="{C3380CC4-5D6E-409C-BE32-E72D297353CC}">
              <c16:uniqueId val="{00000002-7693-D24A-A2D4-F2A054D0B104}"/>
            </c:ext>
          </c:extLst>
        </c:ser>
        <c:ser>
          <c:idx val="3"/>
          <c:order val="1"/>
          <c:tx>
            <c:strRef>
              <c:f>'Charts &amp; Graphs'!$B$104</c:f>
              <c:strCache>
                <c:ptCount val="1"/>
                <c:pt idx="0">
                  <c:v>B&amp;M Year-over-Year % Growth</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'Charts &amp; Graphs'!$C$100:$I$100</c:f>
              <c:numCache>
                <c:formatCode>General</c:formatCode>
                <c:ptCount val="7"/>
                <c:pt idx="0">
                  <c:v>2017</c:v>
                </c:pt>
                <c:pt idx="1">
                  <c:v>2018</c:v>
                </c:pt>
                <c:pt idx="2">
                  <c:v>2019</c:v>
                </c:pt>
                <c:pt idx="3">
                  <c:v>2020</c:v>
                </c:pt>
                <c:pt idx="4">
                  <c:v>2021</c:v>
                </c:pt>
                <c:pt idx="5">
                  <c:v>2022</c:v>
                </c:pt>
                <c:pt idx="6">
                  <c:v>2023</c:v>
                </c:pt>
              </c:numCache>
            </c:numRef>
          </c:cat>
          <c:val>
            <c:numRef>
              <c:f>'Charts &amp; Graphs'!$C$104:$I$104</c:f>
              <c:numCache>
                <c:formatCode>0.0%</c:formatCode>
                <c:ptCount val="7"/>
                <c:pt idx="1">
                  <c:v>-2.0048582995950581E-2</c:v>
                </c:pt>
                <c:pt idx="2">
                  <c:v>-3.8827009518773381E-2</c:v>
                </c:pt>
                <c:pt idx="3">
                  <c:v>-3.1162690737158716E-2</c:v>
                </c:pt>
                <c:pt idx="4">
                  <c:v>-3.6024844720497051E-2</c:v>
                </c:pt>
                <c:pt idx="5">
                  <c:v>-3.2400589101620025E-2</c:v>
                </c:pt>
                <c:pt idx="6">
                  <c:v>-3.7528538812785506E-2</c:v>
                </c:pt>
              </c:numCache>
            </c:numRef>
          </c:val>
          <c:smooth val="0"/>
          <c:extLst>
            <c:ext xmlns:c16="http://schemas.microsoft.com/office/drawing/2014/chart" uri="{C3380CC4-5D6E-409C-BE32-E72D297353CC}">
              <c16:uniqueId val="{00000003-7693-D24A-A2D4-F2A054D0B104}"/>
            </c:ext>
          </c:extLst>
        </c:ser>
        <c:ser>
          <c:idx val="4"/>
          <c:order val="2"/>
          <c:tx>
            <c:strRef>
              <c:f>'Charts &amp; Graphs'!$B$106</c:f>
              <c:strCache>
                <c:ptCount val="1"/>
                <c:pt idx="0">
                  <c:v>Year-over-Year % Growth</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&amp; Graphs'!$C$106:$I$106</c:f>
              <c:numCache>
                <c:formatCode>0.0%</c:formatCode>
                <c:ptCount val="7"/>
                <c:pt idx="1">
                  <c:v>-1.4967948717943269E-3</c:v>
                </c:pt>
                <c:pt idx="2">
                  <c:v>-1.6115291156956202E-2</c:v>
                </c:pt>
                <c:pt idx="3">
                  <c:v>-9.6765100209352806E-3</c:v>
                </c:pt>
                <c:pt idx="4">
                  <c:v>-1.3620724087419878E-2</c:v>
                </c:pt>
                <c:pt idx="5">
                  <c:v>-1.0894435249949597E-2</c:v>
                </c:pt>
                <c:pt idx="6">
                  <c:v>-1.4748210533880979E-2</c:v>
                </c:pt>
              </c:numCache>
            </c:numRef>
          </c:val>
          <c:smooth val="0"/>
          <c:extLst>
            <c:ext xmlns:c16="http://schemas.microsoft.com/office/drawing/2014/chart" uri="{C3380CC4-5D6E-409C-BE32-E72D297353CC}">
              <c16:uniqueId val="{00000004-7693-D24A-A2D4-F2A054D0B104}"/>
            </c:ext>
          </c:extLst>
        </c:ser>
        <c:dLbls>
          <c:showLegendKey val="0"/>
          <c:showVal val="0"/>
          <c:showCatName val="0"/>
          <c:showSerName val="0"/>
          <c:showPercent val="0"/>
          <c:showBubbleSize val="0"/>
        </c:dLbls>
        <c:marker val="1"/>
        <c:smooth val="0"/>
        <c:axId val="2034975071"/>
        <c:axId val="2049270415"/>
      </c:lineChart>
      <c:catAx>
        <c:axId val="2034975071"/>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270415"/>
        <c:crosses val="autoZero"/>
        <c:auto val="1"/>
        <c:lblAlgn val="ctr"/>
        <c:lblOffset val="100"/>
        <c:noMultiLvlLbl val="0"/>
      </c:catAx>
      <c:valAx>
        <c:axId val="204927041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97507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'Charts &amp; Graphs'!$F$8</c:f>
              <c:strCache>
                <c:ptCount val="1"/>
                <c:pt idx="0">
                  <c:v>2017 Net Units</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'Charts &amp; Graphs'!$B$9:$B$15</c:f>
              <c:strCache>
                <c:ptCount val="7"/>
                <c:pt idx="0">
                  <c:v>Shoes</c:v>
                </c:pt>
                <c:pt idx="1">
                  <c:v>Clothing</c:v>
                </c:pt>
                <c:pt idx="2">
                  <c:v>Bags</c:v>
                </c:pt>
                <c:pt idx="3">
                  <c:v>Accessories</c:v>
                </c:pt>
                <c:pt idx="4">
                  <c:v>Eyewear</c:v>
                </c:pt>
                <c:pt idx="5">
                  <c:v>Jewelry</c:v>
                </c:pt>
                <c:pt idx="6">
                  <c:v>Watches</c:v>
                </c:pt>
              </c:strCache>
            </c:strRef>
          </c:cat>
          <c:val>
            <c:numRef>
              <c:f>'Charts &amp; Graphs'!$F$9:$F$15</c:f>
              <c:numCache>
                <c:formatCode>#,##0</c:formatCode>
                <c:ptCount val="7"/>
                <c:pt idx="0">
                  <c:v>5267939.7301181154</c:v>
                </c:pt>
                <c:pt idx="1">
                  <c:v>2969753.2393621304</c:v>
                </c:pt>
                <c:pt idx="2">
                  <c:v>299518.29608078988</c:v>
                </c:pt>
                <c:pt idx="3">
                  <c:v>117945.97852618009</c:v>
                </c:pt>
                <c:pt idx="4">
                  <c:v>6134.5887767855429</c:v>
                </c:pt>
                <c:pt idx="5">
                  <c:v>37461.065800353092</c:v>
                </c:pt>
                <c:pt idx="6">
                  <c:v>854.16004855343567</c:v>
                </c:pt>
              </c:numCache>
            </c:numRef>
          </c:val>
          <c:extLst>
            <c:ext xmlns:c16="http://schemas.microsoft.com/office/drawing/2014/chart" uri="{C3380CC4-5D6E-409C-BE32-E72D297353CC}">
              <c16:uniqueId val="{00000000-A1DA-424B-BCDC-1718830368BA}"/>
            </c:ext>
          </c:extLst>
        </c:ser>
        <c:ser>
          <c:idx val="1"/>
          <c:order val="1"/>
          <c:tx>
            <c:strRef>
              <c:f>'Charts &amp; Graphs'!$G$8</c:f>
              <c:strCache>
                <c:ptCount val="1"/>
                <c:pt idx="0">
                  <c:v>2018 Net Units</c:v>
                </c:pt>
              </c:strCache>
            </c:strRef>
          </c:tx>
          <c:spPr>
            <a:solidFill>
              <a:schemeClr val="accent2"/>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'Charts &amp; Graphs'!$B$9:$B$15</c:f>
              <c:strCache>
                <c:ptCount val="7"/>
                <c:pt idx="0">
                  <c:v>Shoes</c:v>
                </c:pt>
                <c:pt idx="1">
                  <c:v>Clothing</c:v>
                </c:pt>
                <c:pt idx="2">
                  <c:v>Bags</c:v>
                </c:pt>
                <c:pt idx="3">
                  <c:v>Accessories</c:v>
                </c:pt>
                <c:pt idx="4">
                  <c:v>Eyewear</c:v>
                </c:pt>
                <c:pt idx="5">
                  <c:v>Jewelry</c:v>
                </c:pt>
                <c:pt idx="6">
                  <c:v>Watches</c:v>
                </c:pt>
              </c:strCache>
            </c:strRef>
          </c:cat>
          <c:val>
            <c:numRef>
              <c:f>'Charts &amp; Graphs'!$G$9:$G$15</c:f>
              <c:numCache>
                <c:formatCode>#,##0</c:formatCode>
                <c:ptCount val="7"/>
                <c:pt idx="0">
                  <c:v>5484024.5689417198</c:v>
                </c:pt>
                <c:pt idx="1">
                  <c:v>2833391.5813393742</c:v>
                </c:pt>
                <c:pt idx="2">
                  <c:v>258931.5292988123</c:v>
                </c:pt>
                <c:pt idx="3">
                  <c:v>112298.57327472298</c:v>
                </c:pt>
                <c:pt idx="4">
                  <c:v>4884.6038015679615</c:v>
                </c:pt>
                <c:pt idx="5">
                  <c:v>30252.630343062687</c:v>
                </c:pt>
                <c:pt idx="6">
                  <c:v>655.35135381469195</c:v>
                </c:pt>
              </c:numCache>
            </c:numRef>
          </c:val>
          <c:extLst>
            <c:ext xmlns:c16="http://schemas.microsoft.com/office/drawing/2014/chart" uri="{C3380CC4-5D6E-409C-BE32-E72D297353CC}">
              <c16:uniqueId val="{00000001-A1DA-424B-BCDC-1718830368BA}"/>
            </c:ext>
          </c:extLst>
        </c:ser>
        <c:dLbls>
          <c:showLegendKey val="0"/>
          <c:showVal val="0"/>
          <c:showCatName val="0"/>
          <c:showSerName val="0"/>
          <c:showPercent val="0"/>
          <c:showBubbleSize val="0"/>
        </c:dLbls>
        <c:gapWidth val="219"/>
        <c:overlap val="-27"/>
        <c:axId val="2035199487"/>
        <c:axId val="1974680575"/>
      </c:barChart>
      <c:lineChart>
        <c:grouping val="standard"/>
        <c:varyColors val="0"/>
        <c:ser>
          <c:idx val="2"/>
          <c:order val="2"/>
          <c:tx>
            <c:strRef>
              <c:f>'Charts &amp; Graphs'!$H$8</c:f>
              <c:strCache>
                <c:ptCount val="1"/>
                <c:pt idx="0">
                  <c:v>Year Over Year %</c:v>
                </c:pt>
              </c:strCache>
            </c:strRef>
          </c:tx>
          <c:spPr>
            <a:ln w="28575" cap="rnd">
              <a:solidFill>
                <a:schemeClr val="accent3"/>
              </a:solidFill>
              <a:round/>
            </a:ln>
            <a:effectLst/>
          </c:spPr>
          <c:marker>
            <c:symbol val="none"/>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'Charts &amp; Graphs'!$B$9:$B$15</c:f>
              <c:strCache>
                <c:ptCount val="7"/>
                <c:pt idx="0">
                  <c:v>Shoes</c:v>
                </c:pt>
                <c:pt idx="1">
                  <c:v>Clothing</c:v>
                </c:pt>
                <c:pt idx="2">
                  <c:v>Bags</c:v>
                </c:pt>
                <c:pt idx="3">
                  <c:v>Accessories</c:v>
                </c:pt>
                <c:pt idx="4">
                  <c:v>Eyewear</c:v>
                </c:pt>
                <c:pt idx="5">
                  <c:v>Jewelry</c:v>
                </c:pt>
                <c:pt idx="6">
                  <c:v>Watches</c:v>
                </c:pt>
              </c:strCache>
            </c:strRef>
          </c:cat>
          <c:val>
            <c:numRef>
              <c:f>'Charts &amp; Graphs'!$H$9:$H$15</c:f>
              <c:numCache>
                <c:formatCode>0.0%</c:formatCode>
                <c:ptCount val="7"/>
                <c:pt idx="0">
                  <c:v>4.1018851751130292E-2</c:v>
                </c:pt>
                <c:pt idx="1">
                  <c:v>-4.5916831141177616E-2</c:v>
                </c:pt>
                <c:pt idx="2">
                  <c:v>-0.13550680313375585</c:v>
                </c:pt>
                <c:pt idx="3">
                  <c:v>-4.7881287026700692E-2</c:v>
                </c:pt>
                <c:pt idx="4">
                  <c:v>-0.20376019007953128</c:v>
                </c:pt>
                <c:pt idx="5">
                  <c:v>-0.19242472960346102</c:v>
                </c:pt>
                <c:pt idx="6">
                  <c:v>-0.23275344600281478</c:v>
                </c:pt>
              </c:numCache>
            </c:numRef>
          </c:val>
          <c:smooth val="0"/>
          <c:extLst>
            <c:ext xmlns:c16="http://schemas.microsoft.com/office/drawing/2014/chart" uri="{C3380CC4-5D6E-409C-BE32-E72D297353CC}">
              <c16:uniqueId val="{00000002-A1DA-424B-BCDC-1718830368BA}"/>
            </c:ext>
          </c:extLst>
        </c:ser>
        <c:dLbls>
          <c:showLegendKey val="0"/>
          <c:showVal val="0"/>
          <c:showCatName val="0"/>
          <c:showSerName val="0"/>
          <c:showPercent val="0"/>
          <c:showBubbleSize val="0"/>
        </c:dLbls>
        <c:marker val="1"/>
        <c:smooth val="0"/>
        <c:axId val="1974988543"/>
        <c:axId val="1974986895"/>
      </c:lineChart>
      <c:catAx>
        <c:axId val="2035199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680575"/>
        <c:crosses val="autoZero"/>
        <c:auto val="1"/>
        <c:lblAlgn val="ctr"/>
        <c:lblOffset val="100"/>
        <c:noMultiLvlLbl val="0"/>
      </c:catAx>
      <c:valAx>
        <c:axId val="19746805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199487"/>
        <c:crosses val="autoZero"/>
        <c:crossBetween val="between"/>
      </c:valAx>
      <c:valAx>
        <c:axId val="1974986895"/>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988543"/>
        <c:crosses val="max"/>
        <c:crossBetween val="between"/>
      </c:valAx>
      <c:catAx>
        <c:axId val="1974988543"/>
        <c:scaling>
          <c:orientation val="minMax"/>
        </c:scaling>
        <c:delete val="1"/>
        <c:axPos val="b"/>
        <c:numFmt formatCode="General" sourceLinked="1"/>
        <c:majorTickMark val="none"/>
        <c:minorTickMark val="none"/>
        <c:tickLblPos val="nextTo"/>
        <c:crossAx val="197498689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'Charts &amp; Graphs'!$B$108</c:f>
          <c:strCache>
            <c:ptCount val="1"/>
            <c:pt idx="0">
              <c:v>Clothing</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'Charts &amp; Graphs'!$B$109</c:f>
              <c:strCache>
                <c:ptCount val="1"/>
                <c:pt idx="0">
                  <c:v>Online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'Charts &amp; Graphs'!$C$108:$I$108</c:f>
              <c:numCache>
                <c:formatCode>General</c:formatCode>
                <c:ptCount val="7"/>
                <c:pt idx="0">
                  <c:v>2017</c:v>
                </c:pt>
                <c:pt idx="1">
                  <c:v>2018</c:v>
                </c:pt>
                <c:pt idx="2">
                  <c:v>2019</c:v>
                </c:pt>
                <c:pt idx="3">
                  <c:v>2020</c:v>
                </c:pt>
                <c:pt idx="4">
                  <c:v>2021</c:v>
                </c:pt>
                <c:pt idx="5">
                  <c:v>2022</c:v>
                </c:pt>
                <c:pt idx="6">
                  <c:v>2023</c:v>
                </c:pt>
              </c:numCache>
            </c:numRef>
          </c:cat>
          <c:val>
            <c:numRef>
              <c:f>'Charts &amp; Graphs'!$C$109:$I$109</c:f>
              <c:numCache>
                <c:formatCode>_("$"* #,##0_);_("$"* \(#,##0\);_("$"* "-"??_);_(@_)</c:formatCode>
                <c:ptCount val="7"/>
                <c:pt idx="0">
                  <c:v>47846450082.126144</c:v>
                </c:pt>
                <c:pt idx="1">
                  <c:v>59624037794.649513</c:v>
                </c:pt>
                <c:pt idx="2">
                  <c:v>68457228579.042023</c:v>
                </c:pt>
                <c:pt idx="3">
                  <c:v>78026518595.467239</c:v>
                </c:pt>
                <c:pt idx="4">
                  <c:v>86859709379.859787</c:v>
                </c:pt>
                <c:pt idx="5">
                  <c:v>96428999396.284988</c:v>
                </c:pt>
                <c:pt idx="6">
                  <c:v>105998289412.71024</c:v>
                </c:pt>
              </c:numCache>
            </c:numRef>
          </c:val>
          <c:extLst>
            <c:ext xmlns:c16="http://schemas.microsoft.com/office/drawing/2014/chart" uri="{C3380CC4-5D6E-409C-BE32-E72D297353CC}">
              <c16:uniqueId val="{00000002-E9CD-6243-883A-3103DA8A250A}"/>
            </c:ext>
          </c:extLst>
        </c:ser>
        <c:ser>
          <c:idx val="2"/>
          <c:order val="1"/>
          <c:tx>
            <c:strRef>
              <c:f>'Charts &amp; Graphs'!$B$111</c:f>
              <c:strCache>
                <c:ptCount val="1"/>
                <c:pt idx="0">
                  <c:v>Brick and Mortar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'Charts &amp; Graphs'!$C$108:$I$108</c:f>
              <c:numCache>
                <c:formatCode>General</c:formatCode>
                <c:ptCount val="7"/>
                <c:pt idx="0">
                  <c:v>2017</c:v>
                </c:pt>
                <c:pt idx="1">
                  <c:v>2018</c:v>
                </c:pt>
                <c:pt idx="2">
                  <c:v>2019</c:v>
                </c:pt>
                <c:pt idx="3">
                  <c:v>2020</c:v>
                </c:pt>
                <c:pt idx="4">
                  <c:v>2021</c:v>
                </c:pt>
                <c:pt idx="5">
                  <c:v>2022</c:v>
                </c:pt>
                <c:pt idx="6">
                  <c:v>2023</c:v>
                </c:pt>
              </c:numCache>
            </c:numRef>
          </c:cat>
          <c:val>
            <c:numRef>
              <c:f>'Charts &amp; Graphs'!$C$111:$I$111</c:f>
              <c:numCache>
                <c:formatCode>_("$"* #,##0_);_("$"* \(#,##0\);_("$"* "-"??_);_(@_)</c:formatCode>
                <c:ptCount val="7"/>
                <c:pt idx="0">
                  <c:v>179608212615.98126</c:v>
                </c:pt>
                <c:pt idx="1">
                  <c:v>172983319527.68683</c:v>
                </c:pt>
                <c:pt idx="2">
                  <c:v>169302823367.52328</c:v>
                </c:pt>
                <c:pt idx="3">
                  <c:v>164886227975.32706</c:v>
                </c:pt>
                <c:pt idx="4">
                  <c:v>161205731815.16348</c:v>
                </c:pt>
                <c:pt idx="5">
                  <c:v>156789136422.96722</c:v>
                </c:pt>
                <c:pt idx="6">
                  <c:v>152372541030.77097</c:v>
                </c:pt>
              </c:numCache>
            </c:numRef>
          </c:val>
          <c:extLst>
            <c:ext xmlns:c16="http://schemas.microsoft.com/office/drawing/2014/chart" uri="{C3380CC4-5D6E-409C-BE32-E72D297353CC}">
              <c16:uniqueId val="{00000003-E9CD-6243-883A-3103DA8A250A}"/>
            </c:ext>
          </c:extLst>
        </c:ser>
        <c:dLbls>
          <c:showLegendKey val="0"/>
          <c:showVal val="0"/>
          <c:showCatName val="0"/>
          <c:showSerName val="0"/>
          <c:showPercent val="0"/>
          <c:showBubbleSize val="0"/>
        </c:dLbls>
        <c:gapWidth val="150"/>
        <c:overlap val="100"/>
        <c:axId val="2034975071"/>
        <c:axId val="2049270415"/>
      </c:barChart>
      <c:catAx>
        <c:axId val="2034975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270415"/>
        <c:crosses val="autoZero"/>
        <c:auto val="1"/>
        <c:lblAlgn val="ctr"/>
        <c:lblOffset val="100"/>
        <c:noMultiLvlLbl val="0"/>
      </c:catAx>
      <c:valAx>
        <c:axId val="204927041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97507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'Charts &amp; Graphs'!$B$108</c:f>
          <c:strCache>
            <c:ptCount val="1"/>
            <c:pt idx="0">
              <c:v>Clothing</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'Charts &amp; Graphs'!$B$110</c:f>
              <c:strCache>
                <c:ptCount val="1"/>
                <c:pt idx="0">
                  <c:v>Online Year-over-Year % Growth</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'Charts &amp; Graphs'!$C$108:$I$108</c:f>
              <c:numCache>
                <c:formatCode>General</c:formatCode>
                <c:ptCount val="7"/>
                <c:pt idx="0">
                  <c:v>2017</c:v>
                </c:pt>
                <c:pt idx="1">
                  <c:v>2018</c:v>
                </c:pt>
                <c:pt idx="2">
                  <c:v>2019</c:v>
                </c:pt>
                <c:pt idx="3">
                  <c:v>2020</c:v>
                </c:pt>
                <c:pt idx="4">
                  <c:v>2021</c:v>
                </c:pt>
                <c:pt idx="5">
                  <c:v>2022</c:v>
                </c:pt>
                <c:pt idx="6">
                  <c:v>2023</c:v>
                </c:pt>
              </c:numCache>
            </c:numRef>
          </c:cat>
          <c:val>
            <c:numRef>
              <c:f>'Charts &amp; Graphs'!$C$110:$I$110</c:f>
              <c:numCache>
                <c:formatCode>0.0%</c:formatCode>
                <c:ptCount val="7"/>
                <c:pt idx="1">
                  <c:v>0.24615384615384639</c:v>
                </c:pt>
                <c:pt idx="2">
                  <c:v>0.14814814814814792</c:v>
                </c:pt>
                <c:pt idx="3">
                  <c:v>0.13978494623655902</c:v>
                </c:pt>
                <c:pt idx="4">
                  <c:v>0.11320754716981174</c:v>
                </c:pt>
                <c:pt idx="5">
                  <c:v>0.11016949152542344</c:v>
                </c:pt>
                <c:pt idx="6">
                  <c:v>9.9236641221374322E-2</c:v>
                </c:pt>
              </c:numCache>
            </c:numRef>
          </c:val>
          <c:smooth val="0"/>
          <c:extLst>
            <c:ext xmlns:c16="http://schemas.microsoft.com/office/drawing/2014/chart" uri="{C3380CC4-5D6E-409C-BE32-E72D297353CC}">
              <c16:uniqueId val="{00000004-7B5F-C643-BD37-4494CD6910EF}"/>
            </c:ext>
          </c:extLst>
        </c:ser>
        <c:ser>
          <c:idx val="3"/>
          <c:order val="1"/>
          <c:tx>
            <c:strRef>
              <c:f>'Charts &amp; Graphs'!$B$112</c:f>
              <c:strCache>
                <c:ptCount val="1"/>
                <c:pt idx="0">
                  <c:v>B&amp;M Year-over-Year % Growth</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'Charts &amp; Graphs'!$C$108:$I$108</c:f>
              <c:numCache>
                <c:formatCode>General</c:formatCode>
                <c:ptCount val="7"/>
                <c:pt idx="0">
                  <c:v>2017</c:v>
                </c:pt>
                <c:pt idx="1">
                  <c:v>2018</c:v>
                </c:pt>
                <c:pt idx="2">
                  <c:v>2019</c:v>
                </c:pt>
                <c:pt idx="3">
                  <c:v>2020</c:v>
                </c:pt>
                <c:pt idx="4">
                  <c:v>2021</c:v>
                </c:pt>
                <c:pt idx="5">
                  <c:v>2022</c:v>
                </c:pt>
                <c:pt idx="6">
                  <c:v>2023</c:v>
                </c:pt>
              </c:numCache>
            </c:numRef>
          </c:cat>
          <c:val>
            <c:numRef>
              <c:f>'Charts &amp; Graphs'!$C$112:$I$112</c:f>
              <c:numCache>
                <c:formatCode>0.0%</c:formatCode>
                <c:ptCount val="7"/>
                <c:pt idx="1">
                  <c:v>-3.6885245901639552E-2</c:v>
                </c:pt>
                <c:pt idx="2">
                  <c:v>-2.1276595744680771E-2</c:v>
                </c:pt>
                <c:pt idx="3">
                  <c:v>-2.608695652173898E-2</c:v>
                </c:pt>
                <c:pt idx="4">
                  <c:v>-2.2321428571428714E-2</c:v>
                </c:pt>
                <c:pt idx="5">
                  <c:v>-2.7397260273972601E-2</c:v>
                </c:pt>
                <c:pt idx="6">
                  <c:v>-2.8169014084507005E-2</c:v>
                </c:pt>
              </c:numCache>
            </c:numRef>
          </c:val>
          <c:smooth val="0"/>
          <c:extLst>
            <c:ext xmlns:c16="http://schemas.microsoft.com/office/drawing/2014/chart" uri="{C3380CC4-5D6E-409C-BE32-E72D297353CC}">
              <c16:uniqueId val="{00000005-7B5F-C643-BD37-4494CD6910EF}"/>
            </c:ext>
          </c:extLst>
        </c:ser>
        <c:ser>
          <c:idx val="4"/>
          <c:order val="2"/>
          <c:tx>
            <c:strRef>
              <c:f>'Charts &amp; Graphs'!$B$114</c:f>
              <c:strCache>
                <c:ptCount val="1"/>
                <c:pt idx="0">
                  <c:v>Year-over-Year % Growth</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'Charts &amp; Graphs'!$C$108:$I$108</c:f>
              <c:numCache>
                <c:formatCode>General</c:formatCode>
                <c:ptCount val="7"/>
                <c:pt idx="0">
                  <c:v>2017</c:v>
                </c:pt>
                <c:pt idx="1">
                  <c:v>2018</c:v>
                </c:pt>
                <c:pt idx="2">
                  <c:v>2019</c:v>
                </c:pt>
                <c:pt idx="3">
                  <c:v>2020</c:v>
                </c:pt>
                <c:pt idx="4">
                  <c:v>2021</c:v>
                </c:pt>
                <c:pt idx="5">
                  <c:v>2022</c:v>
                </c:pt>
                <c:pt idx="6">
                  <c:v>2023</c:v>
                </c:pt>
              </c:numCache>
            </c:numRef>
          </c:cat>
          <c:val>
            <c:numRef>
              <c:f>'Charts &amp; Graphs'!$C$114:$I$114</c:f>
              <c:numCache>
                <c:formatCode>0.0%</c:formatCode>
                <c:ptCount val="7"/>
                <c:pt idx="1">
                  <c:v>2.2653721682847738E-2</c:v>
                </c:pt>
                <c:pt idx="2">
                  <c:v>2.2151898734177333E-2</c:v>
                </c:pt>
                <c:pt idx="3">
                  <c:v>2.1671826625387247E-2</c:v>
                </c:pt>
                <c:pt idx="4">
                  <c:v>2.1212121212121016E-2</c:v>
                </c:pt>
                <c:pt idx="5">
                  <c:v>2.0771513353115667E-2</c:v>
                </c:pt>
                <c:pt idx="6">
                  <c:v>2.0348837209302362E-2</c:v>
                </c:pt>
              </c:numCache>
            </c:numRef>
          </c:val>
          <c:smooth val="0"/>
          <c:extLst>
            <c:ext xmlns:c16="http://schemas.microsoft.com/office/drawing/2014/chart" uri="{C3380CC4-5D6E-409C-BE32-E72D297353CC}">
              <c16:uniqueId val="{00000006-7B5F-C643-BD37-4494CD6910EF}"/>
            </c:ext>
          </c:extLst>
        </c:ser>
        <c:dLbls>
          <c:showLegendKey val="0"/>
          <c:showVal val="0"/>
          <c:showCatName val="0"/>
          <c:showSerName val="0"/>
          <c:showPercent val="0"/>
          <c:showBubbleSize val="0"/>
        </c:dLbls>
        <c:marker val="1"/>
        <c:smooth val="0"/>
        <c:axId val="2034975071"/>
        <c:axId val="2049270415"/>
      </c:lineChart>
      <c:catAx>
        <c:axId val="203497507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270415"/>
        <c:crosses val="autoZero"/>
        <c:auto val="1"/>
        <c:lblAlgn val="ctr"/>
        <c:lblOffset val="100"/>
        <c:noMultiLvlLbl val="0"/>
      </c:catAx>
      <c:valAx>
        <c:axId val="204927041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97507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'Charts &amp; Graphs'!$F$8</c:f>
              <c:strCache>
                <c:ptCount val="1"/>
                <c:pt idx="0">
                  <c:v>2017 Net Units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&amp; Graphs'!$B$9:$B$15</c:f>
              <c:strCache>
                <c:ptCount val="7"/>
                <c:pt idx="0">
                  <c:v>Shoes</c:v>
                </c:pt>
                <c:pt idx="1">
                  <c:v>Clothing</c:v>
                </c:pt>
                <c:pt idx="2">
                  <c:v>Bags</c:v>
                </c:pt>
                <c:pt idx="3">
                  <c:v>Accessories</c:v>
                </c:pt>
                <c:pt idx="4">
                  <c:v>Eyewear</c:v>
                </c:pt>
                <c:pt idx="5">
                  <c:v>Jewelry</c:v>
                </c:pt>
                <c:pt idx="6">
                  <c:v>Watches</c:v>
                </c:pt>
              </c:strCache>
            </c:strRef>
          </c:cat>
          <c:val>
            <c:numRef>
              <c:f>'Charts &amp; Graphs'!$F$9:$F$15</c:f>
              <c:numCache>
                <c:formatCode>#,##0</c:formatCode>
                <c:ptCount val="7"/>
                <c:pt idx="0">
                  <c:v>5267939.7301181154</c:v>
                </c:pt>
                <c:pt idx="1">
                  <c:v>2969753.2393621304</c:v>
                </c:pt>
                <c:pt idx="2">
                  <c:v>299518.29608078988</c:v>
                </c:pt>
                <c:pt idx="3">
                  <c:v>117945.97852618009</c:v>
                </c:pt>
                <c:pt idx="4">
                  <c:v>6134.5887767855429</c:v>
                </c:pt>
                <c:pt idx="5">
                  <c:v>37461.065800353092</c:v>
                </c:pt>
                <c:pt idx="6">
                  <c:v>854.16004855343567</c:v>
                </c:pt>
              </c:numCache>
            </c:numRef>
          </c:val>
          <c:extLst>
            <c:ext xmlns:c16="http://schemas.microsoft.com/office/drawing/2014/chart" uri="{C3380CC4-5D6E-409C-BE32-E72D297353CC}">
              <c16:uniqueId val="{00000000-2D2F-0341-ABBA-D87C65A8535B}"/>
            </c:ext>
          </c:extLst>
        </c:ser>
        <c:ser>
          <c:idx val="1"/>
          <c:order val="1"/>
          <c:tx>
            <c:strRef>
              <c:f>'Charts &amp; Graphs'!$G$8</c:f>
              <c:strCache>
                <c:ptCount val="1"/>
                <c:pt idx="0">
                  <c:v>2018 Net Units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&amp; Graphs'!$B$9:$B$15</c:f>
              <c:strCache>
                <c:ptCount val="7"/>
                <c:pt idx="0">
                  <c:v>Shoes</c:v>
                </c:pt>
                <c:pt idx="1">
                  <c:v>Clothing</c:v>
                </c:pt>
                <c:pt idx="2">
                  <c:v>Bags</c:v>
                </c:pt>
                <c:pt idx="3">
                  <c:v>Accessories</c:v>
                </c:pt>
                <c:pt idx="4">
                  <c:v>Eyewear</c:v>
                </c:pt>
                <c:pt idx="5">
                  <c:v>Jewelry</c:v>
                </c:pt>
                <c:pt idx="6">
                  <c:v>Watches</c:v>
                </c:pt>
              </c:strCache>
            </c:strRef>
          </c:cat>
          <c:val>
            <c:numRef>
              <c:f>'Charts &amp; Graphs'!$G$9:$G$15</c:f>
              <c:numCache>
                <c:formatCode>#,##0</c:formatCode>
                <c:ptCount val="7"/>
                <c:pt idx="0">
                  <c:v>5484024.5689417198</c:v>
                </c:pt>
                <c:pt idx="1">
                  <c:v>2833391.5813393742</c:v>
                </c:pt>
                <c:pt idx="2">
                  <c:v>258931.5292988123</c:v>
                </c:pt>
                <c:pt idx="3">
                  <c:v>112298.57327472298</c:v>
                </c:pt>
                <c:pt idx="4">
                  <c:v>4884.6038015679615</c:v>
                </c:pt>
                <c:pt idx="5">
                  <c:v>30252.630343062687</c:v>
                </c:pt>
                <c:pt idx="6">
                  <c:v>655.35135381469195</c:v>
                </c:pt>
              </c:numCache>
            </c:numRef>
          </c:val>
          <c:extLst>
            <c:ext xmlns:c16="http://schemas.microsoft.com/office/drawing/2014/chart" uri="{C3380CC4-5D6E-409C-BE32-E72D297353CC}">
              <c16:uniqueId val="{00000001-2D2F-0341-ABBA-D87C65A8535B}"/>
            </c:ext>
          </c:extLst>
        </c:ser>
        <c:dLbls>
          <c:dLblPos val="inBase"/>
          <c:showLegendKey val="0"/>
          <c:showVal val="1"/>
          <c:showCatName val="0"/>
          <c:showSerName val="0"/>
          <c:showPercent val="0"/>
          <c:showBubbleSize val="0"/>
        </c:dLbls>
        <c:gapWidth val="219"/>
        <c:overlap val="-27"/>
        <c:axId val="2089699359"/>
        <c:axId val="2091338863"/>
      </c:barChart>
      <c:lineChart>
        <c:grouping val="standard"/>
        <c:varyColors val="0"/>
        <c:ser>
          <c:idx val="2"/>
          <c:order val="2"/>
          <c:tx>
            <c:strRef>
              <c:f>'Charts &amp; Graphs'!$I$8</c:f>
              <c:strCache>
                <c:ptCount val="1"/>
                <c:pt idx="0">
                  <c:v>2017 Net Margin %</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&amp; Graphs'!$B$9:$B$15</c:f>
              <c:strCache>
                <c:ptCount val="7"/>
                <c:pt idx="0">
                  <c:v>Shoes</c:v>
                </c:pt>
                <c:pt idx="1">
                  <c:v>Clothing</c:v>
                </c:pt>
                <c:pt idx="2">
                  <c:v>Bags</c:v>
                </c:pt>
                <c:pt idx="3">
                  <c:v>Accessories</c:v>
                </c:pt>
                <c:pt idx="4">
                  <c:v>Eyewear</c:v>
                </c:pt>
                <c:pt idx="5">
                  <c:v>Jewelry</c:v>
                </c:pt>
                <c:pt idx="6">
                  <c:v>Watches</c:v>
                </c:pt>
              </c:strCache>
            </c:strRef>
          </c:cat>
          <c:val>
            <c:numRef>
              <c:f>'Charts &amp; Graphs'!$I$9:$I$15</c:f>
              <c:numCache>
                <c:formatCode>0.0%</c:formatCode>
                <c:ptCount val="7"/>
                <c:pt idx="0">
                  <c:v>0.509404066478093</c:v>
                </c:pt>
                <c:pt idx="1">
                  <c:v>0.41724100100538958</c:v>
                </c:pt>
                <c:pt idx="2">
                  <c:v>0.4610632482853379</c:v>
                </c:pt>
                <c:pt idx="3">
                  <c:v>0.36209485177246681</c:v>
                </c:pt>
                <c:pt idx="4">
                  <c:v>0.56889892544970666</c:v>
                </c:pt>
                <c:pt idx="5">
                  <c:v>0.53655962168173998</c:v>
                </c:pt>
                <c:pt idx="6">
                  <c:v>0.46953225293909956</c:v>
                </c:pt>
              </c:numCache>
            </c:numRef>
          </c:val>
          <c:smooth val="0"/>
          <c:extLst>
            <c:ext xmlns:c16="http://schemas.microsoft.com/office/drawing/2014/chart" uri="{C3380CC4-5D6E-409C-BE32-E72D297353CC}">
              <c16:uniqueId val="{00000002-2D2F-0341-ABBA-D87C65A8535B}"/>
            </c:ext>
          </c:extLst>
        </c:ser>
        <c:ser>
          <c:idx val="3"/>
          <c:order val="3"/>
          <c:tx>
            <c:strRef>
              <c:f>'Charts &amp; Graphs'!$J$8</c:f>
              <c:strCache>
                <c:ptCount val="1"/>
                <c:pt idx="0">
                  <c:v>2018 Net Margin %</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&amp; Graphs'!$B$9:$B$15</c:f>
              <c:strCache>
                <c:ptCount val="7"/>
                <c:pt idx="0">
                  <c:v>Shoes</c:v>
                </c:pt>
                <c:pt idx="1">
                  <c:v>Clothing</c:v>
                </c:pt>
                <c:pt idx="2">
                  <c:v>Bags</c:v>
                </c:pt>
                <c:pt idx="3">
                  <c:v>Accessories</c:v>
                </c:pt>
                <c:pt idx="4">
                  <c:v>Eyewear</c:v>
                </c:pt>
                <c:pt idx="5">
                  <c:v>Jewelry</c:v>
                </c:pt>
                <c:pt idx="6">
                  <c:v>Watches</c:v>
                </c:pt>
              </c:strCache>
            </c:strRef>
          </c:cat>
          <c:val>
            <c:numRef>
              <c:f>'Charts &amp; Graphs'!$J$9:$J$15</c:f>
              <c:numCache>
                <c:formatCode>0.0%</c:formatCode>
                <c:ptCount val="7"/>
                <c:pt idx="0">
                  <c:v>0.48801162471290888</c:v>
                </c:pt>
                <c:pt idx="1">
                  <c:v>0.32467549396731921</c:v>
                </c:pt>
                <c:pt idx="2">
                  <c:v>0.41926585562035118</c:v>
                </c:pt>
                <c:pt idx="3">
                  <c:v>0.32657423699037713</c:v>
                </c:pt>
                <c:pt idx="4">
                  <c:v>0.41741151762328343</c:v>
                </c:pt>
                <c:pt idx="5">
                  <c:v>0.45164416416037317</c:v>
                </c:pt>
                <c:pt idx="6">
                  <c:v>0.47059454901229925</c:v>
                </c:pt>
              </c:numCache>
            </c:numRef>
          </c:val>
          <c:smooth val="0"/>
          <c:extLst>
            <c:ext xmlns:c16="http://schemas.microsoft.com/office/drawing/2014/chart" uri="{C3380CC4-5D6E-409C-BE32-E72D297353CC}">
              <c16:uniqueId val="{00000003-2D2F-0341-ABBA-D87C65A8535B}"/>
            </c:ext>
          </c:extLst>
        </c:ser>
        <c:dLbls>
          <c:showLegendKey val="0"/>
          <c:showVal val="0"/>
          <c:showCatName val="0"/>
          <c:showSerName val="0"/>
          <c:showPercent val="0"/>
          <c:showBubbleSize val="0"/>
        </c:dLbls>
        <c:marker val="1"/>
        <c:smooth val="0"/>
        <c:axId val="2095172191"/>
        <c:axId val="2095549471"/>
      </c:lineChart>
      <c:catAx>
        <c:axId val="2089699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338863"/>
        <c:crosses val="autoZero"/>
        <c:auto val="1"/>
        <c:lblAlgn val="ctr"/>
        <c:lblOffset val="100"/>
        <c:noMultiLvlLbl val="0"/>
      </c:catAx>
      <c:valAx>
        <c:axId val="20913388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699359"/>
        <c:crosses val="autoZero"/>
        <c:crossBetween val="between"/>
      </c:valAx>
      <c:valAx>
        <c:axId val="2095549471"/>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5172191"/>
        <c:crosses val="max"/>
        <c:crossBetween val="between"/>
      </c:valAx>
      <c:catAx>
        <c:axId val="2095172191"/>
        <c:scaling>
          <c:orientation val="minMax"/>
        </c:scaling>
        <c:delete val="1"/>
        <c:axPos val="b"/>
        <c:numFmt formatCode="General" sourceLinked="1"/>
        <c:majorTickMark val="none"/>
        <c:minorTickMark val="none"/>
        <c:tickLblPos val="nextTo"/>
        <c:crossAx val="2095549471"/>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 net sales and growth of sales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&amp; Graphs'!$C$8:$D$8</c:f>
              <c:strCache>
                <c:ptCount val="2"/>
                <c:pt idx="0">
                  <c:v>2017 Net Sales</c:v>
                </c:pt>
                <c:pt idx="1">
                  <c:v>2018 Net Sales</c:v>
                </c:pt>
              </c:strCache>
            </c:strRef>
          </c:cat>
          <c:val>
            <c:numRef>
              <c:f>'Charts &amp; Graphs'!$C$16:$D$16</c:f>
              <c:numCache>
                <c:formatCode>_("$"* #,##0_);_("$"* \(#,##0\);_("$"* "-"??_);_(@_)</c:formatCode>
                <c:ptCount val="2"/>
                <c:pt idx="0">
                  <c:v>692120001.79299176</c:v>
                </c:pt>
                <c:pt idx="1">
                  <c:v>701367751.19400823</c:v>
                </c:pt>
              </c:numCache>
            </c:numRef>
          </c:val>
          <c:extLst>
            <c:ext xmlns:c16="http://schemas.microsoft.com/office/drawing/2014/chart" uri="{C3380CC4-5D6E-409C-BE32-E72D297353CC}">
              <c16:uniqueId val="{00000000-9B82-A84D-87F7-BCD47766650E}"/>
            </c:ext>
          </c:extLst>
        </c:ser>
        <c:dLbls>
          <c:dLblPos val="outEnd"/>
          <c:showLegendKey val="0"/>
          <c:showVal val="1"/>
          <c:showCatName val="0"/>
          <c:showSerName val="0"/>
          <c:showPercent val="0"/>
          <c:showBubbleSize val="0"/>
        </c:dLbls>
        <c:gapWidth val="219"/>
        <c:overlap val="-27"/>
        <c:axId val="2051316879"/>
        <c:axId val="2096409055"/>
      </c:barChart>
      <c:catAx>
        <c:axId val="2051316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409055"/>
        <c:crosses val="autoZero"/>
        <c:auto val="1"/>
        <c:lblAlgn val="ctr"/>
        <c:lblOffset val="100"/>
        <c:noMultiLvlLbl val="0"/>
      </c:catAx>
      <c:valAx>
        <c:axId val="2096409055"/>
        <c:scaling>
          <c:orientation val="minMax"/>
          <c:min val="0"/>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316879"/>
        <c:crosses val="autoZero"/>
        <c:crossBetween val="between"/>
        <c:dispUnits>
          <c:builtInUnit val="hundred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'Charts &amp; Graphs'!$C$73</c:f>
              <c:strCache>
                <c:ptCount val="1"/>
                <c:pt idx="0">
                  <c:v>2017 Net Margin %</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6BC"/>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&amp; Graphs'!$B$74:$B$80</c:f>
              <c:strCache>
                <c:ptCount val="7"/>
                <c:pt idx="0">
                  <c:v>Shoes</c:v>
                </c:pt>
                <c:pt idx="1">
                  <c:v>Watches</c:v>
                </c:pt>
                <c:pt idx="2">
                  <c:v>Jewelry</c:v>
                </c:pt>
                <c:pt idx="3">
                  <c:v>Bags</c:v>
                </c:pt>
                <c:pt idx="4">
                  <c:v>Eyewear</c:v>
                </c:pt>
                <c:pt idx="5">
                  <c:v>Accessories</c:v>
                </c:pt>
                <c:pt idx="6">
                  <c:v>Clothing</c:v>
                </c:pt>
              </c:strCache>
            </c:strRef>
          </c:cat>
          <c:val>
            <c:numRef>
              <c:f>'Charts &amp; Graphs'!$C$74:$C$80</c:f>
              <c:numCache>
                <c:formatCode>0.0%</c:formatCode>
                <c:ptCount val="7"/>
                <c:pt idx="0">
                  <c:v>0.509404066478093</c:v>
                </c:pt>
                <c:pt idx="1">
                  <c:v>0.46953225293909956</c:v>
                </c:pt>
                <c:pt idx="2">
                  <c:v>0.53655962168173998</c:v>
                </c:pt>
                <c:pt idx="3">
                  <c:v>0.4610632482853379</c:v>
                </c:pt>
                <c:pt idx="4">
                  <c:v>0.56889892544970666</c:v>
                </c:pt>
                <c:pt idx="5">
                  <c:v>0.36209485177246681</c:v>
                </c:pt>
                <c:pt idx="6">
                  <c:v>0.41724100100538958</c:v>
                </c:pt>
              </c:numCache>
            </c:numRef>
          </c:val>
          <c:smooth val="0"/>
          <c:extLst>
            <c:ext xmlns:c16="http://schemas.microsoft.com/office/drawing/2014/chart" uri="{C3380CC4-5D6E-409C-BE32-E72D297353CC}">
              <c16:uniqueId val="{00000000-E59C-6442-8312-3AF4D13D82B2}"/>
            </c:ext>
          </c:extLst>
        </c:ser>
        <c:ser>
          <c:idx val="1"/>
          <c:order val="1"/>
          <c:tx>
            <c:strRef>
              <c:f>'Charts &amp; Graphs'!$D$73</c:f>
              <c:strCache>
                <c:ptCount val="1"/>
                <c:pt idx="0">
                  <c:v>2018 Net Margin %</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D7D3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&amp; Graphs'!$B$74:$B$80</c:f>
              <c:strCache>
                <c:ptCount val="7"/>
                <c:pt idx="0">
                  <c:v>Shoes</c:v>
                </c:pt>
                <c:pt idx="1">
                  <c:v>Watches</c:v>
                </c:pt>
                <c:pt idx="2">
                  <c:v>Jewelry</c:v>
                </c:pt>
                <c:pt idx="3">
                  <c:v>Bags</c:v>
                </c:pt>
                <c:pt idx="4">
                  <c:v>Eyewear</c:v>
                </c:pt>
                <c:pt idx="5">
                  <c:v>Accessories</c:v>
                </c:pt>
                <c:pt idx="6">
                  <c:v>Clothing</c:v>
                </c:pt>
              </c:strCache>
            </c:strRef>
          </c:cat>
          <c:val>
            <c:numRef>
              <c:f>'Charts &amp; Graphs'!$D$74:$D$80</c:f>
              <c:numCache>
                <c:formatCode>0.0%</c:formatCode>
                <c:ptCount val="7"/>
                <c:pt idx="0">
                  <c:v>0.48801162471290888</c:v>
                </c:pt>
                <c:pt idx="1">
                  <c:v>0.47059454901229925</c:v>
                </c:pt>
                <c:pt idx="2">
                  <c:v>0.45164416416037317</c:v>
                </c:pt>
                <c:pt idx="3">
                  <c:v>0.41926585562035118</c:v>
                </c:pt>
                <c:pt idx="4">
                  <c:v>0.41741151762328343</c:v>
                </c:pt>
                <c:pt idx="5">
                  <c:v>0.32657423699037713</c:v>
                </c:pt>
                <c:pt idx="6">
                  <c:v>0.32467549396731921</c:v>
                </c:pt>
              </c:numCache>
            </c:numRef>
          </c:val>
          <c:smooth val="0"/>
          <c:extLst>
            <c:ext xmlns:c16="http://schemas.microsoft.com/office/drawing/2014/chart" uri="{C3380CC4-5D6E-409C-BE32-E72D297353CC}">
              <c16:uniqueId val="{00000001-E59C-6442-8312-3AF4D13D82B2}"/>
            </c:ext>
          </c:extLst>
        </c:ser>
        <c:dLbls>
          <c:showLegendKey val="0"/>
          <c:showVal val="0"/>
          <c:showCatName val="0"/>
          <c:showSerName val="0"/>
          <c:showPercent val="0"/>
          <c:showBubbleSize val="0"/>
        </c:dLbls>
        <c:smooth val="0"/>
        <c:axId val="1979104095"/>
        <c:axId val="1651920351"/>
      </c:lineChart>
      <c:catAx>
        <c:axId val="1979104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920351"/>
        <c:crosses val="autoZero"/>
        <c:auto val="1"/>
        <c:lblAlgn val="ctr"/>
        <c:lblOffset val="100"/>
        <c:noMultiLvlLbl val="0"/>
      </c:catAx>
      <c:valAx>
        <c:axId val="165192035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104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'Charts &amp; Graphs'!$I$8</c:f>
              <c:strCache>
                <c:ptCount val="1"/>
                <c:pt idx="0">
                  <c:v>2017 Net Margin %</c:v>
                </c:pt>
              </c:strCache>
            </c:strRef>
          </c:tx>
          <c:spPr>
            <a:solidFill>
              <a:schemeClr val="accent1"/>
            </a:solidFill>
            <a:ln>
              <a:noFill/>
            </a:ln>
            <a:effectLst/>
          </c:spPr>
          <c:invertIfNegative val="0"/>
          <c:dLbls>
            <c:dLbl>
              <c:idx val="0"/>
              <c:layout>
                <c:manualLayout>
                  <c:x val="-2.7692127215451947E-3"/>
                  <c:y val="-4.146874080513211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EC6-7343-8CB7-98FB656870DB}"/>
                </c:ext>
              </c:extLst>
            </c:dLbl>
            <c:dLbl>
              <c:idx val="6"/>
              <c:layout>
                <c:manualLayout>
                  <c:x val="1.0153662683021286E-16"/>
                  <c:y val="-1.843055146894760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EC6-7343-8CB7-98FB656870D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6BC"/>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&amp; Graphs'!$B$9:$B$15</c:f>
              <c:strCache>
                <c:ptCount val="7"/>
                <c:pt idx="0">
                  <c:v>Shoes</c:v>
                </c:pt>
                <c:pt idx="1">
                  <c:v>Clothing</c:v>
                </c:pt>
                <c:pt idx="2">
                  <c:v>Bags</c:v>
                </c:pt>
                <c:pt idx="3">
                  <c:v>Accessories</c:v>
                </c:pt>
                <c:pt idx="4">
                  <c:v>Eyewear</c:v>
                </c:pt>
                <c:pt idx="5">
                  <c:v>Jewelry</c:v>
                </c:pt>
                <c:pt idx="6">
                  <c:v>Watches</c:v>
                </c:pt>
              </c:strCache>
            </c:strRef>
          </c:cat>
          <c:val>
            <c:numRef>
              <c:f>'Charts &amp; Graphs'!$I$9:$I$15</c:f>
              <c:numCache>
                <c:formatCode>0.0%</c:formatCode>
                <c:ptCount val="7"/>
                <c:pt idx="0">
                  <c:v>0.509404066478093</c:v>
                </c:pt>
                <c:pt idx="1">
                  <c:v>0.41724100100538958</c:v>
                </c:pt>
                <c:pt idx="2">
                  <c:v>0.4610632482853379</c:v>
                </c:pt>
                <c:pt idx="3">
                  <c:v>0.36209485177246681</c:v>
                </c:pt>
                <c:pt idx="4">
                  <c:v>0.56889892544970666</c:v>
                </c:pt>
                <c:pt idx="5">
                  <c:v>0.53655962168173998</c:v>
                </c:pt>
                <c:pt idx="6">
                  <c:v>0.46953225293909956</c:v>
                </c:pt>
              </c:numCache>
            </c:numRef>
          </c:val>
          <c:extLst>
            <c:ext xmlns:c16="http://schemas.microsoft.com/office/drawing/2014/chart" uri="{C3380CC4-5D6E-409C-BE32-E72D297353CC}">
              <c16:uniqueId val="{00000000-7EC6-7343-8CB7-98FB656870DB}"/>
            </c:ext>
          </c:extLst>
        </c:ser>
        <c:ser>
          <c:idx val="1"/>
          <c:order val="1"/>
          <c:tx>
            <c:strRef>
              <c:f>'Charts &amp; Graphs'!$J$8</c:f>
              <c:strCache>
                <c:ptCount val="1"/>
                <c:pt idx="0">
                  <c:v>2018 Net Margin %</c:v>
                </c:pt>
              </c:strCache>
            </c:strRef>
          </c:tx>
          <c:spPr>
            <a:solidFill>
              <a:schemeClr val="accent2"/>
            </a:solidFill>
            <a:ln>
              <a:noFill/>
            </a:ln>
            <a:effectLst/>
          </c:spPr>
          <c:invertIfNegative val="0"/>
          <c:dLbls>
            <c:dLbl>
              <c:idx val="1"/>
              <c:layout>
                <c:manualLayout>
                  <c:x val="2.7692127215451945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EC6-7343-8CB7-98FB656870DB}"/>
                </c:ext>
              </c:extLst>
            </c:dLbl>
            <c:dLbl>
              <c:idx val="6"/>
              <c:layout>
                <c:manualLayout>
                  <c:x val="1.9384489050816363E-2"/>
                  <c:y val="-2.764582720342149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EC6-7343-8CB7-98FB656870D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D7D3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&amp; Graphs'!$B$9:$B$15</c:f>
              <c:strCache>
                <c:ptCount val="7"/>
                <c:pt idx="0">
                  <c:v>Shoes</c:v>
                </c:pt>
                <c:pt idx="1">
                  <c:v>Clothing</c:v>
                </c:pt>
                <c:pt idx="2">
                  <c:v>Bags</c:v>
                </c:pt>
                <c:pt idx="3">
                  <c:v>Accessories</c:v>
                </c:pt>
                <c:pt idx="4">
                  <c:v>Eyewear</c:v>
                </c:pt>
                <c:pt idx="5">
                  <c:v>Jewelry</c:v>
                </c:pt>
                <c:pt idx="6">
                  <c:v>Watches</c:v>
                </c:pt>
              </c:strCache>
            </c:strRef>
          </c:cat>
          <c:val>
            <c:numRef>
              <c:f>'Charts &amp; Graphs'!$J$9:$J$15</c:f>
              <c:numCache>
                <c:formatCode>0.0%</c:formatCode>
                <c:ptCount val="7"/>
                <c:pt idx="0">
                  <c:v>0.48801162471290888</c:v>
                </c:pt>
                <c:pt idx="1">
                  <c:v>0.32467549396731921</c:v>
                </c:pt>
                <c:pt idx="2">
                  <c:v>0.41926585562035118</c:v>
                </c:pt>
                <c:pt idx="3">
                  <c:v>0.32657423699037713</c:v>
                </c:pt>
                <c:pt idx="4">
                  <c:v>0.41741151762328343</c:v>
                </c:pt>
                <c:pt idx="5">
                  <c:v>0.45164416416037317</c:v>
                </c:pt>
                <c:pt idx="6">
                  <c:v>0.47059454901229925</c:v>
                </c:pt>
              </c:numCache>
            </c:numRef>
          </c:val>
          <c:extLst>
            <c:ext xmlns:c16="http://schemas.microsoft.com/office/drawing/2014/chart" uri="{C3380CC4-5D6E-409C-BE32-E72D297353CC}">
              <c16:uniqueId val="{00000001-7EC6-7343-8CB7-98FB656870DB}"/>
            </c:ext>
          </c:extLst>
        </c:ser>
        <c:dLbls>
          <c:dLblPos val="outEnd"/>
          <c:showLegendKey val="0"/>
          <c:showVal val="1"/>
          <c:showCatName val="0"/>
          <c:showSerName val="0"/>
          <c:showPercent val="0"/>
          <c:showBubbleSize val="0"/>
        </c:dLbls>
        <c:gapWidth val="150"/>
        <c:axId val="2033633983"/>
        <c:axId val="2035866063"/>
      </c:barChart>
      <c:catAx>
        <c:axId val="2033633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866063"/>
        <c:crosses val="autoZero"/>
        <c:auto val="1"/>
        <c:lblAlgn val="ctr"/>
        <c:lblOffset val="100"/>
        <c:noMultiLvlLbl val="0"/>
      </c:catAx>
      <c:valAx>
        <c:axId val="2035866063"/>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6339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'Charts &amp; Graphs'!$C$73</c:f>
              <c:strCache>
                <c:ptCount val="1"/>
                <c:pt idx="0">
                  <c:v>2017 Net Margin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6BC"/>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&amp; Graphs'!$B$74:$B$80</c:f>
              <c:strCache>
                <c:ptCount val="7"/>
                <c:pt idx="0">
                  <c:v>Shoes</c:v>
                </c:pt>
                <c:pt idx="1">
                  <c:v>Watches</c:v>
                </c:pt>
                <c:pt idx="2">
                  <c:v>Jewelry</c:v>
                </c:pt>
                <c:pt idx="3">
                  <c:v>Bags</c:v>
                </c:pt>
                <c:pt idx="4">
                  <c:v>Eyewear</c:v>
                </c:pt>
                <c:pt idx="5">
                  <c:v>Accessories</c:v>
                </c:pt>
                <c:pt idx="6">
                  <c:v>Clothing</c:v>
                </c:pt>
              </c:strCache>
            </c:strRef>
          </c:cat>
          <c:val>
            <c:numRef>
              <c:f>'Charts &amp; Graphs'!$C$74:$C$80</c:f>
              <c:numCache>
                <c:formatCode>0.0%</c:formatCode>
                <c:ptCount val="7"/>
                <c:pt idx="0">
                  <c:v>0.509404066478093</c:v>
                </c:pt>
                <c:pt idx="1">
                  <c:v>0.46953225293909956</c:v>
                </c:pt>
                <c:pt idx="2">
                  <c:v>0.53655962168173998</c:v>
                </c:pt>
                <c:pt idx="3">
                  <c:v>0.4610632482853379</c:v>
                </c:pt>
                <c:pt idx="4">
                  <c:v>0.56889892544970666</c:v>
                </c:pt>
                <c:pt idx="5">
                  <c:v>0.36209485177246681</c:v>
                </c:pt>
                <c:pt idx="6">
                  <c:v>0.41724100100538958</c:v>
                </c:pt>
              </c:numCache>
            </c:numRef>
          </c:val>
          <c:extLst>
            <c:ext xmlns:c16="http://schemas.microsoft.com/office/drawing/2014/chart" uri="{C3380CC4-5D6E-409C-BE32-E72D297353CC}">
              <c16:uniqueId val="{00000000-C636-C44E-BFE6-0462AB9E1CB3}"/>
            </c:ext>
          </c:extLst>
        </c:ser>
        <c:ser>
          <c:idx val="1"/>
          <c:order val="1"/>
          <c:tx>
            <c:strRef>
              <c:f>'Charts &amp; Graphs'!$D$73</c:f>
              <c:strCache>
                <c:ptCount val="1"/>
                <c:pt idx="0">
                  <c:v>2018 Net Margin %</c:v>
                </c:pt>
              </c:strCache>
            </c:strRef>
          </c:tx>
          <c:spPr>
            <a:solidFill>
              <a:schemeClr val="accent2"/>
            </a:solidFill>
            <a:ln>
              <a:noFill/>
            </a:ln>
            <a:effectLst/>
          </c:spPr>
          <c:invertIfNegative val="0"/>
          <c:dLbls>
            <c:dLbl>
              <c:idx val="1"/>
              <c:layout>
                <c:manualLayout>
                  <c:x val="7.5541699414620762E-3"/>
                  <c:y val="-2.237174184771462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636-C44E-BFE6-0462AB9E1CB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D7D3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&amp; Graphs'!$B$74:$B$80</c:f>
              <c:strCache>
                <c:ptCount val="7"/>
                <c:pt idx="0">
                  <c:v>Shoes</c:v>
                </c:pt>
                <c:pt idx="1">
                  <c:v>Watches</c:v>
                </c:pt>
                <c:pt idx="2">
                  <c:v>Jewelry</c:v>
                </c:pt>
                <c:pt idx="3">
                  <c:v>Bags</c:v>
                </c:pt>
                <c:pt idx="4">
                  <c:v>Eyewear</c:v>
                </c:pt>
                <c:pt idx="5">
                  <c:v>Accessories</c:v>
                </c:pt>
                <c:pt idx="6">
                  <c:v>Clothing</c:v>
                </c:pt>
              </c:strCache>
            </c:strRef>
          </c:cat>
          <c:val>
            <c:numRef>
              <c:f>'Charts &amp; Graphs'!$D$74:$D$80</c:f>
              <c:numCache>
                <c:formatCode>0.0%</c:formatCode>
                <c:ptCount val="7"/>
                <c:pt idx="0">
                  <c:v>0.48801162471290888</c:v>
                </c:pt>
                <c:pt idx="1">
                  <c:v>0.47059454901229925</c:v>
                </c:pt>
                <c:pt idx="2">
                  <c:v>0.45164416416037317</c:v>
                </c:pt>
                <c:pt idx="3">
                  <c:v>0.41926585562035118</c:v>
                </c:pt>
                <c:pt idx="4">
                  <c:v>0.41741151762328343</c:v>
                </c:pt>
                <c:pt idx="5">
                  <c:v>0.32657423699037713</c:v>
                </c:pt>
                <c:pt idx="6">
                  <c:v>0.32467549396731921</c:v>
                </c:pt>
              </c:numCache>
            </c:numRef>
          </c:val>
          <c:extLst>
            <c:ext xmlns:c16="http://schemas.microsoft.com/office/drawing/2014/chart" uri="{C3380CC4-5D6E-409C-BE32-E72D297353CC}">
              <c16:uniqueId val="{00000001-C636-C44E-BFE6-0462AB9E1CB3}"/>
            </c:ext>
          </c:extLst>
        </c:ser>
        <c:dLbls>
          <c:showLegendKey val="0"/>
          <c:showVal val="0"/>
          <c:showCatName val="0"/>
          <c:showSerName val="0"/>
          <c:showPercent val="0"/>
          <c:showBubbleSize val="0"/>
        </c:dLbls>
        <c:gapWidth val="150"/>
        <c:axId val="1979104095"/>
        <c:axId val="1651920351"/>
      </c:barChart>
      <c:catAx>
        <c:axId val="1979104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920351"/>
        <c:crosses val="autoZero"/>
        <c:auto val="1"/>
        <c:lblAlgn val="ctr"/>
        <c:lblOffset val="100"/>
        <c:noMultiLvlLbl val="0"/>
      </c:catAx>
      <c:valAx>
        <c:axId val="1651920351"/>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104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'Charts &amp; Graphs'!$F$8</c:f>
              <c:strCache>
                <c:ptCount val="1"/>
                <c:pt idx="0">
                  <c:v>2017 Net Units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&amp; Graphs'!$B$9:$B$15</c:f>
              <c:strCache>
                <c:ptCount val="7"/>
                <c:pt idx="0">
                  <c:v>Shoes</c:v>
                </c:pt>
                <c:pt idx="1">
                  <c:v>Clothing</c:v>
                </c:pt>
                <c:pt idx="2">
                  <c:v>Bags</c:v>
                </c:pt>
                <c:pt idx="3">
                  <c:v>Accessories</c:v>
                </c:pt>
                <c:pt idx="4">
                  <c:v>Eyewear</c:v>
                </c:pt>
                <c:pt idx="5">
                  <c:v>Jewelry</c:v>
                </c:pt>
                <c:pt idx="6">
                  <c:v>Watches</c:v>
                </c:pt>
              </c:strCache>
            </c:strRef>
          </c:cat>
          <c:val>
            <c:numRef>
              <c:f>'Charts &amp; Graphs'!$F$9:$F$15</c:f>
              <c:numCache>
                <c:formatCode>#,##0</c:formatCode>
                <c:ptCount val="7"/>
                <c:pt idx="0">
                  <c:v>5267939.7301181154</c:v>
                </c:pt>
                <c:pt idx="1">
                  <c:v>2969753.2393621304</c:v>
                </c:pt>
                <c:pt idx="2">
                  <c:v>299518.29608078988</c:v>
                </c:pt>
                <c:pt idx="3">
                  <c:v>117945.97852618009</c:v>
                </c:pt>
                <c:pt idx="4">
                  <c:v>6134.5887767855429</c:v>
                </c:pt>
                <c:pt idx="5">
                  <c:v>37461.065800353092</c:v>
                </c:pt>
                <c:pt idx="6">
                  <c:v>854.16004855343567</c:v>
                </c:pt>
              </c:numCache>
            </c:numRef>
          </c:val>
          <c:extLst>
            <c:ext xmlns:c16="http://schemas.microsoft.com/office/drawing/2014/chart" uri="{C3380CC4-5D6E-409C-BE32-E72D297353CC}">
              <c16:uniqueId val="{00000000-8B75-B146-B3CA-60B442A11809}"/>
            </c:ext>
          </c:extLst>
        </c:ser>
        <c:ser>
          <c:idx val="1"/>
          <c:order val="1"/>
          <c:tx>
            <c:strRef>
              <c:f>'Charts &amp; Graphs'!$G$8</c:f>
              <c:strCache>
                <c:ptCount val="1"/>
                <c:pt idx="0">
                  <c:v>2018 Net Units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&amp; Graphs'!$B$9:$B$15</c:f>
              <c:strCache>
                <c:ptCount val="7"/>
                <c:pt idx="0">
                  <c:v>Shoes</c:v>
                </c:pt>
                <c:pt idx="1">
                  <c:v>Clothing</c:v>
                </c:pt>
                <c:pt idx="2">
                  <c:v>Bags</c:v>
                </c:pt>
                <c:pt idx="3">
                  <c:v>Accessories</c:v>
                </c:pt>
                <c:pt idx="4">
                  <c:v>Eyewear</c:v>
                </c:pt>
                <c:pt idx="5">
                  <c:v>Jewelry</c:v>
                </c:pt>
                <c:pt idx="6">
                  <c:v>Watches</c:v>
                </c:pt>
              </c:strCache>
            </c:strRef>
          </c:cat>
          <c:val>
            <c:numRef>
              <c:f>'Charts &amp; Graphs'!$G$9:$G$15</c:f>
              <c:numCache>
                <c:formatCode>#,##0</c:formatCode>
                <c:ptCount val="7"/>
                <c:pt idx="0">
                  <c:v>5484024.5689417198</c:v>
                </c:pt>
                <c:pt idx="1">
                  <c:v>2833391.5813393742</c:v>
                </c:pt>
                <c:pt idx="2">
                  <c:v>258931.5292988123</c:v>
                </c:pt>
                <c:pt idx="3">
                  <c:v>112298.57327472298</c:v>
                </c:pt>
                <c:pt idx="4">
                  <c:v>4884.6038015679615</c:v>
                </c:pt>
                <c:pt idx="5">
                  <c:v>30252.630343062687</c:v>
                </c:pt>
                <c:pt idx="6">
                  <c:v>655.35135381469195</c:v>
                </c:pt>
              </c:numCache>
            </c:numRef>
          </c:val>
          <c:extLst>
            <c:ext xmlns:c16="http://schemas.microsoft.com/office/drawing/2014/chart" uri="{C3380CC4-5D6E-409C-BE32-E72D297353CC}">
              <c16:uniqueId val="{00000001-8B75-B146-B3CA-60B442A11809}"/>
            </c:ext>
          </c:extLst>
        </c:ser>
        <c:dLbls>
          <c:dLblPos val="outEnd"/>
          <c:showLegendKey val="0"/>
          <c:showVal val="1"/>
          <c:showCatName val="0"/>
          <c:showSerName val="0"/>
          <c:showPercent val="0"/>
          <c:showBubbleSize val="0"/>
        </c:dLbls>
        <c:gapWidth val="219"/>
        <c:overlap val="-27"/>
        <c:axId val="2035199487"/>
        <c:axId val="1974680575"/>
      </c:barChart>
      <c:lineChart>
        <c:grouping val="standard"/>
        <c:varyColors val="0"/>
        <c:ser>
          <c:idx val="2"/>
          <c:order val="2"/>
          <c:tx>
            <c:strRef>
              <c:f>'Charts &amp; Graphs'!$H$8</c:f>
              <c:strCache>
                <c:ptCount val="1"/>
                <c:pt idx="0">
                  <c:v>Year Over Year %</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&amp; Graphs'!$B$9:$B$15</c:f>
              <c:strCache>
                <c:ptCount val="7"/>
                <c:pt idx="0">
                  <c:v>Shoes</c:v>
                </c:pt>
                <c:pt idx="1">
                  <c:v>Clothing</c:v>
                </c:pt>
                <c:pt idx="2">
                  <c:v>Bags</c:v>
                </c:pt>
                <c:pt idx="3">
                  <c:v>Accessories</c:v>
                </c:pt>
                <c:pt idx="4">
                  <c:v>Eyewear</c:v>
                </c:pt>
                <c:pt idx="5">
                  <c:v>Jewelry</c:v>
                </c:pt>
                <c:pt idx="6">
                  <c:v>Watches</c:v>
                </c:pt>
              </c:strCache>
            </c:strRef>
          </c:cat>
          <c:val>
            <c:numRef>
              <c:f>'Charts &amp; Graphs'!$H$9:$H$15</c:f>
              <c:numCache>
                <c:formatCode>0.0%</c:formatCode>
                <c:ptCount val="7"/>
                <c:pt idx="0">
                  <c:v>4.1018851751130292E-2</c:v>
                </c:pt>
                <c:pt idx="1">
                  <c:v>-4.5916831141177616E-2</c:v>
                </c:pt>
                <c:pt idx="2">
                  <c:v>-0.13550680313375585</c:v>
                </c:pt>
                <c:pt idx="3">
                  <c:v>-4.7881287026700692E-2</c:v>
                </c:pt>
                <c:pt idx="4">
                  <c:v>-0.20376019007953128</c:v>
                </c:pt>
                <c:pt idx="5">
                  <c:v>-0.19242472960346102</c:v>
                </c:pt>
                <c:pt idx="6">
                  <c:v>-0.23275344600281478</c:v>
                </c:pt>
              </c:numCache>
            </c:numRef>
          </c:val>
          <c:smooth val="0"/>
          <c:extLst>
            <c:ext xmlns:c16="http://schemas.microsoft.com/office/drawing/2014/chart" uri="{C3380CC4-5D6E-409C-BE32-E72D297353CC}">
              <c16:uniqueId val="{00000002-8B75-B146-B3CA-60B442A11809}"/>
            </c:ext>
          </c:extLst>
        </c:ser>
        <c:dLbls>
          <c:showLegendKey val="0"/>
          <c:showVal val="1"/>
          <c:showCatName val="0"/>
          <c:showSerName val="0"/>
          <c:showPercent val="0"/>
          <c:showBubbleSize val="0"/>
        </c:dLbls>
        <c:marker val="1"/>
        <c:smooth val="0"/>
        <c:axId val="1974988543"/>
        <c:axId val="1974986895"/>
      </c:lineChart>
      <c:catAx>
        <c:axId val="2035199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680575"/>
        <c:crosses val="autoZero"/>
        <c:auto val="1"/>
        <c:lblAlgn val="ctr"/>
        <c:lblOffset val="100"/>
        <c:noMultiLvlLbl val="0"/>
      </c:catAx>
      <c:valAx>
        <c:axId val="19746805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199487"/>
        <c:crosses val="autoZero"/>
        <c:crossBetween val="between"/>
      </c:valAx>
      <c:valAx>
        <c:axId val="1974986895"/>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988543"/>
        <c:crosses val="max"/>
        <c:crossBetween val="between"/>
      </c:valAx>
      <c:catAx>
        <c:axId val="1974988543"/>
        <c:scaling>
          <c:orientation val="minMax"/>
        </c:scaling>
        <c:delete val="1"/>
        <c:axPos val="b"/>
        <c:numFmt formatCode="General" sourceLinked="1"/>
        <c:majorTickMark val="none"/>
        <c:minorTickMark val="none"/>
        <c:tickLblPos val="nextTo"/>
        <c:crossAx val="197498689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Shoes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'Charts &amp; Graphs'!$B$102</c:f>
              <c:strCache>
                <c:ptCount val="1"/>
                <c:pt idx="0">
                  <c:v>Online Year-over-Year % Growth</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'Charts &amp; Graphs'!$C$100:$I$100</c:f>
              <c:numCache>
                <c:formatCode>General</c:formatCode>
                <c:ptCount val="7"/>
                <c:pt idx="0">
                  <c:v>2017</c:v>
                </c:pt>
                <c:pt idx="1">
                  <c:v>2018</c:v>
                </c:pt>
                <c:pt idx="2">
                  <c:v>2019</c:v>
                </c:pt>
                <c:pt idx="3">
                  <c:v>2020</c:v>
                </c:pt>
                <c:pt idx="4">
                  <c:v>2021</c:v>
                </c:pt>
                <c:pt idx="5">
                  <c:v>2022</c:v>
                </c:pt>
                <c:pt idx="6">
                  <c:v>2023</c:v>
                </c:pt>
              </c:numCache>
            </c:numRef>
          </c:cat>
          <c:val>
            <c:numRef>
              <c:f>'Charts &amp; Graphs'!$C$102:$I$102</c:f>
              <c:numCache>
                <c:formatCode>0.0%</c:formatCode>
                <c:ptCount val="7"/>
                <c:pt idx="1">
                  <c:v>6.9000000000000172E-2</c:v>
                </c:pt>
                <c:pt idx="2">
                  <c:v>6.2999999999999945E-2</c:v>
                </c:pt>
                <c:pt idx="3">
                  <c:v>5.7999999999999829E-2</c:v>
                </c:pt>
                <c:pt idx="4">
                  <c:v>5.1000000000000156E-2</c:v>
                </c:pt>
                <c:pt idx="5">
                  <c:v>4.5999999999999819E-2</c:v>
                </c:pt>
                <c:pt idx="6">
                  <c:v>4.0999999999999925E-2</c:v>
                </c:pt>
              </c:numCache>
            </c:numRef>
          </c:val>
          <c:smooth val="0"/>
          <c:extLst>
            <c:ext xmlns:c16="http://schemas.microsoft.com/office/drawing/2014/chart" uri="{C3380CC4-5D6E-409C-BE32-E72D297353CC}">
              <c16:uniqueId val="{00000000-45B4-7B49-98F4-8ACB4B35E594}"/>
            </c:ext>
          </c:extLst>
        </c:ser>
        <c:ser>
          <c:idx val="3"/>
          <c:order val="1"/>
          <c:tx>
            <c:strRef>
              <c:f>'Charts &amp; Graphs'!$B$104</c:f>
              <c:strCache>
                <c:ptCount val="1"/>
                <c:pt idx="0">
                  <c:v>B&amp;M Year-over-Year % Growth</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'Charts &amp; Graphs'!$C$100:$I$100</c:f>
              <c:numCache>
                <c:formatCode>General</c:formatCode>
                <c:ptCount val="7"/>
                <c:pt idx="0">
                  <c:v>2017</c:v>
                </c:pt>
                <c:pt idx="1">
                  <c:v>2018</c:v>
                </c:pt>
                <c:pt idx="2">
                  <c:v>2019</c:v>
                </c:pt>
                <c:pt idx="3">
                  <c:v>2020</c:v>
                </c:pt>
                <c:pt idx="4">
                  <c:v>2021</c:v>
                </c:pt>
                <c:pt idx="5">
                  <c:v>2022</c:v>
                </c:pt>
                <c:pt idx="6">
                  <c:v>2023</c:v>
                </c:pt>
              </c:numCache>
            </c:numRef>
          </c:cat>
          <c:val>
            <c:numRef>
              <c:f>'Charts &amp; Graphs'!$C$104:$I$104</c:f>
              <c:numCache>
                <c:formatCode>0.0%</c:formatCode>
                <c:ptCount val="7"/>
                <c:pt idx="1">
                  <c:v>-2.0048582995950581E-2</c:v>
                </c:pt>
                <c:pt idx="2">
                  <c:v>-3.8827009518773381E-2</c:v>
                </c:pt>
                <c:pt idx="3">
                  <c:v>-3.1162690737158716E-2</c:v>
                </c:pt>
                <c:pt idx="4">
                  <c:v>-3.6024844720497051E-2</c:v>
                </c:pt>
                <c:pt idx="5">
                  <c:v>-3.2400589101620025E-2</c:v>
                </c:pt>
                <c:pt idx="6">
                  <c:v>-3.7528538812785506E-2</c:v>
                </c:pt>
              </c:numCache>
            </c:numRef>
          </c:val>
          <c:smooth val="0"/>
          <c:extLst>
            <c:ext xmlns:c16="http://schemas.microsoft.com/office/drawing/2014/chart" uri="{C3380CC4-5D6E-409C-BE32-E72D297353CC}">
              <c16:uniqueId val="{00000001-45B4-7B49-98F4-8ACB4B35E594}"/>
            </c:ext>
          </c:extLst>
        </c:ser>
        <c:ser>
          <c:idx val="4"/>
          <c:order val="2"/>
          <c:tx>
            <c:strRef>
              <c:f>'Charts &amp; Graphs'!$B$106</c:f>
              <c:strCache>
                <c:ptCount val="1"/>
                <c:pt idx="0">
                  <c:v>Year-over-Year % Growth</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&amp; Graphs'!$C$106:$I$106</c:f>
              <c:numCache>
                <c:formatCode>0.0%</c:formatCode>
                <c:ptCount val="7"/>
                <c:pt idx="1">
                  <c:v>-1.4967948717943269E-3</c:v>
                </c:pt>
                <c:pt idx="2">
                  <c:v>-1.6115291156956202E-2</c:v>
                </c:pt>
                <c:pt idx="3">
                  <c:v>-9.6765100209352806E-3</c:v>
                </c:pt>
                <c:pt idx="4">
                  <c:v>-1.3620724087419878E-2</c:v>
                </c:pt>
                <c:pt idx="5">
                  <c:v>-1.0894435249949597E-2</c:v>
                </c:pt>
                <c:pt idx="6">
                  <c:v>-1.4748210533880979E-2</c:v>
                </c:pt>
              </c:numCache>
            </c:numRef>
          </c:val>
          <c:smooth val="0"/>
          <c:extLst>
            <c:ext xmlns:c16="http://schemas.microsoft.com/office/drawing/2014/chart" uri="{C3380CC4-5D6E-409C-BE32-E72D297353CC}">
              <c16:uniqueId val="{00000002-45B4-7B49-98F4-8ACB4B35E594}"/>
            </c:ext>
          </c:extLst>
        </c:ser>
        <c:dLbls>
          <c:showLegendKey val="0"/>
          <c:showVal val="0"/>
          <c:showCatName val="0"/>
          <c:showSerName val="0"/>
          <c:showPercent val="0"/>
          <c:showBubbleSize val="0"/>
        </c:dLbls>
        <c:marker val="1"/>
        <c:smooth val="0"/>
        <c:axId val="2034975071"/>
        <c:axId val="2049270415"/>
      </c:lineChart>
      <c:catAx>
        <c:axId val="2034975071"/>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270415"/>
        <c:crosses val="autoZero"/>
        <c:auto val="1"/>
        <c:lblAlgn val="ctr"/>
        <c:lblOffset val="100"/>
        <c:noMultiLvlLbl val="0"/>
      </c:catAx>
      <c:valAx>
        <c:axId val="204927041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97507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'Charts &amp; Graphs'!$B$108</c:f>
          <c:strCache>
            <c:ptCount val="1"/>
            <c:pt idx="0">
              <c:v>Clothing</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0"/>
          <c:tx>
            <c:strRef>
              <c:f>'Charts &amp; Graphs'!$B$114</c:f>
              <c:strCache>
                <c:ptCount val="1"/>
                <c:pt idx="0">
                  <c:v>Year-over-Year % Growth</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'Charts &amp; Graphs'!$C$108:$I$108</c:f>
              <c:numCache>
                <c:formatCode>General</c:formatCode>
                <c:ptCount val="7"/>
                <c:pt idx="0">
                  <c:v>2017</c:v>
                </c:pt>
                <c:pt idx="1">
                  <c:v>2018</c:v>
                </c:pt>
                <c:pt idx="2">
                  <c:v>2019</c:v>
                </c:pt>
                <c:pt idx="3">
                  <c:v>2020</c:v>
                </c:pt>
                <c:pt idx="4">
                  <c:v>2021</c:v>
                </c:pt>
                <c:pt idx="5">
                  <c:v>2022</c:v>
                </c:pt>
                <c:pt idx="6">
                  <c:v>2023</c:v>
                </c:pt>
              </c:numCache>
            </c:numRef>
          </c:cat>
          <c:val>
            <c:numRef>
              <c:f>'Charts &amp; Graphs'!$C$114:$I$114</c:f>
              <c:numCache>
                <c:formatCode>0.0%</c:formatCode>
                <c:ptCount val="7"/>
                <c:pt idx="1">
                  <c:v>2.2653721682847738E-2</c:v>
                </c:pt>
                <c:pt idx="2">
                  <c:v>2.2151898734177333E-2</c:v>
                </c:pt>
                <c:pt idx="3">
                  <c:v>2.1671826625387247E-2</c:v>
                </c:pt>
                <c:pt idx="4">
                  <c:v>2.1212121212121016E-2</c:v>
                </c:pt>
                <c:pt idx="5">
                  <c:v>2.0771513353115667E-2</c:v>
                </c:pt>
                <c:pt idx="6">
                  <c:v>2.0348837209302362E-2</c:v>
                </c:pt>
              </c:numCache>
            </c:numRef>
          </c:val>
          <c:smooth val="0"/>
          <c:extLst>
            <c:ext xmlns:c16="http://schemas.microsoft.com/office/drawing/2014/chart" uri="{C3380CC4-5D6E-409C-BE32-E72D297353CC}">
              <c16:uniqueId val="{00000002-D5A1-3143-A006-0FAF5161ADE2}"/>
            </c:ext>
          </c:extLst>
        </c:ser>
        <c:dLbls>
          <c:showLegendKey val="0"/>
          <c:showVal val="0"/>
          <c:showCatName val="0"/>
          <c:showSerName val="0"/>
          <c:showPercent val="0"/>
          <c:showBubbleSize val="0"/>
        </c:dLbls>
        <c:marker val="1"/>
        <c:smooth val="0"/>
        <c:axId val="2034975071"/>
        <c:axId val="2049270415"/>
      </c:lineChart>
      <c:catAx>
        <c:axId val="2034975071"/>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270415"/>
        <c:crosses val="autoZero"/>
        <c:auto val="1"/>
        <c:lblAlgn val="ctr"/>
        <c:lblOffset val="100"/>
        <c:noMultiLvlLbl val="0"/>
      </c:catAx>
      <c:valAx>
        <c:axId val="204927041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97507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'Charts &amp; Graphs'!$I$8</c:f>
              <c:strCache>
                <c:ptCount val="1"/>
                <c:pt idx="0">
                  <c:v>2017 Net Margin %</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6BC"/>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&amp; Graphs'!$B$9:$B$15</c:f>
              <c:strCache>
                <c:ptCount val="7"/>
                <c:pt idx="0">
                  <c:v>Shoes</c:v>
                </c:pt>
                <c:pt idx="1">
                  <c:v>Clothing</c:v>
                </c:pt>
                <c:pt idx="2">
                  <c:v>Bags</c:v>
                </c:pt>
                <c:pt idx="3">
                  <c:v>Accessories</c:v>
                </c:pt>
                <c:pt idx="4">
                  <c:v>Eyewear</c:v>
                </c:pt>
                <c:pt idx="5">
                  <c:v>Jewelry</c:v>
                </c:pt>
                <c:pt idx="6">
                  <c:v>Watches</c:v>
                </c:pt>
              </c:strCache>
            </c:strRef>
          </c:cat>
          <c:val>
            <c:numRef>
              <c:f>'Charts &amp; Graphs'!$I$9:$I$15</c:f>
              <c:numCache>
                <c:formatCode>0.0%</c:formatCode>
                <c:ptCount val="7"/>
                <c:pt idx="0">
                  <c:v>0.509404066478093</c:v>
                </c:pt>
                <c:pt idx="1">
                  <c:v>0.41724100100538958</c:v>
                </c:pt>
                <c:pt idx="2">
                  <c:v>0.4610632482853379</c:v>
                </c:pt>
                <c:pt idx="3">
                  <c:v>0.36209485177246681</c:v>
                </c:pt>
                <c:pt idx="4">
                  <c:v>0.56889892544970666</c:v>
                </c:pt>
                <c:pt idx="5">
                  <c:v>0.53655962168173998</c:v>
                </c:pt>
                <c:pt idx="6">
                  <c:v>0.46953225293909956</c:v>
                </c:pt>
              </c:numCache>
            </c:numRef>
          </c:val>
          <c:smooth val="0"/>
          <c:extLst>
            <c:ext xmlns:c16="http://schemas.microsoft.com/office/drawing/2014/chart" uri="{C3380CC4-5D6E-409C-BE32-E72D297353CC}">
              <c16:uniqueId val="{00000000-DED3-8A4A-9C41-4C17A381D6ED}"/>
            </c:ext>
          </c:extLst>
        </c:ser>
        <c:ser>
          <c:idx val="1"/>
          <c:order val="1"/>
          <c:tx>
            <c:strRef>
              <c:f>'Charts &amp; Graphs'!$J$8</c:f>
              <c:strCache>
                <c:ptCount val="1"/>
                <c:pt idx="0">
                  <c:v>2018 Net Margin %</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D7D3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&amp; Graphs'!$B$9:$B$15</c:f>
              <c:strCache>
                <c:ptCount val="7"/>
                <c:pt idx="0">
                  <c:v>Shoes</c:v>
                </c:pt>
                <c:pt idx="1">
                  <c:v>Clothing</c:v>
                </c:pt>
                <c:pt idx="2">
                  <c:v>Bags</c:v>
                </c:pt>
                <c:pt idx="3">
                  <c:v>Accessories</c:v>
                </c:pt>
                <c:pt idx="4">
                  <c:v>Eyewear</c:v>
                </c:pt>
                <c:pt idx="5">
                  <c:v>Jewelry</c:v>
                </c:pt>
                <c:pt idx="6">
                  <c:v>Watches</c:v>
                </c:pt>
              </c:strCache>
            </c:strRef>
          </c:cat>
          <c:val>
            <c:numRef>
              <c:f>'Charts &amp; Graphs'!$J$9:$J$15</c:f>
              <c:numCache>
                <c:formatCode>0.0%</c:formatCode>
                <c:ptCount val="7"/>
                <c:pt idx="0">
                  <c:v>0.48801162471290888</c:v>
                </c:pt>
                <c:pt idx="1">
                  <c:v>0.32467549396731921</c:v>
                </c:pt>
                <c:pt idx="2">
                  <c:v>0.41926585562035118</c:v>
                </c:pt>
                <c:pt idx="3">
                  <c:v>0.32657423699037713</c:v>
                </c:pt>
                <c:pt idx="4">
                  <c:v>0.41741151762328343</c:v>
                </c:pt>
                <c:pt idx="5">
                  <c:v>0.45164416416037317</c:v>
                </c:pt>
                <c:pt idx="6">
                  <c:v>0.47059454901229925</c:v>
                </c:pt>
              </c:numCache>
            </c:numRef>
          </c:val>
          <c:smooth val="0"/>
          <c:extLst>
            <c:ext xmlns:c16="http://schemas.microsoft.com/office/drawing/2014/chart" uri="{C3380CC4-5D6E-409C-BE32-E72D297353CC}">
              <c16:uniqueId val="{00000001-DED3-8A4A-9C41-4C17A381D6ED}"/>
            </c:ext>
          </c:extLst>
        </c:ser>
        <c:dLbls>
          <c:showLegendKey val="0"/>
          <c:showVal val="0"/>
          <c:showCatName val="0"/>
          <c:showSerName val="0"/>
          <c:showPercent val="0"/>
          <c:showBubbleSize val="0"/>
        </c:dLbls>
        <c:smooth val="0"/>
        <c:axId val="2033633983"/>
        <c:axId val="2035866063"/>
      </c:lineChart>
      <c:catAx>
        <c:axId val="2033633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866063"/>
        <c:crosses val="autoZero"/>
        <c:auto val="1"/>
        <c:lblAlgn val="ctr"/>
        <c:lblOffset val="100"/>
        <c:noMultiLvlLbl val="0"/>
      </c:catAx>
      <c:valAx>
        <c:axId val="2035866063"/>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36339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Shoes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0"/>
          <c:tx>
            <c:strRef>
              <c:f>'Charts &amp; Graphs'!$B$106</c:f>
              <c:strCache>
                <c:ptCount val="1"/>
                <c:pt idx="0">
                  <c:v>Year-over-Year % Growth</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&amp; Graphs'!$C$106:$I$106</c:f>
              <c:numCache>
                <c:formatCode>0.0%</c:formatCode>
                <c:ptCount val="7"/>
                <c:pt idx="1">
                  <c:v>-1.4967948717943269E-3</c:v>
                </c:pt>
                <c:pt idx="2">
                  <c:v>-1.6115291156956202E-2</c:v>
                </c:pt>
                <c:pt idx="3">
                  <c:v>-9.6765100209352806E-3</c:v>
                </c:pt>
                <c:pt idx="4">
                  <c:v>-1.3620724087419878E-2</c:v>
                </c:pt>
                <c:pt idx="5">
                  <c:v>-1.0894435249949597E-2</c:v>
                </c:pt>
                <c:pt idx="6">
                  <c:v>-1.4748210533880979E-2</c:v>
                </c:pt>
              </c:numCache>
            </c:numRef>
          </c:val>
          <c:smooth val="0"/>
          <c:extLst>
            <c:ext xmlns:c16="http://schemas.microsoft.com/office/drawing/2014/chart" uri="{C3380CC4-5D6E-409C-BE32-E72D297353CC}">
              <c16:uniqueId val="{00000002-65B6-C84E-8718-711BD288B633}"/>
            </c:ext>
          </c:extLst>
        </c:ser>
        <c:dLbls>
          <c:showLegendKey val="0"/>
          <c:showVal val="0"/>
          <c:showCatName val="0"/>
          <c:showSerName val="0"/>
          <c:showPercent val="0"/>
          <c:showBubbleSize val="0"/>
        </c:dLbls>
        <c:marker val="1"/>
        <c:smooth val="0"/>
        <c:axId val="2034975071"/>
        <c:axId val="2049270415"/>
      </c:lineChart>
      <c:catAx>
        <c:axId val="2034975071"/>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270415"/>
        <c:crosses val="autoZero"/>
        <c:auto val="1"/>
        <c:lblAlgn val="ctr"/>
        <c:lblOffset val="100"/>
        <c:noMultiLvlLbl val="0"/>
      </c:catAx>
      <c:valAx>
        <c:axId val="204927041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97507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Shoes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0"/>
          <c:tx>
            <c:strRef>
              <c:f>'Charts &amp; Graphs'!$B$106</c:f>
              <c:strCache>
                <c:ptCount val="1"/>
                <c:pt idx="0">
                  <c:v>Year-over-Year % Growth</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'Charts &amp; Graphs'!$C$100:$I$100</c:f>
              <c:numCache>
                <c:formatCode>General</c:formatCode>
                <c:ptCount val="7"/>
                <c:pt idx="0">
                  <c:v>2017</c:v>
                </c:pt>
                <c:pt idx="1">
                  <c:v>2018</c:v>
                </c:pt>
                <c:pt idx="2">
                  <c:v>2019</c:v>
                </c:pt>
                <c:pt idx="3">
                  <c:v>2020</c:v>
                </c:pt>
                <c:pt idx="4">
                  <c:v>2021</c:v>
                </c:pt>
                <c:pt idx="5">
                  <c:v>2022</c:v>
                </c:pt>
                <c:pt idx="6">
                  <c:v>2023</c:v>
                </c:pt>
              </c:numCache>
            </c:numRef>
          </c:cat>
          <c:val>
            <c:numRef>
              <c:f>'Charts &amp; Graphs'!$C$106:$I$106</c:f>
              <c:numCache>
                <c:formatCode>0.0%</c:formatCode>
                <c:ptCount val="7"/>
                <c:pt idx="1">
                  <c:v>-1.4967948717943269E-3</c:v>
                </c:pt>
                <c:pt idx="2">
                  <c:v>-1.6115291156956202E-2</c:v>
                </c:pt>
                <c:pt idx="3">
                  <c:v>-9.6765100209352806E-3</c:v>
                </c:pt>
                <c:pt idx="4">
                  <c:v>-1.3620724087419878E-2</c:v>
                </c:pt>
                <c:pt idx="5">
                  <c:v>-1.0894435249949597E-2</c:v>
                </c:pt>
                <c:pt idx="6">
                  <c:v>-1.4748210533880979E-2</c:v>
                </c:pt>
              </c:numCache>
            </c:numRef>
          </c:val>
          <c:smooth val="0"/>
          <c:extLst>
            <c:ext xmlns:c16="http://schemas.microsoft.com/office/drawing/2014/chart" uri="{C3380CC4-5D6E-409C-BE32-E72D297353CC}">
              <c16:uniqueId val="{00000002-4B78-3748-889B-AAD594E73DEE}"/>
            </c:ext>
          </c:extLst>
        </c:ser>
        <c:dLbls>
          <c:showLegendKey val="0"/>
          <c:showVal val="0"/>
          <c:showCatName val="0"/>
          <c:showSerName val="0"/>
          <c:showPercent val="0"/>
          <c:showBubbleSize val="0"/>
        </c:dLbls>
        <c:marker val="1"/>
        <c:smooth val="0"/>
        <c:axId val="2034975071"/>
        <c:axId val="2049270415"/>
      </c:lineChart>
      <c:catAx>
        <c:axId val="2034975071"/>
        <c:scaling>
          <c:orientation val="minMax"/>
        </c:scaling>
        <c:delete val="0"/>
        <c:axPos val="b"/>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270415"/>
        <c:crosses val="autoZero"/>
        <c:auto val="1"/>
        <c:lblAlgn val="ctr"/>
        <c:lblOffset val="100"/>
        <c:noMultiLvlLbl val="0"/>
      </c:catAx>
      <c:valAx>
        <c:axId val="2049270415"/>
        <c:scaling>
          <c:orientation val="minMax"/>
          <c:max val="3.0000000000000006E-2"/>
          <c:min val="-2.0000000000000004E-2"/>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97507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'Charts &amp; Graphs'!$L$8</c:f>
              <c:strCache>
                <c:ptCount val="1"/>
                <c:pt idx="0">
                  <c:v>2017 Return Unit %</c:v>
                </c:pt>
              </c:strCache>
            </c:strRef>
          </c:tx>
          <c:spPr>
            <a:ln w="28575" cap="rnd">
              <a:solidFill>
                <a:schemeClr val="accent1"/>
              </a:solidFill>
              <a:round/>
            </a:ln>
            <a:effectLst/>
          </c:spPr>
          <c:marker>
            <c:symbol val="none"/>
          </c:marker>
          <c:dLbls>
            <c:dLbl>
              <c:idx val="5"/>
              <c:layout>
                <c:manualLayout>
                  <c:x val="-4.0812554680664914E-2"/>
                  <c:y val="-0.1226388888888889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F58-9440-9D9C-59048C687DE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76BC"/>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&amp; Graphs'!$B$9:$B$15</c:f>
              <c:strCache>
                <c:ptCount val="7"/>
                <c:pt idx="0">
                  <c:v>Shoes</c:v>
                </c:pt>
                <c:pt idx="1">
                  <c:v>Clothing</c:v>
                </c:pt>
                <c:pt idx="2">
                  <c:v>Bags</c:v>
                </c:pt>
                <c:pt idx="3">
                  <c:v>Accessories</c:v>
                </c:pt>
                <c:pt idx="4">
                  <c:v>Eyewear</c:v>
                </c:pt>
                <c:pt idx="5">
                  <c:v>Jewelry</c:v>
                </c:pt>
                <c:pt idx="6">
                  <c:v>Watches</c:v>
                </c:pt>
              </c:strCache>
            </c:strRef>
          </c:cat>
          <c:val>
            <c:numRef>
              <c:f>'Charts &amp; Graphs'!$L$9:$L$15</c:f>
              <c:numCache>
                <c:formatCode>0.0%</c:formatCode>
                <c:ptCount val="7"/>
                <c:pt idx="0">
                  <c:v>0.39927340166512221</c:v>
                </c:pt>
                <c:pt idx="1">
                  <c:v>0.43973164468968884</c:v>
                </c:pt>
                <c:pt idx="2">
                  <c:v>0.32357988983520986</c:v>
                </c:pt>
                <c:pt idx="3">
                  <c:v>0.2859899085839957</c:v>
                </c:pt>
                <c:pt idx="4">
                  <c:v>0.43070299569763837</c:v>
                </c:pt>
                <c:pt idx="5">
                  <c:v>0.16491375462693361</c:v>
                </c:pt>
                <c:pt idx="6">
                  <c:v>0.24697565600323379</c:v>
                </c:pt>
              </c:numCache>
            </c:numRef>
          </c:val>
          <c:smooth val="0"/>
          <c:extLst>
            <c:ext xmlns:c16="http://schemas.microsoft.com/office/drawing/2014/chart" uri="{C3380CC4-5D6E-409C-BE32-E72D297353CC}">
              <c16:uniqueId val="{00000000-1F58-9440-9D9C-59048C687DE5}"/>
            </c:ext>
          </c:extLst>
        </c:ser>
        <c:ser>
          <c:idx val="1"/>
          <c:order val="1"/>
          <c:tx>
            <c:strRef>
              <c:f>'Charts &amp; Graphs'!$M$8</c:f>
              <c:strCache>
                <c:ptCount val="1"/>
                <c:pt idx="0">
                  <c:v>2018 Return Unit %</c:v>
                </c:pt>
              </c:strCache>
            </c:strRef>
          </c:tx>
          <c:spPr>
            <a:ln w="28575" cap="rnd">
              <a:solidFill>
                <a:schemeClr val="accent2"/>
              </a:solidFill>
              <a:round/>
            </a:ln>
            <a:effectLst/>
          </c:spPr>
          <c:marker>
            <c:symbol val="none"/>
          </c:marker>
          <c:dLbls>
            <c:dLbl>
              <c:idx val="4"/>
              <c:layout>
                <c:manualLayout>
                  <c:x val="-5.4701443569553802E-2"/>
                  <c:y val="0.1041203703703704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F58-9440-9D9C-59048C687DE5}"/>
                </c:ext>
              </c:extLst>
            </c:dLbl>
            <c:dLbl>
              <c:idx val="6"/>
              <c:layout>
                <c:manualLayout>
                  <c:x val="-4.1880139982502292E-2"/>
                  <c:y val="9.023148148148148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F58-9440-9D9C-59048C687DE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ED7D3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&amp; Graphs'!$B$9:$B$15</c:f>
              <c:strCache>
                <c:ptCount val="7"/>
                <c:pt idx="0">
                  <c:v>Shoes</c:v>
                </c:pt>
                <c:pt idx="1">
                  <c:v>Clothing</c:v>
                </c:pt>
                <c:pt idx="2">
                  <c:v>Bags</c:v>
                </c:pt>
                <c:pt idx="3">
                  <c:v>Accessories</c:v>
                </c:pt>
                <c:pt idx="4">
                  <c:v>Eyewear</c:v>
                </c:pt>
                <c:pt idx="5">
                  <c:v>Jewelry</c:v>
                </c:pt>
                <c:pt idx="6">
                  <c:v>Watches</c:v>
                </c:pt>
              </c:strCache>
            </c:strRef>
          </c:cat>
          <c:val>
            <c:numRef>
              <c:f>'Charts &amp; Graphs'!$M$9:$M$15</c:f>
              <c:numCache>
                <c:formatCode>0.0%</c:formatCode>
                <c:ptCount val="7"/>
                <c:pt idx="0">
                  <c:v>0.39254901556743366</c:v>
                </c:pt>
                <c:pt idx="1">
                  <c:v>0.4355350385092136</c:v>
                </c:pt>
                <c:pt idx="2">
                  <c:v>0.32204122136093027</c:v>
                </c:pt>
                <c:pt idx="3">
                  <c:v>0.2807167203599476</c:v>
                </c:pt>
                <c:pt idx="4">
                  <c:v>0.42975309320363198</c:v>
                </c:pt>
                <c:pt idx="5">
                  <c:v>0.18139483927402802</c:v>
                </c:pt>
                <c:pt idx="6">
                  <c:v>0.26325384289868625</c:v>
                </c:pt>
              </c:numCache>
            </c:numRef>
          </c:val>
          <c:smooth val="0"/>
          <c:extLst>
            <c:ext xmlns:c16="http://schemas.microsoft.com/office/drawing/2014/chart" uri="{C3380CC4-5D6E-409C-BE32-E72D297353CC}">
              <c16:uniqueId val="{00000001-1F58-9440-9D9C-59048C687DE5}"/>
            </c:ext>
          </c:extLst>
        </c:ser>
        <c:dLbls>
          <c:showLegendKey val="0"/>
          <c:showVal val="0"/>
          <c:showCatName val="0"/>
          <c:showSerName val="0"/>
          <c:showPercent val="0"/>
          <c:showBubbleSize val="0"/>
        </c:dLbls>
        <c:smooth val="0"/>
        <c:axId val="1979110431"/>
        <c:axId val="2035649743"/>
      </c:lineChart>
      <c:catAx>
        <c:axId val="1979110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649743"/>
        <c:crosses val="autoZero"/>
        <c:auto val="1"/>
        <c:lblAlgn val="ctr"/>
        <c:lblOffset val="100"/>
        <c:noMultiLvlLbl val="0"/>
      </c:catAx>
      <c:valAx>
        <c:axId val="2035649743"/>
        <c:scaling>
          <c:orientation val="minMax"/>
          <c:min val="0.15000000000000002"/>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1104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'Charts &amp; Graphs'!$O$8</c:f>
              <c:strCache>
                <c:ptCount val="1"/>
                <c:pt idx="0">
                  <c:v>2017 Net Margin $</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&amp; Graphs'!$B$9:$B$15</c:f>
              <c:strCache>
                <c:ptCount val="7"/>
                <c:pt idx="0">
                  <c:v>Shoes</c:v>
                </c:pt>
                <c:pt idx="1">
                  <c:v>Clothing</c:v>
                </c:pt>
                <c:pt idx="2">
                  <c:v>Bags</c:v>
                </c:pt>
                <c:pt idx="3">
                  <c:v>Accessories</c:v>
                </c:pt>
                <c:pt idx="4">
                  <c:v>Eyewear</c:v>
                </c:pt>
                <c:pt idx="5">
                  <c:v>Jewelry</c:v>
                </c:pt>
                <c:pt idx="6">
                  <c:v>Watches</c:v>
                </c:pt>
              </c:strCache>
            </c:strRef>
          </c:cat>
          <c:val>
            <c:numRef>
              <c:f>'Charts &amp; Graphs'!$O$9:$O$15</c:f>
              <c:numCache>
                <c:formatCode>_("$"* #,##0_);_("$"* \(#,##0\);_("$"* "-"??_);_(@_)</c:formatCode>
                <c:ptCount val="7"/>
                <c:pt idx="0">
                  <c:v>233881463.07897231</c:v>
                </c:pt>
                <c:pt idx="1">
                  <c:v>80261943.634632751</c:v>
                </c:pt>
                <c:pt idx="2">
                  <c:v>15820832.111197706</c:v>
                </c:pt>
                <c:pt idx="3">
                  <c:v>1370067.0511924771</c:v>
                </c:pt>
                <c:pt idx="4">
                  <c:v>370656.55053187662</c:v>
                </c:pt>
                <c:pt idx="5">
                  <c:v>949708.0680342128</c:v>
                </c:pt>
                <c:pt idx="6">
                  <c:v>51575.855789876317</c:v>
                </c:pt>
              </c:numCache>
            </c:numRef>
          </c:val>
          <c:extLst>
            <c:ext xmlns:c16="http://schemas.microsoft.com/office/drawing/2014/chart" uri="{C3380CC4-5D6E-409C-BE32-E72D297353CC}">
              <c16:uniqueId val="{00000000-0C1F-C94E-9DAC-04B7FCC837A5}"/>
            </c:ext>
          </c:extLst>
        </c:ser>
        <c:ser>
          <c:idx val="1"/>
          <c:order val="1"/>
          <c:tx>
            <c:strRef>
              <c:f>'Charts &amp; Graphs'!$P$8</c:f>
              <c:strCache>
                <c:ptCount val="1"/>
                <c:pt idx="0">
                  <c:v>2018 Net Margin $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&amp; Graphs'!$B$9:$B$15</c:f>
              <c:strCache>
                <c:ptCount val="7"/>
                <c:pt idx="0">
                  <c:v>Shoes</c:v>
                </c:pt>
                <c:pt idx="1">
                  <c:v>Clothing</c:v>
                </c:pt>
                <c:pt idx="2">
                  <c:v>Bags</c:v>
                </c:pt>
                <c:pt idx="3">
                  <c:v>Accessories</c:v>
                </c:pt>
                <c:pt idx="4">
                  <c:v>Eyewear</c:v>
                </c:pt>
                <c:pt idx="5">
                  <c:v>Jewelry</c:v>
                </c:pt>
                <c:pt idx="6">
                  <c:v>Watches</c:v>
                </c:pt>
              </c:strCache>
            </c:strRef>
          </c:cat>
          <c:val>
            <c:numRef>
              <c:f>'Charts &amp; Graphs'!$P$9:$P$15</c:f>
              <c:numCache>
                <c:formatCode>_("$"* #,##0_);_("$"* \(#,##0\);_("$"* "-"??_);_(@_)</c:formatCode>
                <c:ptCount val="7"/>
                <c:pt idx="0">
                  <c:v>230496988.01844519</c:v>
                </c:pt>
                <c:pt idx="1">
                  <c:v>62208756.26736518</c:v>
                </c:pt>
                <c:pt idx="2">
                  <c:v>13107998.964362478</c:v>
                </c:pt>
                <c:pt idx="3">
                  <c:v>1296006.8636192451</c:v>
                </c:pt>
                <c:pt idx="4">
                  <c:v>235473.92268553516</c:v>
                </c:pt>
                <c:pt idx="5">
                  <c:v>700663.58904190792</c:v>
                </c:pt>
                <c:pt idx="6">
                  <c:v>46159.565757529279</c:v>
                </c:pt>
              </c:numCache>
            </c:numRef>
          </c:val>
          <c:extLst>
            <c:ext xmlns:c16="http://schemas.microsoft.com/office/drawing/2014/chart" uri="{C3380CC4-5D6E-409C-BE32-E72D297353CC}">
              <c16:uniqueId val="{00000001-0C1F-C94E-9DAC-04B7FCC837A5}"/>
            </c:ext>
          </c:extLst>
        </c:ser>
        <c:dLbls>
          <c:dLblPos val="outEnd"/>
          <c:showLegendKey val="0"/>
          <c:showVal val="1"/>
          <c:showCatName val="0"/>
          <c:showSerName val="0"/>
          <c:showPercent val="0"/>
          <c:showBubbleSize val="0"/>
        </c:dLbls>
        <c:gapWidth val="219"/>
        <c:overlap val="-27"/>
        <c:axId val="1974646527"/>
        <c:axId val="2034318335"/>
      </c:barChart>
      <c:lineChart>
        <c:grouping val="standard"/>
        <c:varyColors val="0"/>
        <c:ser>
          <c:idx val="2"/>
          <c:order val="2"/>
          <c:tx>
            <c:strRef>
              <c:f>'Charts &amp; Graphs'!$Q$8</c:f>
              <c:strCache>
                <c:ptCount val="1"/>
                <c:pt idx="0">
                  <c:v>Year Over Year %</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'Charts &amp; Graphs'!$B$9:$B$15</c:f>
              <c:strCache>
                <c:ptCount val="7"/>
                <c:pt idx="0">
                  <c:v>Shoes</c:v>
                </c:pt>
                <c:pt idx="1">
                  <c:v>Clothing</c:v>
                </c:pt>
                <c:pt idx="2">
                  <c:v>Bags</c:v>
                </c:pt>
                <c:pt idx="3">
                  <c:v>Accessories</c:v>
                </c:pt>
                <c:pt idx="4">
                  <c:v>Eyewear</c:v>
                </c:pt>
                <c:pt idx="5">
                  <c:v>Jewelry</c:v>
                </c:pt>
                <c:pt idx="6">
                  <c:v>Watches</c:v>
                </c:pt>
              </c:strCache>
            </c:strRef>
          </c:cat>
          <c:val>
            <c:numRef>
              <c:f>'Charts &amp; Graphs'!$Q$9:$Q$15</c:f>
              <c:numCache>
                <c:formatCode>0.0%</c:formatCode>
                <c:ptCount val="7"/>
                <c:pt idx="0">
                  <c:v>-1.4470899129719883E-2</c:v>
                </c:pt>
                <c:pt idx="1">
                  <c:v>-0.22492836018834816</c:v>
                </c:pt>
                <c:pt idx="2">
                  <c:v>-0.1714722163643424</c:v>
                </c:pt>
                <c:pt idx="3">
                  <c:v>-5.405588544646156E-2</c:v>
                </c:pt>
                <c:pt idx="4">
                  <c:v>-0.36471128772002026</c:v>
                </c:pt>
                <c:pt idx="5">
                  <c:v>-0.26223266641063558</c:v>
                </c:pt>
                <c:pt idx="6">
                  <c:v>-0.1050159992383527</c:v>
                </c:pt>
              </c:numCache>
            </c:numRef>
          </c:val>
          <c:smooth val="0"/>
          <c:extLst>
            <c:ext xmlns:c16="http://schemas.microsoft.com/office/drawing/2014/chart" uri="{C3380CC4-5D6E-409C-BE32-E72D297353CC}">
              <c16:uniqueId val="{00000002-0C1F-C94E-9DAC-04B7FCC837A5}"/>
            </c:ext>
          </c:extLst>
        </c:ser>
        <c:dLbls>
          <c:showLegendKey val="0"/>
          <c:showVal val="1"/>
          <c:showCatName val="0"/>
          <c:showSerName val="0"/>
          <c:showPercent val="0"/>
          <c:showBubbleSize val="0"/>
        </c:dLbls>
        <c:marker val="1"/>
        <c:smooth val="0"/>
        <c:axId val="2048493887"/>
        <c:axId val="2035515695"/>
      </c:lineChart>
      <c:catAx>
        <c:axId val="1974646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318335"/>
        <c:crosses val="autoZero"/>
        <c:auto val="1"/>
        <c:lblAlgn val="ctr"/>
        <c:lblOffset val="100"/>
        <c:noMultiLvlLbl val="0"/>
      </c:catAx>
      <c:valAx>
        <c:axId val="203431833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4646527"/>
        <c:crosses val="autoZero"/>
        <c:crossBetween val="between"/>
      </c:valAx>
      <c:valAx>
        <c:axId val="2035515695"/>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8493887"/>
        <c:crosses val="max"/>
        <c:crossBetween val="between"/>
      </c:valAx>
      <c:catAx>
        <c:axId val="2048493887"/>
        <c:scaling>
          <c:orientation val="minMax"/>
        </c:scaling>
        <c:delete val="1"/>
        <c:axPos val="b"/>
        <c:numFmt formatCode="General" sourceLinked="1"/>
        <c:majorTickMark val="none"/>
        <c:minorTickMark val="none"/>
        <c:tickLblPos val="nextTo"/>
        <c:crossAx val="2035515695"/>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Shoes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'Charts &amp; Graphs'!$B$101</c:f>
              <c:strCache>
                <c:ptCount val="1"/>
                <c:pt idx="0">
                  <c:v>Online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'Charts &amp; Graphs'!$C$100:$I$100</c:f>
              <c:numCache>
                <c:formatCode>General</c:formatCode>
                <c:ptCount val="7"/>
                <c:pt idx="0">
                  <c:v>2017</c:v>
                </c:pt>
                <c:pt idx="1">
                  <c:v>2018</c:v>
                </c:pt>
                <c:pt idx="2">
                  <c:v>2019</c:v>
                </c:pt>
                <c:pt idx="3">
                  <c:v>2020</c:v>
                </c:pt>
                <c:pt idx="4">
                  <c:v>2021</c:v>
                </c:pt>
                <c:pt idx="5">
                  <c:v>2022</c:v>
                </c:pt>
                <c:pt idx="6">
                  <c:v>2023</c:v>
                </c:pt>
              </c:numCache>
            </c:numRef>
          </c:cat>
          <c:val>
            <c:numRef>
              <c:f>'Charts &amp; Graphs'!$C$101:$I$101</c:f>
              <c:numCache>
                <c:formatCode>_("$"* #,##0_);_("$"* \(#,##0\);_("$"* "-"??_);_(@_)</c:formatCode>
                <c:ptCount val="7"/>
                <c:pt idx="0">
                  <c:v>9569290016.42523</c:v>
                </c:pt>
                <c:pt idx="1">
                  <c:v>10229571027.558573</c:v>
                </c:pt>
                <c:pt idx="2">
                  <c:v>10874034002.294762</c:v>
                </c:pt>
                <c:pt idx="3">
                  <c:v>11504727974.427856</c:v>
                </c:pt>
                <c:pt idx="4">
                  <c:v>12091469101.12368</c:v>
                </c:pt>
                <c:pt idx="5">
                  <c:v>12647676679.775368</c:v>
                </c:pt>
                <c:pt idx="6">
                  <c:v>13166231423.646156</c:v>
                </c:pt>
              </c:numCache>
            </c:numRef>
          </c:val>
          <c:extLst>
            <c:ext xmlns:c16="http://schemas.microsoft.com/office/drawing/2014/chart" uri="{C3380CC4-5D6E-409C-BE32-E72D297353CC}">
              <c16:uniqueId val="{00000000-0B19-DF4B-A67B-E8203E031A68}"/>
            </c:ext>
          </c:extLst>
        </c:ser>
        <c:ser>
          <c:idx val="2"/>
          <c:order val="2"/>
          <c:tx>
            <c:strRef>
              <c:f>'Charts &amp; Graphs'!$B$103</c:f>
              <c:strCache>
                <c:ptCount val="1"/>
                <c:pt idx="0">
                  <c:v>Brick and Mortar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'Charts &amp; Graphs'!$C$100:$I$100</c:f>
              <c:numCache>
                <c:formatCode>General</c:formatCode>
                <c:ptCount val="7"/>
                <c:pt idx="0">
                  <c:v>2017</c:v>
                </c:pt>
                <c:pt idx="1">
                  <c:v>2018</c:v>
                </c:pt>
                <c:pt idx="2">
                  <c:v>2019</c:v>
                </c:pt>
                <c:pt idx="3">
                  <c:v>2020</c:v>
                </c:pt>
                <c:pt idx="4">
                  <c:v>2021</c:v>
                </c:pt>
                <c:pt idx="5">
                  <c:v>2022</c:v>
                </c:pt>
                <c:pt idx="6">
                  <c:v>2023</c:v>
                </c:pt>
              </c:numCache>
            </c:numRef>
          </c:cat>
          <c:val>
            <c:numRef>
              <c:f>'Charts &amp; Graphs'!$C$103:$I$103</c:f>
              <c:numCache>
                <c:formatCode>_("$"* #,##0_);_("$"* \(#,##0\);_("$"* "-"??_);_(@_)</c:formatCode>
                <c:ptCount val="7"/>
                <c:pt idx="0">
                  <c:v>36363302062.415855</c:v>
                </c:pt>
                <c:pt idx="1">
                  <c:v>35634269383.010689</c:v>
                </c:pt>
                <c:pt idx="2">
                  <c:v>34250697266.481998</c:v>
                </c:pt>
                <c:pt idx="3">
                  <c:v>33183353380.034573</c:v>
                </c:pt>
                <c:pt idx="4">
                  <c:v>31987928227.213448</c:v>
                </c:pt>
                <c:pt idx="5">
                  <c:v>30951500508.511391</c:v>
                </c:pt>
                <c:pt idx="6">
                  <c:v>29789935920.36377</c:v>
                </c:pt>
              </c:numCache>
            </c:numRef>
          </c:val>
          <c:extLst>
            <c:ext xmlns:c16="http://schemas.microsoft.com/office/drawing/2014/chart" uri="{C3380CC4-5D6E-409C-BE32-E72D297353CC}">
              <c16:uniqueId val="{00000002-0B19-DF4B-A67B-E8203E031A68}"/>
            </c:ext>
          </c:extLst>
        </c:ser>
        <c:dLbls>
          <c:showLegendKey val="0"/>
          <c:showVal val="0"/>
          <c:showCatName val="0"/>
          <c:showSerName val="0"/>
          <c:showPercent val="0"/>
          <c:showBubbleSize val="0"/>
        </c:dLbls>
        <c:gapWidth val="150"/>
        <c:overlap val="100"/>
        <c:axId val="2034975071"/>
        <c:axId val="2049270415"/>
      </c:barChart>
      <c:lineChart>
        <c:grouping val="standard"/>
        <c:varyColors val="0"/>
        <c:ser>
          <c:idx val="1"/>
          <c:order val="1"/>
          <c:tx>
            <c:strRef>
              <c:f>'Charts &amp; Graphs'!$B$102</c:f>
              <c:strCache>
                <c:ptCount val="1"/>
                <c:pt idx="0">
                  <c:v>Online Year-over-Year % Growth</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'Charts &amp; Graphs'!$C$100:$I$100</c:f>
              <c:numCache>
                <c:formatCode>General</c:formatCode>
                <c:ptCount val="7"/>
                <c:pt idx="0">
                  <c:v>2017</c:v>
                </c:pt>
                <c:pt idx="1">
                  <c:v>2018</c:v>
                </c:pt>
                <c:pt idx="2">
                  <c:v>2019</c:v>
                </c:pt>
                <c:pt idx="3">
                  <c:v>2020</c:v>
                </c:pt>
                <c:pt idx="4">
                  <c:v>2021</c:v>
                </c:pt>
                <c:pt idx="5">
                  <c:v>2022</c:v>
                </c:pt>
                <c:pt idx="6">
                  <c:v>2023</c:v>
                </c:pt>
              </c:numCache>
            </c:numRef>
          </c:cat>
          <c:val>
            <c:numRef>
              <c:f>'Charts &amp; Graphs'!$C$102:$I$102</c:f>
              <c:numCache>
                <c:formatCode>0.0%</c:formatCode>
                <c:ptCount val="7"/>
                <c:pt idx="1">
                  <c:v>6.9000000000000172E-2</c:v>
                </c:pt>
                <c:pt idx="2">
                  <c:v>6.2999999999999945E-2</c:v>
                </c:pt>
                <c:pt idx="3">
                  <c:v>5.7999999999999829E-2</c:v>
                </c:pt>
                <c:pt idx="4">
                  <c:v>5.1000000000000156E-2</c:v>
                </c:pt>
                <c:pt idx="5">
                  <c:v>4.5999999999999819E-2</c:v>
                </c:pt>
                <c:pt idx="6">
                  <c:v>4.0999999999999925E-2</c:v>
                </c:pt>
              </c:numCache>
            </c:numRef>
          </c:val>
          <c:smooth val="0"/>
          <c:extLst>
            <c:ext xmlns:c16="http://schemas.microsoft.com/office/drawing/2014/chart" uri="{C3380CC4-5D6E-409C-BE32-E72D297353CC}">
              <c16:uniqueId val="{00000001-0B19-DF4B-A67B-E8203E031A68}"/>
            </c:ext>
          </c:extLst>
        </c:ser>
        <c:ser>
          <c:idx val="3"/>
          <c:order val="3"/>
          <c:tx>
            <c:strRef>
              <c:f>'Charts &amp; Graphs'!$B$104</c:f>
              <c:strCache>
                <c:ptCount val="1"/>
                <c:pt idx="0">
                  <c:v>B&amp;M Year-over-Year % Growth</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'Charts &amp; Graphs'!$C$100:$I$100</c:f>
              <c:numCache>
                <c:formatCode>General</c:formatCode>
                <c:ptCount val="7"/>
                <c:pt idx="0">
                  <c:v>2017</c:v>
                </c:pt>
                <c:pt idx="1">
                  <c:v>2018</c:v>
                </c:pt>
                <c:pt idx="2">
                  <c:v>2019</c:v>
                </c:pt>
                <c:pt idx="3">
                  <c:v>2020</c:v>
                </c:pt>
                <c:pt idx="4">
                  <c:v>2021</c:v>
                </c:pt>
                <c:pt idx="5">
                  <c:v>2022</c:v>
                </c:pt>
                <c:pt idx="6">
                  <c:v>2023</c:v>
                </c:pt>
              </c:numCache>
            </c:numRef>
          </c:cat>
          <c:val>
            <c:numRef>
              <c:f>'Charts &amp; Graphs'!$C$104:$I$104</c:f>
              <c:numCache>
                <c:formatCode>0.0%</c:formatCode>
                <c:ptCount val="7"/>
                <c:pt idx="1">
                  <c:v>-2.0048582995950581E-2</c:v>
                </c:pt>
                <c:pt idx="2">
                  <c:v>-3.8827009518773381E-2</c:v>
                </c:pt>
                <c:pt idx="3">
                  <c:v>-3.1162690737158716E-2</c:v>
                </c:pt>
                <c:pt idx="4">
                  <c:v>-3.6024844720497051E-2</c:v>
                </c:pt>
                <c:pt idx="5">
                  <c:v>-3.2400589101620025E-2</c:v>
                </c:pt>
                <c:pt idx="6">
                  <c:v>-3.7528538812785506E-2</c:v>
                </c:pt>
              </c:numCache>
            </c:numRef>
          </c:val>
          <c:smooth val="0"/>
          <c:extLst>
            <c:ext xmlns:c16="http://schemas.microsoft.com/office/drawing/2014/chart" uri="{C3380CC4-5D6E-409C-BE32-E72D297353CC}">
              <c16:uniqueId val="{00000003-0B19-DF4B-A67B-E8203E031A68}"/>
            </c:ext>
          </c:extLst>
        </c:ser>
        <c:ser>
          <c:idx val="4"/>
          <c:order val="4"/>
          <c:tx>
            <c:strRef>
              <c:f>'Charts &amp; Graphs'!$B$106</c:f>
              <c:strCache>
                <c:ptCount val="1"/>
                <c:pt idx="0">
                  <c:v>Year-over-Year % Growth</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&amp; Graphs'!$C$106:$I$106</c:f>
              <c:numCache>
                <c:formatCode>0.0%</c:formatCode>
                <c:ptCount val="7"/>
                <c:pt idx="1">
                  <c:v>-1.4967948717943269E-3</c:v>
                </c:pt>
                <c:pt idx="2">
                  <c:v>-1.6115291156956202E-2</c:v>
                </c:pt>
                <c:pt idx="3">
                  <c:v>-9.6765100209352806E-3</c:v>
                </c:pt>
                <c:pt idx="4">
                  <c:v>-1.3620724087419878E-2</c:v>
                </c:pt>
                <c:pt idx="5">
                  <c:v>-1.0894435249949597E-2</c:v>
                </c:pt>
                <c:pt idx="6">
                  <c:v>-1.4748210533880979E-2</c:v>
                </c:pt>
              </c:numCache>
            </c:numRef>
          </c:val>
          <c:smooth val="0"/>
          <c:extLst>
            <c:ext xmlns:c16="http://schemas.microsoft.com/office/drawing/2014/chart" uri="{C3380CC4-5D6E-409C-BE32-E72D297353CC}">
              <c16:uniqueId val="{00000005-0B19-DF4B-A67B-E8203E031A68}"/>
            </c:ext>
          </c:extLst>
        </c:ser>
        <c:dLbls>
          <c:showLegendKey val="0"/>
          <c:showVal val="0"/>
          <c:showCatName val="0"/>
          <c:showSerName val="0"/>
          <c:showPercent val="0"/>
          <c:showBubbleSize val="0"/>
        </c:dLbls>
        <c:marker val="1"/>
        <c:smooth val="0"/>
        <c:axId val="2051235311"/>
        <c:axId val="2049810127"/>
      </c:lineChart>
      <c:catAx>
        <c:axId val="2034975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270415"/>
        <c:crosses val="autoZero"/>
        <c:auto val="1"/>
        <c:lblAlgn val="ctr"/>
        <c:lblOffset val="100"/>
        <c:noMultiLvlLbl val="0"/>
      </c:catAx>
      <c:valAx>
        <c:axId val="204927041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975071"/>
        <c:crosses val="autoZero"/>
        <c:crossBetween val="between"/>
      </c:valAx>
      <c:valAx>
        <c:axId val="2049810127"/>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235311"/>
        <c:crosses val="max"/>
        <c:crossBetween val="between"/>
      </c:valAx>
      <c:catAx>
        <c:axId val="2051235311"/>
        <c:scaling>
          <c:orientation val="minMax"/>
        </c:scaling>
        <c:delete val="1"/>
        <c:axPos val="b"/>
        <c:numFmt formatCode="General" sourceLinked="1"/>
        <c:majorTickMark val="out"/>
        <c:minorTickMark val="none"/>
        <c:tickLblPos val="nextTo"/>
        <c:crossAx val="2049810127"/>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'Charts &amp; Graphs'!$B$108</c:f>
          <c:strCache>
            <c:ptCount val="1"/>
            <c:pt idx="0">
              <c:v>Clothing</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'Charts &amp; Graphs'!$B$109</c:f>
              <c:strCache>
                <c:ptCount val="1"/>
                <c:pt idx="0">
                  <c:v>Online</c:v>
                </c:pt>
              </c:strCache>
            </c:strRef>
          </c:tx>
          <c:spPr>
            <a:solidFill>
              <a:schemeClr val="accent1"/>
            </a:solidFill>
            <a:ln>
              <a:noFill/>
            </a:ln>
            <a:effectLst/>
          </c:spPr>
          <c:invertIfNegative val="0"/>
          <c:dLbls>
            <c:dLbl>
              <c:idx val="5"/>
              <c:layout>
                <c:manualLayout>
                  <c:x val="0"/>
                  <c:y val="6.076715569560511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337-3F4B-A50A-FDBB2CFC493C}"/>
                </c:ext>
              </c:extLst>
            </c:dLbl>
            <c:dLbl>
              <c:idx val="6"/>
              <c:layout>
                <c:manualLayout>
                  <c:x val="0"/>
                  <c:y val="3.43466532192551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337-3F4B-A50A-FDBB2CFC493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'Charts &amp; Graphs'!$C$108:$I$108</c:f>
              <c:numCache>
                <c:formatCode>General</c:formatCode>
                <c:ptCount val="7"/>
                <c:pt idx="0">
                  <c:v>2017</c:v>
                </c:pt>
                <c:pt idx="1">
                  <c:v>2018</c:v>
                </c:pt>
                <c:pt idx="2">
                  <c:v>2019</c:v>
                </c:pt>
                <c:pt idx="3">
                  <c:v>2020</c:v>
                </c:pt>
                <c:pt idx="4">
                  <c:v>2021</c:v>
                </c:pt>
                <c:pt idx="5">
                  <c:v>2022</c:v>
                </c:pt>
                <c:pt idx="6">
                  <c:v>2023</c:v>
                </c:pt>
              </c:numCache>
            </c:numRef>
          </c:cat>
          <c:val>
            <c:numRef>
              <c:f>'Charts &amp; Graphs'!$C$109:$I$109</c:f>
              <c:numCache>
                <c:formatCode>_("$"* #,##0_);_("$"* \(#,##0\);_("$"* "-"??_);_(@_)</c:formatCode>
                <c:ptCount val="7"/>
                <c:pt idx="0">
                  <c:v>47846450082.126144</c:v>
                </c:pt>
                <c:pt idx="1">
                  <c:v>59624037794.649513</c:v>
                </c:pt>
                <c:pt idx="2">
                  <c:v>68457228579.042023</c:v>
                </c:pt>
                <c:pt idx="3">
                  <c:v>78026518595.467239</c:v>
                </c:pt>
                <c:pt idx="4">
                  <c:v>86859709379.859787</c:v>
                </c:pt>
                <c:pt idx="5">
                  <c:v>96428999396.284988</c:v>
                </c:pt>
                <c:pt idx="6">
                  <c:v>105998289412.71024</c:v>
                </c:pt>
              </c:numCache>
            </c:numRef>
          </c:val>
          <c:extLst>
            <c:ext xmlns:c16="http://schemas.microsoft.com/office/drawing/2014/chart" uri="{C3380CC4-5D6E-409C-BE32-E72D297353CC}">
              <c16:uniqueId val="{00000000-D337-3F4B-A50A-FDBB2CFC493C}"/>
            </c:ext>
          </c:extLst>
        </c:ser>
        <c:ser>
          <c:idx val="2"/>
          <c:order val="2"/>
          <c:tx>
            <c:strRef>
              <c:f>'Charts &amp; Graphs'!$B$111</c:f>
              <c:strCache>
                <c:ptCount val="1"/>
                <c:pt idx="0">
                  <c:v>Brick and Mortar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'Charts &amp; Graphs'!$C$108:$I$108</c:f>
              <c:numCache>
                <c:formatCode>General</c:formatCode>
                <c:ptCount val="7"/>
                <c:pt idx="0">
                  <c:v>2017</c:v>
                </c:pt>
                <c:pt idx="1">
                  <c:v>2018</c:v>
                </c:pt>
                <c:pt idx="2">
                  <c:v>2019</c:v>
                </c:pt>
                <c:pt idx="3">
                  <c:v>2020</c:v>
                </c:pt>
                <c:pt idx="4">
                  <c:v>2021</c:v>
                </c:pt>
                <c:pt idx="5">
                  <c:v>2022</c:v>
                </c:pt>
                <c:pt idx="6">
                  <c:v>2023</c:v>
                </c:pt>
              </c:numCache>
            </c:numRef>
          </c:cat>
          <c:val>
            <c:numRef>
              <c:f>'Charts &amp; Graphs'!$C$111:$I$111</c:f>
              <c:numCache>
                <c:formatCode>_("$"* #,##0_);_("$"* \(#,##0\);_("$"* "-"??_);_(@_)</c:formatCode>
                <c:ptCount val="7"/>
                <c:pt idx="0">
                  <c:v>179608212615.98126</c:v>
                </c:pt>
                <c:pt idx="1">
                  <c:v>172983319527.68683</c:v>
                </c:pt>
                <c:pt idx="2">
                  <c:v>169302823367.52328</c:v>
                </c:pt>
                <c:pt idx="3">
                  <c:v>164886227975.32706</c:v>
                </c:pt>
                <c:pt idx="4">
                  <c:v>161205731815.16348</c:v>
                </c:pt>
                <c:pt idx="5">
                  <c:v>156789136422.96722</c:v>
                </c:pt>
                <c:pt idx="6">
                  <c:v>152372541030.77097</c:v>
                </c:pt>
              </c:numCache>
            </c:numRef>
          </c:val>
          <c:extLst>
            <c:ext xmlns:c16="http://schemas.microsoft.com/office/drawing/2014/chart" uri="{C3380CC4-5D6E-409C-BE32-E72D297353CC}">
              <c16:uniqueId val="{00000001-D337-3F4B-A50A-FDBB2CFC493C}"/>
            </c:ext>
          </c:extLst>
        </c:ser>
        <c:dLbls>
          <c:showLegendKey val="0"/>
          <c:showVal val="0"/>
          <c:showCatName val="0"/>
          <c:showSerName val="0"/>
          <c:showPercent val="0"/>
          <c:showBubbleSize val="0"/>
        </c:dLbls>
        <c:gapWidth val="150"/>
        <c:overlap val="100"/>
        <c:axId val="2034975071"/>
        <c:axId val="2049270415"/>
      </c:barChart>
      <c:lineChart>
        <c:grouping val="standard"/>
        <c:varyColors val="0"/>
        <c:ser>
          <c:idx val="1"/>
          <c:order val="1"/>
          <c:tx>
            <c:strRef>
              <c:f>'Charts &amp; Graphs'!$B$110</c:f>
              <c:strCache>
                <c:ptCount val="1"/>
                <c:pt idx="0">
                  <c:v>Online Year-over-Year % Growth</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solidFill>
                <a:srgbClr val="ED7D3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&amp; Graphs'!$C$110:$I$110</c:f>
              <c:numCache>
                <c:formatCode>0.0%</c:formatCode>
                <c:ptCount val="7"/>
                <c:pt idx="1">
                  <c:v>0.24615384615384639</c:v>
                </c:pt>
                <c:pt idx="2">
                  <c:v>0.14814814814814792</c:v>
                </c:pt>
                <c:pt idx="3">
                  <c:v>0.13978494623655902</c:v>
                </c:pt>
                <c:pt idx="4">
                  <c:v>0.11320754716981174</c:v>
                </c:pt>
                <c:pt idx="5">
                  <c:v>0.11016949152542344</c:v>
                </c:pt>
                <c:pt idx="6">
                  <c:v>9.9236641221374322E-2</c:v>
                </c:pt>
              </c:numCache>
            </c:numRef>
          </c:val>
          <c:smooth val="0"/>
          <c:extLst>
            <c:ext xmlns:c16="http://schemas.microsoft.com/office/drawing/2014/chart" uri="{C3380CC4-5D6E-409C-BE32-E72D297353CC}">
              <c16:uniqueId val="{00000002-D337-3F4B-A50A-FDBB2CFC493C}"/>
            </c:ext>
          </c:extLst>
        </c:ser>
        <c:ser>
          <c:idx val="3"/>
          <c:order val="3"/>
          <c:tx>
            <c:strRef>
              <c:f>'Charts &amp; Graphs'!$B$112</c:f>
              <c:strCache>
                <c:ptCount val="1"/>
                <c:pt idx="0">
                  <c:v>B&amp;M Year-over-Year % Growth</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solidFill>
                <a:srgbClr val="FFC003"/>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&amp; Graphs'!$C$112:$I$112</c:f>
              <c:numCache>
                <c:formatCode>0.0%</c:formatCode>
                <c:ptCount val="7"/>
                <c:pt idx="1">
                  <c:v>-3.6885245901639552E-2</c:v>
                </c:pt>
                <c:pt idx="2">
                  <c:v>-2.1276595744680771E-2</c:v>
                </c:pt>
                <c:pt idx="3">
                  <c:v>-2.608695652173898E-2</c:v>
                </c:pt>
                <c:pt idx="4">
                  <c:v>-2.2321428571428714E-2</c:v>
                </c:pt>
                <c:pt idx="5">
                  <c:v>-2.7397260273972601E-2</c:v>
                </c:pt>
                <c:pt idx="6">
                  <c:v>-2.8169014084507005E-2</c:v>
                </c:pt>
              </c:numCache>
            </c:numRef>
          </c:val>
          <c:smooth val="0"/>
          <c:extLst>
            <c:ext xmlns:c16="http://schemas.microsoft.com/office/drawing/2014/chart" uri="{C3380CC4-5D6E-409C-BE32-E72D297353CC}">
              <c16:uniqueId val="{00000003-D337-3F4B-A50A-FDBB2CFC493C}"/>
            </c:ext>
          </c:extLst>
        </c:ser>
        <c:ser>
          <c:idx val="4"/>
          <c:order val="4"/>
          <c:tx>
            <c:strRef>
              <c:f>'Charts &amp; Graphs'!$B$114</c:f>
              <c:strCache>
                <c:ptCount val="1"/>
                <c:pt idx="0">
                  <c:v>Year-over-Year % Growth</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dLbls>
            <c:spPr>
              <a:solidFill>
                <a:srgbClr val="4472C4"/>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'Charts &amp; Graphs'!$C$114:$I$114</c:f>
              <c:numCache>
                <c:formatCode>0.0%</c:formatCode>
                <c:ptCount val="7"/>
                <c:pt idx="1">
                  <c:v>2.2653721682847738E-2</c:v>
                </c:pt>
                <c:pt idx="2">
                  <c:v>2.2151898734177333E-2</c:v>
                </c:pt>
                <c:pt idx="3">
                  <c:v>2.1671826625387247E-2</c:v>
                </c:pt>
                <c:pt idx="4">
                  <c:v>2.1212121212121016E-2</c:v>
                </c:pt>
                <c:pt idx="5">
                  <c:v>2.0771513353115667E-2</c:v>
                </c:pt>
                <c:pt idx="6">
                  <c:v>2.0348837209302362E-2</c:v>
                </c:pt>
              </c:numCache>
            </c:numRef>
          </c:val>
          <c:smooth val="0"/>
          <c:extLst>
            <c:ext xmlns:c16="http://schemas.microsoft.com/office/drawing/2014/chart" uri="{C3380CC4-5D6E-409C-BE32-E72D297353CC}">
              <c16:uniqueId val="{00000004-D337-3F4B-A50A-FDBB2CFC493C}"/>
            </c:ext>
          </c:extLst>
        </c:ser>
        <c:dLbls>
          <c:showLegendKey val="0"/>
          <c:showVal val="0"/>
          <c:showCatName val="0"/>
          <c:showSerName val="0"/>
          <c:showPercent val="0"/>
          <c:showBubbleSize val="0"/>
        </c:dLbls>
        <c:marker val="1"/>
        <c:smooth val="0"/>
        <c:axId val="2051235311"/>
        <c:axId val="2049810127"/>
      </c:lineChart>
      <c:catAx>
        <c:axId val="2034975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270415"/>
        <c:crosses val="autoZero"/>
        <c:auto val="1"/>
        <c:lblAlgn val="ctr"/>
        <c:lblOffset val="100"/>
        <c:noMultiLvlLbl val="0"/>
      </c:catAx>
      <c:valAx>
        <c:axId val="204927041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975071"/>
        <c:crosses val="autoZero"/>
        <c:crossBetween val="between"/>
      </c:valAx>
      <c:valAx>
        <c:axId val="2049810127"/>
        <c:scaling>
          <c:orientation val="minMax"/>
          <c:max val="0.25"/>
          <c:min val="-5.000000000000001E-2"/>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1235311"/>
        <c:crosses val="max"/>
        <c:crossBetween val="between"/>
      </c:valAx>
      <c:catAx>
        <c:axId val="2051235311"/>
        <c:scaling>
          <c:orientation val="minMax"/>
        </c:scaling>
        <c:delete val="1"/>
        <c:axPos val="b"/>
        <c:numFmt formatCode="General" sourceLinked="1"/>
        <c:majorTickMark val="out"/>
        <c:minorTickMark val="none"/>
        <c:tickLblPos val="nextTo"/>
        <c:crossAx val="2049810127"/>
        <c:crosses val="autoZero"/>
        <c:auto val="1"/>
        <c:lblAlgn val="ctr"/>
        <c:lblOffset val="100"/>
        <c:noMultiLvlLbl val="0"/>
      </c:cat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0"/>
          <c:order val="0"/>
          <c:tx>
            <c:strRef>
              <c:f>'Charts &amp; Graphs'!$C$8</c:f>
              <c:strCache>
                <c:ptCount val="1"/>
                <c:pt idx="0">
                  <c:v>2017 Net Sales</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2D4F-8043-90FB-A21B58588F6C}"/>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2D4F-8043-90FB-A21B58588F6C}"/>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2D4F-8043-90FB-A21B58588F6C}"/>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2D4F-8043-90FB-A21B58588F6C}"/>
              </c:ext>
            </c:extLst>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9-2D4F-8043-90FB-A21B58588F6C}"/>
              </c:ext>
            </c:extLst>
          </c:dPt>
          <c:dPt>
            <c:idx val="5"/>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0B-2D4F-8043-90FB-A21B58588F6C}"/>
              </c:ext>
            </c:extLst>
          </c:dPt>
          <c:dPt>
            <c:idx val="6"/>
            <c:bubble3D val="0"/>
            <c:spPr>
              <a:pattFill prst="ltUpDiag">
                <a:fgClr>
                  <a:schemeClr val="accent1">
                    <a:lumMod val="60000"/>
                  </a:schemeClr>
                </a:fgClr>
                <a:bgClr>
                  <a:schemeClr val="accent1">
                    <a:lumMod val="60000"/>
                    <a:lumMod val="20000"/>
                    <a:lumOff val="80000"/>
                  </a:schemeClr>
                </a:bgClr>
              </a:pattFill>
              <a:ln w="19050">
                <a:solidFill>
                  <a:schemeClr val="lt1"/>
                </a:solidFill>
              </a:ln>
              <a:effectLst>
                <a:innerShdw blurRad="114300">
                  <a:schemeClr val="accent1">
                    <a:lumMod val="60000"/>
                  </a:schemeClr>
                </a:innerShdw>
              </a:effectLst>
            </c:spPr>
            <c:extLst>
              <c:ext xmlns:c16="http://schemas.microsoft.com/office/drawing/2014/chart" uri="{C3380CC4-5D6E-409C-BE32-E72D297353CC}">
                <c16:uniqueId val="{0000000D-2D4F-8043-90FB-A21B58588F6C}"/>
              </c:ext>
            </c:extLst>
          </c:dPt>
          <c:cat>
            <c:strRef>
              <c:f>'Charts &amp; Graphs'!$B$9:$B$15</c:f>
              <c:strCache>
                <c:ptCount val="7"/>
                <c:pt idx="0">
                  <c:v>Shoes</c:v>
                </c:pt>
                <c:pt idx="1">
                  <c:v>Clothing</c:v>
                </c:pt>
                <c:pt idx="2">
                  <c:v>Bags</c:v>
                </c:pt>
                <c:pt idx="3">
                  <c:v>Accessories</c:v>
                </c:pt>
                <c:pt idx="4">
                  <c:v>Eyewear</c:v>
                </c:pt>
                <c:pt idx="5">
                  <c:v>Jewelry</c:v>
                </c:pt>
                <c:pt idx="6">
                  <c:v>Watches</c:v>
                </c:pt>
              </c:strCache>
            </c:strRef>
          </c:cat>
          <c:val>
            <c:numRef>
              <c:f>'Charts &amp; Graphs'!$C$9:$C$15</c:f>
              <c:numCache>
                <c:formatCode>_("$"* #,##0_);_("$"* \(#,##0\);_("$"* "-"??_);_(@_)</c:formatCode>
                <c:ptCount val="7"/>
                <c:pt idx="0">
                  <c:v>459127593.33857894</c:v>
                </c:pt>
                <c:pt idx="1">
                  <c:v>192363510.39622781</c:v>
                </c:pt>
                <c:pt idx="2">
                  <c:v>34313800.048115477</c:v>
                </c:pt>
                <c:pt idx="3">
                  <c:v>3783724.1940501267</c:v>
                </c:pt>
                <c:pt idx="4">
                  <c:v>651533.22312725021</c:v>
                </c:pt>
                <c:pt idx="5">
                  <c:v>1769995.4108688626</c:v>
                </c:pt>
                <c:pt idx="6">
                  <c:v>109845.18202323779</c:v>
                </c:pt>
              </c:numCache>
            </c:numRef>
          </c:val>
          <c:extLst>
            <c:ext xmlns:c16="http://schemas.microsoft.com/office/drawing/2014/chart" uri="{C3380CC4-5D6E-409C-BE32-E72D297353CC}">
              <c16:uniqueId val="{00000000-1A38-8545-AD7D-A986EFF08EEC}"/>
            </c:ext>
          </c:extLst>
        </c:ser>
        <c:dLbls>
          <c:showLegendKey val="0"/>
          <c:showVal val="0"/>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0"/>
          <c:order val="0"/>
          <c:tx>
            <c:strRef>
              <c:f>'Charts &amp; Graphs'!$D$8</c:f>
              <c:strCache>
                <c:ptCount val="1"/>
                <c:pt idx="0">
                  <c:v>2018 Net Sales</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5876-B244-9242-AA2243F4DE75}"/>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5876-B244-9242-AA2243F4DE75}"/>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5876-B244-9242-AA2243F4DE75}"/>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5876-B244-9242-AA2243F4DE75}"/>
              </c:ext>
            </c:extLst>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9-5876-B244-9242-AA2243F4DE75}"/>
              </c:ext>
            </c:extLst>
          </c:dPt>
          <c:dPt>
            <c:idx val="5"/>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0B-5876-B244-9242-AA2243F4DE75}"/>
              </c:ext>
            </c:extLst>
          </c:dPt>
          <c:dPt>
            <c:idx val="6"/>
            <c:bubble3D val="0"/>
            <c:spPr>
              <a:pattFill prst="ltUpDiag">
                <a:fgClr>
                  <a:schemeClr val="accent1">
                    <a:lumMod val="60000"/>
                  </a:schemeClr>
                </a:fgClr>
                <a:bgClr>
                  <a:schemeClr val="accent1">
                    <a:lumMod val="60000"/>
                    <a:lumMod val="20000"/>
                    <a:lumOff val="80000"/>
                  </a:schemeClr>
                </a:bgClr>
              </a:pattFill>
              <a:ln w="19050">
                <a:solidFill>
                  <a:schemeClr val="lt1"/>
                </a:solidFill>
              </a:ln>
              <a:effectLst>
                <a:innerShdw blurRad="114300">
                  <a:schemeClr val="accent1">
                    <a:lumMod val="60000"/>
                  </a:schemeClr>
                </a:innerShdw>
              </a:effectLst>
            </c:spPr>
            <c:extLst>
              <c:ext xmlns:c16="http://schemas.microsoft.com/office/drawing/2014/chart" uri="{C3380CC4-5D6E-409C-BE32-E72D297353CC}">
                <c16:uniqueId val="{0000000D-5876-B244-9242-AA2243F4DE75}"/>
              </c:ext>
            </c:extLst>
          </c:dPt>
          <c:cat>
            <c:strRef>
              <c:f>'Charts &amp; Graphs'!$B$9:$B$15</c:f>
              <c:strCache>
                <c:ptCount val="7"/>
                <c:pt idx="0">
                  <c:v>Shoes</c:v>
                </c:pt>
                <c:pt idx="1">
                  <c:v>Clothing</c:v>
                </c:pt>
                <c:pt idx="2">
                  <c:v>Bags</c:v>
                </c:pt>
                <c:pt idx="3">
                  <c:v>Accessories</c:v>
                </c:pt>
                <c:pt idx="4">
                  <c:v>Eyewear</c:v>
                </c:pt>
                <c:pt idx="5">
                  <c:v>Jewelry</c:v>
                </c:pt>
                <c:pt idx="6">
                  <c:v>Watches</c:v>
                </c:pt>
              </c:strCache>
            </c:strRef>
          </c:cat>
          <c:val>
            <c:numRef>
              <c:f>'Charts &amp; Graphs'!$D$9:$D$15</c:f>
              <c:numCache>
                <c:formatCode>_("$"* #,##0_);_("$"* \(#,##0\);_("$"* "-"??_);_(@_)</c:formatCode>
                <c:ptCount val="7"/>
                <c:pt idx="0">
                  <c:v>472318642.31521881</c:v>
                </c:pt>
                <c:pt idx="1">
                  <c:v>191602869.39804244</c:v>
                </c:pt>
                <c:pt idx="2">
                  <c:v>31264169.950037342</c:v>
                </c:pt>
                <c:pt idx="3">
                  <c:v>3968490.8263520906</c:v>
                </c:pt>
                <c:pt idx="4">
                  <c:v>564128.95366737794</c:v>
                </c:pt>
                <c:pt idx="5">
                  <c:v>1551361.9894645889</c:v>
                </c:pt>
                <c:pt idx="6">
                  <c:v>98087.761225476657</c:v>
                </c:pt>
              </c:numCache>
            </c:numRef>
          </c:val>
          <c:extLst>
            <c:ext xmlns:c16="http://schemas.microsoft.com/office/drawing/2014/chart" uri="{C3380CC4-5D6E-409C-BE32-E72D297353CC}">
              <c16:uniqueId val="{00000000-2B31-3A40-A8F0-B655C177FB4F}"/>
            </c:ext>
          </c:extLst>
        </c:ser>
        <c:dLbls>
          <c:showLegendKey val="0"/>
          <c:showVal val="0"/>
          <c:showCatName val="0"/>
          <c:showSerName val="0"/>
          <c:showPercent val="0"/>
          <c:showBubbleSize val="0"/>
          <c:showLeaderLines val="1"/>
        </c:dLbls>
        <c:firstSliceAng val="0"/>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78">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defRPr sz="900" b="0" kern="1200" cap="all" spc="120" normalizeH="0" baseline="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tx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solidFill>
        <a:schemeClr val="lt1"/>
      </a:solidFill>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solidFill>
        <a:schemeClr val="lt1"/>
      </a:solidFill>
    </cs:spPr>
  </cs:wall>
</cs:chartStyle>
</file>

<file path=xl/charts/style15.xml><?xml version="1.0" encoding="utf-8"?>
<cs:chartStyle xmlns:cs="http://schemas.microsoft.com/office/drawing/2012/chartStyle" xmlns:a="http://schemas.openxmlformats.org/drawingml/2006/main" id="278">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defRPr sz="900" b="0" kern="1200" cap="all" spc="120" normalizeH="0" baseline="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styleClr val="auto"/>
    </cs:effectRef>
    <cs:fontRef idx="minor">
      <a:schemeClr val="tx1"/>
    </cs:fontRef>
    <cs:spPr>
      <a:pattFill prst="ltUpDiag">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tx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solidFill>
        <a:schemeClr val="lt1"/>
      </a:solidFill>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solidFill>
        <a:schemeClr val="lt1"/>
      </a:solidFill>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s>
</file>

<file path=xl/drawings/drawing1.xml><?xml version="1.0" encoding="utf-8"?>
<xdr:wsDr xmlns:xdr="http://schemas.openxmlformats.org/drawingml/2006/spreadsheetDrawing" xmlns:a="http://schemas.openxmlformats.org/drawingml/2006/main">
  <xdr:twoCellAnchor>
    <xdr:from>
      <xdr:col>1</xdr:col>
      <xdr:colOff>59972</xdr:colOff>
      <xdr:row>17</xdr:row>
      <xdr:rowOff>174978</xdr:rowOff>
    </xdr:from>
    <xdr:to>
      <xdr:col>3</xdr:col>
      <xdr:colOff>1075973</xdr:colOff>
      <xdr:row>28</xdr:row>
      <xdr:rowOff>148167</xdr:rowOff>
    </xdr:to>
    <xdr:graphicFrame macro="">
      <xdr:nvGraphicFramePr>
        <xdr:cNvPr id="2" name="Chart 1">
          <a:extLst>
            <a:ext uri="{FF2B5EF4-FFF2-40B4-BE49-F238E27FC236}">
              <a16:creationId xmlns:a16="http://schemas.microsoft.com/office/drawing/2014/main" id="{4B6008E6-6B2F-E743-8710-E0E692750B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1320800</xdr:colOff>
      <xdr:row>17</xdr:row>
      <xdr:rowOff>184150</xdr:rowOff>
    </xdr:from>
    <xdr:to>
      <xdr:col>6</xdr:col>
      <xdr:colOff>1168400</xdr:colOff>
      <xdr:row>28</xdr:row>
      <xdr:rowOff>133350</xdr:rowOff>
    </xdr:to>
    <xdr:graphicFrame macro="">
      <xdr:nvGraphicFramePr>
        <xdr:cNvPr id="3" name="Chart 2">
          <a:extLst>
            <a:ext uri="{FF2B5EF4-FFF2-40B4-BE49-F238E27FC236}">
              <a16:creationId xmlns:a16="http://schemas.microsoft.com/office/drawing/2014/main" id="{59860DF6-8C84-E243-8B5B-3753DB6C16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1358900</xdr:colOff>
      <xdr:row>17</xdr:row>
      <xdr:rowOff>171450</xdr:rowOff>
    </xdr:from>
    <xdr:to>
      <xdr:col>9</xdr:col>
      <xdr:colOff>1206500</xdr:colOff>
      <xdr:row>28</xdr:row>
      <xdr:rowOff>120650</xdr:rowOff>
    </xdr:to>
    <xdr:graphicFrame macro="">
      <xdr:nvGraphicFramePr>
        <xdr:cNvPr id="5" name="Chart 4">
          <a:extLst>
            <a:ext uri="{FF2B5EF4-FFF2-40B4-BE49-F238E27FC236}">
              <a16:creationId xmlns:a16="http://schemas.microsoft.com/office/drawing/2014/main" id="{D881EFA7-018E-9B44-A863-B8DB680C98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1371599</xdr:colOff>
      <xdr:row>17</xdr:row>
      <xdr:rowOff>169334</xdr:rowOff>
    </xdr:from>
    <xdr:to>
      <xdr:col>12</xdr:col>
      <xdr:colOff>1219199</xdr:colOff>
      <xdr:row>28</xdr:row>
      <xdr:rowOff>118534</xdr:rowOff>
    </xdr:to>
    <xdr:graphicFrame macro="">
      <xdr:nvGraphicFramePr>
        <xdr:cNvPr id="7" name="Chart 6">
          <a:extLst>
            <a:ext uri="{FF2B5EF4-FFF2-40B4-BE49-F238E27FC236}">
              <a16:creationId xmlns:a16="http://schemas.microsoft.com/office/drawing/2014/main" id="{BBFA9654-8886-764A-A7B9-5B028410BB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1390728</xdr:colOff>
      <xdr:row>17</xdr:row>
      <xdr:rowOff>172782</xdr:rowOff>
    </xdr:from>
    <xdr:to>
      <xdr:col>21</xdr:col>
      <xdr:colOff>254000</xdr:colOff>
      <xdr:row>53</xdr:row>
      <xdr:rowOff>0</xdr:rowOff>
    </xdr:to>
    <xdr:graphicFrame macro="">
      <xdr:nvGraphicFramePr>
        <xdr:cNvPr id="8" name="Chart 7">
          <a:extLst>
            <a:ext uri="{FF2B5EF4-FFF2-40B4-BE49-F238E27FC236}">
              <a16:creationId xmlns:a16="http://schemas.microsoft.com/office/drawing/2014/main" id="{9AF06B3C-59A5-C54D-987D-6628537C4D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105240</xdr:colOff>
      <xdr:row>115</xdr:row>
      <xdr:rowOff>11501</xdr:rowOff>
    </xdr:from>
    <xdr:to>
      <xdr:col>5</xdr:col>
      <xdr:colOff>618011</xdr:colOff>
      <xdr:row>133</xdr:row>
      <xdr:rowOff>241838</xdr:rowOff>
    </xdr:to>
    <xdr:graphicFrame macro="">
      <xdr:nvGraphicFramePr>
        <xdr:cNvPr id="11" name="Chart 10">
          <a:extLst>
            <a:ext uri="{FF2B5EF4-FFF2-40B4-BE49-F238E27FC236}">
              <a16:creationId xmlns:a16="http://schemas.microsoft.com/office/drawing/2014/main" id="{4C3B39C5-54A6-F249-8B0B-6655222A4F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820057</xdr:colOff>
      <xdr:row>114</xdr:row>
      <xdr:rowOff>243114</xdr:rowOff>
    </xdr:from>
    <xdr:to>
      <xdr:col>13</xdr:col>
      <xdr:colOff>0</xdr:colOff>
      <xdr:row>133</xdr:row>
      <xdr:rowOff>223987</xdr:rowOff>
    </xdr:to>
    <xdr:graphicFrame macro="">
      <xdr:nvGraphicFramePr>
        <xdr:cNvPr id="12" name="Chart 11">
          <a:extLst>
            <a:ext uri="{FF2B5EF4-FFF2-40B4-BE49-F238E27FC236}">
              <a16:creationId xmlns:a16="http://schemas.microsoft.com/office/drawing/2014/main" id="{3BA94CF2-B8D9-ED47-B917-16DC33D1CC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50800</xdr:colOff>
      <xdr:row>29</xdr:row>
      <xdr:rowOff>107950</xdr:rowOff>
    </xdr:from>
    <xdr:to>
      <xdr:col>3</xdr:col>
      <xdr:colOff>1066800</xdr:colOff>
      <xdr:row>40</xdr:row>
      <xdr:rowOff>57150</xdr:rowOff>
    </xdr:to>
    <xdr:graphicFrame macro="">
      <xdr:nvGraphicFramePr>
        <xdr:cNvPr id="13" name="Chart 12">
          <a:extLst>
            <a:ext uri="{FF2B5EF4-FFF2-40B4-BE49-F238E27FC236}">
              <a16:creationId xmlns:a16="http://schemas.microsoft.com/office/drawing/2014/main" id="{4E9CA071-CB03-094A-985E-5B7F001FE8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1333501</xdr:colOff>
      <xdr:row>29</xdr:row>
      <xdr:rowOff>89808</xdr:rowOff>
    </xdr:from>
    <xdr:to>
      <xdr:col>6</xdr:col>
      <xdr:colOff>1181100</xdr:colOff>
      <xdr:row>40</xdr:row>
      <xdr:rowOff>43544</xdr:rowOff>
    </xdr:to>
    <xdr:graphicFrame macro="">
      <xdr:nvGraphicFramePr>
        <xdr:cNvPr id="14" name="Chart 13">
          <a:extLst>
            <a:ext uri="{FF2B5EF4-FFF2-40B4-BE49-F238E27FC236}">
              <a16:creationId xmlns:a16="http://schemas.microsoft.com/office/drawing/2014/main" id="{1E9DEB05-39E8-1E49-88C2-157FE1A673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1353911</xdr:colOff>
      <xdr:row>29</xdr:row>
      <xdr:rowOff>113847</xdr:rowOff>
    </xdr:from>
    <xdr:to>
      <xdr:col>9</xdr:col>
      <xdr:colOff>1231447</xdr:colOff>
      <xdr:row>40</xdr:row>
      <xdr:rowOff>112940</xdr:rowOff>
    </xdr:to>
    <xdr:graphicFrame macro="">
      <xdr:nvGraphicFramePr>
        <xdr:cNvPr id="15" name="Chart 14">
          <a:extLst>
            <a:ext uri="{FF2B5EF4-FFF2-40B4-BE49-F238E27FC236}">
              <a16:creationId xmlns:a16="http://schemas.microsoft.com/office/drawing/2014/main" id="{C552D43E-1007-8142-887D-F14632D4B1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9</xdr:col>
      <xdr:colOff>1371599</xdr:colOff>
      <xdr:row>29</xdr:row>
      <xdr:rowOff>101600</xdr:rowOff>
    </xdr:from>
    <xdr:to>
      <xdr:col>12</xdr:col>
      <xdr:colOff>1219199</xdr:colOff>
      <xdr:row>40</xdr:row>
      <xdr:rowOff>50800</xdr:rowOff>
    </xdr:to>
    <xdr:graphicFrame macro="">
      <xdr:nvGraphicFramePr>
        <xdr:cNvPr id="16" name="Chart 15">
          <a:extLst>
            <a:ext uri="{FF2B5EF4-FFF2-40B4-BE49-F238E27FC236}">
              <a16:creationId xmlns:a16="http://schemas.microsoft.com/office/drawing/2014/main" id="{BE9A2371-81E1-2648-9934-046A455E80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0</xdr:colOff>
      <xdr:row>125</xdr:row>
      <xdr:rowOff>0</xdr:rowOff>
    </xdr:from>
    <xdr:to>
      <xdr:col>13</xdr:col>
      <xdr:colOff>508000</xdr:colOff>
      <xdr:row>126</xdr:row>
      <xdr:rowOff>165100</xdr:rowOff>
    </xdr:to>
    <xdr:sp macro="" textlink="">
      <xdr:nvSpPr>
        <xdr:cNvPr id="14337" name="Text Box 1">
          <a:extLst>
            <a:ext uri="{FF2B5EF4-FFF2-40B4-BE49-F238E27FC236}">
              <a16:creationId xmlns:a16="http://schemas.microsoft.com/office/drawing/2014/main" id="{3C9D3929-C057-AF49-90D0-D23F7425B2DF}"/>
            </a:ext>
          </a:extLst>
        </xdr:cNvPr>
        <xdr:cNvSpPr txBox="1">
          <a:spLocks noChangeArrowheads="1"/>
        </xdr:cNvSpPr>
      </xdr:nvSpPr>
      <xdr:spPr bwMode="auto">
        <a:xfrm>
          <a:off x="19392900" y="17843500"/>
          <a:ext cx="508000" cy="419100"/>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en-US" sz="1100" b="0" i="0" u="none" strike="noStrike" baseline="0">
              <a:solidFill>
                <a:srgbClr val="000000"/>
              </a:solidFill>
              <a:latin typeface="Calibri" pitchFamily="2" charset="0"/>
              <a:cs typeface="Calibri" pitchFamily="2" charset="0"/>
            </a:rPr>
            <a:t>A Drill-down Pie Chart by Sales</a:t>
          </a:r>
        </a:p>
      </xdr:txBody>
    </xdr:sp>
    <xdr:clientData/>
  </xdr:twoCellAnchor>
  <xdr:twoCellAnchor>
    <xdr:from>
      <xdr:col>1</xdr:col>
      <xdr:colOff>65216</xdr:colOff>
      <xdr:row>41</xdr:row>
      <xdr:rowOff>41417</xdr:rowOff>
    </xdr:from>
    <xdr:to>
      <xdr:col>3</xdr:col>
      <xdr:colOff>1067485</xdr:colOff>
      <xdr:row>51</xdr:row>
      <xdr:rowOff>203200</xdr:rowOff>
    </xdr:to>
    <xdr:graphicFrame macro="">
      <xdr:nvGraphicFramePr>
        <xdr:cNvPr id="21" name="Chart 20">
          <a:extLst>
            <a:ext uri="{FF2B5EF4-FFF2-40B4-BE49-F238E27FC236}">
              <a16:creationId xmlns:a16="http://schemas.microsoft.com/office/drawing/2014/main" id="{20BB2127-9AC6-B648-8CCD-AD6ADE54CD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1345820</xdr:colOff>
      <xdr:row>40</xdr:row>
      <xdr:rowOff>189552</xdr:rowOff>
    </xdr:from>
    <xdr:to>
      <xdr:col>6</xdr:col>
      <xdr:colOff>1191820</xdr:colOff>
      <xdr:row>51</xdr:row>
      <xdr:rowOff>163923</xdr:rowOff>
    </xdr:to>
    <xdr:graphicFrame macro="">
      <xdr:nvGraphicFramePr>
        <xdr:cNvPr id="23" name="Chart 22">
          <a:extLst>
            <a:ext uri="{FF2B5EF4-FFF2-40B4-BE49-F238E27FC236}">
              <a16:creationId xmlns:a16="http://schemas.microsoft.com/office/drawing/2014/main" id="{9C6D9E6F-A096-4D41-BC74-892F5B8EE7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1315564</xdr:colOff>
      <xdr:row>41</xdr:row>
      <xdr:rowOff>10138</xdr:rowOff>
    </xdr:from>
    <xdr:to>
      <xdr:col>9</xdr:col>
      <xdr:colOff>1167714</xdr:colOff>
      <xdr:row>54</xdr:row>
      <xdr:rowOff>48773</xdr:rowOff>
    </xdr:to>
    <xdr:graphicFrame macro="">
      <xdr:nvGraphicFramePr>
        <xdr:cNvPr id="22" name="Chart 21">
          <a:extLst>
            <a:ext uri="{FF2B5EF4-FFF2-40B4-BE49-F238E27FC236}">
              <a16:creationId xmlns:a16="http://schemas.microsoft.com/office/drawing/2014/main" id="{CCD34C5D-14DE-6B47-9133-2676DF2B1D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9</xdr:col>
      <xdr:colOff>1374098</xdr:colOff>
      <xdr:row>41</xdr:row>
      <xdr:rowOff>20819</xdr:rowOff>
    </xdr:from>
    <xdr:to>
      <xdr:col>12</xdr:col>
      <xdr:colOff>1226248</xdr:colOff>
      <xdr:row>54</xdr:row>
      <xdr:rowOff>59454</xdr:rowOff>
    </xdr:to>
    <xdr:graphicFrame macro="">
      <xdr:nvGraphicFramePr>
        <xdr:cNvPr id="25" name="Chart 24">
          <a:extLst>
            <a:ext uri="{FF2B5EF4-FFF2-40B4-BE49-F238E27FC236}">
              <a16:creationId xmlns:a16="http://schemas.microsoft.com/office/drawing/2014/main" id="{CF300A19-AD7D-7044-AF49-EDE6E38BE1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xdr:col>
      <xdr:colOff>219982</xdr:colOff>
      <xdr:row>60</xdr:row>
      <xdr:rowOff>33867</xdr:rowOff>
    </xdr:from>
    <xdr:to>
      <xdr:col>3</xdr:col>
      <xdr:colOff>1254125</xdr:colOff>
      <xdr:row>70</xdr:row>
      <xdr:rowOff>124279</xdr:rowOff>
    </xdr:to>
    <xdr:graphicFrame macro="">
      <xdr:nvGraphicFramePr>
        <xdr:cNvPr id="26" name="Chart 25">
          <a:extLst>
            <a:ext uri="{FF2B5EF4-FFF2-40B4-BE49-F238E27FC236}">
              <a16:creationId xmlns:a16="http://schemas.microsoft.com/office/drawing/2014/main" id="{66E05EC9-FC98-FB43-9C09-D68504F62C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3</xdr:col>
      <xdr:colOff>1368035</xdr:colOff>
      <xdr:row>60</xdr:row>
      <xdr:rowOff>54364</xdr:rowOff>
    </xdr:from>
    <xdr:to>
      <xdr:col>6</xdr:col>
      <xdr:colOff>1227667</xdr:colOff>
      <xdr:row>70</xdr:row>
      <xdr:rowOff>235284</xdr:rowOff>
    </xdr:to>
    <xdr:graphicFrame macro="">
      <xdr:nvGraphicFramePr>
        <xdr:cNvPr id="32" name="Chart 31">
          <a:extLst>
            <a:ext uri="{FF2B5EF4-FFF2-40B4-BE49-F238E27FC236}">
              <a16:creationId xmlns:a16="http://schemas.microsoft.com/office/drawing/2014/main" id="{335CBAD8-7ADA-3145-85B4-6A7C87E25F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xdr:col>
      <xdr:colOff>0</xdr:colOff>
      <xdr:row>135</xdr:row>
      <xdr:rowOff>1</xdr:rowOff>
    </xdr:from>
    <xdr:to>
      <xdr:col>5</xdr:col>
      <xdr:colOff>512771</xdr:colOff>
      <xdr:row>149</xdr:row>
      <xdr:rowOff>41640</xdr:rowOff>
    </xdr:to>
    <xdr:graphicFrame macro="">
      <xdr:nvGraphicFramePr>
        <xdr:cNvPr id="36" name="Chart 35">
          <a:extLst>
            <a:ext uri="{FF2B5EF4-FFF2-40B4-BE49-F238E27FC236}">
              <a16:creationId xmlns:a16="http://schemas.microsoft.com/office/drawing/2014/main" id="{2B393E16-6801-6049-A513-DB78A1B3F0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5</xdr:col>
      <xdr:colOff>983225</xdr:colOff>
      <xdr:row>135</xdr:row>
      <xdr:rowOff>20484</xdr:rowOff>
    </xdr:from>
    <xdr:to>
      <xdr:col>10</xdr:col>
      <xdr:colOff>328416</xdr:colOff>
      <xdr:row>149</xdr:row>
      <xdr:rowOff>143388</xdr:rowOff>
    </xdr:to>
    <xdr:graphicFrame macro="">
      <xdr:nvGraphicFramePr>
        <xdr:cNvPr id="37" name="Chart 36">
          <a:extLst>
            <a:ext uri="{FF2B5EF4-FFF2-40B4-BE49-F238E27FC236}">
              <a16:creationId xmlns:a16="http://schemas.microsoft.com/office/drawing/2014/main" id="{A1BB2362-7993-A84E-A417-95BDB291BC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0</xdr:colOff>
      <xdr:row>151</xdr:row>
      <xdr:rowOff>0</xdr:rowOff>
    </xdr:from>
    <xdr:to>
      <xdr:col>5</xdr:col>
      <xdr:colOff>1523999</xdr:colOff>
      <xdr:row>169</xdr:row>
      <xdr:rowOff>234873</xdr:rowOff>
    </xdr:to>
    <xdr:graphicFrame macro="">
      <xdr:nvGraphicFramePr>
        <xdr:cNvPr id="40" name="Chart 39">
          <a:extLst>
            <a:ext uri="{FF2B5EF4-FFF2-40B4-BE49-F238E27FC236}">
              <a16:creationId xmlns:a16="http://schemas.microsoft.com/office/drawing/2014/main" id="{AAF3323C-CE65-E84C-9BB2-B6B787EB9E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6</xdr:col>
      <xdr:colOff>596515</xdr:colOff>
      <xdr:row>151</xdr:row>
      <xdr:rowOff>38485</xdr:rowOff>
    </xdr:from>
    <xdr:to>
      <xdr:col>11</xdr:col>
      <xdr:colOff>952114</xdr:colOff>
      <xdr:row>170</xdr:row>
      <xdr:rowOff>23206</xdr:rowOff>
    </xdr:to>
    <xdr:graphicFrame macro="">
      <xdr:nvGraphicFramePr>
        <xdr:cNvPr id="41" name="Chart 40">
          <a:extLst>
            <a:ext uri="{FF2B5EF4-FFF2-40B4-BE49-F238E27FC236}">
              <a16:creationId xmlns:a16="http://schemas.microsoft.com/office/drawing/2014/main" id="{9BDF35EC-0FE8-CA4A-B6A6-6D751E56D1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21</xdr:col>
      <xdr:colOff>543202</xdr:colOff>
      <xdr:row>16</xdr:row>
      <xdr:rowOff>142150</xdr:rowOff>
    </xdr:from>
    <xdr:to>
      <xdr:col>36</xdr:col>
      <xdr:colOff>349250</xdr:colOff>
      <xdr:row>52</xdr:row>
      <xdr:rowOff>31750</xdr:rowOff>
    </xdr:to>
    <xdr:graphicFrame macro="">
      <xdr:nvGraphicFramePr>
        <xdr:cNvPr id="43" name="Chart 42">
          <a:extLst>
            <a:ext uri="{FF2B5EF4-FFF2-40B4-BE49-F238E27FC236}">
              <a16:creationId xmlns:a16="http://schemas.microsoft.com/office/drawing/2014/main" id="{27105C80-DA2C-994E-8241-A320FE7CDE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xdr:col>
      <xdr:colOff>120650</xdr:colOff>
      <xdr:row>60</xdr:row>
      <xdr:rowOff>50800</xdr:rowOff>
    </xdr:from>
    <xdr:to>
      <xdr:col>9</xdr:col>
      <xdr:colOff>1543050</xdr:colOff>
      <xdr:row>71</xdr:row>
      <xdr:rowOff>25400</xdr:rowOff>
    </xdr:to>
    <xdr:graphicFrame macro="">
      <xdr:nvGraphicFramePr>
        <xdr:cNvPr id="4" name="Chart 3">
          <a:extLst>
            <a:ext uri="{FF2B5EF4-FFF2-40B4-BE49-F238E27FC236}">
              <a16:creationId xmlns:a16="http://schemas.microsoft.com/office/drawing/2014/main" id="{BCE99E8B-54BF-DF49-80B6-F96B70BBA9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xdr:col>
      <xdr:colOff>61828</xdr:colOff>
      <xdr:row>80</xdr:row>
      <xdr:rowOff>115637</xdr:rowOff>
    </xdr:from>
    <xdr:to>
      <xdr:col>3</xdr:col>
      <xdr:colOff>1549400</xdr:colOff>
      <xdr:row>96</xdr:row>
      <xdr:rowOff>25400</xdr:rowOff>
    </xdr:to>
    <xdr:graphicFrame macro="">
      <xdr:nvGraphicFramePr>
        <xdr:cNvPr id="6" name="Chart 5">
          <a:extLst>
            <a:ext uri="{FF2B5EF4-FFF2-40B4-BE49-F238E27FC236}">
              <a16:creationId xmlns:a16="http://schemas.microsoft.com/office/drawing/2014/main" id="{C1FB8109-228E-1045-8C81-2C30F877CA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37</xdr:col>
      <xdr:colOff>0</xdr:colOff>
      <xdr:row>18</xdr:row>
      <xdr:rowOff>0</xdr:rowOff>
    </xdr:from>
    <xdr:to>
      <xdr:col>43</xdr:col>
      <xdr:colOff>304800</xdr:colOff>
      <xdr:row>28</xdr:row>
      <xdr:rowOff>203200</xdr:rowOff>
    </xdr:to>
    <xdr:graphicFrame macro="">
      <xdr:nvGraphicFramePr>
        <xdr:cNvPr id="27" name="Chart 26">
          <a:extLst>
            <a:ext uri="{FF2B5EF4-FFF2-40B4-BE49-F238E27FC236}">
              <a16:creationId xmlns:a16="http://schemas.microsoft.com/office/drawing/2014/main" id="{468D6DF5-06B0-6E41-B73A-3CB7BF8081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5</xdr:col>
      <xdr:colOff>0</xdr:colOff>
      <xdr:row>80</xdr:row>
      <xdr:rowOff>0</xdr:rowOff>
    </xdr:from>
    <xdr:to>
      <xdr:col>8</xdr:col>
      <xdr:colOff>333026</xdr:colOff>
      <xdr:row>95</xdr:row>
      <xdr:rowOff>163763</xdr:rowOff>
    </xdr:to>
    <xdr:graphicFrame macro="">
      <xdr:nvGraphicFramePr>
        <xdr:cNvPr id="28" name="Chart 27">
          <a:extLst>
            <a:ext uri="{FF2B5EF4-FFF2-40B4-BE49-F238E27FC236}">
              <a16:creationId xmlns:a16="http://schemas.microsoft.com/office/drawing/2014/main" id="{02978DE8-EF6B-1A46-A329-562332CCBD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44</xdr:col>
      <xdr:colOff>0</xdr:colOff>
      <xdr:row>18</xdr:row>
      <xdr:rowOff>0</xdr:rowOff>
    </xdr:from>
    <xdr:to>
      <xdr:col>56</xdr:col>
      <xdr:colOff>649767</xdr:colOff>
      <xdr:row>51</xdr:row>
      <xdr:rowOff>177209</xdr:rowOff>
    </xdr:to>
    <xdr:graphicFrame macro="">
      <xdr:nvGraphicFramePr>
        <xdr:cNvPr id="29" name="Chart 28">
          <a:extLst>
            <a:ext uri="{FF2B5EF4-FFF2-40B4-BE49-F238E27FC236}">
              <a16:creationId xmlns:a16="http://schemas.microsoft.com/office/drawing/2014/main" id="{80C56E32-E8D0-3044-8E32-BF199DDA69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11</xdr:col>
      <xdr:colOff>0</xdr:colOff>
      <xdr:row>135</xdr:row>
      <xdr:rowOff>0</xdr:rowOff>
    </xdr:from>
    <xdr:to>
      <xdr:col>15</xdr:col>
      <xdr:colOff>1046991</xdr:colOff>
      <xdr:row>149</xdr:row>
      <xdr:rowOff>122904</xdr:rowOff>
    </xdr:to>
    <xdr:graphicFrame macro="">
      <xdr:nvGraphicFramePr>
        <xdr:cNvPr id="30" name="Chart 29">
          <a:extLst>
            <a:ext uri="{FF2B5EF4-FFF2-40B4-BE49-F238E27FC236}">
              <a16:creationId xmlns:a16="http://schemas.microsoft.com/office/drawing/2014/main" id="{6906FB28-5C68-EE46-ABD3-A325B2538F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12</xdr:col>
      <xdr:colOff>457200</xdr:colOff>
      <xdr:row>151</xdr:row>
      <xdr:rowOff>228600</xdr:rowOff>
    </xdr:from>
    <xdr:to>
      <xdr:col>19</xdr:col>
      <xdr:colOff>-1</xdr:colOff>
      <xdr:row>170</xdr:row>
      <xdr:rowOff>213321</xdr:rowOff>
    </xdr:to>
    <xdr:graphicFrame macro="">
      <xdr:nvGraphicFramePr>
        <xdr:cNvPr id="34" name="Chart 33">
          <a:extLst>
            <a:ext uri="{FF2B5EF4-FFF2-40B4-BE49-F238E27FC236}">
              <a16:creationId xmlns:a16="http://schemas.microsoft.com/office/drawing/2014/main" id="{546A2A4F-A313-724A-8F8D-17900A349B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16</xdr:col>
      <xdr:colOff>431800</xdr:colOff>
      <xdr:row>134</xdr:row>
      <xdr:rowOff>127000</xdr:rowOff>
    </xdr:from>
    <xdr:to>
      <xdr:col>25</xdr:col>
      <xdr:colOff>513591</xdr:colOff>
      <xdr:row>148</xdr:row>
      <xdr:rowOff>249904</xdr:rowOff>
    </xdr:to>
    <xdr:graphicFrame macro="">
      <xdr:nvGraphicFramePr>
        <xdr:cNvPr id="35" name="Chart 34">
          <a:extLst>
            <a:ext uri="{FF2B5EF4-FFF2-40B4-BE49-F238E27FC236}">
              <a16:creationId xmlns:a16="http://schemas.microsoft.com/office/drawing/2014/main" id="{EC1E6732-1A78-BF4F-86F3-F0D6C680C5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28</xdr:col>
      <xdr:colOff>0</xdr:colOff>
      <xdr:row>139</xdr:row>
      <xdr:rowOff>0</xdr:rowOff>
    </xdr:from>
    <xdr:to>
      <xdr:col>38</xdr:col>
      <xdr:colOff>94491</xdr:colOff>
      <xdr:row>153</xdr:row>
      <xdr:rowOff>122904</xdr:rowOff>
    </xdr:to>
    <xdr:graphicFrame macro="">
      <xdr:nvGraphicFramePr>
        <xdr:cNvPr id="38" name="Chart 37">
          <a:extLst>
            <a:ext uri="{FF2B5EF4-FFF2-40B4-BE49-F238E27FC236}">
              <a16:creationId xmlns:a16="http://schemas.microsoft.com/office/drawing/2014/main" id="{A2350BB6-1FF1-2649-8895-D1294E20F7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Harper He" id="{DC36334F-80F0-8947-809A-2A37E7CD1FF7}" userId="S::xhe128@syr.edu::02d82215-5ee3-414c-9473-72e156ac8c5e"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858.882680671297" createdVersion="6" refreshedVersion="6" minRefreshableVersion="3" recordCount="386" xr:uid="{89DDA9BF-BA95-7A4A-A81A-FC77153EDBBE}">
  <cacheSource type="worksheet">
    <worksheetSource ref="A1:Q387" sheet="Internal Data for Exercise"/>
  </cacheSource>
  <cacheFields count="17">
    <cacheField name="Product Category" numFmtId="0">
      <sharedItems/>
    </cacheField>
    <cacheField name="Product Type" numFmtId="0">
      <sharedItems count="7">
        <s v="Accessories"/>
        <s v="Bags"/>
        <s v="Clothing"/>
        <s v="Eyewear"/>
        <s v="Jewelry"/>
        <s v="Shoes"/>
        <s v="Watches"/>
      </sharedItems>
    </cacheField>
    <cacheField name="Product Gender" numFmtId="0">
      <sharedItems/>
    </cacheField>
    <cacheField name="2018 Gross Sales" numFmtId="164">
      <sharedItems containsSemiMixedTypes="0" containsString="0" containsNumber="1" minValue="2380.578505425" maxValue="22145729.547941297" count="131">
        <n v="201669.06704410791"/>
        <n v="69754.88158097236"/>
        <n v="4354.1805658236271"/>
        <n v="2576.6020401398487"/>
        <n v="38645.368335429011"/>
        <n v="62549.688038756394"/>
        <n v="5973.4962349427906"/>
        <n v="2488.6444919468004"/>
        <n v="84176.976095102393"/>
        <n v="152333.82064116705"/>
        <n v="2407.2343322471711"/>
        <n v="2662.3786999879799"/>
        <n v="10326.68702647831"/>
        <n v="75659.250126004205"/>
        <n v="3244.9673929586061"/>
        <n v="2577.3146076188809"/>
        <n v="9949.3184422487921"/>
        <n v="19312.9726728471"/>
        <n v="2380.578505425"/>
        <n v="3042.822255810253"/>
        <n v="5274.9493307962339"/>
        <n v="134475.30509993646"/>
        <n v="808894.81408588076"/>
        <n v="72573.837409867643"/>
        <n v="23818.346974256325"/>
        <n v="43072.195567871124"/>
        <n v="29110.597787065708"/>
        <n v="94138.17795688691"/>
        <n v="21062.682537005283"/>
        <n v="5527154.186068208"/>
        <n v="14108.942991750941"/>
        <n v="47373.607130710108"/>
        <n v="13499.900231121241"/>
        <n v="78423.184409217385"/>
        <n v="11527.191579190639"/>
        <n v="59316.47897568332"/>
        <n v="10891.963988045934"/>
        <n v="16353.218802430572"/>
        <n v="52578.896370325543"/>
        <n v="12358.8468981562"/>
        <n v="134371.83301435906"/>
        <n v="458730.74173474684"/>
        <n v="16882.769173553384"/>
        <n v="14940.668775072141"/>
        <n v="2996082.5267142202"/>
        <n v="7035250.9791186955"/>
        <n v="9535009.1288450975"/>
        <n v="735435.63251226651"/>
        <n v="820262.55659589928"/>
        <n v="135037.33317108289"/>
        <n v="6062.0999385814812"/>
        <n v="1857205.5324338989"/>
        <n v="4209397.1388110565"/>
        <n v="711413.21435393102"/>
        <n v="16026.690802146508"/>
        <n v="25760.971082326734"/>
        <n v="300898.971377654"/>
        <n v="440549.76764985576"/>
        <n v="2581802.5765890549"/>
        <n v="4211418.1749633774"/>
        <n v="3767371.5635531009"/>
        <n v="6041153.2440846246"/>
        <n v="2129977.4542118562"/>
        <n v="1832876.9010931607"/>
        <n v="876702.6082099732"/>
        <n v="658254.23724649427"/>
        <n v="123027.14600275402"/>
        <n v="486784.73300090106"/>
        <n v="674128.09269115585"/>
        <n v="90458.218304399328"/>
        <n v="270812.4897215208"/>
        <n v="1423718.2914292512"/>
        <n v="1303453.0271763683"/>
        <n v="6639432.9250760693"/>
        <n v="419907.21842873486"/>
        <n v="6144.8764311446357"/>
        <n v="2164612.8142225486"/>
        <n v="2383.6150145686038"/>
        <n v="2464.8578288754297"/>
        <n v="2522.9563704897105"/>
        <n v="11666.769363430552"/>
        <n v="4470.2447174296785"/>
        <n v="2785.7075310251507"/>
        <n v="73147.883645833004"/>
        <n v="212484.32986904433"/>
        <n v="86317.289930062761"/>
        <n v="10000.173897385863"/>
        <n v="2468.7695274322009"/>
        <n v="157291.98054762118"/>
        <n v="2564.5794882706077"/>
        <n v="2497.705435231313"/>
        <n v="5613.1914825407057"/>
        <n v="5031.6325035596656"/>
        <n v="103557.18328109986"/>
        <n v="2392.0463882906761"/>
        <n v="3175.4556256432347"/>
        <n v="2874.971452929758"/>
        <n v="22172.202315289313"/>
        <n v="691801.52709309978"/>
        <n v="198157.09191999192"/>
        <n v="5638068.0364380702"/>
        <n v="22145729.547941297"/>
        <n v="186161.92562326737"/>
        <n v="1608464.7248079176"/>
        <n v="26295.680388700453"/>
        <n v="55786.770000121498"/>
        <n v="2455.7024985571816"/>
        <n v="5969492.8868575506"/>
        <n v="15333415.222499529"/>
        <n v="16448.513078175467"/>
        <n v="49978.998794370476"/>
        <n v="3399066.7244494101"/>
        <n v="3355432.135799909"/>
        <n v="3898259.9680750677"/>
        <n v="527077.88510851015"/>
        <n v="2014259.2945849849"/>
        <n v="11343374.088247679"/>
        <n v="694727.86969754461"/>
        <n v="1481203.3791350985"/>
        <n v="17177465.774116967"/>
        <n v="20148571.856795486"/>
        <n v="5830.8471083945851"/>
        <n v="4322.2999189350285"/>
        <n v="30258.27501402807"/>
        <n v="41971.927531548761"/>
        <n v="22589.687908764499"/>
        <n v="24879.240769894503"/>
        <n v="2677.0416652525364"/>
        <n v="2392.3871520945695"/>
        <n v="5677.9366052804289"/>
        <n v="3128.9909627278139"/>
      </sharedItems>
    </cacheField>
    <cacheField name="2017 Gross Sales" numFmtId="164">
      <sharedItems containsSemiMixedTypes="0" containsString="0" containsNumber="1" minValue="2390.3621378856906" maxValue="22270622.787756376" count="131">
        <n v="210354.1755188987"/>
        <n v="78620.422802975081"/>
        <n v="5269.235295367781"/>
        <n v="2400.1471199060002"/>
        <n v="42110.569140807223"/>
        <n v="71741.329424608048"/>
        <n v="8271.7915432871305"/>
        <n v="2862.4502387811563"/>
        <n v="83584.561933322868"/>
        <n v="153538.71961538546"/>
        <n v="2835.2944001200058"/>
        <n v="4449.4142647045583"/>
        <n v="8869.6781693232315"/>
        <n v="85420.31187684038"/>
        <n v="3552.2351270988925"/>
        <n v="2743.3367572151169"/>
        <n v="15562.202352888988"/>
        <n v="20778.153113497516"/>
        <n v="2446.6995041966807"/>
        <n v="3000.5250329994756"/>
        <n v="4433.3268392617465"/>
        <n v="151761.63544791681"/>
        <n v="761410.35779363557"/>
        <n v="71872.365335246082"/>
        <n v="24174.735979422781"/>
        <n v="60819.117793129233"/>
        <n v="36569.788571345998"/>
        <n v="108490.28700827518"/>
        <n v="21918.239231609852"/>
        <n v="6244540.9209083468"/>
        <n v="23002.155584189422"/>
        <n v="59981.733593579411"/>
        <n v="32926.331858421887"/>
        <n v="186717.82546776943"/>
        <n v="9062.2101379173309"/>
        <n v="20262.280994485118"/>
        <n v="13741.132663525677"/>
        <n v="18673.00044947505"/>
        <n v="73130.407268156443"/>
        <n v="22159.02226066104"/>
        <n v="154653.83955531911"/>
        <n v="525948.44663552009"/>
        <n v="16360.706474905077"/>
        <n v="18943.323783951804"/>
        <n v="3218832.5079015647"/>
        <n v="6908138.754500825"/>
        <n v="11989086.314062046"/>
        <n v="789690.34322897787"/>
        <n v="860017.99682545429"/>
        <n v="144904.34698107626"/>
        <n v="6066.5356488837133"/>
        <n v="2043251.2042426567"/>
        <n v="4861849.3678589985"/>
        <n v="638751.28149917489"/>
        <n v="19829.901735898344"/>
        <n v="39045.112424381106"/>
        <n v="319977.3900414317"/>
        <n v="484771.51206603553"/>
        <n v="2764413.7535253377"/>
        <n v="4486509.5325732203"/>
        <n v="4024079.1086703385"/>
        <n v="6601499.7730576005"/>
        <n v="2276080.4103421452"/>
        <n v="2005226.0082348404"/>
        <n v="1100923.9746875714"/>
        <n v="738788.69686534698"/>
        <n v="127661.55280775577"/>
        <n v="492229.17217801855"/>
        <n v="736118.8484926644"/>
        <n v="74227.170729246194"/>
        <n v="274153.33400992258"/>
        <n v="1540087.3714374322"/>
        <n v="1420804.4395537893"/>
        <n v="7229664.7170030074"/>
        <n v="455962.86304389208"/>
        <n v="6129.974707821596"/>
        <n v="2329291.7398046879"/>
        <n v="2402.9123675661085"/>
        <n v="2439.4867828109082"/>
        <n v="2634.4940991323642"/>
        <n v="11397.865560590362"/>
        <n v="4566.593827336028"/>
        <n v="3243.693408677912"/>
        <n v="97321.157085706509"/>
        <n v="254809.53647330942"/>
        <n v="118464.82910288831"/>
        <n v="10360.015076058691"/>
        <n v="2687.2362386173277"/>
        <n v="159562.83728456407"/>
        <n v="2613.5421860414999"/>
        <n v="2445.762235041022"/>
        <n v="5800.7181898919407"/>
        <n v="5066.7514187549641"/>
        <n v="130685.41130199797"/>
        <n v="2390.3621378856906"/>
        <n v="3171.7801000198551"/>
        <n v="3651.9925498239841"/>
        <n v="23773.271263574661"/>
        <n v="769301.56730847992"/>
        <n v="192803.19647865134"/>
        <n v="5543192.9374843929"/>
        <n v="22270622.787756376"/>
        <n v="224860.46964934948"/>
        <n v="2328907.8423515009"/>
        <n v="30918.155394380599"/>
        <n v="74612.651764714217"/>
        <n v="2438.9409422973727"/>
        <n v="7028021.1510496028"/>
        <n v="15655759.539207675"/>
        <n v="18681.74794542601"/>
        <n v="54783.636965382473"/>
        <n v="3636542.6298523364"/>
        <n v="3333530.2820799071"/>
        <n v="4048901.882984357"/>
        <n v="728125.71433319501"/>
        <n v="2110443.5973377414"/>
        <n v="12014625.024679005"/>
        <n v="746835.30835504481"/>
        <n v="1444607.1289194957"/>
        <n v="16695097.571369838"/>
        <n v="19126133.730383579"/>
        <n v="7195.175633468597"/>
        <n v="6006.5617951772037"/>
        <n v="33074.37543015417"/>
        <n v="51625.023838054789"/>
        <n v="17450.820619715865"/>
        <n v="23492.992697482528"/>
        <n v="4538.2173119991485"/>
        <n v="4016.1752617923562"/>
        <n v="7284.9908504777222"/>
        <n v="3771.7727138419968"/>
      </sharedItems>
    </cacheField>
    <cacheField name="2018 Gross Units" numFmtId="3">
      <sharedItems containsSemiMixedTypes="0" containsString="0" containsNumber="1" minValue="8.0481460213217773" maxValue="278849.48356680683" count="131">
        <n v="3368.7959250457125"/>
        <n v="1165.2256058219889"/>
        <n v="43.167983256940673"/>
        <n v="25.544809648360729"/>
        <n v="890.9446885634128"/>
        <n v="1442.0437617704956"/>
        <n v="332.24164354518069"/>
        <n v="138.41664976155877"/>
        <n v="2615.5935761768092"/>
        <n v="4733.400760955692"/>
        <n v="60.471021676319687"/>
        <n v="66.880385478406367"/>
        <n v="195.03599855027537"/>
        <n v="1428.9459300988017"/>
        <n v="62.56914131219785"/>
        <n v="54.018605944857931"/>
        <n v="208.5303481239649"/>
        <n v="360.62837150604605"/>
        <n v="44.452201336188963"/>
        <n v="109.53139959852037"/>
        <n v="189.88049068923962"/>
        <n v="1615.3158502934641"/>
        <n v="9716.4353963880712"/>
        <n v="253.38330970072636"/>
        <n v="83.159052949799857"/>
        <n v="272.0715454888828"/>
        <n v="359.28747175689733"/>
        <n v="1161.8678599914813"/>
        <n v="149.58397418140345"/>
        <n v="39253.010038626089"/>
        <n v="90.77998823356937"/>
        <n v="304.81202599103381"/>
        <n v="44.097775686416504"/>
        <n v="256.17137426836484"/>
        <n v="218.30070847573882"/>
        <n v="1123.3290689862129"/>
        <n v="426.99873112213362"/>
        <n v="641.09683855585513"/>
        <n v="378.58140519981265"/>
        <n v="88.986835942679775"/>
        <n v="1847.2130821934104"/>
        <n v="6306.1834338909421"/>
        <n v="408.06412082340859"/>
        <n v="361.12268109215393"/>
        <n v="24070.968007523465"/>
        <n v="56522.241871950006"/>
        <n v="85574.299705078243"/>
        <n v="13162.164702123706"/>
        <n v="14680.320604019982"/>
        <n v="5382.642368969131"/>
        <n v="241.63773978706882"/>
        <n v="23316.531884223143"/>
        <n v="52847.431738920335"/>
        <n v="6761.294053150029"/>
        <n v="303.98021254612735"/>
        <n v="488.61150200461299"/>
        <n v="2742.9997690156197"/>
        <n v="4016.0586304788617"/>
        <n v="42917.799795558298"/>
        <n v="70007.212684420083"/>
        <n v="80795.91849286767"/>
        <n v="129559.96425572761"/>
        <n v="50492.102009337534"/>
        <n v="43449.195801369904"/>
        <n v="13752.552354741982"/>
        <n v="10783.23039374518"/>
        <n v="2015.3764077265546"/>
        <n v="25208.741546076108"/>
        <n v="34910.546090542921"/>
        <n v="626.36647948460734"/>
        <n v="2955.745151952478"/>
        <n v="15538.974742137467"/>
        <n v="20772.009544688422"/>
        <n v="105806.93067993289"/>
        <n v="14696.23822536326"/>
        <n v="215.06314712912723"/>
        <n v="52927.888160681614"/>
        <n v="75.226673438432329"/>
        <n v="77.790689281479402"/>
        <n v="31.210727251234619"/>
        <n v="144.32606158560446"/>
        <n v="52.097175724304336"/>
        <n v="32.46522370340864"/>
        <n v="557.65845529948444"/>
        <n v="1619.9195009364782"/>
        <n v="1711.6739303353763"/>
        <n v="198.30368832066566"/>
        <n v="24.556225023427352"/>
        <n v="3024.938720225065"/>
        <n v="49.320351667999063"/>
        <n v="54.59378117075768"/>
        <n v="123.00494075105343"/>
        <n v="75.873893877216886"/>
        <n v="1561.5780224281034"/>
        <n v="42.637367368013059"/>
        <n v="56.60135553145539"/>
        <n v="48.534474820147196"/>
        <n v="374.30500183992967"/>
        <n v="8712.8336672330461"/>
        <n v="2495.6721173140058"/>
        <n v="45424.91409092598"/>
        <n v="178424.21476553322"/>
        <n v="2238.9183860021126"/>
        <n v="19344.563790643224"/>
        <n v="770.21777519681075"/>
        <n v="1634.0311883838374"/>
        <n v="31.256003502743937"/>
        <n v="75979.273014890408"/>
        <n v="154957.40553761154"/>
        <n v="521.7261706921945"/>
        <n v="1585.2710535041929"/>
        <n v="37784.912683121991"/>
        <n v="37299.859209406372"/>
        <n v="34381.324639353377"/>
        <n v="4648.6473520358413"/>
        <n v="30289.771176492224"/>
        <n v="170577.94218751055"/>
        <n v="9597.9225586171924"/>
        <n v="20463.372705473921"/>
        <n v="237730.37087407871"/>
        <n v="278849.48356680683"/>
        <n v="68.841192562986862"/>
        <n v="51.030712262375594"/>
        <n v="205.77365167140087"/>
        <n v="285.43321758593703"/>
        <n v="41.01295801885459"/>
        <n v="45.169781068146953"/>
        <n v="9.0057423223710558"/>
        <n v="8.0481460213217773"/>
        <n v="56.478699592592818"/>
        <n v="31.124218690200372"/>
      </sharedItems>
    </cacheField>
    <cacheField name="2017 Gross Units" numFmtId="3">
      <sharedItems containsSemiMixedTypes="0" containsString="0" containsNumber="1" minValue="19.495622394295189" maxValue="265039.32364463527" count="131">
        <n v="3404.9247753582385"/>
        <n v="1272.5995326246289"/>
        <n v="53.296362640435675"/>
        <n v="24.276598808438475"/>
        <n v="955.29630346079534"/>
        <n v="1627.4827959586564"/>
        <n v="414.96632291683636"/>
        <n v="143.59893426997655"/>
        <n v="2688.8990977166995"/>
        <n v="4939.3107421885679"/>
        <n v="77.334407616785569"/>
        <n v="121.36052481465013"/>
        <n v="174.92034377081018"/>
        <n v="1684.5876516900516"/>
        <n v="95.948077097722035"/>
        <n v="49.054160758149251"/>
        <n v="278.27089545667621"/>
        <n v="385.98506402275564"/>
        <n v="45.451078332766912"/>
        <n v="111.95330878076113"/>
        <n v="165.41292044004513"/>
        <n v="1965.1443721345695"/>
        <n v="9859.4172044003953"/>
        <n v="225.06897640727391"/>
        <n v="75.703409181338486"/>
        <n v="429.28037144781774"/>
        <n v="471.41591722005762"/>
        <n v="1398.532782318214"/>
        <n v="157.77324081870847"/>
        <n v="44949.845108720881"/>
        <n v="116.28451733978726"/>
        <n v="303.23014356651549"/>
        <n v="194.49171183635281"/>
        <n v="1102.9187721771434"/>
        <n v="275.58764325014573"/>
        <n v="616.18900700372524"/>
        <n v="590.78815063106561"/>
        <n v="802.82955360449182"/>
        <n v="551.67445237507161"/>
        <n v="167.16119774899991"/>
        <n v="2199.4519469573861"/>
        <n v="7479.9199184312856"/>
        <n v="429.49505278548423"/>
        <n v="497.29294153650562"/>
        <n v="25878.552878470327"/>
        <n v="55539.588845120117"/>
        <n v="108865.51882505314"/>
        <n v="14006.544140482367"/>
        <n v="15253.928501759754"/>
        <n v="5730.5596049088745"/>
        <n v="239.91443221349826"/>
        <n v="25182.602019467195"/>
        <n v="59921.177315430592"/>
        <n v="6491.4962384774926"/>
        <n v="384.16017350859676"/>
        <n v="756.41207724488982"/>
        <n v="2935.326603794394"/>
        <n v="4447.0727008080776"/>
        <n v="45799.205334379076"/>
        <n v="74329.890398979551"/>
        <n v="85612.583564920264"/>
        <n v="140447.40068776716"/>
        <n v="53271.711960689376"/>
        <n v="46932.358734510468"/>
        <n v="17201.576204271412"/>
        <n v="12012.143433858209"/>
        <n v="2075.6799472194998"/>
        <n v="23945.608141243276"/>
        <n v="35810.176413139721"/>
        <n v="482.55317142093605"/>
        <n v="3076.8127054002857"/>
        <n v="17284.343482372955"/>
        <n v="21719.080132669449"/>
        <n v="110516.03088334575"/>
        <n v="16083.020628745049"/>
        <n v="216.2204812502236"/>
        <n v="58249.989703224906"/>
        <n v="45.120999219287199"/>
        <n v="45.807780054069795"/>
        <n v="33.207556014804702"/>
        <n v="143.66904795010558"/>
        <n v="75.235824584923279"/>
        <n v="53.440695084749358"/>
        <n v="770.37739582654717"/>
        <n v="2017.0280853443335"/>
        <n v="2431.6412222428771"/>
        <n v="212.65248017301855"/>
        <n v="21.287100311190475"/>
        <n v="3127.0045328518722"/>
        <n v="51.218431569855056"/>
        <n v="55.700589203832806"/>
        <n v="116.50586289290746"/>
        <n v="77.427757036083619"/>
        <n v="1997.0741483382628"/>
        <n v="73.501150796969"/>
        <n v="97.528940795803919"/>
        <n v="60.525995436376689"/>
        <n v="394.00433828273174"/>
        <n v="9485.2918796170397"/>
        <n v="2377.2141792476514"/>
        <n v="42741.242211918237"/>
        <n v="171719.45727253356"/>
        <n v="2450.5695137942384"/>
        <n v="25380.853147744092"/>
        <n v="915.16152477789797"/>
        <n v="2208.4961824445909"/>
        <n v="30.090845241446385"/>
        <n v="86709.396337675018"/>
        <n v="150688.49620622085"/>
        <n v="589.91344711697843"/>
        <n v="1729.9025884655755"/>
        <n v="40283.037713362217"/>
        <n v="36926.482029749386"/>
        <n v="34415.426761786184"/>
        <n v="6189.0255479683456"/>
        <n v="31128.370618433302"/>
        <n v="177211.89094155148"/>
        <n v="10426.254484865856"/>
        <n v="20167.554196039287"/>
        <n v="231351.37664899687"/>
        <n v="265039.32364463527"/>
        <n v="108.10843524887764"/>
        <n v="90.249360124272371"/>
        <n v="211.3044969979594"/>
        <n v="329.82027786569699"/>
        <n v="31.210393216279922"/>
        <n v="42.016679667615591"/>
        <n v="22.029758486810547"/>
        <n v="19.495622394295189"/>
        <n v="92.265455905791541"/>
        <n v="47.770043388981833"/>
      </sharedItems>
    </cacheField>
    <cacheField name="2018 Net Sales" numFmtId="3">
      <sharedItems containsSemiMixedTypes="0" containsString="0" containsNumber="1" minValue="-421.66415466553093" maxValue="12823166.976656148"/>
    </cacheField>
    <cacheField name="2017 Net Sales" numFmtId="3">
      <sharedItems containsSemiMixedTypes="0" containsString="0" containsNumber="1" minValue="1116.3342125450483" maxValue="12021570.185860485"/>
    </cacheField>
    <cacheField name="2018 Net Units" numFmtId="3">
      <sharedItems containsSemiMixedTypes="0" containsString="0" containsNumber="1" minValue="2.3671017709769928" maxValue="184059.37591589187"/>
    </cacheField>
    <cacheField name="2017 Net Units" numFmtId="3">
      <sharedItems containsSemiMixedTypes="0" containsString="0" containsNumber="1" minValue="12.783057797457026" maxValue="174429.42303282651"/>
    </cacheField>
    <cacheField name="2018 Net Margin %" numFmtId="166">
      <sharedItems containsSemiMixedTypes="0" containsString="0" containsNumber="1" minValue="-3.3961191629166434" maxValue="3.2572544127470433"/>
    </cacheField>
    <cacheField name="2017 Net Margin %" numFmtId="166">
      <sharedItems containsSemiMixedTypes="0" containsString="0" containsNumber="1" minValue="-1.0118733713180736" maxValue="1.4327145819795841"/>
    </cacheField>
    <cacheField name="2018 Net Margin $ " numFmtId="165">
      <sharedItems containsSemiMixedTypes="0" containsString="0" containsNumber="1" minValue="-298196.6730595908" maxValue="13013302.677254634"/>
    </cacheField>
    <cacheField name="2017 Net Margin $" numFmtId="165">
      <sharedItems containsSemiMixedTypes="0" containsString="0" containsNumber="1" minValue="-2157320.9860518239" maxValue="6844022.7516081613"/>
    </cacheField>
    <cacheField name="2018 net income/profit" numFmtId="0">
      <sharedItems containsString="0" containsBlank="1" containsNumber="1" minValue="55314.820196086104" maxValue="55314.820196086104"/>
    </cacheField>
    <cacheField name="2018 net income/profit2"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860.064937037037" createdVersion="6" refreshedVersion="6" minRefreshableVersion="3" recordCount="448" xr:uid="{30398C03-2A66-7447-B2FD-31E4AA104677}">
  <cacheSource type="worksheet">
    <worksheetSource ref="A1:F449" sheet="Market Data"/>
  </cacheSource>
  <cacheFields count="6">
    <cacheField name="Product Type" numFmtId="169">
      <sharedItems count="2">
        <s v="Clothing"/>
        <s v="Shoes"/>
      </sharedItems>
    </cacheField>
    <cacheField name="Product Category" numFmtId="0">
      <sharedItems/>
    </cacheField>
    <cacheField name="Product Type2" numFmtId="169">
      <sharedItems/>
    </cacheField>
    <cacheField name="Channel" numFmtId="169">
      <sharedItems count="2">
        <s v="Brick and Mortar"/>
        <s v="Online"/>
      </sharedItems>
    </cacheField>
    <cacheField name="Year" numFmtId="1">
      <sharedItems containsSemiMixedTypes="0" containsString="0" containsNumber="1" containsInteger="1" minValue="2017" maxValue="2023" count="7">
        <n v="2017"/>
        <n v="2018"/>
        <n v="2019"/>
        <n v="2020"/>
        <n v="2021"/>
        <n v="2022"/>
        <n v="2023"/>
      </sharedItems>
    </cacheField>
    <cacheField name="Net Sales" numFmtId="0">
      <sharedItems containsSemiMixedTypes="0" containsString="0" containsNumber="1" minValue="8994515.4322353154" maxValue="31549197122.22683" count="448">
        <n v="95395715.756443441"/>
        <n v="91877021.322804138"/>
        <n v="89922191.081893429"/>
        <n v="87576394.792800546"/>
        <n v="85621564.551889807"/>
        <n v="83275768.262796968"/>
        <n v="80929971.973704085"/>
        <n v="25412793.13183945"/>
        <n v="31668249.90275377"/>
        <n v="36359842.480939515"/>
        <n v="41442401.107307404"/>
        <n v="46133993.685493141"/>
        <n v="51216552.311861038"/>
        <n v="56299110.938228928"/>
        <n v="27663753394.608086"/>
        <n v="26643369048.085651"/>
        <n v="26076488855.573189"/>
        <n v="25396232624.558239"/>
        <n v="24829352432.04578"/>
        <n v="24149096201.03083"/>
        <n v="23468839970.015873"/>
        <n v="7369442502.6619883"/>
        <n v="9183459118.7018642"/>
        <n v="10543971580.731768"/>
        <n v="12017860081.264168"/>
        <n v="13378372543.294073"/>
        <n v="14852261043.826469"/>
        <n v="16326149544.35887"/>
        <n v="14869275538.635878"/>
        <n v="14320818654.014063"/>
        <n v="14016120384.779722"/>
        <n v="13650482461.698509"/>
        <n v="13345784192.464169"/>
        <n v="12980146269.382957"/>
        <n v="12614508346.301746"/>
        <n v="3961077500.0464435"/>
        <n v="4936111961.5963364"/>
        <n v="5667387807.7587557"/>
        <n v="6459603307.7680454"/>
        <n v="7190879153.9304647"/>
        <n v="7983094653.9397545"/>
        <n v="8775310153.9490433"/>
        <n v="5591847182.7316227"/>
        <n v="5385590524.3521767"/>
        <n v="5271003491.9191513"/>
        <n v="5133499052.9995203"/>
        <n v="5018912020.5664949"/>
        <n v="4881407581.6468668"/>
        <n v="4743903142.7272367"/>
        <n v="1489631421.6293254"/>
        <n v="1856309925.4150054"/>
        <n v="2131318803.2542658"/>
        <n v="2429245087.5801306"/>
        <n v="2704253965.4193912"/>
        <n v="3002180249.7452559"/>
        <n v="3300106534.0711207"/>
        <n v="681189150.61454415"/>
        <n v="656063321.28859794"/>
        <n v="642104527.21862781"/>
        <n v="625353974.33466363"/>
        <n v="611395180.26469338"/>
        <n v="594644627.3807292"/>
        <n v="577894074.49676502"/>
        <n v="181464322.90961218"/>
        <n v="226132463.93351674"/>
        <n v="259633569.70144513"/>
        <n v="295926434.28336757"/>
        <n v="329427540.05129594"/>
        <n v="365720404.63321841"/>
        <n v="402013269.21514094"/>
        <n v="16313231954.331352"/>
        <n v="15711514382.245359"/>
        <n v="15377226842.197586"/>
        <n v="14976081794.140257"/>
        <n v="14641794254.09248"/>
        <n v="14240649206.035152"/>
        <n v="13839504157.977825"/>
        <n v="4345738020.6210566"/>
        <n v="5415458148.7739325"/>
        <n v="6217748244.8885889"/>
        <n v="7086895849.0127993"/>
        <n v="7889185945.1274567"/>
        <n v="8758333549.251667"/>
        <n v="9627481153.3758774"/>
        <n v="1251972523.0317831"/>
        <n v="1205793208.6576598"/>
        <n v="1180138034.0053692"/>
        <n v="1149351824.4226208"/>
        <n v="1123696649.77033"/>
        <n v="1092910440.1875811"/>
        <n v="1062124230.6048323"/>
        <n v="333517270.47977829"/>
        <n v="415613829.36710829"/>
        <n v="477186248.53260583"/>
        <n v="543889702.6285615"/>
        <n v="605462121.79405904"/>
        <n v="672165575.89001465"/>
        <n v="738869029.98597026"/>
        <n v="128160107.41398308"/>
        <n v="123432890.33723781"/>
        <n v="120806658.62793486"/>
        <n v="117655180.57677136"/>
        <n v="115028948.86746843"/>
        <n v="111877470.81630488"/>
        <n v="108725992.76514138"/>
        <n v="34141012.220938116"/>
        <n v="42544953.69070749"/>
        <n v="48847909.793034539"/>
        <n v="55676112.237222165"/>
        <n v="61979068.339549199"/>
        <n v="68807270.783736825"/>
        <n v="75635473.227924436"/>
        <n v="1878690047.3741021"/>
        <n v="1809394103.0037458"/>
        <n v="1770896356.1313257"/>
        <n v="1724699059.8844221"/>
        <n v="1686201313.0120013"/>
        <n v="1640004016.7650974"/>
        <n v="1593806720.5181932"/>
        <n v="500470709.34146166"/>
        <n v="623663499.33320606"/>
        <n v="716058091.82701433"/>
        <n v="816152233.69530666"/>
        <n v="908546826.18911493"/>
        <n v="1008640968.0574075"/>
        <n v="1108735109.9256997"/>
        <n v="21213194645.916203"/>
        <n v="20430740745.04224"/>
        <n v="19996044133.445595"/>
        <n v="19474408199.529629"/>
        <n v="19039711587.93298"/>
        <n v="18518075654.01701"/>
        <n v="17996439720.101036"/>
        <n v="5651055950.7563648"/>
        <n v="7042085107.8656244"/>
        <n v="8085356975.6975679"/>
        <n v="9215568165.8488407"/>
        <n v="10258840033.680786"/>
        <n v="11389051223.832056"/>
        <n v="12519262413.98333"/>
        <n v="31549197122.22683"/>
        <n v="30385497228.374195"/>
        <n v="29738997287.344955"/>
        <n v="28963197358.109871"/>
        <n v="28316697417.080631"/>
        <n v="27540897487.845551"/>
        <n v="26765097558.610458"/>
        <n v="8404499233.3800983"/>
        <n v="10473299044.673658"/>
        <n v="12024898903.143829"/>
        <n v="13705798749.819851"/>
        <n v="15257398608.290022"/>
        <n v="16938298454.96604"/>
        <n v="18619198301.642059"/>
        <n v="13527107049.74859"/>
        <n v="13028156379.880814"/>
        <n v="12750961563.287605"/>
        <n v="12418327783.375757"/>
        <n v="12141132966.782549"/>
        <n v="11808499186.870695"/>
        <n v="11475865406.958845"/>
        <n v="3603532615.7117143"/>
        <n v="4490556028.8099833"/>
        <n v="5155823588.6336851"/>
        <n v="5876530111.7760267"/>
        <n v="6541797671.5997286"/>
        <n v="7262504194.7420731"/>
        <n v="7983210717.8844147"/>
        <n v="2244970756.9228849"/>
        <n v="2162164458.5117965"/>
        <n v="2116160959.3945231"/>
        <n v="2060956760.4537961"/>
        <n v="2014953261.3365245"/>
        <n v="1959749062.3957975"/>
        <n v="1904544863.455071"/>
        <n v="598045488.52453911"/>
        <n v="745256685.69981027"/>
        <n v="855665083.58126378"/>
        <n v="975274181.28617144"/>
        <n v="1085682579.167625"/>
        <n v="1205291676.8725328"/>
        <n v="1324900774.5774405"/>
        <n v="2814211017.9936061"/>
        <n v="2710408152.5758085"/>
        <n v="2652739894.0103655"/>
        <n v="2583537983.7318349"/>
        <n v="2525869725.1663914"/>
        <n v="2456667814.8878608"/>
        <n v="2387465904.6093287"/>
        <n v="749687361.35075557"/>
        <n v="934225788.76017225"/>
        <n v="1072629609.3172348"/>
        <n v="1222567081.5873861"/>
        <n v="1360970902.1444488"/>
        <n v="1510908374.4145997"/>
        <n v="1660845846.6847508"/>
        <n v="10249630184.717461"/>
        <n v="9871570054.9532928"/>
        <n v="9661536649.5287533"/>
        <n v="9409496563.0193062"/>
        <n v="9199463157.5947685"/>
        <n v="8947423071.0853214"/>
        <n v="8695382984.5758781"/>
        <n v="2730434270.5189958"/>
        <n v="3402541167.8775177"/>
        <n v="3906621340.8964095"/>
        <n v="4452708195.0002089"/>
        <n v="4956788368.0190992"/>
        <n v="5502875222.1228991"/>
        <n v="6048962076.2266979"/>
        <n v="196038130.84160334"/>
        <n v="188807216.17941305"/>
        <n v="184790041.36708513"/>
        <n v="179969431.59229159"/>
        <n v="175952256.77996364"/>
        <n v="171131647.00517014"/>
        <n v="166311037.2303766"/>
        <n v="52223272.560263187"/>
        <n v="65078231.959712587"/>
        <n v="74719451.509299636"/>
        <n v="85164106.021352261"/>
        <n v="94805325.570939302"/>
        <n v="105249980.08299194"/>
        <n v="115694634.5950446"/>
        <n v="4794456141.8759604"/>
        <n v="4617611448.1182394"/>
        <n v="4519364396.0306177"/>
        <n v="4401467933.5254707"/>
        <n v="4303220881.437849"/>
        <n v="4185324418.9327021"/>
        <n v="4067427956.427556"/>
        <n v="1277211677.1390874"/>
        <n v="1591602243.8194785"/>
        <n v="1827395168.8297713"/>
        <n v="2082837504.2575891"/>
        <n v="2318630429.2678819"/>
        <n v="2574072764.6956997"/>
        <n v="2829515100.1235175"/>
        <n v="14195518709.781237"/>
        <n v="13671913511.469629"/>
        <n v="13381021734.629848"/>
        <n v="13031951602.422115"/>
        <n v="12741059825.582336"/>
        <n v="12391989693.374599"/>
        <n v="12042919561.166866"/>
        <n v="3781593098.9171319"/>
        <n v="4712446784.8044262"/>
        <n v="5410587049.2198954"/>
        <n v="6166905669.0033226"/>
        <n v="6865045933.4187927"/>
        <n v="7621364553.20222"/>
        <n v="8377683172.9856472"/>
        <n v="2415931122.9982204"/>
        <n v="2326818909.4450078"/>
        <n v="2277312124.1376672"/>
        <n v="2217903981.7688584"/>
        <n v="2168397196.4615183"/>
        <n v="2108989054.0927091"/>
        <n v="2049580911.7239003"/>
        <n v="643588208.99542761"/>
        <n v="802009921.9789176"/>
        <n v="920826206.71653485"/>
        <n v="1049543848.5156202"/>
        <n v="1168360133.253238"/>
        <n v="1297077775.0523231"/>
        <n v="1425795416.851409"/>
        <n v="7934442118.4608517"/>
        <n v="7641778269.8291016"/>
        <n v="7479187242.8114595"/>
        <n v="7284078010.3902922"/>
        <n v="7121486983.3726511"/>
        <n v="6926377750.9514828"/>
        <n v="6731268518.5303125"/>
        <n v="2113683351.2293253"/>
        <n v="2633974637.6857753"/>
        <n v="3024193102.5281119"/>
        <n v="3446929772.7739773"/>
        <n v="3837148237.6163144"/>
        <n v="4259884907.8621788"/>
        <n v="4682621578.1080446"/>
        <n v="309328011.40555388"/>
        <n v="303126423.09591728"/>
        <n v="291356930.5809803"/>
        <n v="282277464.65915745"/>
        <n v="272108462.82671571"/>
        <n v="263291988.33159393"/>
        <n v="253411024.72839615"/>
        <n v="81402108.264619485"/>
        <n v="87018853.734878227"/>
        <n v="92501041.520175546"/>
        <n v="97866101.92834574"/>
        <n v="102857273.12669137"/>
        <n v="107588707.69051918"/>
        <n v="111999844.70583047"/>
        <n v="7761318237.5902967"/>
        <n v="7605714804.7459803"/>
        <n v="7310407643.6250343"/>
        <n v="7082595671.0641842"/>
        <n v="6827446261.7960329"/>
        <n v="6606232980.8541889"/>
        <n v="6358310710.0258961"/>
        <n v="2042452167.786921"/>
        <n v="2183381367.3642187"/>
        <n v="2320934393.5081644"/>
        <n v="2455548588.3316379"/>
        <n v="2580781566.3365512"/>
        <n v="2699497518.3880324"/>
        <n v="2810176916.6419415"/>
        <n v="790529639.61576366"/>
        <n v="774680640.52516818"/>
        <n v="744602107.92148793"/>
        <n v="721398302.71009409"/>
        <n v="695410040.87333298"/>
        <n v="672878345.88185537"/>
        <n v="647626204.76214504"/>
        <n v="208034115.68835902"/>
        <n v="222388469.67085579"/>
        <n v="236398943.26011971"/>
        <n v="250110081.96920666"/>
        <n v="262865696.14963618"/>
        <n v="274957518.17251945"/>
        <n v="286230776.4175927"/>
        <n v="34179158.642494179"/>
        <n v="33493914.943718366"/>
        <n v="32193446.389377628"/>
        <n v="31190211.97578216"/>
        <n v="30066589.432555221"/>
        <n v="29092414.222663891"/>
        <n v="28000618.426351007"/>
        <n v="8994515.4322353154"/>
        <n v="9615136.997059552"/>
        <n v="10220890.627874304"/>
        <n v="10813702.284291014"/>
        <n v="11365201.100789854"/>
        <n v="11888000.351426188"/>
        <n v="12375408.365834661"/>
        <n v="1415273124.8324447"/>
        <n v="1386898904.1273026"/>
        <n v="1333049767.1751754"/>
        <n v="1291508349.5434542"/>
        <n v="1244981961.7959259"/>
        <n v="1204643812.8128474"/>
        <n v="1159435290.7281182"/>
        <n v="372440296.00853825"/>
        <n v="398138676.43312734"/>
        <n v="423221413.04841435"/>
        <n v="447768255.00522238"/>
        <n v="470604436.01048869"/>
        <n v="492252240.06697118"/>
        <n v="512434581.90971696"/>
        <n v="3652361870.1625733"/>
        <n v="3579137190.077373"/>
        <n v="3440169996.3292422"/>
        <n v="3332965042.6503825"/>
        <n v="3212895494.5300584"/>
        <n v="3108795787.7853432"/>
        <n v="2992127224.4024158"/>
        <n v="961147860.56909871"/>
        <n v="1027467062.9483665"/>
        <n v="1092197487.9141135"/>
        <n v="1155544942.2131321"/>
        <n v="1214477734.2660017"/>
        <n v="1270343710.0422378"/>
        <n v="1322427802.1539695"/>
        <n v="92469525.108381808"/>
        <n v="90615642.159650251"/>
        <n v="87097307.758967757"/>
        <n v="84383121.293235913"/>
        <n v="81343232.451616228"/>
        <n v="78707663.800753862"/>
        <n v="75753880.184943587"/>
        <n v="24334085.554837335"/>
        <n v="26013137.45812111"/>
        <n v="27651965.117982738"/>
        <n v="29255779.094825737"/>
        <n v="30747823.828661848"/>
        <n v="32162223.724780295"/>
        <n v="33480874.897496283"/>
        <n v="1901740839.9534638"/>
        <n v="1863613630.8868673"/>
        <n v="1791255086.7011073"/>
        <n v="1735434758.4028783"/>
        <n v="1672915990.7088614"/>
        <n v="1618712527.0923738"/>
        <n v="1557964611.1926453"/>
        <n v="500458115.77722758"/>
        <n v="534989725.76585627"/>
        <n v="568694078.48910522"/>
        <n v="601678335.04147339"/>
        <n v="632363930.12858844"/>
        <n v="661452670.91450357"/>
        <n v="688572230.42199814"/>
        <n v="1322972957.2186122"/>
        <n v="1296449224.0844162"/>
        <n v="1246111977.720284"/>
        <n v="1207279775.5347176"/>
        <n v="1163787709.0868831"/>
        <n v="1126080301.7232435"/>
        <n v="1083820153.4137094"/>
        <n v="348150778.21542442"/>
        <n v="372173181.91228867"/>
        <n v="395620092.37276286"/>
        <n v="418566057.7303831"/>
        <n v="439912926.67463261"/>
        <n v="460148921.30166572"/>
        <n v="479015027.07503396"/>
        <n v="4465427463.4957056"/>
        <n v="4375901970.3814144"/>
        <n v="4205998782.9241958"/>
        <n v="4074928543.6110625"/>
        <n v="3928129875.5803537"/>
        <n v="3800856153.5438757"/>
        <n v="3658215575.8637896"/>
        <n v="1175112490.3936074"/>
        <n v="1256195252.2307663"/>
        <n v="1335335553.1213045"/>
        <n v="1412785015.2023401"/>
        <n v="1484837050.9776595"/>
        <n v="1553139555.3226318"/>
        <n v="1616818277.0908597"/>
        <n v="850301979.63311934"/>
        <n v="833254629.82282364"/>
        <n v="800901844.37913072"/>
        <n v="775943587.8919239"/>
        <n v="747990340.62625217"/>
        <n v="723755012.94764006"/>
        <n v="696593544.85328627"/>
        <n v="223763678.85082099"/>
        <n v="239203372.69152763"/>
        <n v="254273185.17109385"/>
        <n v="269021029.9110173"/>
        <n v="282741102.43647915"/>
        <n v="295747193.14855719"/>
        <n v="307872828.06764799"/>
        <n v="13767399254.757452"/>
        <n v="13491382408.160057"/>
        <n v="12967552374.977016"/>
        <n v="12563448550.697697"/>
        <n v="12110852267.504864"/>
        <n v="11718453519.515013"/>
        <n v="11278677081.782068"/>
        <n v="3622999803.8835416"/>
        <n v="3872986790.3515058"/>
        <n v="4116984958.1436505"/>
        <n v="4355770085.7159824"/>
        <n v="4577914360.0874977"/>
        <n v="4788498420.6515226"/>
        <n v="4984826855.8982344"/>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6">
  <r>
    <s v="Belts"/>
    <x v="0"/>
    <s v="Mens"/>
    <x v="0"/>
    <x v="0"/>
    <x v="0"/>
    <x v="0"/>
    <n v="131985.97880093337"/>
    <n v="133933.68144278822"/>
    <n v="2403.8785243665079"/>
    <n v="2396.0529819759331"/>
    <n v="0.41909618505397583"/>
    <n v="0.45647200567155588"/>
    <n v="55314.820196086104"/>
    <n v="61136.976195164782"/>
    <n v="55314.820196086104"/>
    <m/>
  </r>
  <r>
    <s v="Belts"/>
    <x v="0"/>
    <s v="Womens"/>
    <x v="1"/>
    <x v="1"/>
    <x v="1"/>
    <x v="1"/>
    <n v="45652.347464840539"/>
    <n v="50058.063438084464"/>
    <n v="831.47239316356752"/>
    <n v="895.53106343901732"/>
    <n v="0.41255998440491237"/>
    <n v="0.42622984005807635"/>
    <n v="18834.331758142253"/>
    <n v="21336.24037283178"/>
    <m/>
    <m/>
  </r>
  <r>
    <s v="Cufflinks"/>
    <x v="0"/>
    <s v="Mens"/>
    <x v="2"/>
    <x v="2"/>
    <x v="2"/>
    <x v="2"/>
    <n v="3666.9808067597378"/>
    <n v="4182.2140276337514"/>
    <n v="38.481173646187116"/>
    <n v="47.978543751700407"/>
    <n v="0.23649942070132521"/>
    <n v="0.41871307838929794"/>
    <n v="867.2388365215561"/>
    <n v="1751.1477099934325"/>
    <m/>
    <m/>
  </r>
  <r>
    <s v="Cufflinks"/>
    <x v="0"/>
    <s v="Womens"/>
    <x v="3"/>
    <x v="3"/>
    <x v="3"/>
    <x v="3"/>
    <n v="2169.9491063856649"/>
    <n v="1905.0067781334476"/>
    <n v="22.771373172252993"/>
    <n v="21.854321765467898"/>
    <n v="0.40441641895261854"/>
    <n v="0.3673840000000001"/>
    <n v="877.56304691392529"/>
    <n v="699.8690101777787"/>
    <m/>
    <m/>
  </r>
  <r>
    <s v="Gloves"/>
    <x v="0"/>
    <s v="Mens"/>
    <x v="4"/>
    <x v="4"/>
    <x v="4"/>
    <x v="4"/>
    <n v="27922.790309079162"/>
    <n v="28480.676078886852"/>
    <n v="666.40666811028143"/>
    <n v="699.85174608955731"/>
    <n v="0.24448782513661207"/>
    <n v="0.34906033333242537"/>
    <n v="6826.7822744124323"/>
    <n v="9941.4742856290777"/>
    <m/>
    <m/>
  </r>
  <r>
    <s v="Gloves"/>
    <x v="0"/>
    <s v="Womens"/>
    <x v="5"/>
    <x v="5"/>
    <x v="5"/>
    <x v="5"/>
    <n v="45194.596357445298"/>
    <n v="48520.872704875743"/>
    <n v="1078.6164291525424"/>
    <n v="1192.2967485125666"/>
    <n v="0.47075434042647341"/>
    <n v="0.45730434042647339"/>
    <n v="21275.552399089858"/>
    <n v="22188.805689220077"/>
    <m/>
    <m/>
  </r>
  <r>
    <s v="Gloves"/>
    <x v="0"/>
    <s v="Mens"/>
    <x v="4"/>
    <x v="4"/>
    <x v="4"/>
    <x v="4"/>
    <n v="27922.790309079162"/>
    <n v="28480.676078886852"/>
    <n v="666.40666811028143"/>
    <n v="699.85174608955731"/>
    <n v="0.47759778298114591"/>
    <n v="0.53070256654068215"/>
    <n v="13335.862746263634"/>
    <n v="15114.767891879064"/>
    <m/>
    <m/>
  </r>
  <r>
    <s v="Gloves"/>
    <x v="0"/>
    <s v="Womens"/>
    <x v="5"/>
    <x v="5"/>
    <x v="5"/>
    <x v="5"/>
    <n v="45194.596357445298"/>
    <n v="48520.872704875743"/>
    <n v="1078.6164291525424"/>
    <n v="1192.2967485125666"/>
    <n v="0.4976990868184788"/>
    <n v="0.50319650173285746"/>
    <n v="22493.309336230272"/>
    <n v="24415.533406118764"/>
    <m/>
    <m/>
  </r>
  <r>
    <s v="Gloves"/>
    <x v="0"/>
    <s v="Mens"/>
    <x v="4"/>
    <x v="4"/>
    <x v="4"/>
    <x v="4"/>
    <n v="27922.790309079162"/>
    <n v="28480.676078886852"/>
    <n v="666.40666811028143"/>
    <n v="699.85174608955731"/>
    <n v="0.41803514749207837"/>
    <n v="0.41804475773849759"/>
    <n v="11672.707765246285"/>
    <n v="11906.197331626878"/>
    <m/>
    <m/>
  </r>
  <r>
    <s v="Gloves"/>
    <x v="0"/>
    <s v="Womens"/>
    <x v="5"/>
    <x v="5"/>
    <x v="5"/>
    <x v="5"/>
    <n v="45194.596357445298"/>
    <n v="48520.872704875743"/>
    <n v="1078.6164291525424"/>
    <n v="1192.2967485125666"/>
    <n v="0.41466566129623972"/>
    <n v="0.41917217639946541"/>
    <n v="18740.647185576679"/>
    <n v="20338.599812504181"/>
    <m/>
    <m/>
  </r>
  <r>
    <s v="Gloves"/>
    <x v="0"/>
    <s v="Mens"/>
    <x v="4"/>
    <x v="4"/>
    <x v="4"/>
    <x v="4"/>
    <n v="27922.790309079162"/>
    <n v="28480.676078886852"/>
    <n v="666.40666811028143"/>
    <n v="699.85174608955731"/>
    <n v="0.44848015620484388"/>
    <n v="0.44594356031419408"/>
    <n v="12522.817359490924"/>
    <n v="12700.774090774103"/>
    <m/>
    <m/>
  </r>
  <r>
    <s v="Gloves"/>
    <x v="0"/>
    <s v="Womens"/>
    <x v="5"/>
    <x v="5"/>
    <x v="5"/>
    <x v="5"/>
    <n v="45194.596357445298"/>
    <n v="48520.872704875743"/>
    <n v="1078.6164291525424"/>
    <n v="1192.2967485125666"/>
    <n v="0.37682248082148623"/>
    <n v="0.43197895941705489"/>
    <n v="17030.339919138241"/>
    <n v="20959.996101059605"/>
    <m/>
    <m/>
  </r>
  <r>
    <s v="Gloves"/>
    <x v="0"/>
    <s v="Mens"/>
    <x v="4"/>
    <x v="4"/>
    <x v="4"/>
    <x v="4"/>
    <n v="27922.790309079162"/>
    <n v="28480.676078886852"/>
    <n v="666.40666811028143"/>
    <n v="699.85174608955731"/>
    <n v="0.41713173613807919"/>
    <n v="0.44818956402154636"/>
    <n v="11647.481999445723"/>
    <n v="12764.741794835183"/>
    <m/>
    <m/>
  </r>
  <r>
    <s v="Gloves"/>
    <x v="0"/>
    <s v="Womens"/>
    <x v="5"/>
    <x v="5"/>
    <x v="5"/>
    <x v="5"/>
    <n v="45194.596357445298"/>
    <n v="48520.872704875743"/>
    <n v="1078.6164291525424"/>
    <n v="1192.2967485125666"/>
    <n v="0.42739459840349669"/>
    <n v="0.44638622192592647"/>
    <n v="19315.926360198468"/>
    <n v="21659.049051278293"/>
    <m/>
    <m/>
  </r>
  <r>
    <s v="Gloves"/>
    <x v="0"/>
    <s v="Mens"/>
    <x v="4"/>
    <x v="4"/>
    <x v="4"/>
    <x v="4"/>
    <n v="27922.790309079162"/>
    <n v="28480.676078886852"/>
    <n v="666.40666811028143"/>
    <n v="699.85174608955731"/>
    <n v="0.27974311467306856"/>
    <n v="0.37017874466724199"/>
    <n v="7811.2083314247793"/>
    <n v="10542.940918156683"/>
    <m/>
    <m/>
  </r>
  <r>
    <s v="Gloves"/>
    <x v="0"/>
    <s v="Womens"/>
    <x v="5"/>
    <x v="5"/>
    <x v="5"/>
    <x v="5"/>
    <n v="45194.596357445298"/>
    <n v="48520.872704875743"/>
    <n v="1078.6164291525424"/>
    <n v="1192.2967485125666"/>
    <n v="0.40557588761927332"/>
    <n v="0.37458001560402787"/>
    <n v="18329.838533265654"/>
    <n v="18174.949254913405"/>
    <m/>
    <m/>
  </r>
  <r>
    <s v="Gloves"/>
    <x v="0"/>
    <s v="Mens"/>
    <x v="4"/>
    <x v="4"/>
    <x v="4"/>
    <x v="4"/>
    <n v="27922.790309079162"/>
    <n v="28480.676078886852"/>
    <n v="666.40666811028143"/>
    <n v="699.85174608955731"/>
    <n v="0.44250581951844714"/>
    <n v="0.37210033008862425"/>
    <n v="12355.997208960829"/>
    <n v="10597.668970100982"/>
    <m/>
    <m/>
  </r>
  <r>
    <s v="Hair Accessories"/>
    <x v="0"/>
    <s v="Womens"/>
    <x v="6"/>
    <x v="6"/>
    <x v="6"/>
    <x v="6"/>
    <n v="4512.6312967578133"/>
    <n v="5399.8128097897006"/>
    <n v="289.24675160070581"/>
    <n v="356.04231110967089"/>
    <n v="0.40430277609757259"/>
    <n v="0.42691333751098892"/>
    <n v="1824.4693607839729"/>
    <n v="2305.2521085619119"/>
    <m/>
    <m/>
  </r>
  <r>
    <s v="Hair Accessories"/>
    <x v="0"/>
    <s v="Mens"/>
    <x v="7"/>
    <x v="7"/>
    <x v="7"/>
    <x v="7"/>
    <n v="1880.0271363978914"/>
    <n v="1868.6031177006344"/>
    <n v="120.50435906761643"/>
    <n v="123.20830295574281"/>
    <n v="0.10413098795180725"/>
    <n v="0.20632305191873593"/>
    <n v="195.76908308931951"/>
    <n v="385.53589806885981"/>
    <m/>
    <m/>
  </r>
  <r>
    <s v="Hair Accessories"/>
    <x v="0"/>
    <s v="Womens"/>
    <x v="6"/>
    <x v="6"/>
    <x v="6"/>
    <x v="6"/>
    <n v="4512.6312967578133"/>
    <n v="5399.8128097897006"/>
    <n v="289.24675160070581"/>
    <n v="356.04231110967089"/>
    <n v="0.42285622363874353"/>
    <n v="0.36046159058513311"/>
    <n v="1908.194228821015"/>
    <n v="1946.4251142787723"/>
    <m/>
    <m/>
  </r>
  <r>
    <s v="Hair Accessories"/>
    <x v="0"/>
    <s v="Mens"/>
    <x v="7"/>
    <x v="7"/>
    <x v="7"/>
    <x v="7"/>
    <n v="1880.0271363978914"/>
    <n v="1868.6031177006344"/>
    <n v="120.50435906761643"/>
    <n v="123.20830295574281"/>
    <n v="5.5184635304795046E-2"/>
    <n v="0.25476944491925052"/>
    <n v="103.7486118852358"/>
    <n v="476.06297907097155"/>
    <m/>
    <m/>
  </r>
  <r>
    <s v="Hair Accessories"/>
    <x v="0"/>
    <s v="Womens"/>
    <x v="6"/>
    <x v="6"/>
    <x v="6"/>
    <x v="6"/>
    <n v="4512.6312967578133"/>
    <n v="5399.8128097897006"/>
    <n v="289.24675160070581"/>
    <n v="356.04231110967089"/>
    <n v="0.32363251751035393"/>
    <n v="0.35384592106011376"/>
    <n v="1460.4342271657442"/>
    <n v="1910.7017372322375"/>
    <m/>
    <m/>
  </r>
  <r>
    <s v="Hats"/>
    <x v="0"/>
    <s v="Mens"/>
    <x v="8"/>
    <x v="8"/>
    <x v="8"/>
    <x v="8"/>
    <n v="59529.205463747581"/>
    <n v="53178.846456286468"/>
    <n v="1860.0612903382575"/>
    <n v="1893.4209254890598"/>
    <n v="0.42701911137162962"/>
    <n v="0.40670820876773017"/>
    <n v="25420.108417788651"/>
    <n v="21628.273386570425"/>
    <m/>
    <m/>
  </r>
  <r>
    <s v="Hats"/>
    <x v="0"/>
    <s v="Womens"/>
    <x v="9"/>
    <x v="9"/>
    <x v="9"/>
    <x v="9"/>
    <n v="107729.11701865376"/>
    <n v="97685.64680682063"/>
    <n v="3366.1252295858112"/>
    <n v="3478.0755903760851"/>
    <n v="0.40898902835914963"/>
    <n v="0.4469078095238096"/>
    <n v="44060.026895448333"/>
    <n v="43656.478436352736"/>
    <m/>
    <m/>
  </r>
  <r>
    <s v="Hats"/>
    <x v="0"/>
    <s v="Mens"/>
    <x v="8"/>
    <x v="8"/>
    <x v="8"/>
    <x v="8"/>
    <n v="59529.205463747581"/>
    <n v="53178.846456286468"/>
    <n v="1860.0612903382575"/>
    <n v="1893.4209254890598"/>
    <n v="0.37296172533877431"/>
    <n v="0.39338281605054903"/>
    <n v="22202.115177805688"/>
    <n v="20919.64437329373"/>
    <m/>
    <m/>
  </r>
  <r>
    <s v="Hats"/>
    <x v="0"/>
    <s v="Womens"/>
    <x v="9"/>
    <x v="9"/>
    <x v="9"/>
    <x v="9"/>
    <n v="107729.11701865376"/>
    <n v="97685.64680682063"/>
    <n v="3366.1252295858112"/>
    <n v="3478.0755903760851"/>
    <n v="0.51044203053106851"/>
    <n v="0.52382254678028994"/>
    <n v="54989.469238320715"/>
    <n v="51169.944294228684"/>
    <m/>
    <m/>
  </r>
  <r>
    <s v="Hats"/>
    <x v="0"/>
    <s v="Mens"/>
    <x v="8"/>
    <x v="8"/>
    <x v="8"/>
    <x v="8"/>
    <n v="59529.205463747581"/>
    <n v="53178.846456286468"/>
    <n v="1860.0612903382575"/>
    <n v="1893.4209254890598"/>
    <n v="0.52598336487792918"/>
    <n v="0.51584421994031859"/>
    <n v="31311.371798331558"/>
    <n v="27432.00056756907"/>
    <m/>
    <m/>
  </r>
  <r>
    <s v="Hats"/>
    <x v="0"/>
    <s v="Womens"/>
    <x v="9"/>
    <x v="9"/>
    <x v="9"/>
    <x v="9"/>
    <n v="107729.11701865376"/>
    <n v="97685.64680682063"/>
    <n v="3366.1252295858112"/>
    <n v="3478.0755903760851"/>
    <n v="0.55076563970448689"/>
    <n v="0.56940291556044587"/>
    <n v="59333.496049578367"/>
    <n v="55622.492100211624"/>
    <m/>
    <m/>
  </r>
  <r>
    <s v="Hats"/>
    <x v="0"/>
    <s v="Mens"/>
    <x v="8"/>
    <x v="8"/>
    <x v="8"/>
    <x v="8"/>
    <n v="59529.205463747581"/>
    <n v="53178.846456286468"/>
    <n v="1860.0612903382575"/>
    <n v="1893.4209254890598"/>
    <n v="0.52525078710090423"/>
    <n v="0.5002087583439413"/>
    <n v="31267.762025324864"/>
    <n v="26600.524756062157"/>
    <m/>
    <m/>
  </r>
  <r>
    <s v="Hats"/>
    <x v="0"/>
    <s v="Womens"/>
    <x v="9"/>
    <x v="9"/>
    <x v="9"/>
    <x v="9"/>
    <n v="107729.11701865376"/>
    <n v="97685.64680682063"/>
    <n v="3366.1252295858112"/>
    <n v="3478.0755903760851"/>
    <n v="0.45352508466082397"/>
    <n v="0.49674266432235592"/>
    <n v="48857.856916320758"/>
    <n v="48524.628460872722"/>
    <m/>
    <m/>
  </r>
  <r>
    <s v="Hats"/>
    <x v="0"/>
    <s v="Womens"/>
    <x v="9"/>
    <x v="9"/>
    <x v="9"/>
    <x v="9"/>
    <n v="107729.11701865376"/>
    <n v="97685.64680682063"/>
    <n v="3366.1252295858112"/>
    <n v="3478.0755903760851"/>
    <n v="0.47589889489908677"/>
    <n v="0.45084188330227332"/>
    <n v="51268.167737631724"/>
    <n v="44040.780977987713"/>
    <m/>
    <m/>
  </r>
  <r>
    <s v="Hats"/>
    <x v="0"/>
    <s v="Mens"/>
    <x v="8"/>
    <x v="8"/>
    <x v="8"/>
    <x v="8"/>
    <n v="59529.205463747581"/>
    <n v="53178.846456286468"/>
    <n v="1860.0612903382575"/>
    <n v="1893.4209254890598"/>
    <n v="0.1602002515444711"/>
    <n v="0.35376227022988682"/>
    <n v="9536.5936895348659"/>
    <n v="18812.669450582474"/>
    <m/>
    <m/>
  </r>
  <r>
    <s v="Hats"/>
    <x v="0"/>
    <s v="Womens"/>
    <x v="9"/>
    <x v="9"/>
    <x v="9"/>
    <x v="9"/>
    <n v="107729.11701865376"/>
    <n v="97685.64680682063"/>
    <n v="3366.1252295858112"/>
    <n v="3478.0755903760851"/>
    <n v="0.49295432830397673"/>
    <n v="0.50073426096256224"/>
    <n v="53105.534518710978"/>
    <n v="48914.550160463208"/>
    <m/>
    <m/>
  </r>
  <r>
    <s v="Hats"/>
    <x v="0"/>
    <s v="Mens"/>
    <x v="8"/>
    <x v="8"/>
    <x v="8"/>
    <x v="8"/>
    <n v="59529.205463747581"/>
    <n v="53178.846456286468"/>
    <n v="1860.0612903382575"/>
    <n v="1893.4209254890598"/>
    <n v="0.45247520424056986"/>
    <n v="0.47686041154323122"/>
    <n v="26935.489400488033"/>
    <n v="25358.886606539068"/>
    <m/>
    <m/>
  </r>
  <r>
    <s v="Hats"/>
    <x v="0"/>
    <s v="Womens"/>
    <x v="9"/>
    <x v="9"/>
    <x v="9"/>
    <x v="9"/>
    <n v="107729.11701865376"/>
    <n v="97685.64680682063"/>
    <n v="3366.1252295858112"/>
    <n v="3478.0755903760851"/>
    <n v="0.48691742465631932"/>
    <n v="0.48312618754587405"/>
    <n v="52455.184219222152"/>
    <n v="47194.494119732037"/>
    <m/>
    <m/>
  </r>
  <r>
    <s v="Hats"/>
    <x v="0"/>
    <s v="Mens"/>
    <x v="8"/>
    <x v="8"/>
    <x v="8"/>
    <x v="8"/>
    <n v="59529.205463747581"/>
    <n v="53178.846456286468"/>
    <n v="1860.0612903382575"/>
    <n v="1893.4209254890598"/>
    <n v="0.4388717711556715"/>
    <n v="0.4401645091973399"/>
    <n v="26125.687837364778"/>
    <n v="23407.440850112031"/>
    <m/>
    <m/>
  </r>
  <r>
    <s v="Hats"/>
    <x v="0"/>
    <s v="Womens"/>
    <x v="9"/>
    <x v="9"/>
    <x v="9"/>
    <x v="9"/>
    <n v="107729.11701865376"/>
    <n v="97685.64680682063"/>
    <n v="3366.1252295858112"/>
    <n v="3478.0755903760851"/>
    <n v="0.49569201354233811"/>
    <n v="0.4463370225403856"/>
    <n v="53400.462932114649"/>
    <n v="43600.720740688048"/>
    <m/>
    <m/>
  </r>
  <r>
    <s v="Hats"/>
    <x v="0"/>
    <s v="Mens"/>
    <x v="8"/>
    <x v="8"/>
    <x v="8"/>
    <x v="8"/>
    <n v="59529.205463747581"/>
    <n v="53178.846456286468"/>
    <n v="1860.0612903382575"/>
    <n v="1893.4209254890598"/>
    <n v="0.53510165823289035"/>
    <n v="0.58467459929562293"/>
    <n v="31854.176556937768"/>
    <n v="31092.320742832748"/>
    <m/>
    <m/>
  </r>
  <r>
    <s v="Hats"/>
    <x v="0"/>
    <s v="Womens"/>
    <x v="9"/>
    <x v="9"/>
    <x v="9"/>
    <x v="9"/>
    <n v="107729.11701865376"/>
    <n v="97685.64680682063"/>
    <n v="3366.1252295858112"/>
    <n v="3478.0755903760851"/>
    <n v="0.10654177018269118"/>
    <n v="0.12229225314967973"/>
    <n v="11477.650827385654"/>
    <n v="11946.197848389911"/>
    <m/>
    <m/>
  </r>
  <r>
    <s v="Hats"/>
    <x v="0"/>
    <s v="Mens"/>
    <x v="8"/>
    <x v="8"/>
    <x v="8"/>
    <x v="8"/>
    <n v="59529.205463747581"/>
    <n v="53178.846456286468"/>
    <n v="1860.0612903382575"/>
    <n v="1893.4209254890598"/>
    <n v="3.1528341784102298E-2"/>
    <n v="8.2639379712189154E-2"/>
    <n v="1876.8571359970838"/>
    <n v="4394.6668849572625"/>
    <m/>
    <m/>
  </r>
  <r>
    <s v="Hats"/>
    <x v="0"/>
    <s v="Womens"/>
    <x v="9"/>
    <x v="9"/>
    <x v="9"/>
    <x v="9"/>
    <n v="107729.11701865376"/>
    <n v="97685.64680682063"/>
    <n v="3366.1252295858112"/>
    <n v="3478.0755903760851"/>
    <n v="5.9706118076172876E-2"/>
    <n v="6.0407783417935734E-2"/>
    <n v="6432.0873809575869"/>
    <n v="5900.973395347386"/>
    <m/>
    <m/>
  </r>
  <r>
    <s v="Hats"/>
    <x v="0"/>
    <s v="Womens"/>
    <x v="9"/>
    <x v="9"/>
    <x v="9"/>
    <x v="9"/>
    <n v="107729.11701865376"/>
    <n v="97685.64680682063"/>
    <n v="3366.1252295858112"/>
    <n v="3478.0755903760851"/>
    <n v="3.9223426901028091E-2"/>
    <n v="7.3387280105073227E-2"/>
    <n v="4225.5051464934668"/>
    <n v="7168.8839244573974"/>
    <m/>
    <m/>
  </r>
  <r>
    <s v="Hats"/>
    <x v="0"/>
    <s v="Mens"/>
    <x v="8"/>
    <x v="8"/>
    <x v="8"/>
    <x v="8"/>
    <n v="59529.205463747581"/>
    <n v="53178.846456286468"/>
    <n v="1860.0612903382575"/>
    <n v="1893.4209254890598"/>
    <n v="5.9802746270644414E-2"/>
    <n v="3.2908479977122651E-2"/>
    <n v="3560.0099700415558"/>
    <n v="1750.035003813183"/>
    <m/>
    <m/>
  </r>
  <r>
    <s v="Hats"/>
    <x v="0"/>
    <s v="Womens"/>
    <x v="9"/>
    <x v="9"/>
    <x v="9"/>
    <x v="9"/>
    <n v="107729.11701865376"/>
    <n v="97685.64680682063"/>
    <n v="3366.1252295858112"/>
    <n v="3478.0755903760851"/>
    <n v="6.2276136648760416E-2"/>
    <n v="-1.4020708221163747E-2"/>
    <n v="6708.9532125039832"/>
    <n v="-1369.6219512740881"/>
    <m/>
    <m/>
  </r>
  <r>
    <s v="Hats"/>
    <x v="0"/>
    <s v="Mens"/>
    <x v="8"/>
    <x v="8"/>
    <x v="8"/>
    <x v="8"/>
    <n v="59529.205463747581"/>
    <n v="53178.846456286468"/>
    <n v="1860.0612903382575"/>
    <n v="1893.4209254890598"/>
    <n v="3.4940544136670457E-2"/>
    <n v="2.1490544136670453E-2"/>
    <n v="2079.9828309269965"/>
    <n v="1142.8423469060453"/>
    <m/>
    <m/>
  </r>
  <r>
    <s v="Hats"/>
    <x v="0"/>
    <s v="Womens"/>
    <x v="9"/>
    <x v="9"/>
    <x v="9"/>
    <x v="9"/>
    <n v="107729.11701865376"/>
    <n v="97685.64680682063"/>
    <n v="3366.1252295858112"/>
    <n v="3478.0755903760851"/>
    <n v="8.1454545454545446E-2"/>
    <n v="5.8889526887761279E-2"/>
    <n v="8775.0262589739777"/>
    <n v="5752.6615241786149"/>
    <m/>
    <m/>
  </r>
  <r>
    <s v="Hats"/>
    <x v="0"/>
    <s v="Mens"/>
    <x v="8"/>
    <x v="8"/>
    <x v="8"/>
    <x v="8"/>
    <n v="59529.205463747581"/>
    <n v="53178.846456286468"/>
    <n v="1860.0612903382575"/>
    <n v="1893.4209254890598"/>
    <n v="5.4412418898398304E-2"/>
    <n v="4.0962418898398301E-2"/>
    <n v="3239.1280643822547"/>
    <n v="2178.3341850760103"/>
    <m/>
    <m/>
  </r>
  <r>
    <s v="Hats"/>
    <x v="0"/>
    <s v="Womens"/>
    <x v="9"/>
    <x v="9"/>
    <x v="9"/>
    <x v="9"/>
    <n v="107729.11701865376"/>
    <n v="97685.64680682063"/>
    <n v="3366.1252295858112"/>
    <n v="3478.0755903760851"/>
    <n v="4.8027010556771166E-2"/>
    <n v="7.2833279679499596E-2"/>
    <n v="5173.9074403265204"/>
    <n v="7114.7660345539834"/>
    <m/>
    <m/>
  </r>
  <r>
    <s v="Hats"/>
    <x v="0"/>
    <s v="Mens"/>
    <x v="8"/>
    <x v="8"/>
    <x v="8"/>
    <x v="8"/>
    <n v="59529.205463747581"/>
    <n v="53178.846456286468"/>
    <n v="1860.0612903382575"/>
    <n v="1893.4209254890598"/>
    <n v="7.0196384562697278E-2"/>
    <n v="0.10967342866826302"/>
    <n v="4178.7349994450451"/>
    <n v="5832.3064234840458"/>
    <m/>
    <m/>
  </r>
  <r>
    <s v="Hats"/>
    <x v="0"/>
    <s v="Womens"/>
    <x v="9"/>
    <x v="9"/>
    <x v="9"/>
    <x v="9"/>
    <n v="107729.11701865376"/>
    <n v="97685.64680682063"/>
    <n v="3366.1252295858112"/>
    <n v="3478.0755903760851"/>
    <n v="0.13474379089560018"/>
    <n v="0.13912036087728696"/>
    <n v="14515.829616929126"/>
    <n v="13590.062436296081"/>
    <m/>
    <m/>
  </r>
  <r>
    <s v="Hats"/>
    <x v="0"/>
    <s v="Mens"/>
    <x v="8"/>
    <x v="8"/>
    <x v="8"/>
    <x v="8"/>
    <n v="59529.205463747581"/>
    <n v="53178.846456286468"/>
    <n v="1860.0612903382575"/>
    <n v="1893.4209254890598"/>
    <n v="1.5772566501608409E-2"/>
    <n v="4.0339392276898312E-2"/>
    <n v="938.92835196486942"/>
    <n v="2145.2023480330836"/>
    <m/>
    <m/>
  </r>
  <r>
    <s v="Hats"/>
    <x v="0"/>
    <s v="Womens"/>
    <x v="9"/>
    <x v="9"/>
    <x v="9"/>
    <x v="9"/>
    <n v="107729.11701865376"/>
    <n v="97685.64680682063"/>
    <n v="3366.1252295858112"/>
    <n v="3478.0755903760851"/>
    <n v="0.22530147916965557"/>
    <n v="0.48329037742628622"/>
    <n v="24271.529413943608"/>
    <n v="47210.533114399237"/>
    <m/>
    <m/>
  </r>
  <r>
    <s v="Hats"/>
    <x v="0"/>
    <s v="Mens"/>
    <x v="8"/>
    <x v="8"/>
    <x v="8"/>
    <x v="8"/>
    <n v="59529.205463747581"/>
    <n v="53178.846456286468"/>
    <n v="1860.0612903382575"/>
    <n v="1893.4209254890598"/>
    <n v="3.4421687007704094E-3"/>
    <n v="8.5130913014113685E-3"/>
    <n v="204.90956782904277"/>
    <n v="452.71637518610311"/>
    <m/>
    <m/>
  </r>
  <r>
    <s v="Hats"/>
    <x v="0"/>
    <s v="Womens"/>
    <x v="9"/>
    <x v="9"/>
    <x v="9"/>
    <x v="9"/>
    <n v="107729.11701865376"/>
    <n v="97685.64680682063"/>
    <n v="3366.1252295858112"/>
    <n v="3478.0755903760851"/>
    <n v="0.70304303012696678"/>
    <n v="0.80176370953450093"/>
    <n v="75738.204861696926"/>
    <n v="78320.806552113587"/>
    <m/>
    <m/>
  </r>
  <r>
    <s v="Key Chains"/>
    <x v="0"/>
    <s v="Mens"/>
    <x v="10"/>
    <x v="10"/>
    <x v="10"/>
    <x v="10"/>
    <n v="2028.4516551791787"/>
    <n v="2435.6374921306724"/>
    <n v="58.03267402808099"/>
    <n v="71.672296215741952"/>
    <n v="0.8785577524931536"/>
    <n v="0.67770498985529104"/>
    <n v="1782.1119272152366"/>
    <n v="1650.6436818955838"/>
    <m/>
    <m/>
  </r>
  <r>
    <s v="Key Chains"/>
    <x v="0"/>
    <s v="Womens"/>
    <x v="11"/>
    <x v="11"/>
    <x v="11"/>
    <x v="11"/>
    <n v="2243.4485950784006"/>
    <n v="3822.2345449124296"/>
    <n v="64.18359574137385"/>
    <n v="112.4749998282207"/>
    <n v="0.69894618181818191"/>
    <n v="0.73039144631177289"/>
    <n v="1568.0498296354126"/>
    <n v="2791.7274174014105"/>
    <m/>
    <m/>
  </r>
  <r>
    <s v="Scarves"/>
    <x v="0"/>
    <s v="Mens"/>
    <x v="12"/>
    <x v="12"/>
    <x v="12"/>
    <x v="12"/>
    <n v="7197.6979045514281"/>
    <n v="5970.4595924674913"/>
    <n v="143.09706415373466"/>
    <n v="130.42918724051546"/>
    <n v="0.26712800000000003"/>
    <n v="0.86712800000000001"/>
    <n v="1922.7066458470142"/>
    <n v="5177.1526854971507"/>
    <m/>
    <m/>
  </r>
  <r>
    <s v="Scarves"/>
    <x v="0"/>
    <s v="Womens"/>
    <x v="13"/>
    <x v="13"/>
    <x v="13"/>
    <x v="13"/>
    <n v="52734.475703151744"/>
    <n v="57499.100948277133"/>
    <n v="1048.4114161050991"/>
    <n v="1256.1111732848517"/>
    <n v="0.45660614584048981"/>
    <n v="0.47102122712998312"/>
    <n v="24078.885703735072"/>
    <n v="27083.29708752827"/>
    <m/>
    <m/>
  </r>
  <r>
    <s v="Scarves"/>
    <x v="0"/>
    <s v="Womens"/>
    <x v="13"/>
    <x v="13"/>
    <x v="13"/>
    <x v="13"/>
    <n v="52734.475703151744"/>
    <n v="57499.100948277133"/>
    <n v="1048.4114161050991"/>
    <n v="1256.1111732848517"/>
    <n v="0.44732105453299298"/>
    <n v="0.46054608275643849"/>
    <n v="23589.241281778333"/>
    <n v="26480.985703746053"/>
    <m/>
    <m/>
  </r>
  <r>
    <s v="Scarves"/>
    <x v="0"/>
    <s v="Mens"/>
    <x v="12"/>
    <x v="12"/>
    <x v="12"/>
    <x v="12"/>
    <n v="7197.6979045514281"/>
    <n v="5970.4595924674913"/>
    <n v="143.09706415373466"/>
    <n v="130.42918724051546"/>
    <n v="0.36471331856782796"/>
    <n v="0.14649932881753761"/>
    <n v="2625.0962888176527"/>
    <n v="874.6683230287166"/>
    <m/>
    <m/>
  </r>
  <r>
    <s v="Scarves"/>
    <x v="0"/>
    <s v="Womens"/>
    <x v="13"/>
    <x v="13"/>
    <x v="13"/>
    <x v="13"/>
    <n v="52734.475703151744"/>
    <n v="57499.100948277133"/>
    <n v="1048.4114161050991"/>
    <n v="1256.1111732848517"/>
    <n v="0.41782188334657011"/>
    <n v="0.34759948873402324"/>
    <n v="22033.617955584803"/>
    <n v="19986.658092287122"/>
    <m/>
    <m/>
  </r>
  <r>
    <s v="Scarves"/>
    <x v="0"/>
    <s v="Womens"/>
    <x v="13"/>
    <x v="13"/>
    <x v="13"/>
    <x v="13"/>
    <n v="52734.475703151744"/>
    <n v="57499.100948277133"/>
    <n v="1048.4114161050991"/>
    <n v="1256.1111732848517"/>
    <n v="0"/>
    <n v="0.52768607263047662"/>
    <n v="0"/>
    <n v="30341.474759179673"/>
    <m/>
    <m/>
  </r>
  <r>
    <s v="Scarves"/>
    <x v="0"/>
    <s v="Mens"/>
    <x v="12"/>
    <x v="12"/>
    <x v="12"/>
    <x v="12"/>
    <n v="7197.6979045514281"/>
    <n v="5970.4595924674913"/>
    <n v="143.09706415373466"/>
    <n v="130.42918724051546"/>
    <n v="0.40763892565180809"/>
    <n v="0.42074139004317979"/>
    <n v="2934.0618409776143"/>
    <n v="2512.0194681314092"/>
    <m/>
    <m/>
  </r>
  <r>
    <s v="Scarves"/>
    <x v="0"/>
    <s v="Womens"/>
    <x v="13"/>
    <x v="13"/>
    <x v="13"/>
    <x v="13"/>
    <n v="52734.475703151744"/>
    <n v="57499.100948277133"/>
    <n v="1048.4114161050991"/>
    <n v="1256.1111732848517"/>
    <n v="0.43262832264851347"/>
    <n v="0.45994481150751299"/>
    <n v="22814.427769203328"/>
    <n v="26446.413147506788"/>
    <m/>
    <m/>
  </r>
  <r>
    <s v="Scarves"/>
    <x v="0"/>
    <s v="Mens"/>
    <x v="12"/>
    <x v="12"/>
    <x v="12"/>
    <x v="12"/>
    <n v="7197.6979045514281"/>
    <n v="5970.4595924674913"/>
    <n v="143.09706415373466"/>
    <n v="130.42918724051546"/>
    <n v="0"/>
    <n v="0.11245927423884958"/>
    <n v="0"/>
    <n v="671.43355264127172"/>
    <m/>
    <m/>
  </r>
  <r>
    <s v="Scarves"/>
    <x v="0"/>
    <s v="Womens"/>
    <x v="13"/>
    <x v="13"/>
    <x v="13"/>
    <x v="13"/>
    <n v="52734.475703151744"/>
    <n v="57499.100948277133"/>
    <n v="1048.4114161050991"/>
    <n v="1256.1111732848517"/>
    <n v="0.45288748832801462"/>
    <n v="0.45104688026470119"/>
    <n v="23882.784249495107"/>
    <n v="25934.790100745522"/>
    <m/>
    <m/>
  </r>
  <r>
    <s v="Scarves"/>
    <x v="0"/>
    <s v="Womens"/>
    <x v="13"/>
    <x v="13"/>
    <x v="13"/>
    <x v="13"/>
    <n v="52734.475703151744"/>
    <n v="57499.100948277133"/>
    <n v="1048.4114161050991"/>
    <n v="1256.1111732848517"/>
    <n v="0.41595205727765272"/>
    <n v="0.4666380636047498"/>
    <n v="21935.013658184358"/>
    <n v="26831.269125518073"/>
    <m/>
    <m/>
  </r>
  <r>
    <s v="Scarves"/>
    <x v="0"/>
    <s v="Mens"/>
    <x v="12"/>
    <x v="12"/>
    <x v="12"/>
    <x v="12"/>
    <n v="7197.6979045514281"/>
    <n v="5970.4595924674913"/>
    <n v="143.09706415373466"/>
    <n v="130.42918724051546"/>
    <n v="0.46548271604047692"/>
    <n v="0.47495875099111945"/>
    <n v="3350.403969849448"/>
    <n v="2835.7220308813075"/>
    <m/>
    <m/>
  </r>
  <r>
    <s v="Scarves"/>
    <x v="0"/>
    <s v="Womens"/>
    <x v="13"/>
    <x v="13"/>
    <x v="13"/>
    <x v="13"/>
    <n v="52734.475703151744"/>
    <n v="57499.100948277133"/>
    <n v="1048.4114161050991"/>
    <n v="1256.1111732848517"/>
    <n v="0.33328794498195863"/>
    <n v="0.46553872499599902"/>
    <n v="17575.765036804474"/>
    <n v="26768.058143877173"/>
    <m/>
    <m/>
  </r>
  <r>
    <s v="Scarves"/>
    <x v="0"/>
    <s v="Mens"/>
    <x v="12"/>
    <x v="12"/>
    <x v="12"/>
    <x v="12"/>
    <n v="7197.6979045514281"/>
    <n v="5970.4595924674913"/>
    <n v="143.09706415373466"/>
    <n v="130.42918724051546"/>
    <n v="0.39455057306152841"/>
    <n v="0.50991629545819284"/>
    <n v="2839.855832964528"/>
    <n v="3044.4346375738551"/>
    <m/>
    <m/>
  </r>
  <r>
    <s v="Scarves"/>
    <x v="0"/>
    <s v="Womens"/>
    <x v="13"/>
    <x v="13"/>
    <x v="13"/>
    <x v="13"/>
    <n v="52734.475703151744"/>
    <n v="57499.100948277133"/>
    <n v="1048.4114161050991"/>
    <n v="1256.1111732848517"/>
    <n v="0.43788754205831326"/>
    <n v="0.48881266059479556"/>
    <n v="23091.769947386958"/>
    <n v="28106.288516336077"/>
    <m/>
    <m/>
  </r>
  <r>
    <s v="Suspenders &amp; Braces"/>
    <x v="0"/>
    <s v="Mens"/>
    <x v="14"/>
    <x v="14"/>
    <x v="14"/>
    <x v="14"/>
    <n v="2391.8536167302918"/>
    <n v="2662.718711956747"/>
    <n v="43.317097831521586"/>
    <n v="72.42136309721451"/>
    <n v="0.44133622721580656"/>
    <n v="0.46920826696600137"/>
    <n v="1055.6116512602289"/>
    <n v="1249.3696322551687"/>
    <m/>
    <m/>
  </r>
  <r>
    <s v="Tech Accessories"/>
    <x v="0"/>
    <s v="Mens"/>
    <x v="15"/>
    <x v="15"/>
    <x v="15"/>
    <x v="15"/>
    <n v="2145.7597613003286"/>
    <n v="2110.5330488714153"/>
    <n v="44.513106644735721"/>
    <n v="40.692407340205023"/>
    <n v="9.4475680054574906E-2"/>
    <n v="0.54712644222129025"/>
    <n v="202.72211268259088"/>
    <n v="1154.72843821947"/>
    <m/>
    <m/>
  </r>
  <r>
    <s v="Tech Accessories"/>
    <x v="0"/>
    <s v="Womens"/>
    <x v="16"/>
    <x v="16"/>
    <x v="16"/>
    <x v="16"/>
    <n v="8283.3687057958414"/>
    <n v="11972.479241789719"/>
    <n v="171.83586029934389"/>
    <n v="230.83694540560512"/>
    <n v="0.48289720926370755"/>
    <n v="0.46758165888641934"/>
    <n v="4000.0156313311409"/>
    <n v="5598.1117048592569"/>
    <m/>
    <m/>
  </r>
  <r>
    <s v="Tech Accessories"/>
    <x v="0"/>
    <s v="Womens"/>
    <x v="16"/>
    <x v="16"/>
    <x v="16"/>
    <x v="16"/>
    <n v="8283.3687057958414"/>
    <n v="11972.479241789719"/>
    <n v="171.83586029934389"/>
    <n v="230.83694540560512"/>
    <n v="0.57216229443257371"/>
    <n v="0.55871229443257375"/>
    <n v="4739.4312443391273"/>
    <n v="6689.1713472266947"/>
    <m/>
    <m/>
  </r>
  <r>
    <s v="Tech Accessories"/>
    <x v="0"/>
    <s v="Mens"/>
    <x v="15"/>
    <x v="15"/>
    <x v="15"/>
    <x v="15"/>
    <n v="2145.7597613003286"/>
    <n v="2110.5330488714153"/>
    <n v="44.513106644735721"/>
    <n v="40.692407340205023"/>
    <n v="0.47618284949619788"/>
    <n v="0.37198594866122864"/>
    <n v="1021.7739974702719"/>
    <n v="785.08863836530861"/>
    <m/>
    <m/>
  </r>
  <r>
    <s v="Tech Accessories"/>
    <x v="0"/>
    <s v="Womens"/>
    <x v="16"/>
    <x v="16"/>
    <x v="16"/>
    <x v="16"/>
    <n v="8283.3687057958414"/>
    <n v="11972.479241789719"/>
    <n v="171.83586029934389"/>
    <n v="230.83694540560512"/>
    <n v="0.37874077049083271"/>
    <n v="0.48455002891058896"/>
    <n v="3137.2494458927686"/>
    <n v="5801.2651627406349"/>
    <m/>
    <m/>
  </r>
  <r>
    <s v="Ties &amp; Pocket Squares"/>
    <x v="0"/>
    <s v="Mens"/>
    <x v="17"/>
    <x v="17"/>
    <x v="17"/>
    <x v="17"/>
    <n v="13708.660396400635"/>
    <n v="14124.054612133454"/>
    <n v="254.46637963868511"/>
    <n v="273.6750286716528"/>
    <n v="0.73131044500635956"/>
    <n v="0.75863666325807599"/>
    <n v="10025.286534932806"/>
    <n v="10715.025662623762"/>
    <m/>
    <m/>
  </r>
  <r>
    <s v="Ties &amp; Pocket Squares"/>
    <x v="0"/>
    <s v="Womens"/>
    <x v="18"/>
    <x v="18"/>
    <x v="18"/>
    <x v="18"/>
    <n v="1689.7731297328742"/>
    <n v="1663.1563560047734"/>
    <n v="31.366336191883018"/>
    <n v="32.226182630590586"/>
    <n v="0.16899999999999998"/>
    <n v="0.62775985410048241"/>
    <n v="285.57165892485568"/>
    <n v="1044.0627913918465"/>
    <m/>
    <m/>
  </r>
  <r>
    <s v="Umbrellas"/>
    <x v="0"/>
    <s v="Mens"/>
    <x v="19"/>
    <x v="19"/>
    <x v="19"/>
    <x v="19"/>
    <n v="2837.7378129666795"/>
    <n v="2711.9695414501043"/>
    <n v="102.95773895757105"/>
    <n v="106.85506330654431"/>
    <n v="0.68238201347137761"/>
    <n v="0.68832494721434523"/>
    <n v="1936.4212425160663"/>
    <n v="1866.7162914655551"/>
    <m/>
    <m/>
  </r>
  <r>
    <s v="Umbrellas"/>
    <x v="0"/>
    <s v="Womens"/>
    <x v="20"/>
    <x v="20"/>
    <x v="20"/>
    <x v="20"/>
    <n v="4919.4208268000775"/>
    <n v="4006.9811860067289"/>
    <n v="178.48458127236717"/>
    <n v="157.88017592186463"/>
    <n v="0.67349369370718193"/>
    <n v="0.71513908427319828"/>
    <n v="3313.1989035416232"/>
    <n v="2865.548856060786"/>
    <m/>
    <m/>
  </r>
  <r>
    <s v="Backpacks"/>
    <x v="1"/>
    <s v="Mens"/>
    <x v="21"/>
    <x v="21"/>
    <x v="21"/>
    <x v="21"/>
    <n v="100546.57790503911"/>
    <n v="102794.24149731114"/>
    <n v="1181.2324035460483"/>
    <n v="1467.777720347402"/>
    <n v="0.57539267907694203"/>
    <n v="0.56194267907694206"/>
    <n v="57853.764832798923"/>
    <n v="57764.471460681198"/>
    <m/>
    <m/>
  </r>
  <r>
    <s v="Backpacks"/>
    <x v="1"/>
    <s v="Womens"/>
    <x v="22"/>
    <x v="22"/>
    <x v="22"/>
    <x v="22"/>
    <n v="604806.99695030146"/>
    <n v="515733.76872611605"/>
    <n v="7105.3400083273"/>
    <n v="7364.0558492451519"/>
    <n v="0.22729280159680557"/>
    <n v="0.40407412397668785"/>
    <n v="137468.27676218466"/>
    <n v="208394.67080320106"/>
    <m/>
    <m/>
  </r>
  <r>
    <s v="Briefcases"/>
    <x v="1"/>
    <s v="Mens"/>
    <x v="23"/>
    <x v="23"/>
    <x v="23"/>
    <x v="23"/>
    <n v="43834.477404188103"/>
    <n v="40260.89599420692"/>
    <n v="159.3037310237055"/>
    <n v="132.72856047330799"/>
    <n v="2.4621864330306591E-2"/>
    <n v="5.7772741545712811E-2"/>
    <n v="1079.2865556358092"/>
    <n v="2325.9823386721405"/>
    <m/>
    <m/>
  </r>
  <r>
    <s v="Briefcases"/>
    <x v="1"/>
    <s v="Womens"/>
    <x v="24"/>
    <x v="24"/>
    <x v="24"/>
    <x v="24"/>
    <n v="14386.242060643644"/>
    <n v="13542.013351237933"/>
    <n v="52.282636212100215"/>
    <n v="44.64411170279854"/>
    <n v="2.4829511273739377E-2"/>
    <n v="4.7106574330092341E-2"/>
    <n v="357.20335943149496"/>
    <n v="637.91785850919257"/>
    <m/>
    <m/>
  </r>
  <r>
    <s v="Diaper Bags"/>
    <x v="1"/>
    <s v="Womens"/>
    <x v="25"/>
    <x v="25"/>
    <x v="25"/>
    <x v="25"/>
    <n v="27298.789907466187"/>
    <n v="37998.52192394701"/>
    <n v="194.74975168460537"/>
    <n v="298.22338358052929"/>
    <n v="0.44906997501046109"/>
    <n v="0.46272065112531779"/>
    <n v="12259.066901561668"/>
    <n v="17582.700806448425"/>
    <m/>
    <m/>
  </r>
  <r>
    <s v="Duffle Bags"/>
    <x v="1"/>
    <s v="Mens"/>
    <x v="26"/>
    <x v="26"/>
    <x v="26"/>
    <x v="26"/>
    <n v="27152.211564578665"/>
    <n v="26638.397338475141"/>
    <n v="289.48046402569992"/>
    <n v="378.31907336672981"/>
    <n v="-3.3961191629166434"/>
    <n v="0.4662441519687367"/>
    <n v="-92212.146010032506"/>
    <n v="12419.996976883594"/>
    <m/>
    <m/>
  </r>
  <r>
    <s v="Duffle Bags"/>
    <x v="1"/>
    <s v="Womens"/>
    <x v="27"/>
    <x v="27"/>
    <x v="27"/>
    <x v="27"/>
    <n v="87805.126603241617"/>
    <n v="79027.182972451934"/>
    <n v="936.12517464693417"/>
    <n v="1122.345697191723"/>
    <n v="-3.3961191629166434"/>
    <n v="0.4662441519687367"/>
    <n v="-298196.6730595908"/>
    <n v="36845.961907469042"/>
    <m/>
    <m/>
  </r>
  <r>
    <s v="Handbags"/>
    <x v="1"/>
    <s v="Mens"/>
    <x v="28"/>
    <x v="28"/>
    <x v="28"/>
    <x v="28"/>
    <n v="12911.002391152349"/>
    <n v="12925.98338920788"/>
    <n v="98.075538496969585"/>
    <n v="102.61088823665689"/>
    <n v="0.44504938588217818"/>
    <n v="0.47075428984399909"/>
    <n v="5746.033685305687"/>
    <n v="6084.9621309218846"/>
    <m/>
    <m/>
  </r>
  <r>
    <s v="Handbags"/>
    <x v="1"/>
    <s v="Womens"/>
    <x v="29"/>
    <x v="29"/>
    <x v="29"/>
    <x v="29"/>
    <n v="3388034.7760651647"/>
    <n v="3682633.0511295223"/>
    <n v="25736.447492005569"/>
    <n v="29234.003870186545"/>
    <n v="0.44504938588217818"/>
    <n v="0.47075428984399909"/>
    <n v="1507842.7964352646"/>
    <n v="1733615.3067405177"/>
    <m/>
    <m/>
  </r>
  <r>
    <s v="Handbags"/>
    <x v="1"/>
    <s v="Mens"/>
    <x v="28"/>
    <x v="28"/>
    <x v="28"/>
    <x v="28"/>
    <n v="12911.002391152349"/>
    <n v="12925.98338920788"/>
    <n v="98.075538496969585"/>
    <n v="102.61088823665689"/>
    <n v="0.44504938588217818"/>
    <n v="0.47075428984399909"/>
    <n v="5746.033685305687"/>
    <n v="6084.9621309218846"/>
    <m/>
    <m/>
  </r>
  <r>
    <s v="Handbags"/>
    <x v="1"/>
    <s v="Womens"/>
    <x v="29"/>
    <x v="29"/>
    <x v="29"/>
    <x v="29"/>
    <n v="3388034.7760651647"/>
    <n v="3682633.0511295223"/>
    <n v="25736.447492005569"/>
    <n v="29234.003870186545"/>
    <n v="0.44504938588217818"/>
    <n v="0.47075428984399909"/>
    <n v="1507842.7964352646"/>
    <n v="1733615.3067405177"/>
    <m/>
    <m/>
  </r>
  <r>
    <s v="Handbags"/>
    <x v="1"/>
    <s v="Mens"/>
    <x v="28"/>
    <x v="28"/>
    <x v="28"/>
    <x v="28"/>
    <n v="12911.002391152349"/>
    <n v="12925.98338920788"/>
    <n v="98.075538496969585"/>
    <n v="102.61088823665689"/>
    <n v="0.44504938588217818"/>
    <n v="0.47075428984399909"/>
    <n v="5746.033685305687"/>
    <n v="6084.9621309218846"/>
    <m/>
    <m/>
  </r>
  <r>
    <s v="Handbags"/>
    <x v="1"/>
    <s v="Womens"/>
    <x v="29"/>
    <x v="29"/>
    <x v="29"/>
    <x v="29"/>
    <n v="3388034.7760651647"/>
    <n v="3682633.0511295223"/>
    <n v="25736.447492005569"/>
    <n v="29234.003870186545"/>
    <n v="0.44504938588217818"/>
    <n v="0.47075428984399909"/>
    <n v="1507842.7964352646"/>
    <n v="1733615.3067405177"/>
    <m/>
    <m/>
  </r>
  <r>
    <s v="Handbags"/>
    <x v="1"/>
    <s v="Mens"/>
    <x v="28"/>
    <x v="28"/>
    <x v="28"/>
    <x v="28"/>
    <n v="12911.002391152349"/>
    <n v="12925.98338920788"/>
    <n v="98.075538496969585"/>
    <n v="102.61088823665689"/>
    <n v="0.44504938588217818"/>
    <n v="0.47075428984399909"/>
    <n v="5746.033685305687"/>
    <n v="6084.9621309218846"/>
    <m/>
    <m/>
  </r>
  <r>
    <s v="Handbags"/>
    <x v="1"/>
    <s v="Womens"/>
    <x v="29"/>
    <x v="29"/>
    <x v="29"/>
    <x v="29"/>
    <n v="3388034.7760651647"/>
    <n v="3682633.0511295223"/>
    <n v="25736.447492005569"/>
    <n v="29234.003870186545"/>
    <n v="0.44504938588217818"/>
    <n v="0.47075428984399909"/>
    <n v="1507842.7964352646"/>
    <n v="1733615.3067405177"/>
    <m/>
    <m/>
  </r>
  <r>
    <s v="Handbags"/>
    <x v="1"/>
    <s v="Womens"/>
    <x v="29"/>
    <x v="29"/>
    <x v="29"/>
    <x v="29"/>
    <n v="3388034.7760651647"/>
    <n v="3682633.0511295223"/>
    <n v="25736.447492005569"/>
    <n v="29234.003870186545"/>
    <n v="0.44504938588217818"/>
    <n v="0.47075428984399909"/>
    <n v="1507842.7964352646"/>
    <n v="1733615.3067405177"/>
    <m/>
    <m/>
  </r>
  <r>
    <s v="Handbags"/>
    <x v="1"/>
    <s v="Womens"/>
    <x v="29"/>
    <x v="29"/>
    <x v="29"/>
    <x v="29"/>
    <n v="3388034.7760651647"/>
    <n v="3682633.0511295223"/>
    <n v="25736.447492005569"/>
    <n v="29234.003870186545"/>
    <n v="0.44504938588217818"/>
    <n v="0.47075428984399909"/>
    <n v="1507842.7964352646"/>
    <n v="1733615.3067405177"/>
    <m/>
    <m/>
  </r>
  <r>
    <s v="Handbags"/>
    <x v="1"/>
    <s v="Womens"/>
    <x v="29"/>
    <x v="29"/>
    <x v="29"/>
    <x v="29"/>
    <n v="3388034.7760651647"/>
    <n v="3682633.0511295223"/>
    <n v="25736.447492005569"/>
    <n v="29234.003870186545"/>
    <n v="0.44504938588217818"/>
    <n v="0.47075428984399909"/>
    <n v="1507842.7964352646"/>
    <n v="1733615.3067405177"/>
    <m/>
    <m/>
  </r>
  <r>
    <s v="Handbags"/>
    <x v="1"/>
    <s v="Mens"/>
    <x v="28"/>
    <x v="28"/>
    <x v="28"/>
    <x v="28"/>
    <n v="12911.002391152349"/>
    <n v="12925.98338920788"/>
    <n v="98.075538496969585"/>
    <n v="102.61088823665689"/>
    <n v="0.44504938588217818"/>
    <n v="0.47075428984399909"/>
    <n v="5746.033685305687"/>
    <n v="6084.9621309218846"/>
    <m/>
    <m/>
  </r>
  <r>
    <s v="Handbags"/>
    <x v="1"/>
    <s v="Womens"/>
    <x v="29"/>
    <x v="29"/>
    <x v="29"/>
    <x v="29"/>
    <n v="3388034.7760651647"/>
    <n v="3682633.0511295223"/>
    <n v="25736.447492005569"/>
    <n v="29234.003870186545"/>
    <n v="0.44504938588217818"/>
    <n v="0.47075428984399909"/>
    <n v="1507842.7964352646"/>
    <n v="1733615.3067405177"/>
    <m/>
    <m/>
  </r>
  <r>
    <s v="Laptop Bags"/>
    <x v="1"/>
    <s v="Mens"/>
    <x v="30"/>
    <x v="30"/>
    <x v="30"/>
    <x v="30"/>
    <n v="9043.8723921205219"/>
    <n v="14494.564280969003"/>
    <n v="61.922773430845325"/>
    <n v="77.623952981160073"/>
    <n v="0.4764317270947136"/>
    <n v="0.487355235761539"/>
    <n v="4308.7877434021793"/>
    <n v="7064.0017924124304"/>
    <m/>
    <m/>
  </r>
  <r>
    <s v="Laptop Bags"/>
    <x v="1"/>
    <s v="Womens"/>
    <x v="31"/>
    <x v="31"/>
    <x v="31"/>
    <x v="31"/>
    <n v="30366.61625857366"/>
    <n v="37796.852998146169"/>
    <n v="207.91813693428131"/>
    <n v="202.41664965507849"/>
    <n v="0.4764317270947136"/>
    <n v="0.487355235761539"/>
    <n v="14467.619430094659"/>
    <n v="18420.494203955757"/>
    <m/>
    <m/>
  </r>
  <r>
    <s v="Luggage"/>
    <x v="1"/>
    <s v="Mens"/>
    <x v="32"/>
    <x v="32"/>
    <x v="32"/>
    <x v="32"/>
    <n v="11069.101098825506"/>
    <n v="24146.497995972961"/>
    <n v="35.28480616820206"/>
    <n v="153.96151485137048"/>
    <n v="4.9997975665834131E-2"/>
    <n v="7.2567228215155488E-2"/>
    <n v="553.43264738173548"/>
    <n v="1752.2444306705645"/>
    <m/>
    <m/>
  </r>
  <r>
    <s v="Luggage"/>
    <x v="1"/>
    <s v="Womens"/>
    <x v="33"/>
    <x v="33"/>
    <x v="33"/>
    <x v="33"/>
    <n v="64302.264598689195"/>
    <n v="136929.36151698051"/>
    <n v="204.97535638028745"/>
    <n v="873.08113707839561"/>
    <n v="5.5640464464120534E-2"/>
    <n v="5.5885304028158236E-2"/>
    <n v="3577.8078683658418"/>
    <n v="7652.3389987580467"/>
    <m/>
    <m/>
  </r>
  <r>
    <s v="Luggage"/>
    <x v="1"/>
    <s v="Mens"/>
    <x v="32"/>
    <x v="32"/>
    <x v="32"/>
    <x v="32"/>
    <n v="11069.101098825506"/>
    <n v="24146.497995972961"/>
    <n v="35.28480616820206"/>
    <n v="153.96151485137048"/>
    <n v="6.2001348180855106E-2"/>
    <n v="6.1208890835075511E-2"/>
    <n v="686.29919127736605"/>
    <n v="1477.9803598848785"/>
    <m/>
    <m/>
  </r>
  <r>
    <s v="Luggage"/>
    <x v="1"/>
    <s v="Womens"/>
    <x v="33"/>
    <x v="33"/>
    <x v="33"/>
    <x v="33"/>
    <n v="64302.264598689195"/>
    <n v="136929.36151698051"/>
    <n v="204.97535638028745"/>
    <n v="873.08113707839561"/>
    <n v="0.47181670714615487"/>
    <n v="-1.0118733713180736"/>
    <n v="30338.882744994302"/>
    <n v="-138555.17467061838"/>
    <m/>
    <m/>
  </r>
  <r>
    <s v="Luggage"/>
    <x v="1"/>
    <s v="Mens"/>
    <x v="32"/>
    <x v="32"/>
    <x v="32"/>
    <x v="32"/>
    <n v="11069.101098825506"/>
    <n v="24146.497995972961"/>
    <n v="35.28480616820206"/>
    <n v="153.96151485137048"/>
    <n v="0.4851563535061591"/>
    <n v="0.47601640188466915"/>
    <n v="5370.2447256972009"/>
    <n v="11494.129094158423"/>
    <m/>
    <m/>
  </r>
  <r>
    <s v="Luggage"/>
    <x v="1"/>
    <s v="Womens"/>
    <x v="33"/>
    <x v="33"/>
    <x v="33"/>
    <x v="33"/>
    <n v="64302.264598689195"/>
    <n v="136929.36151698051"/>
    <n v="204.97535638028745"/>
    <n v="873.08113707839561"/>
    <n v="0.44410493588759292"/>
    <n v="0.45628333126007231"/>
    <n v="28556.953097027901"/>
    <n v="62478.585220282614"/>
    <m/>
    <m/>
  </r>
  <r>
    <s v="Luggage"/>
    <x v="1"/>
    <s v="Mens"/>
    <x v="32"/>
    <x v="32"/>
    <x v="32"/>
    <x v="32"/>
    <n v="11069.101098825506"/>
    <n v="24146.497995972961"/>
    <n v="35.28480616820206"/>
    <n v="153.96151485137048"/>
    <n v="0.54114038053900693"/>
    <n v="0.45796941804862429"/>
    <n v="5989.9375808431741"/>
    <n v="11058.35763512801"/>
    <m/>
    <m/>
  </r>
  <r>
    <s v="Luggage"/>
    <x v="1"/>
    <s v="Womens"/>
    <x v="33"/>
    <x v="33"/>
    <x v="33"/>
    <x v="33"/>
    <n v="64302.264598689195"/>
    <n v="136929.36151698051"/>
    <n v="204.97535638028745"/>
    <n v="873.08113707839561"/>
    <n v="6.8134008896333725E-2"/>
    <n v="0.48017181477933024"/>
    <n v="4381.1710682214944"/>
    <n v="65749.620016183515"/>
    <m/>
    <m/>
  </r>
  <r>
    <s v="Luggage"/>
    <x v="1"/>
    <s v="Mens"/>
    <x v="32"/>
    <x v="32"/>
    <x v="32"/>
    <x v="32"/>
    <n v="11069.101098825506"/>
    <n v="24146.497995972961"/>
    <n v="35.28480616820206"/>
    <n v="153.96151485137048"/>
    <n v="0.45712620290376904"/>
    <n v="0.49460074421911954"/>
    <n v="5059.9761548640408"/>
    <n v="11942.875879093704"/>
    <m/>
    <m/>
  </r>
  <r>
    <s v="Luggage"/>
    <x v="1"/>
    <s v="Womens"/>
    <x v="33"/>
    <x v="33"/>
    <x v="33"/>
    <x v="33"/>
    <n v="64302.264598689195"/>
    <n v="136929.36151698051"/>
    <n v="204.97535638028745"/>
    <n v="873.08113707839561"/>
    <n v="0.44436403105373223"/>
    <n v="0.40975321262993963"/>
    <n v="28573.613502957232"/>
    <n v="56107.245784949191"/>
    <m/>
    <m/>
  </r>
  <r>
    <s v="Lumbar Packs"/>
    <x v="1"/>
    <s v="Mens"/>
    <x v="34"/>
    <x v="34"/>
    <x v="34"/>
    <x v="34"/>
    <n v="8728.5261026820699"/>
    <n v="6059.1464137091116"/>
    <n v="159.5986836734906"/>
    <n v="202.18682530567287"/>
    <n v="0.45341589863333925"/>
    <n v="0.38387459211626729"/>
    <n v="3957.6525065921492"/>
    <n v="2325.9523581353287"/>
    <m/>
    <m/>
  </r>
  <r>
    <s v="Lumbar Packs"/>
    <x v="1"/>
    <s v="Womens"/>
    <x v="35"/>
    <x v="35"/>
    <x v="35"/>
    <x v="35"/>
    <n v="44915.140995235939"/>
    <n v="13547.702530932056"/>
    <n v="821.26092028827316"/>
    <n v="452.0714268790872"/>
    <n v="0.4496056999365084"/>
    <n v="0.46869194654798602"/>
    <n v="20194.103404910016"/>
    <n v="6349.6990704756217"/>
    <m/>
    <m/>
  </r>
  <r>
    <s v="Lunch Bags"/>
    <x v="1"/>
    <s v="Mens"/>
    <x v="36"/>
    <x v="36"/>
    <x v="36"/>
    <x v="36"/>
    <n v="9733.1128940917806"/>
    <n v="11676.768297182345"/>
    <n v="382.29766086819149"/>
    <n v="530.49713525888887"/>
    <n v="0.46893725706260397"/>
    <n v="0.46684231097201384"/>
    <n v="4564.2192632360629"/>
    <n v="5451.2094965413526"/>
    <m/>
    <m/>
  </r>
  <r>
    <s v="Lunch Bags"/>
    <x v="1"/>
    <s v="Womens"/>
    <x v="37"/>
    <x v="37"/>
    <x v="37"/>
    <x v="37"/>
    <n v="14613.317208956043"/>
    <n v="15867.709380353037"/>
    <n v="573.98255288911719"/>
    <n v="720.89932378200319"/>
    <n v="0.46893725706260397"/>
    <n v="0.46684231097201384"/>
    <n v="6852.7288885535945"/>
    <n v="7407.7181169563137"/>
    <m/>
    <m/>
  </r>
  <r>
    <s v="Messenger Bags"/>
    <x v="1"/>
    <s v="Mens"/>
    <x v="38"/>
    <x v="38"/>
    <x v="38"/>
    <x v="38"/>
    <n v="31793.703334612568"/>
    <n v="43218.428508928315"/>
    <n v="241.01115181550063"/>
    <n v="339.87450745554509"/>
    <n v="0.48925742540924316"/>
    <n v="0.47012549962521449"/>
    <n v="15555.305437717814"/>
    <n v="20318.085295776538"/>
    <m/>
    <m/>
  </r>
  <r>
    <s v="Messenger Bags"/>
    <x v="1"/>
    <s v="Womens"/>
    <x v="39"/>
    <x v="39"/>
    <x v="39"/>
    <x v="39"/>
    <n v="7473.2171833800348"/>
    <n v="13095.484562098658"/>
    <n v="56.650483970924988"/>
    <n v="102.98434068502743"/>
    <n v="0.48925742540924316"/>
    <n v="0.47012549962521449"/>
    <n v="3656.3269986646319"/>
    <n v="6156.5212225909145"/>
    <m/>
    <m/>
  </r>
  <r>
    <s v="Wallets"/>
    <x v="1"/>
    <s v="Mens"/>
    <x v="40"/>
    <x v="40"/>
    <x v="40"/>
    <x v="40"/>
    <n v="100288.76995490858"/>
    <n v="114031.06108832746"/>
    <n v="1469.7960590963255"/>
    <n v="1763.3625202909518"/>
    <n v="0.49353295774414424"/>
    <n v="0.48457979717964994"/>
    <n v="49495.813264368102"/>
    <n v="55257.148454361995"/>
    <m/>
    <m/>
  </r>
  <r>
    <s v="Wallets"/>
    <x v="1"/>
    <s v="Womens"/>
    <x v="41"/>
    <x v="41"/>
    <x v="41"/>
    <x v="41"/>
    <n v="342374.89209635492"/>
    <n v="387798.06321040797"/>
    <n v="5017.7229949376033"/>
    <n v="5996.862289801611"/>
    <n v="0.47516601601713909"/>
    <n v="0.46350511878079331"/>
    <n v="162684.91346172284"/>
    <n v="179746.38735130173"/>
    <m/>
    <m/>
  </r>
  <r>
    <s v="Wallets"/>
    <x v="1"/>
    <s v="Mens"/>
    <x v="40"/>
    <x v="40"/>
    <x v="40"/>
    <x v="40"/>
    <n v="100288.76995490858"/>
    <n v="114031.06108832746"/>
    <n v="1469.7960590963255"/>
    <n v="1763.3625202909518"/>
    <n v="0.48108029746503361"/>
    <n v="0.54375208534095565"/>
    <n v="48246.951282309747"/>
    <n v="62004.627260419962"/>
    <m/>
    <m/>
  </r>
  <r>
    <s v="Wallets"/>
    <x v="1"/>
    <s v="Womens"/>
    <x v="41"/>
    <x v="41"/>
    <x v="41"/>
    <x v="41"/>
    <n v="342374.89209635492"/>
    <n v="387798.06321040797"/>
    <n v="5017.7229949376033"/>
    <n v="5996.862289801611"/>
    <n v="0.44389768461364382"/>
    <n v="0.43345627984782781"/>
    <n v="151979.42187141808"/>
    <n v="168093.50581137621"/>
    <m/>
    <m/>
  </r>
  <r>
    <s v="Wallets"/>
    <x v="1"/>
    <s v="Mens"/>
    <x v="40"/>
    <x v="40"/>
    <x v="40"/>
    <x v="40"/>
    <n v="100288.76995490858"/>
    <n v="114031.06108832746"/>
    <n v="1469.7960590963255"/>
    <n v="1763.3625202909518"/>
    <n v="0.43338273203388267"/>
    <n v="0.48420564188665788"/>
    <n v="43463.421115375852"/>
    <n v="55214.483129290296"/>
    <m/>
    <m/>
  </r>
  <r>
    <s v="Wallets"/>
    <x v="1"/>
    <s v="Womens"/>
    <x v="41"/>
    <x v="41"/>
    <x v="41"/>
    <x v="41"/>
    <n v="342374.89209635492"/>
    <n v="387798.06321040797"/>
    <n v="5017.7229949376033"/>
    <n v="5996.862289801611"/>
    <n v="0.41863181483440259"/>
    <n v="0.43469218921038832"/>
    <n v="143329.02243202983"/>
    <n v="168572.78906848078"/>
    <m/>
    <m/>
  </r>
  <r>
    <s v="Wallets"/>
    <x v="1"/>
    <s v="Mens"/>
    <x v="40"/>
    <x v="40"/>
    <x v="40"/>
    <x v="40"/>
    <n v="100288.76995490858"/>
    <n v="114031.06108832746"/>
    <n v="1469.7960590963255"/>
    <n v="1763.3625202909518"/>
    <n v="0.47235223386761183"/>
    <n v="0.50265455634663669"/>
    <n v="47371.624520036101"/>
    <n v="57318.232421089466"/>
    <m/>
    <m/>
  </r>
  <r>
    <s v="Wallets"/>
    <x v="1"/>
    <s v="Mens"/>
    <x v="40"/>
    <x v="40"/>
    <x v="40"/>
    <x v="40"/>
    <n v="100288.76995490858"/>
    <n v="114031.06108832746"/>
    <n v="1469.7960590963255"/>
    <n v="1763.3625202909518"/>
    <n v="0"/>
    <n v="0.6"/>
    <n v="0"/>
    <n v="68418.636652996473"/>
    <m/>
    <m/>
  </r>
  <r>
    <s v="Wallets"/>
    <x v="1"/>
    <s v="Womens"/>
    <x v="41"/>
    <x v="41"/>
    <x v="41"/>
    <x v="41"/>
    <n v="342374.89209635492"/>
    <n v="387798.06321040797"/>
    <n v="5017.7229949376033"/>
    <n v="5996.862289801611"/>
    <n v="0"/>
    <n v="0.52223550302261179"/>
    <n v="0"/>
    <n v="202521.91661188201"/>
    <m/>
    <m/>
  </r>
  <r>
    <s v="Wallets"/>
    <x v="1"/>
    <s v="Womens"/>
    <x v="41"/>
    <x v="41"/>
    <x v="41"/>
    <x v="41"/>
    <n v="342374.89209635492"/>
    <n v="387798.06321040797"/>
    <n v="5017.7229949376033"/>
    <n v="5996.862289801611"/>
    <n v="0.43422258854736606"/>
    <n v="0.41179429566520809"/>
    <n v="148666.91189970437"/>
    <n v="159693.0303000618"/>
    <m/>
    <m/>
  </r>
  <r>
    <s v="Wallets"/>
    <x v="1"/>
    <s v="Mens"/>
    <x v="40"/>
    <x v="40"/>
    <x v="40"/>
    <x v="40"/>
    <n v="100288.76995490858"/>
    <n v="114031.06108832746"/>
    <n v="1469.7960590963255"/>
    <n v="1763.3625202909518"/>
    <n v="0.48070201327529588"/>
    <n v="0.51298140372286638"/>
    <n v="48209.013626227563"/>
    <n v="58495.813785098151"/>
    <m/>
    <m/>
  </r>
  <r>
    <s v="Wallets"/>
    <x v="1"/>
    <s v="Womens"/>
    <x v="41"/>
    <x v="41"/>
    <x v="41"/>
    <x v="41"/>
    <n v="342374.89209635492"/>
    <n v="387798.06321040797"/>
    <n v="5017.7229949376033"/>
    <n v="5996.862289801611"/>
    <n v="0.49018048127378477"/>
    <n v="0.4784054045539009"/>
    <n v="167825.48938385138"/>
    <n v="185524.68931539447"/>
    <m/>
    <m/>
  </r>
  <r>
    <s v="Baby One Pieces"/>
    <x v="2"/>
    <s v="Mens"/>
    <x v="42"/>
    <x v="42"/>
    <x v="42"/>
    <x v="42"/>
    <n v="12134.994858353628"/>
    <n v="11384.966631444442"/>
    <n v="316.07574925484136"/>
    <n v="336.41449477002271"/>
    <n v="0.61492405489464408"/>
    <n v="0.60659114746982179"/>
    <n v="7462.1002444244696"/>
    <n v="6906.0199728735161"/>
    <m/>
    <m/>
  </r>
  <r>
    <s v="Baby One Pieces"/>
    <x v="2"/>
    <s v="Womens"/>
    <x v="43"/>
    <x v="43"/>
    <x v="43"/>
    <x v="43"/>
    <n v="10739.052160345627"/>
    <n v="13182.139139269073"/>
    <n v="279.71614306300444"/>
    <n v="389.51916347977118"/>
    <n v="0.62289756293845788"/>
    <n v="0.60896236420003991"/>
    <n v="6689.3294189482722"/>
    <n v="8027.4266154631741"/>
    <m/>
    <m/>
  </r>
  <r>
    <s v="Coats &amp; Outerwear"/>
    <x v="2"/>
    <s v="Mens"/>
    <x v="44"/>
    <x v="44"/>
    <x v="44"/>
    <x v="44"/>
    <n v="1475950.8308876837"/>
    <n v="1558607.7246493965"/>
    <n v="12954.552695446111"/>
    <n v="14039.339809477449"/>
    <n v="0"/>
    <n v="0.52590047091765313"/>
    <n v="0"/>
    <n v="819672.53636900941"/>
    <m/>
    <m/>
  </r>
  <r>
    <s v="Coats &amp; Outerwear"/>
    <x v="2"/>
    <s v="Womens"/>
    <x v="45"/>
    <x v="45"/>
    <x v="45"/>
    <x v="45"/>
    <n v="3465753.8420750159"/>
    <n v="3345025.9991111397"/>
    <n v="30419.232021166288"/>
    <n v="30130.709562357672"/>
    <n v="0"/>
    <n v="0.59275695814157348"/>
    <n v="0"/>
    <n v="1982787.4361375968"/>
    <m/>
    <m/>
  </r>
  <r>
    <s v="Coats &amp; Outerwear"/>
    <x v="2"/>
    <s v="Mens"/>
    <x v="44"/>
    <x v="44"/>
    <x v="44"/>
    <x v="44"/>
    <n v="1475950.8308876837"/>
    <n v="1558607.7246493965"/>
    <n v="12954.552695446111"/>
    <n v="14039.339809477449"/>
    <n v="0.46102943565218096"/>
    <n v="0.44757943565218095"/>
    <n v="680456.77861451637"/>
    <n v="697600.7658017067"/>
    <m/>
    <m/>
  </r>
  <r>
    <s v="Coats &amp; Outerwear"/>
    <x v="2"/>
    <s v="Womens"/>
    <x v="45"/>
    <x v="45"/>
    <x v="45"/>
    <x v="45"/>
    <n v="3465753.8420750159"/>
    <n v="3345025.9991111397"/>
    <n v="30419.232021166288"/>
    <n v="30130.709562357672"/>
    <n v="0.57740645011482394"/>
    <n v="0.59268149481851096"/>
    <n v="2001148.6229243472"/>
    <n v="1982535.0093599735"/>
    <m/>
    <m/>
  </r>
  <r>
    <s v="Coats &amp; Outerwear"/>
    <x v="2"/>
    <s v="Mens"/>
    <x v="44"/>
    <x v="44"/>
    <x v="44"/>
    <x v="44"/>
    <n v="1475950.8308876837"/>
    <n v="1558607.7246493965"/>
    <n v="12954.552695446111"/>
    <n v="14039.339809477449"/>
    <n v="0.61520496705858851"/>
    <n v="0.65897147177163484"/>
    <n v="908012.28229635383"/>
    <n v="1027078.0262268517"/>
    <m/>
    <m/>
  </r>
  <r>
    <s v="Coats &amp; Outerwear"/>
    <x v="2"/>
    <s v="Womens"/>
    <x v="45"/>
    <x v="45"/>
    <x v="45"/>
    <x v="45"/>
    <n v="3465753.8420750159"/>
    <n v="3345025.9991111397"/>
    <n v="30419.232021166288"/>
    <n v="30130.709562357672"/>
    <n v="0.67905632506607039"/>
    <n v="0.69655887725935905"/>
    <n v="2353442.0675830743"/>
    <n v="2330007.554344221"/>
    <m/>
    <m/>
  </r>
  <r>
    <s v="Coats &amp; Outerwear"/>
    <x v="2"/>
    <s v="Mens"/>
    <x v="44"/>
    <x v="44"/>
    <x v="44"/>
    <x v="44"/>
    <n v="1475950.8308876837"/>
    <n v="1558607.7246493965"/>
    <n v="12954.552695446111"/>
    <n v="14039.339809477449"/>
    <n v="0"/>
    <n v="0.44462135129618291"/>
    <n v="0"/>
    <n v="692990.27267428359"/>
    <m/>
    <m/>
  </r>
  <r>
    <s v="Coats &amp; Outerwear"/>
    <x v="2"/>
    <s v="Womens"/>
    <x v="45"/>
    <x v="45"/>
    <x v="45"/>
    <x v="45"/>
    <n v="3465753.8420750159"/>
    <n v="3345025.9991111397"/>
    <n v="30419.232021166288"/>
    <n v="30130.709562357672"/>
    <n v="0.56814384653097882"/>
    <n v="0.60732065495273435"/>
    <n v="1969046.7189660179"/>
    <n v="2031503.3806141019"/>
    <m/>
    <m/>
  </r>
  <r>
    <s v="Coats &amp; Outerwear"/>
    <x v="2"/>
    <s v="Mens"/>
    <x v="44"/>
    <x v="44"/>
    <x v="44"/>
    <x v="44"/>
    <n v="1475950.8308876837"/>
    <n v="1558607.7246493965"/>
    <n v="12954.552695446111"/>
    <n v="14039.339809477449"/>
    <n v="0.54494015272441476"/>
    <n v="0.5903724407212142"/>
    <n v="804304.87119766115"/>
    <n v="920159.04652820237"/>
    <m/>
    <m/>
  </r>
  <r>
    <s v="Coats &amp; Outerwear"/>
    <x v="2"/>
    <s v="Womens"/>
    <x v="45"/>
    <x v="45"/>
    <x v="45"/>
    <x v="45"/>
    <n v="3465753.8420750159"/>
    <n v="3345025.9991111397"/>
    <n v="30419.232021166288"/>
    <n v="30130.709562357672"/>
    <n v="0.4692507412861836"/>
    <n v="0.61538766846134307"/>
    <n v="1626307.5595091402"/>
    <n v="2058487.7505355789"/>
    <m/>
    <m/>
  </r>
  <r>
    <s v="Coats &amp; Outerwear"/>
    <x v="2"/>
    <s v="Mens"/>
    <x v="44"/>
    <x v="44"/>
    <x v="44"/>
    <x v="44"/>
    <n v="1475950.8308876837"/>
    <n v="1558607.7246493965"/>
    <n v="12954.552695446111"/>
    <n v="14039.339809477449"/>
    <n v="0.60134091099872211"/>
    <n v="0.62774804326907407"/>
    <n v="887549.6172353205"/>
    <n v="978412.94937272242"/>
    <m/>
    <m/>
  </r>
  <r>
    <s v="Coats &amp; Outerwear"/>
    <x v="2"/>
    <s v="Womens"/>
    <x v="45"/>
    <x v="45"/>
    <x v="45"/>
    <x v="45"/>
    <n v="3465753.8420750159"/>
    <n v="3345025.9991111397"/>
    <n v="30419.232021166288"/>
    <n v="30130.709562357672"/>
    <n v="0.60060282676988819"/>
    <n v="0.61735215531787424"/>
    <n v="2081541.5544388553"/>
    <n v="2065059.0101455878"/>
    <m/>
    <m/>
  </r>
  <r>
    <s v="Coats &amp; Outerwear"/>
    <x v="2"/>
    <s v="Mens"/>
    <x v="44"/>
    <x v="44"/>
    <x v="44"/>
    <x v="44"/>
    <n v="1475950.8308876837"/>
    <n v="1558607.7246493965"/>
    <n v="12954.552695446111"/>
    <n v="14039.339809477449"/>
    <n v="0"/>
    <n v="0.41883752446920647"/>
    <n v="0"/>
    <n v="652803.40101073578"/>
    <m/>
    <m/>
  </r>
  <r>
    <s v="Coats &amp; Outerwear"/>
    <x v="2"/>
    <s v="Womens"/>
    <x v="45"/>
    <x v="45"/>
    <x v="45"/>
    <x v="45"/>
    <n v="3465753.8420750159"/>
    <n v="3345025.9991111397"/>
    <n v="30419.232021166288"/>
    <n v="30130.709562357672"/>
    <n v="0"/>
    <n v="0.37814545119365844"/>
    <n v="0"/>
    <n v="1264906.3656884001"/>
    <m/>
    <m/>
  </r>
  <r>
    <s v="Coats &amp; Outerwear"/>
    <x v="2"/>
    <s v="Womens"/>
    <x v="45"/>
    <x v="45"/>
    <x v="45"/>
    <x v="45"/>
    <n v="3465753.8420750159"/>
    <n v="3345025.9991111397"/>
    <n v="30419.232021166288"/>
    <n v="30130.709562357672"/>
    <n v="0.72374041896532171"/>
    <n v="0.71526969056847944"/>
    <n v="2508306.1376940454"/>
    <n v="2392595.7113277437"/>
    <m/>
    <m/>
  </r>
  <r>
    <s v="Coats &amp; Outerwear"/>
    <x v="2"/>
    <s v="Mens"/>
    <x v="44"/>
    <x v="44"/>
    <x v="44"/>
    <x v="44"/>
    <n v="1475950.8308876837"/>
    <n v="1558607.7246493965"/>
    <n v="12954.552695446111"/>
    <n v="14039.339809477449"/>
    <n v="0.51094585796659275"/>
    <n v="0.5844181448365775"/>
    <n v="754130.96360441297"/>
    <n v="910878.63496755948"/>
    <m/>
    <m/>
  </r>
  <r>
    <s v="Coats &amp; Outerwear"/>
    <x v="2"/>
    <s v="Womens"/>
    <x v="45"/>
    <x v="45"/>
    <x v="45"/>
    <x v="45"/>
    <n v="3465753.8420750159"/>
    <n v="3345025.9991111397"/>
    <n v="30419.232021166288"/>
    <n v="30130.709562357672"/>
    <n v="0.58349096271209089"/>
    <n v="0.62105085272669303"/>
    <n v="2022236.0458354789"/>
    <n v="2077431.2491409315"/>
    <m/>
    <m/>
  </r>
  <r>
    <s v="Coats &amp; Outerwear"/>
    <x v="2"/>
    <s v="Mens"/>
    <x v="44"/>
    <x v="44"/>
    <x v="44"/>
    <x v="44"/>
    <n v="1475950.8308876837"/>
    <n v="1558607.7246493965"/>
    <n v="12954.552695446111"/>
    <n v="14039.339809477449"/>
    <n v="0.47866871509843079"/>
    <n v="0.58381374056285307"/>
    <n v="706491.4877694688"/>
    <n v="909936.60579772154"/>
    <m/>
    <m/>
  </r>
  <r>
    <s v="Coats &amp; Outerwear"/>
    <x v="2"/>
    <s v="Womens"/>
    <x v="45"/>
    <x v="45"/>
    <x v="45"/>
    <x v="45"/>
    <n v="3465753.8420750159"/>
    <n v="3345025.9991111397"/>
    <n v="30419.232021166288"/>
    <n v="30130.709562357672"/>
    <n v="0.38671236267802578"/>
    <n v="0.56908857065549778"/>
    <n v="1340249.8567292748"/>
    <n v="1903616.0646396368"/>
    <m/>
    <m/>
  </r>
  <r>
    <s v="Coats &amp; Outerwear"/>
    <x v="2"/>
    <s v="Mens"/>
    <x v="44"/>
    <x v="44"/>
    <x v="44"/>
    <x v="44"/>
    <n v="1475950.8308876837"/>
    <n v="1558607.7246493965"/>
    <n v="12954.552695446111"/>
    <n v="14039.339809477449"/>
    <n v="0.49766785749842579"/>
    <n v="0.53431590241754745"/>
    <n v="734533.2877808949"/>
    <n v="832788.89291100262"/>
    <m/>
    <m/>
  </r>
  <r>
    <s v="Coats &amp; Outerwear"/>
    <x v="2"/>
    <s v="Womens"/>
    <x v="45"/>
    <x v="45"/>
    <x v="45"/>
    <x v="45"/>
    <n v="3465753.8420750159"/>
    <n v="3345025.9991111397"/>
    <n v="30419.232021166288"/>
    <n v="30130.709562357672"/>
    <n v="0.40230401304190228"/>
    <n v="0.41041808922568918"/>
    <n v="1394286.67888217"/>
    <n v="1372859.1789654458"/>
    <m/>
    <m/>
  </r>
  <r>
    <s v="Coats &amp; Outerwear"/>
    <x v="2"/>
    <s v="Mens"/>
    <x v="44"/>
    <x v="44"/>
    <x v="44"/>
    <x v="44"/>
    <n v="1475950.8308876837"/>
    <n v="1558607.7246493965"/>
    <n v="12954.552695446111"/>
    <n v="14039.339809477449"/>
    <n v="0.32721781018639789"/>
    <n v="0.40320319870191845"/>
    <n v="482957.39882586233"/>
    <n v="628435.62010015559"/>
    <m/>
    <m/>
  </r>
  <r>
    <s v="Coats &amp; Outerwear"/>
    <x v="2"/>
    <s v="Womens"/>
    <x v="45"/>
    <x v="45"/>
    <x v="45"/>
    <x v="45"/>
    <n v="3465753.8420750159"/>
    <n v="3345025.9991111397"/>
    <n v="30419.232021166288"/>
    <n v="30130.709562357672"/>
    <n v="0.3629069335948944"/>
    <n v="0.45176993059223686"/>
    <n v="1257746.099422168"/>
    <n v="1511182.1634476674"/>
    <m/>
    <m/>
  </r>
  <r>
    <s v="Coats &amp; Outerwear"/>
    <x v="2"/>
    <s v="Mens"/>
    <x v="44"/>
    <x v="44"/>
    <x v="44"/>
    <x v="44"/>
    <n v="1475950.8308876837"/>
    <n v="1558607.7246493965"/>
    <n v="12954.552695446111"/>
    <n v="14039.339809477449"/>
    <n v="0.20352663151856487"/>
    <n v="0.32736174766211695"/>
    <n v="300395.30089759728"/>
    <n v="510228.54866090202"/>
    <m/>
    <m/>
  </r>
  <r>
    <s v="Coats &amp; Outerwear"/>
    <x v="2"/>
    <s v="Womens"/>
    <x v="45"/>
    <x v="45"/>
    <x v="45"/>
    <x v="45"/>
    <n v="3465753.8420750159"/>
    <n v="3345025.9991111397"/>
    <n v="30419.232021166288"/>
    <n v="30130.709562357672"/>
    <n v="0.26425618559119929"/>
    <n v="0.59687541304523151"/>
    <n v="915846.89050478744"/>
    <n v="1996563.7748664997"/>
    <m/>
    <m/>
  </r>
  <r>
    <s v="Coats &amp; Outerwear"/>
    <x v="2"/>
    <s v="Mens"/>
    <x v="44"/>
    <x v="44"/>
    <x v="44"/>
    <x v="44"/>
    <n v="1475950.8308876837"/>
    <n v="1558607.7246493965"/>
    <n v="12954.552695446111"/>
    <n v="14039.339809477449"/>
    <n v="0.3969258111963242"/>
    <n v="0.3899160757403855"/>
    <n v="585842.9808359826"/>
    <n v="607726.20761394396"/>
    <m/>
    <m/>
  </r>
  <r>
    <s v="Coats &amp; Outerwear"/>
    <x v="2"/>
    <s v="Womens"/>
    <x v="45"/>
    <x v="45"/>
    <x v="45"/>
    <x v="45"/>
    <n v="3465753.8420750159"/>
    <n v="3345025.9991111397"/>
    <n v="30419.232021166288"/>
    <n v="30130.709562357672"/>
    <n v="0.39069009565338303"/>
    <n v="0.39722010096364041"/>
    <n v="1354035.7000713677"/>
    <n v="1328711.5650929289"/>
    <m/>
    <m/>
  </r>
  <r>
    <s v="Coats &amp; Outerwear"/>
    <x v="2"/>
    <s v="Mens"/>
    <x v="44"/>
    <x v="44"/>
    <x v="44"/>
    <x v="44"/>
    <n v="1475950.8308876837"/>
    <n v="1558607.7246493965"/>
    <n v="12954.552695446111"/>
    <n v="14039.339809477449"/>
    <n v="0"/>
    <n v="0.54346001331442295"/>
    <n v="0"/>
    <n v="847040.97478992352"/>
    <m/>
    <m/>
  </r>
  <r>
    <s v="Coats &amp; Outerwear"/>
    <x v="2"/>
    <s v="Womens"/>
    <x v="45"/>
    <x v="45"/>
    <x v="45"/>
    <x v="45"/>
    <n v="3465753.8420750159"/>
    <n v="3345025.9991111397"/>
    <n v="30419.232021166288"/>
    <n v="30130.709562357672"/>
    <n v="0"/>
    <n v="0.54369945525665331"/>
    <n v="0"/>
    <n v="1818688.8135360691"/>
    <m/>
    <m/>
  </r>
  <r>
    <s v="Coats &amp; Outerwear"/>
    <x v="2"/>
    <s v="Mens"/>
    <x v="44"/>
    <x v="44"/>
    <x v="44"/>
    <x v="44"/>
    <n v="1475950.8308876837"/>
    <n v="1558607.7246493965"/>
    <n v="12954.552695446111"/>
    <n v="14039.339809477449"/>
    <n v="0.40286714084035552"/>
    <n v="0.41999434044872402"/>
    <n v="594612.09126066824"/>
    <n v="654606.4233324097"/>
    <m/>
    <m/>
  </r>
  <r>
    <s v="Coats &amp; Outerwear"/>
    <x v="2"/>
    <s v="Womens"/>
    <x v="45"/>
    <x v="45"/>
    <x v="45"/>
    <x v="45"/>
    <n v="3465753.8420750159"/>
    <n v="3345025.9991111397"/>
    <n v="30419.232021166288"/>
    <n v="30130.709562357672"/>
    <n v="0.36875683794631164"/>
    <n v="0.39288188294973558"/>
    <n v="1278020.4279038636"/>
    <n v="1314200.1130466051"/>
    <m/>
    <m/>
  </r>
  <r>
    <s v="Coats &amp; Outerwear"/>
    <x v="2"/>
    <s v="Mens"/>
    <x v="44"/>
    <x v="44"/>
    <x v="44"/>
    <x v="44"/>
    <n v="1475950.8308876837"/>
    <n v="1558607.7246493965"/>
    <n v="12954.552695446111"/>
    <n v="14039.339809477449"/>
    <n v="0.16671811737985207"/>
    <n v="0.17376771770309049"/>
    <n v="246067.74387082303"/>
    <n v="270835.70710673253"/>
    <m/>
    <m/>
  </r>
  <r>
    <s v="Coats &amp; Outerwear"/>
    <x v="2"/>
    <s v="Womens"/>
    <x v="45"/>
    <x v="45"/>
    <x v="45"/>
    <x v="45"/>
    <n v="3465753.8420750159"/>
    <n v="3345025.9991111397"/>
    <n v="30419.232021166288"/>
    <n v="30130.709562357672"/>
    <n v="0.16568736222757102"/>
    <n v="0.1537460267829549"/>
    <n v="574231.61222347908"/>
    <n v="514284.45684902178"/>
    <m/>
    <m/>
  </r>
  <r>
    <s v="Coats &amp; Outerwear"/>
    <x v="2"/>
    <s v="Womens"/>
    <x v="45"/>
    <x v="45"/>
    <x v="45"/>
    <x v="45"/>
    <n v="3465753.8420750159"/>
    <n v="3345025.9991111397"/>
    <n v="30419.232021166288"/>
    <n v="30130.709562357672"/>
    <n v="0"/>
    <n v="0.7206658446362515"/>
    <n v="0"/>
    <n v="2410645.9869796503"/>
    <m/>
    <m/>
  </r>
  <r>
    <s v="Coats &amp; Outerwear"/>
    <x v="2"/>
    <s v="Mens"/>
    <x v="44"/>
    <x v="44"/>
    <x v="44"/>
    <x v="44"/>
    <n v="1475950.8308876837"/>
    <n v="1558607.7246493965"/>
    <n v="12954.552695446111"/>
    <n v="14039.339809477449"/>
    <n v="0.16124402989897738"/>
    <n v="0.16703367809010847"/>
    <n v="237988.25990507417"/>
    <n v="260339.98094784372"/>
    <m/>
    <m/>
  </r>
  <r>
    <s v="Coats &amp; Outerwear"/>
    <x v="2"/>
    <s v="Womens"/>
    <x v="45"/>
    <x v="45"/>
    <x v="45"/>
    <x v="45"/>
    <n v="3465753.8420750159"/>
    <n v="3345025.9991111397"/>
    <n v="30419.232021166288"/>
    <n v="30130.709562357672"/>
    <n v="0.13976023393980128"/>
    <n v="0.19825937879471253"/>
    <n v="484374.56774616928"/>
    <n v="663182.77663593716"/>
    <m/>
    <m/>
  </r>
  <r>
    <s v="Coats &amp; Outerwear"/>
    <x v="2"/>
    <s v="Mens"/>
    <x v="44"/>
    <x v="44"/>
    <x v="44"/>
    <x v="44"/>
    <n v="1475950.8308876837"/>
    <n v="1558607.7246493965"/>
    <n v="12954.552695446111"/>
    <n v="14039.339809477449"/>
    <n v="0.15978813493081481"/>
    <n v="0.19020399710368455"/>
    <n v="235839.43051712943"/>
    <n v="296453.41914499417"/>
    <m/>
    <m/>
  </r>
  <r>
    <s v="Coats &amp; Outerwear"/>
    <x v="2"/>
    <s v="Womens"/>
    <x v="45"/>
    <x v="45"/>
    <x v="45"/>
    <x v="45"/>
    <n v="3465753.8420750159"/>
    <n v="3345025.9991111397"/>
    <n v="30419.232021166288"/>
    <n v="30130.709562357672"/>
    <n v="0.13361947657211734"/>
    <n v="0.29524362328707932"/>
    <n v="463092.21430586826"/>
    <n v="987597.59596705541"/>
    <m/>
    <m/>
  </r>
  <r>
    <s v="Dresses"/>
    <x v="2"/>
    <s v="Womens"/>
    <x v="46"/>
    <x v="46"/>
    <x v="46"/>
    <x v="46"/>
    <n v="2456960.639365314"/>
    <n v="2959908.4515545233"/>
    <n v="25500.929251623893"/>
    <n v="31184.934410304399"/>
    <n v="0.15854379323733789"/>
    <n v="0.18803390971161923"/>
    <n v="389535.85959981184"/>
    <n v="556563.15853426198"/>
    <m/>
    <m/>
  </r>
  <r>
    <s v="Hoodies &amp; Sweatshirts"/>
    <x v="2"/>
    <s v="Mens"/>
    <x v="47"/>
    <x v="47"/>
    <x v="47"/>
    <x v="47"/>
    <n v="482527.27645589341"/>
    <n v="492857.7340651034"/>
    <n v="8984.8866530778723"/>
    <n v="9451.3784353246047"/>
    <n v="0.15013324395180944"/>
    <n v="0.18002989476952275"/>
    <n v="72443.38530955484"/>
    <n v="88729.126000085991"/>
    <m/>
    <m/>
  </r>
  <r>
    <s v="Hoodies &amp; Sweatshirts"/>
    <x v="2"/>
    <s v="Womens"/>
    <x v="48"/>
    <x v="48"/>
    <x v="48"/>
    <x v="48"/>
    <n v="538183.13923804311"/>
    <n v="536750.29054736544"/>
    <n v="10021.225204443848"/>
    <n v="10293.092246703936"/>
    <n v="0.15395859928696029"/>
    <n v="0.18222439179287733"/>
    <n v="82857.922276948229"/>
    <n v="97808.99523964386"/>
    <m/>
    <m/>
  </r>
  <r>
    <s v="Hosiery and Tights"/>
    <x v="2"/>
    <s v="Womens"/>
    <x v="49"/>
    <x v="49"/>
    <x v="49"/>
    <x v="49"/>
    <n v="132566.98302038512"/>
    <n v="112184.92638271683"/>
    <n v="4320.3330585376461"/>
    <n v="4610.430584429454"/>
    <n v="5.0378440322972423E-2"/>
    <n v="0.45338109330110099"/>
    <n v="6678.5178428889703"/>
    <n v="50862.524575299685"/>
    <m/>
    <m/>
  </r>
  <r>
    <s v="Hosiery and Tights"/>
    <x v="2"/>
    <s v="Mens"/>
    <x v="50"/>
    <x v="50"/>
    <x v="50"/>
    <x v="50"/>
    <n v="5951.200906845962"/>
    <n v="4696.7111018210235"/>
    <n v="193.94851893017861"/>
    <n v="193.0193405502024"/>
    <n v="0.16512177367205541"/>
    <n v="0.21244006775408128"/>
    <n v="982.67284921714986"/>
    <n v="997.76962469220393"/>
    <m/>
    <m/>
  </r>
  <r>
    <s v="Hosiery and Tights"/>
    <x v="2"/>
    <s v="Womens"/>
    <x v="49"/>
    <x v="49"/>
    <x v="49"/>
    <x v="49"/>
    <n v="132566.98302038512"/>
    <n v="112184.92638271683"/>
    <n v="4320.3330585376461"/>
    <n v="4610.430584429454"/>
    <n v="0.62096867503619957"/>
    <n v="0.60751867503619961"/>
    <n v="82319.943799714907"/>
    <n v="68154.437835061719"/>
    <m/>
    <m/>
  </r>
  <r>
    <s v="Jeans"/>
    <x v="2"/>
    <s v="Mens"/>
    <x v="51"/>
    <x v="51"/>
    <x v="51"/>
    <x v="51"/>
    <n v="890057.91232148465"/>
    <n v="896729.7215632915"/>
    <n v="11676.468395172364"/>
    <n v="12280.460443184771"/>
    <n v="9.3981364213870267E-2"/>
    <n v="0.2510486450590434"/>
    <n v="83648.856829322453"/>
    <n v="225122.78158263757"/>
    <m/>
    <m/>
  </r>
  <r>
    <s v="Jeans"/>
    <x v="2"/>
    <s v="Womens"/>
    <x v="52"/>
    <x v="52"/>
    <x v="52"/>
    <x v="52"/>
    <n v="2017335.8112885912"/>
    <n v="2133739.02380194"/>
    <n v="26464.972129198435"/>
    <n v="29220.953702971441"/>
    <n v="0.15317145567253204"/>
    <n v="0.19027253262569715"/>
    <n v="308998.26279540191"/>
    <n v="405991.92802107782"/>
    <m/>
    <m/>
  </r>
  <r>
    <s v="Jumpsuits &amp; Rompers"/>
    <x v="2"/>
    <s v="Womens"/>
    <x v="53"/>
    <x v="53"/>
    <x v="53"/>
    <x v="53"/>
    <n v="212273.55788298932"/>
    <n v="187364.9083070475"/>
    <n v="2235.9463509240932"/>
    <n v="2160.637082232266"/>
    <n v="0.51034933358072831"/>
    <n v="0.52916316911790806"/>
    <n v="108333.66880239376"/>
    <n v="99146.608661243517"/>
    <m/>
    <m/>
  </r>
  <r>
    <s v="Kids' Sets"/>
    <x v="2"/>
    <s v="Mens"/>
    <x v="54"/>
    <x v="54"/>
    <x v="54"/>
    <x v="54"/>
    <n v="11320.570301609741"/>
    <n v="13573.129040845015"/>
    <n v="223.24514981331478"/>
    <n v="286.46426731460019"/>
    <n v="0.46381224933075327"/>
    <n v="0.53292525587971551"/>
    <n v="5250.6191752965378"/>
    <n v="7233.4632671807276"/>
    <m/>
    <m/>
  </r>
  <r>
    <s v="Kids' Sets"/>
    <x v="2"/>
    <s v="Womens"/>
    <x v="55"/>
    <x v="55"/>
    <x v="55"/>
    <x v="55"/>
    <n v="18196.450394872321"/>
    <n v="26725.515658558405"/>
    <n v="358.83963318492732"/>
    <n v="564.04866104899111"/>
    <n v="0.47950531900968718"/>
    <n v="0.49340915537303842"/>
    <n v="8725.2947514372008"/>
    <n v="13186.614107998215"/>
    <m/>
    <m/>
  </r>
  <r>
    <s v="Outerwear Pants and Sets"/>
    <x v="2"/>
    <s v="Mens"/>
    <x v="56"/>
    <x v="56"/>
    <x v="56"/>
    <x v="56"/>
    <n v="125267.88921975499"/>
    <n v="128802.48024894192"/>
    <n v="1240.8521536733763"/>
    <n v="1295.007441627499"/>
    <n v="0.54192293620711174"/>
    <n v="0.49585444640877141"/>
    <n v="67885.542338436819"/>
    <n v="63867.28253991581"/>
    <m/>
    <m/>
  </r>
  <r>
    <s v="Outerwear Pants and Sets"/>
    <x v="2"/>
    <s v="Womens"/>
    <x v="57"/>
    <x v="57"/>
    <x v="57"/>
    <x v="57"/>
    <n v="183406.20852600673"/>
    <n v="195138.07866252787"/>
    <n v="1816.7464165323699"/>
    <n v="1961.9596107501336"/>
    <n v="0.1124093355087078"/>
    <n v="0.51485254290936133"/>
    <n v="20616.570028579914"/>
    <n v="100467.33601784946"/>
    <m/>
    <m/>
  </r>
  <r>
    <s v="Outerwear Pants and Sets"/>
    <x v="2"/>
    <s v="Mens"/>
    <x v="56"/>
    <x v="56"/>
    <x v="56"/>
    <x v="56"/>
    <n v="125267.88921975499"/>
    <n v="128802.48024894192"/>
    <n v="1240.8521536733763"/>
    <n v="1295.007441627499"/>
    <n v="0.48273921162633654"/>
    <n v="0.50826409815833284"/>
    <n v="60471.722084039786"/>
    <n v="65465.676464284945"/>
    <m/>
    <m/>
  </r>
  <r>
    <s v="Outerwear Pants and Sets"/>
    <x v="2"/>
    <s v="Womens"/>
    <x v="57"/>
    <x v="57"/>
    <x v="57"/>
    <x v="57"/>
    <n v="183406.20852600673"/>
    <n v="195138.07866252787"/>
    <n v="1816.7464165323699"/>
    <n v="1961.9596107501336"/>
    <n v="0.4917734603306867"/>
    <n v="0.51313427873427253"/>
    <n v="90194.305812965817"/>
    <n v="100132.03724808797"/>
    <m/>
    <m/>
  </r>
  <r>
    <s v="Outerwear Pants and Sets"/>
    <x v="2"/>
    <s v="Mens"/>
    <x v="56"/>
    <x v="56"/>
    <x v="56"/>
    <x v="56"/>
    <n v="125267.88921975499"/>
    <n v="128802.48024894192"/>
    <n v="1240.8521536733763"/>
    <n v="1295.007441627499"/>
    <n v="0.53125806328283043"/>
    <n v="0.52581655234806868"/>
    <n v="66549.576218415183"/>
    <n v="67726.476098378858"/>
    <m/>
    <m/>
  </r>
  <r>
    <s v="Outerwear Pants and Sets"/>
    <x v="2"/>
    <s v="Womens"/>
    <x v="57"/>
    <x v="57"/>
    <x v="57"/>
    <x v="57"/>
    <n v="183406.20852600673"/>
    <n v="195138.07866252787"/>
    <n v="1816.7464165323699"/>
    <n v="1961.9596107501336"/>
    <n v="0.52108891189953843"/>
    <n v="0.52621933192521642"/>
    <n v="95570.941636436692"/>
    <n v="102685.42938696574"/>
    <m/>
    <m/>
  </r>
  <r>
    <s v="Outerwear Pants and Sets"/>
    <x v="2"/>
    <s v="Mens"/>
    <x v="56"/>
    <x v="56"/>
    <x v="56"/>
    <x v="56"/>
    <n v="125267.88921975499"/>
    <n v="128802.48024894192"/>
    <n v="1240.8521536733763"/>
    <n v="1295.007441627499"/>
    <n v="0.53884132568853016"/>
    <n v="0.57197104453858383"/>
    <n v="67499.515493376719"/>
    <n v="73671.289167147625"/>
    <m/>
    <m/>
  </r>
  <r>
    <s v="Outerwear Pants and Sets"/>
    <x v="2"/>
    <s v="Womens"/>
    <x v="57"/>
    <x v="57"/>
    <x v="57"/>
    <x v="57"/>
    <n v="183406.20852600673"/>
    <n v="195138.07866252787"/>
    <n v="1816.7464165323699"/>
    <n v="1961.9596107501336"/>
    <n v="0.30775715334991738"/>
    <n v="0.2830742294761468"/>
    <n v="56444.572642665174"/>
    <n v="55238.561258850801"/>
    <m/>
    <m/>
  </r>
  <r>
    <s v="Pants"/>
    <x v="2"/>
    <s v="Mens"/>
    <x v="58"/>
    <x v="58"/>
    <x v="58"/>
    <x v="58"/>
    <n v="1446386.350769517"/>
    <n v="1451214.4921105914"/>
    <n v="24472.570394846956"/>
    <n v="25900.501463820146"/>
    <n v="0.24274137874954377"/>
    <n v="0.32688919451033716"/>
    <n v="351097.81699031382"/>
    <n v="474386.33638775925"/>
    <m/>
    <m/>
  </r>
  <r>
    <s v="Pants"/>
    <x v="2"/>
    <s v="Womens"/>
    <x v="59"/>
    <x v="59"/>
    <x v="59"/>
    <x v="59"/>
    <n v="2359335.22604864"/>
    <n v="2355250.781240514"/>
    <n v="39919.484426687777"/>
    <n v="42035.258494741342"/>
    <n v="0.26071476609316674"/>
    <n v="0.31961810288213066"/>
    <n v="615113.53159463988"/>
    <n v="752780.78651174926"/>
    <m/>
    <m/>
  </r>
  <r>
    <s v="Shirts &amp; Tops"/>
    <x v="2"/>
    <s v="Mens"/>
    <x v="60"/>
    <x v="60"/>
    <x v="60"/>
    <x v="60"/>
    <n v="2205808.4760429608"/>
    <n v="2217120.7613781332"/>
    <n v="50035.991135261473"/>
    <n v="52404.932389613437"/>
    <n v="0.13144825231615448"/>
    <n v="0.45409731543441462"/>
    <n v="289949.66912000731"/>
    <n v="1006788.5857357157"/>
    <m/>
    <m/>
  </r>
  <r>
    <s v="Shirts &amp; Tops"/>
    <x v="2"/>
    <s v="Womens"/>
    <x v="61"/>
    <x v="61"/>
    <x v="61"/>
    <x v="61"/>
    <n v="3537115.1494036773"/>
    <n v="3637185.5045154085"/>
    <n v="80235.008697334662"/>
    <n v="85970.26547806694"/>
    <n v="0.23692708278141034"/>
    <n v="0.32311261889648307"/>
    <n v="838038.37381014565"/>
    <n v="1175220.5337762998"/>
    <m/>
    <m/>
  </r>
  <r>
    <s v="Shirts &amp; Tops"/>
    <x v="2"/>
    <s v="Womens"/>
    <x v="61"/>
    <x v="61"/>
    <x v="61"/>
    <x v="61"/>
    <n v="3537115.1494036773"/>
    <n v="3637185.5045154085"/>
    <n v="80235.008697334662"/>
    <n v="85970.26547806694"/>
    <n v="0.28375661406048958"/>
    <n v="0.30922731981251483"/>
    <n v="1003679.8183368501"/>
    <n v="1124717.1252222294"/>
    <m/>
    <m/>
  </r>
  <r>
    <s v="Shirts &amp; Tops"/>
    <x v="2"/>
    <s v="Womens"/>
    <x v="61"/>
    <x v="61"/>
    <x v="61"/>
    <x v="61"/>
    <n v="3537115.1494036773"/>
    <n v="3637185.5045154085"/>
    <n v="80235.008697334662"/>
    <n v="85970.26547806694"/>
    <n v="0.29175063545480523"/>
    <n v="0.34031798190992762"/>
    <n v="1031955.5925153412"/>
    <n v="1237799.6307287258"/>
    <m/>
    <m/>
  </r>
  <r>
    <s v="Shirts &amp; Tops"/>
    <x v="2"/>
    <s v="Mens"/>
    <x v="60"/>
    <x v="60"/>
    <x v="60"/>
    <x v="60"/>
    <n v="2205808.4760429608"/>
    <n v="2217120.7613781332"/>
    <n v="50035.991135261473"/>
    <n v="52404.932389613437"/>
    <n v="0.26565697883727851"/>
    <n v="0.30580139490109726"/>
    <n v="585988.41563923436"/>
    <n v="677998.62149361591"/>
    <m/>
    <m/>
  </r>
  <r>
    <s v="Shirts &amp; Tops"/>
    <x v="2"/>
    <s v="Womens"/>
    <x v="61"/>
    <x v="61"/>
    <x v="61"/>
    <x v="61"/>
    <n v="3537115.1494036773"/>
    <n v="3637185.5045154085"/>
    <n v="80235.008697334662"/>
    <n v="85970.26547806694"/>
    <n v="0.23924212442254311"/>
    <n v="0.33557254594277508"/>
    <n v="846226.94267049676"/>
    <n v="1220539.5998163924"/>
    <m/>
    <m/>
  </r>
  <r>
    <s v="Shirts &amp; Tops"/>
    <x v="2"/>
    <s v="Mens"/>
    <x v="60"/>
    <x v="60"/>
    <x v="60"/>
    <x v="60"/>
    <n v="2205808.4760429608"/>
    <n v="2217120.7613781332"/>
    <n v="50035.991135261473"/>
    <n v="52404.932389613437"/>
    <n v="0.29381733885098305"/>
    <n v="0.34722518507412869"/>
    <n v="648104.77644588507"/>
    <n v="769840.16670121544"/>
    <m/>
    <m/>
  </r>
  <r>
    <s v="Shirts &amp; Tops"/>
    <x v="2"/>
    <s v="Womens"/>
    <x v="61"/>
    <x v="61"/>
    <x v="61"/>
    <x v="61"/>
    <n v="3537115.1494036773"/>
    <n v="3637185.5045154085"/>
    <n v="80235.008697334662"/>
    <n v="85970.26547806694"/>
    <n v="0.29990730596824278"/>
    <n v="0.31736244617588749"/>
    <n v="1060806.6753571155"/>
    <n v="1154306.0889084896"/>
    <m/>
    <m/>
  </r>
  <r>
    <s v="Shirts &amp; Tops"/>
    <x v="2"/>
    <s v="Womens"/>
    <x v="61"/>
    <x v="61"/>
    <x v="61"/>
    <x v="61"/>
    <n v="3537115.1494036773"/>
    <n v="3637185.5045154085"/>
    <n v="80235.008697334662"/>
    <n v="85970.26547806694"/>
    <n v="0.28061168969541483"/>
    <n v="0.28995449535022277"/>
    <n v="992555.85872141563"/>
    <n v="1054618.2874569106"/>
    <m/>
    <m/>
  </r>
  <r>
    <s v="Shirts &amp; Tops"/>
    <x v="2"/>
    <s v="Mens"/>
    <x v="60"/>
    <x v="60"/>
    <x v="60"/>
    <x v="60"/>
    <n v="2205808.4760429608"/>
    <n v="2217120.7613781332"/>
    <n v="50035.991135261473"/>
    <n v="52404.932389613437"/>
    <n v="1.3443570783999998"/>
    <n v="-0.9730281830525378"/>
    <n v="2965394.2383630709"/>
    <n v="-2157320.9860518239"/>
    <m/>
    <m/>
  </r>
  <r>
    <s v="Shirts &amp; Tops"/>
    <x v="2"/>
    <s v="Womens"/>
    <x v="61"/>
    <x v="61"/>
    <x v="61"/>
    <x v="61"/>
    <n v="3537115.1494036773"/>
    <n v="3637185.5045154085"/>
    <n v="80235.008697334662"/>
    <n v="85970.26547806694"/>
    <n v="5.6085638399999999E-2"/>
    <n v="0.47196746454429261"/>
    <n v="198381.36124861662"/>
    <n v="1716633.2206433911"/>
    <m/>
    <m/>
  </r>
  <r>
    <s v="Shirts &amp; Tops"/>
    <x v="2"/>
    <s v="Mens"/>
    <x v="60"/>
    <x v="60"/>
    <x v="60"/>
    <x v="60"/>
    <n v="2205808.4760429608"/>
    <n v="2217120.7613781332"/>
    <n v="50035.991135261473"/>
    <n v="52404.932389613437"/>
    <n v="0.26968291727718297"/>
    <n v="0.3139184266501317"/>
    <n v="594868.86477400281"/>
    <n v="695995.06110516563"/>
    <m/>
    <m/>
  </r>
  <r>
    <s v="Shirts &amp; Tops"/>
    <x v="2"/>
    <s v="Womens"/>
    <x v="61"/>
    <x v="61"/>
    <x v="61"/>
    <x v="61"/>
    <n v="3537115.1494036773"/>
    <n v="3637185.5045154085"/>
    <n v="80235.008697334662"/>
    <n v="85970.26547806694"/>
    <n v="0.27597482236616855"/>
    <n v="0.32496055077006153"/>
    <n v="976154.72504536354"/>
    <n v="1181941.8048002112"/>
    <m/>
    <m/>
  </r>
  <r>
    <s v="Shirts &amp; Tops"/>
    <x v="2"/>
    <s v="Mens"/>
    <x v="60"/>
    <x v="60"/>
    <x v="60"/>
    <x v="60"/>
    <n v="2205808.4760429608"/>
    <n v="2217120.7613781332"/>
    <n v="50035.991135261473"/>
    <n v="52404.932389613437"/>
    <n v="0.25039419345257352"/>
    <n v="0.33233812818223418"/>
    <n v="552321.63426962751"/>
    <n v="736833.7637903787"/>
    <m/>
    <m/>
  </r>
  <r>
    <s v="Shirts &amp; Tops"/>
    <x v="2"/>
    <s v="Womens"/>
    <x v="61"/>
    <x v="61"/>
    <x v="61"/>
    <x v="61"/>
    <n v="3537115.1494036773"/>
    <n v="3637185.5045154085"/>
    <n v="80235.008697334662"/>
    <n v="85970.26547806694"/>
    <n v="0.27958953340456938"/>
    <n v="0.30899880714930039"/>
    <n v="988940.3742200078"/>
    <n v="1123885.9822759875"/>
    <m/>
    <m/>
  </r>
  <r>
    <s v="Shirts &amp; Tops"/>
    <x v="2"/>
    <s v="Mens"/>
    <x v="60"/>
    <x v="60"/>
    <x v="60"/>
    <x v="60"/>
    <n v="2205808.4760429608"/>
    <n v="2217120.7613781332"/>
    <n v="50035.991135261473"/>
    <n v="52404.932389613437"/>
    <n v="0.23162004990957435"/>
    <n v="0.34167577127862925"/>
    <n v="510909.46931203274"/>
    <n v="757536.44616173534"/>
    <m/>
    <m/>
  </r>
  <r>
    <s v="Shirts &amp; Tops"/>
    <x v="2"/>
    <s v="Womens"/>
    <x v="61"/>
    <x v="61"/>
    <x v="61"/>
    <x v="61"/>
    <n v="3537115.1494036773"/>
    <n v="3637185.5045154085"/>
    <n v="80235.008697334662"/>
    <n v="85970.26547806694"/>
    <n v="0.27413918122746372"/>
    <n v="0.31449918685496159"/>
    <n v="969661.85096478218"/>
    <n v="1143891.8836107492"/>
    <m/>
    <m/>
  </r>
  <r>
    <s v="Shorts"/>
    <x v="2"/>
    <s v="Mens"/>
    <x v="62"/>
    <x v="62"/>
    <x v="62"/>
    <x v="62"/>
    <n v="1325882.0631737604"/>
    <n v="1288546.2021494766"/>
    <n v="30996.554978131575"/>
    <n v="32576.207281882012"/>
    <n v="0.18931003240680155"/>
    <n v="0.39365943522316166"/>
    <n v="251002.77634702148"/>
    <n v="507248.37019711285"/>
    <m/>
    <m/>
  </r>
  <r>
    <s v="Shorts"/>
    <x v="2"/>
    <s v="Womens"/>
    <x v="63"/>
    <x v="63"/>
    <x v="63"/>
    <x v="63"/>
    <n v="1140941.0002718335"/>
    <n v="1135208.7323549136"/>
    <n v="26672.991078163192"/>
    <n v="28699.626689137735"/>
    <n v="0.19939641079198367"/>
    <n v="0.39193994312732588"/>
    <n v="227499.54037961925"/>
    <n v="444933.64599682856"/>
    <m/>
    <m/>
  </r>
  <r>
    <s v="Skirts"/>
    <x v="2"/>
    <s v="Womens"/>
    <x v="64"/>
    <x v="64"/>
    <x v="64"/>
    <x v="64"/>
    <n v="399148.69931842946"/>
    <n v="481445.17161200027"/>
    <n v="6420.1878970452653"/>
    <n v="7954.5686828865582"/>
    <n v="0.22596919466153825"/>
    <n v="0.3599591954430208"/>
    <n v="90195.31013518598"/>
    <n v="173300.6166233827"/>
    <m/>
    <m/>
  </r>
  <r>
    <s v="Sleepwear"/>
    <x v="2"/>
    <s v="Womens"/>
    <x v="65"/>
    <x v="65"/>
    <x v="65"/>
    <x v="65"/>
    <n v="439184.74293729797"/>
    <n v="463126.85922568408"/>
    <n v="7222.446197661774"/>
    <n v="7990.1738833991394"/>
    <n v="0.28013613272753302"/>
    <n v="0.31418083635404076"/>
    <n v="123031.51543939036"/>
    <n v="145505.58396954552"/>
    <m/>
    <m/>
  </r>
  <r>
    <s v="Sleepwear"/>
    <x v="2"/>
    <s v="Womens"/>
    <x v="65"/>
    <x v="65"/>
    <x v="65"/>
    <x v="65"/>
    <n v="439184.74293729797"/>
    <n v="463126.85922568408"/>
    <n v="7222.446197661774"/>
    <n v="7990.1738833991394"/>
    <n v="5.6085638399999999E-2"/>
    <n v="0.38242851392267607"/>
    <n v="24631.956683178247"/>
    <n v="177112.91653135477"/>
    <m/>
    <m/>
  </r>
  <r>
    <s v="Sleepwear"/>
    <x v="2"/>
    <s v="Mens"/>
    <x v="66"/>
    <x v="66"/>
    <x v="66"/>
    <x v="66"/>
    <n v="82083.24752689118"/>
    <n v="80027.610393321564"/>
    <n v="1349.8689299344921"/>
    <n v="1380.6897824597122"/>
    <n v="0.2451431916285764"/>
    <n v="0.40197108664528292"/>
    <n v="20122.149277980556"/>
    <n v="32168.785511428807"/>
    <m/>
    <m/>
  </r>
  <r>
    <s v="Sleepwear"/>
    <x v="2"/>
    <s v="Womens"/>
    <x v="65"/>
    <x v="65"/>
    <x v="65"/>
    <x v="65"/>
    <n v="439184.74293729797"/>
    <n v="463126.85922568408"/>
    <n v="7222.446197661774"/>
    <n v="7990.1738833991394"/>
    <n v="0.27125655317824282"/>
    <n v="0.33105131828425538"/>
    <n v="119131.73957764407"/>
    <n v="153318.75727950947"/>
    <m/>
    <m/>
  </r>
  <r>
    <s v="Sleepwear"/>
    <x v="2"/>
    <s v="Mens"/>
    <x v="66"/>
    <x v="66"/>
    <x v="66"/>
    <x v="66"/>
    <n v="82083.24752689118"/>
    <n v="80027.610393321564"/>
    <n v="1349.8689299344921"/>
    <n v="1380.6897824597122"/>
    <n v="0.24342509516346333"/>
    <n v="0.40674074297034091"/>
    <n v="19981.122340559603"/>
    <n v="32550.489709520589"/>
    <m/>
    <m/>
  </r>
  <r>
    <s v="Sleepwear"/>
    <x v="2"/>
    <s v="Womens"/>
    <x v="65"/>
    <x v="65"/>
    <x v="65"/>
    <x v="65"/>
    <n v="439184.74293729797"/>
    <n v="463126.85922568408"/>
    <n v="7222.446197661774"/>
    <n v="7990.1738833991394"/>
    <n v="0.27561506581417189"/>
    <n v="0.33639089830073393"/>
    <n v="121045.93182924355"/>
    <n v="155791.66020212541"/>
    <m/>
    <m/>
  </r>
  <r>
    <s v="Sleepwear"/>
    <x v="2"/>
    <s v="Mens"/>
    <x v="66"/>
    <x v="66"/>
    <x v="66"/>
    <x v="66"/>
    <n v="82083.24752689118"/>
    <n v="80027.610393321564"/>
    <n v="1349.8689299344921"/>
    <n v="1380.6897824597122"/>
    <n v="0.29721539320903712"/>
    <n v="0.31191262096296257"/>
    <n v="24396.404689579686"/>
    <n v="24961.621707183753"/>
    <m/>
    <m/>
  </r>
  <r>
    <s v="Sleepwear"/>
    <x v="2"/>
    <s v="Womens"/>
    <x v="65"/>
    <x v="65"/>
    <x v="65"/>
    <x v="65"/>
    <n v="439184.74293729797"/>
    <n v="463126.85922568408"/>
    <n v="7222.446197661774"/>
    <n v="7990.1738833991394"/>
    <n v="0.25073137008701563"/>
    <n v="0.35258409940816166"/>
    <n v="110117.39231798248"/>
    <n v="163291.16657181829"/>
    <m/>
    <m/>
  </r>
  <r>
    <s v="Sleepwear"/>
    <x v="2"/>
    <s v="Mens"/>
    <x v="66"/>
    <x v="66"/>
    <x v="66"/>
    <x v="66"/>
    <n v="82083.24752689118"/>
    <n v="80027.610393321564"/>
    <n v="1349.8689299344921"/>
    <n v="1380.6897824597122"/>
    <n v="0.3037001865315912"/>
    <n v="0.31140231356917519"/>
    <n v="24928.697585035625"/>
    <n v="24920.783025892906"/>
    <m/>
    <m/>
  </r>
  <r>
    <s v="Sleepwear"/>
    <x v="2"/>
    <s v="Womens"/>
    <x v="65"/>
    <x v="65"/>
    <x v="65"/>
    <x v="65"/>
    <n v="439184.74293729797"/>
    <n v="463126.85922568408"/>
    <n v="7222.446197661774"/>
    <n v="7990.1738833991394"/>
    <n v="0.28092423935938982"/>
    <n v="0.31667229551101311"/>
    <n v="123377.63984790958"/>
    <n v="146659.44562380319"/>
    <m/>
    <m/>
  </r>
  <r>
    <s v="Socks"/>
    <x v="2"/>
    <s v="Mens"/>
    <x v="67"/>
    <x v="67"/>
    <x v="67"/>
    <x v="67"/>
    <n v="509091.46633449843"/>
    <n v="395122.34778411064"/>
    <n v="21881.083538772866"/>
    <n v="20528.403203468068"/>
    <n v="0.10457661626174752"/>
    <n v="0.53648847291949087"/>
    <n v="53239.0629169932"/>
    <n v="211978.5849790615"/>
    <m/>
    <m/>
  </r>
  <r>
    <s v="Socks"/>
    <x v="2"/>
    <s v="Womens"/>
    <x v="68"/>
    <x v="68"/>
    <x v="68"/>
    <x v="68"/>
    <n v="705019.76734094485"/>
    <n v="590897.54143902485"/>
    <n v="30302.209810638196"/>
    <n v="30699.815008251688"/>
    <n v="0.23728498327372266"/>
    <n v="0.376142198359385"/>
    <n v="167290.60370113995"/>
    <n v="222261.5002420306"/>
    <m/>
    <m/>
  </r>
  <r>
    <s v="Suits"/>
    <x v="2"/>
    <s v="Mens"/>
    <x v="69"/>
    <x v="69"/>
    <x v="69"/>
    <x v="69"/>
    <n v="36531.403403842545"/>
    <n v="28467.561854375515"/>
    <n v="260.83611309254223"/>
    <n v="184.61625636596526"/>
    <n v="0.29460270559138824"/>
    <n v="0.35431497044765303"/>
    <n v="10762.250281822464"/>
    <n v="10086.483337149795"/>
    <m/>
    <m/>
  </r>
  <r>
    <s v="Sweaters"/>
    <x v="2"/>
    <s v="Mens"/>
    <x v="70"/>
    <x v="70"/>
    <x v="70"/>
    <x v="70"/>
    <n v="134698.82241722144"/>
    <n v="134392.5596913257"/>
    <n v="1541.8577026579035"/>
    <n v="1615.0991328302314"/>
    <n v="0.27933196615664391"/>
    <n v="0.29974312991489993"/>
    <n v="37625.686904787086"/>
    <n v="40283.246479152986"/>
    <m/>
    <m/>
  </r>
  <r>
    <s v="Sweaters"/>
    <x v="2"/>
    <s v="Womens"/>
    <x v="71"/>
    <x v="71"/>
    <x v="71"/>
    <x v="71"/>
    <n v="708140.07694615901"/>
    <n v="754965.40920516697"/>
    <n v="8105.8706572671626"/>
    <n v="9073.0021105683863"/>
    <n v="0.28079218017166219"/>
    <n v="0.30982413030878109"/>
    <n v="198840.1960726406"/>
    <n v="233906.50132020388"/>
    <m/>
    <m/>
  </r>
  <r>
    <s v="Swimwear"/>
    <x v="2"/>
    <s v="Mens"/>
    <x v="72"/>
    <x v="72"/>
    <x v="72"/>
    <x v="72"/>
    <n v="503515.44974721817"/>
    <n v="531608.19351901114"/>
    <n v="8816.5272736080042"/>
    <n v="8924.4303866112605"/>
    <n v="0.22125495251883853"/>
    <n v="0.31164090865910488"/>
    <n v="111405.28692632238"/>
    <n v="165670.8604788899"/>
    <m/>
    <m/>
  </r>
  <r>
    <s v="Swimwear"/>
    <x v="2"/>
    <s v="Womens"/>
    <x v="73"/>
    <x v="73"/>
    <x v="73"/>
    <x v="73"/>
    <n v="2564769.8732789247"/>
    <n v="2705051.372982143"/>
    <n v="44908.976575880559"/>
    <n v="45411.344228130351"/>
    <n v="0.28192694641885113"/>
    <n v="0.30923039639839595"/>
    <n v="723077.73864059104"/>
    <n v="836484.10834529332"/>
    <m/>
    <m/>
  </r>
  <r>
    <s v="Swimwear"/>
    <x v="2"/>
    <s v="Mens"/>
    <x v="72"/>
    <x v="72"/>
    <x v="72"/>
    <x v="72"/>
    <n v="503515.44974721817"/>
    <n v="531608.19351901114"/>
    <n v="8816.5272736080042"/>
    <n v="8924.4303866112605"/>
    <n v="0.28254057116633219"/>
    <n v="0.27605392806307361"/>
    <n v="142263.54276265166"/>
    <n v="146752.5300114376"/>
    <m/>
    <m/>
  </r>
  <r>
    <s v="Swimwear"/>
    <x v="2"/>
    <s v="Womens"/>
    <x v="73"/>
    <x v="73"/>
    <x v="73"/>
    <x v="73"/>
    <n v="2564769.8732789247"/>
    <n v="2705051.372982143"/>
    <n v="44908.976575880559"/>
    <n v="45411.344228130351"/>
    <n v="0.50938966792812979"/>
    <n v="0.53206465962740812"/>
    <n v="1306467.274061623"/>
    <n v="1439262.2380403969"/>
    <m/>
    <m/>
  </r>
  <r>
    <s v="Swimwear"/>
    <x v="2"/>
    <s v="Mens"/>
    <x v="72"/>
    <x v="72"/>
    <x v="72"/>
    <x v="72"/>
    <n v="503515.44974721817"/>
    <n v="531608.19351901114"/>
    <n v="8816.5272736080042"/>
    <n v="8924.4303866112605"/>
    <n v="0.50476675687863204"/>
    <n v="0.53066134341719051"/>
    <n v="254157.86060718916"/>
    <n v="282103.91814438422"/>
    <m/>
    <m/>
  </r>
  <r>
    <s v="Swimwear"/>
    <x v="2"/>
    <s v="Womens"/>
    <x v="73"/>
    <x v="73"/>
    <x v="73"/>
    <x v="73"/>
    <n v="2564769.8732789247"/>
    <n v="2705051.372982143"/>
    <n v="44908.976575880559"/>
    <n v="45411.344228130351"/>
    <n v="0.49978719185518017"/>
    <n v="0.52389911336546602"/>
    <n v="1281839.1327208402"/>
    <n v="1417174.0159133812"/>
    <m/>
    <m/>
  </r>
  <r>
    <s v="Swimwear"/>
    <x v="2"/>
    <s v="Mens"/>
    <x v="72"/>
    <x v="72"/>
    <x v="72"/>
    <x v="72"/>
    <n v="503515.44974721817"/>
    <n v="531608.19351901114"/>
    <n v="8816.5272736080042"/>
    <n v="8924.4303866112605"/>
    <n v="0.50274232385183537"/>
    <n v="0.52660219352217541"/>
    <n v="253138.52730121851"/>
    <n v="279946.04080147238"/>
    <m/>
    <m/>
  </r>
  <r>
    <s v="Swimwear"/>
    <x v="2"/>
    <s v="Womens"/>
    <x v="73"/>
    <x v="73"/>
    <x v="73"/>
    <x v="73"/>
    <n v="2564769.8732789247"/>
    <n v="2705051.372982143"/>
    <n v="44908.976575880559"/>
    <n v="45411.344228130351"/>
    <n v="0.51931405654424179"/>
    <n v="0.55064389246251466"/>
    <n v="1331921.0469949394"/>
    <n v="1489520.0173299569"/>
    <m/>
    <m/>
  </r>
  <r>
    <s v="Swimwear"/>
    <x v="2"/>
    <s v="Mens"/>
    <x v="72"/>
    <x v="72"/>
    <x v="72"/>
    <x v="72"/>
    <n v="503515.44974721817"/>
    <n v="531608.19351901114"/>
    <n v="8816.5272736080042"/>
    <n v="8924.4303866112605"/>
    <n v="0.78954844746814423"/>
    <n v="0.53565964942587874"/>
    <n v="397549.84162414051"/>
    <n v="284761.05857231823"/>
    <m/>
    <m/>
  </r>
  <r>
    <s v="Swimwear"/>
    <x v="2"/>
    <s v="Mens"/>
    <x v="72"/>
    <x v="72"/>
    <x v="72"/>
    <x v="72"/>
    <n v="503515.44974721817"/>
    <n v="531608.19351901114"/>
    <n v="8816.5272736080042"/>
    <n v="8924.4303866112605"/>
    <n v="0.49926474841327978"/>
    <n v="0.59889814129700758"/>
    <n v="251387.51434024429"/>
    <n v="318379.15899679571"/>
    <m/>
    <m/>
  </r>
  <r>
    <s v="Swimwear"/>
    <x v="2"/>
    <s v="Womens"/>
    <x v="73"/>
    <x v="73"/>
    <x v="73"/>
    <x v="73"/>
    <n v="2564769.8732789247"/>
    <n v="2705051.372982143"/>
    <n v="44908.976575880559"/>
    <n v="45411.344228130351"/>
    <n v="0.52977109174924464"/>
    <n v="0.53923291130728768"/>
    <n v="1358740.9358525479"/>
    <n v="1458652.7270889366"/>
    <m/>
    <m/>
  </r>
  <r>
    <s v="Underwear"/>
    <x v="2"/>
    <s v="Mens"/>
    <x v="74"/>
    <x v="74"/>
    <x v="74"/>
    <x v="74"/>
    <n v="458111.09297845041"/>
    <n v="367743.68715719483"/>
    <n v="12571.760232766799"/>
    <n v="13644.010346294466"/>
    <n v="9.7139552987873468E-2"/>
    <n v="0.52893889371483604"/>
    <n v="44500.706790712815"/>
    <n v="194513.93905554138"/>
    <m/>
    <m/>
  </r>
  <r>
    <s v="Underwear"/>
    <x v="2"/>
    <s v="Womens"/>
    <x v="75"/>
    <x v="75"/>
    <x v="75"/>
    <x v="75"/>
    <n v="6703.9477640390851"/>
    <n v="4943.9541768507179"/>
    <n v="183.97376792283228"/>
    <n v="183.43037364424595"/>
    <n v="0.56182084559605472"/>
    <n v="0.53427813445153194"/>
    <n v="3766.4176016242191"/>
    <n v="2641.4466144216608"/>
    <m/>
    <m/>
  </r>
  <r>
    <s v="Underwear &amp; Intimates"/>
    <x v="2"/>
    <s v="Womens"/>
    <x v="76"/>
    <x v="76"/>
    <x v="76"/>
    <x v="76"/>
    <n v="1452497.0637752665"/>
    <n v="1319555.041994106"/>
    <n v="33764.678979417331"/>
    <n v="37020.408912620675"/>
    <n v="0.430581349192661"/>
    <n v="0.53499830226782996"/>
    <n v="625418.14541873278"/>
    <n v="705959.70721580181"/>
    <m/>
    <m/>
  </r>
  <r>
    <s v="Underwear &amp; Intimates"/>
    <x v="2"/>
    <s v="Womens"/>
    <x v="76"/>
    <x v="76"/>
    <x v="76"/>
    <x v="76"/>
    <n v="1452497.0637752665"/>
    <n v="1319555.041994106"/>
    <n v="33764.678979417331"/>
    <n v="37020.408912620675"/>
    <n v="0.43066701565571136"/>
    <n v="0.5533904481923847"/>
    <n v="625542.5757047775"/>
    <n v="730229.1561036394"/>
    <m/>
    <m/>
  </r>
  <r>
    <s v="Underwear &amp; Intimates"/>
    <x v="2"/>
    <s v="Womens"/>
    <x v="76"/>
    <x v="76"/>
    <x v="76"/>
    <x v="76"/>
    <n v="1452497.0637752665"/>
    <n v="1319555.041994106"/>
    <n v="33764.678979417331"/>
    <n v="37020.408912620675"/>
    <n v="2.4481625999999999E-2"/>
    <n v="0.61781495933333341"/>
    <n v="35559.48988144422"/>
    <n v="815240.84460768371"/>
    <m/>
    <m/>
  </r>
  <r>
    <s v="Underwear &amp; Intimates"/>
    <x v="2"/>
    <s v="Womens"/>
    <x v="76"/>
    <x v="76"/>
    <x v="76"/>
    <x v="76"/>
    <n v="1452497.0637752665"/>
    <n v="1319555.041994106"/>
    <n v="33764.678979417331"/>
    <n v="37020.408912620675"/>
    <n v="0.52294801350967723"/>
    <n v="0.52766413014608737"/>
    <n v="759580.45412991464"/>
    <n v="696281.86341370374"/>
    <m/>
    <m/>
  </r>
  <r>
    <s v="Underwear &amp; Intimates"/>
    <x v="2"/>
    <s v="Womens"/>
    <x v="76"/>
    <x v="76"/>
    <x v="76"/>
    <x v="76"/>
    <n v="1452497.0637752665"/>
    <n v="1319555.041994106"/>
    <n v="33764.678979417331"/>
    <n v="37020.408912620675"/>
    <n v="0.56665428403242601"/>
    <n v="0.55320428403242605"/>
    <n v="823063.68373277469"/>
    <n v="729983.50224772736"/>
    <m/>
    <m/>
  </r>
  <r>
    <s v="Underwear &amp; Intimates"/>
    <x v="2"/>
    <s v="Womens"/>
    <x v="76"/>
    <x v="76"/>
    <x v="76"/>
    <x v="76"/>
    <n v="1452497.0637752665"/>
    <n v="1319555.041994106"/>
    <n v="33764.678979417331"/>
    <n v="37020.408912620675"/>
    <n v="0.44044956316899075"/>
    <n v="0.55844164655613371"/>
    <n v="639751.6972440579"/>
    <n v="736894.4903726367"/>
    <m/>
    <m/>
  </r>
  <r>
    <s v="Eyewear Accessories"/>
    <x v="3"/>
    <s v="Mens"/>
    <x v="77"/>
    <x v="77"/>
    <x v="77"/>
    <x v="77"/>
    <n v="2620.5501025637282"/>
    <n v="1806.1033567496281"/>
    <n v="72.333339844646474"/>
    <n v="34.807627969164415"/>
    <n v="0.53529417588888906"/>
    <n v="0.42368378786912292"/>
    <n v="1402.7652075273945"/>
    <n v="765.21671147082031"/>
    <m/>
    <m/>
  </r>
  <r>
    <s v="Eyewear Accessories"/>
    <x v="3"/>
    <s v="Womens"/>
    <x v="78"/>
    <x v="78"/>
    <x v="78"/>
    <x v="78"/>
    <n v="2709.8685806162125"/>
    <n v="1833.5938200043058"/>
    <n v="74.798739693730198"/>
    <n v="35.337430327425274"/>
    <n v="0.20469531668413155"/>
    <n v="0.53649150961834402"/>
    <n v="554.69740728161366"/>
    <n v="983.70751652097624"/>
    <m/>
    <m/>
  </r>
  <r>
    <s v="Glasses"/>
    <x v="3"/>
    <s v="Mens"/>
    <x v="79"/>
    <x v="79"/>
    <x v="79"/>
    <x v="79"/>
    <n v="1775.2293398335858"/>
    <n v="1734.1645482794809"/>
    <n v="21.49552369030598"/>
    <n v="23.201096645324579"/>
    <n v="0.62248172412114067"/>
    <n v="0.58350905638794759"/>
    <n v="1105.0478201700448"/>
    <n v="1011.9007191879913"/>
    <m/>
    <m/>
  </r>
  <r>
    <s v="Glasses"/>
    <x v="3"/>
    <s v="Womens"/>
    <x v="80"/>
    <x v="80"/>
    <x v="80"/>
    <x v="80"/>
    <n v="8209.0960895266853"/>
    <n v="7502.6831101049102"/>
    <n v="99.400576313683899"/>
    <n v="100.37713901456998"/>
    <n v="0.52866952591519445"/>
    <n v="0.56739641953217246"/>
    <n v="4339.8989378423494"/>
    <n v="4256.9955335580298"/>
    <m/>
    <m/>
  </r>
  <r>
    <s v="Goggles"/>
    <x v="3"/>
    <s v="Mens"/>
    <x v="81"/>
    <x v="81"/>
    <x v="81"/>
    <x v="81"/>
    <n v="2713.9767243223232"/>
    <n v="2829.766595659924"/>
    <n v="34.909726710266455"/>
    <n v="57.024769031420327"/>
    <n v="0.4856288988365754"/>
    <n v="0.48869233552559477"/>
    <n v="1317.9855281007458"/>
    <n v="1382.8852466253595"/>
    <m/>
    <m/>
  </r>
  <r>
    <s v="Goggles"/>
    <x v="3"/>
    <s v="Womens"/>
    <x v="82"/>
    <x v="82"/>
    <x v="82"/>
    <x v="82"/>
    <n v="1691.2598476977223"/>
    <n v="2010.0091231003209"/>
    <n v="21.754578272559403"/>
    <n v="40.505215579136184"/>
    <n v="0.5293473539491077"/>
    <n v="0.49178919211682348"/>
    <n v="895.26392521916023"/>
    <n v="988.50076279695168"/>
    <m/>
    <m/>
  </r>
  <r>
    <s v="Sunglasses"/>
    <x v="3"/>
    <s v="Mens"/>
    <x v="83"/>
    <x v="83"/>
    <x v="83"/>
    <x v="83"/>
    <n v="37238.706609946334"/>
    <n v="47043.714354909716"/>
    <n v="311.90742278248405"/>
    <n v="433.70917522396297"/>
    <n v="0.52887306219440078"/>
    <n v="0.57765362165371603"/>
    <n v="19694.54879696119"/>
    <n v="27174.971973156506"/>
    <m/>
    <m/>
  </r>
  <r>
    <s v="Sunglasses"/>
    <x v="3"/>
    <s v="Womens"/>
    <x v="84"/>
    <x v="84"/>
    <x v="84"/>
    <x v="84"/>
    <n v="108173.21328824467"/>
    <n v="123171.43987715563"/>
    <n v="906.04726217382927"/>
    <n v="1135.5519931366532"/>
    <n v="0.51525691269047247"/>
    <n v="0.54970164571251634"/>
    <n v="55736.995914708939"/>
    <n v="67707.543205252718"/>
    <m/>
    <m/>
  </r>
  <r>
    <s v="Sunglasses"/>
    <x v="3"/>
    <s v="Mens"/>
    <x v="83"/>
    <x v="83"/>
    <x v="83"/>
    <x v="83"/>
    <n v="37238.706609946334"/>
    <n v="47043.714354909716"/>
    <n v="311.90742278248405"/>
    <n v="433.70917522396297"/>
    <n v="0.45047564964176012"/>
    <n v="0.53439853788532676"/>
    <n v="16775.130551934482"/>
    <n v="25140.092167958712"/>
    <m/>
    <m/>
  </r>
  <r>
    <s v="Sunglasses"/>
    <x v="3"/>
    <s v="Womens"/>
    <x v="84"/>
    <x v="84"/>
    <x v="84"/>
    <x v="84"/>
    <n v="108173.21328824467"/>
    <n v="123171.43987715563"/>
    <n v="906.04726217382927"/>
    <n v="1135.5519931366532"/>
    <n v="0.51779144220174278"/>
    <n v="0.55586629291309597"/>
    <n v="56011.164116116939"/>
    <n v="68466.851677282786"/>
    <m/>
    <m/>
  </r>
  <r>
    <s v="Sunglasses"/>
    <x v="3"/>
    <s v="Womens"/>
    <x v="84"/>
    <x v="84"/>
    <x v="84"/>
    <x v="84"/>
    <n v="108173.21328824467"/>
    <n v="123171.43987715563"/>
    <n v="906.04726217382927"/>
    <n v="1135.5519931366532"/>
    <n v="2.4481625999999999E-2"/>
    <n v="0.66329698641738599"/>
    <n v="2648.2561509410361"/>
    <n v="81699.244883207575"/>
    <m/>
    <m/>
  </r>
  <r>
    <s v="Sunglasses"/>
    <x v="3"/>
    <s v="Mens"/>
    <x v="83"/>
    <x v="83"/>
    <x v="83"/>
    <x v="83"/>
    <n v="37238.706609946334"/>
    <n v="47043.714354909716"/>
    <n v="311.90742278248405"/>
    <n v="433.70917522396297"/>
    <n v="0.45960105365028497"/>
    <n v="0.52022905346802373"/>
    <n v="17114.948794505166"/>
    <n v="24473.506990474762"/>
    <m/>
    <m/>
  </r>
  <r>
    <s v="Sunglasses"/>
    <x v="3"/>
    <s v="Womens"/>
    <x v="84"/>
    <x v="84"/>
    <x v="84"/>
    <x v="84"/>
    <n v="108173.21328824467"/>
    <n v="123171.43987715563"/>
    <n v="906.04726217382927"/>
    <n v="1135.5519931366532"/>
    <n v="0.53504206609822236"/>
    <n v="0.54075143727159247"/>
    <n v="57877.219534226111"/>
    <n v="66605.13314438345"/>
    <m/>
    <m/>
  </r>
  <r>
    <s v="Bracelets"/>
    <x v="4"/>
    <s v="Womens"/>
    <x v="85"/>
    <x v="85"/>
    <x v="85"/>
    <x v="85"/>
    <n v="73585.206357168383"/>
    <n v="91614.38491291189"/>
    <n v="1514.6268237740455"/>
    <n v="2161.3471926566845"/>
    <n v="0.52554033165371083"/>
    <n v="0.520429842209847"/>
    <n v="38671.99375375302"/>
    <n v="47678.859884378922"/>
    <m/>
    <m/>
  </r>
  <r>
    <s v="Bracelets"/>
    <x v="4"/>
    <s v="Mens"/>
    <x v="86"/>
    <x v="86"/>
    <x v="86"/>
    <x v="86"/>
    <n v="8525.1154252286033"/>
    <n v="8011.8834937691245"/>
    <n v="175.47505997532951"/>
    <n v="189.01466089207776"/>
    <n v="0.50395607765913908"/>
    <n v="0.30838461430110237"/>
    <n v="4296.2837312896309"/>
    <n v="2470.7416010513598"/>
    <m/>
    <m/>
  </r>
  <r>
    <s v="Bracelets"/>
    <x v="4"/>
    <s v="Womens"/>
    <x v="85"/>
    <x v="85"/>
    <x v="85"/>
    <x v="85"/>
    <n v="73585.206357168383"/>
    <n v="91614.38491291189"/>
    <n v="1514.6268237740455"/>
    <n v="2161.3471926566845"/>
    <n v="0.22480709093668419"/>
    <n v="0.5283386379230498"/>
    <n v="16542.476177130626"/>
    <n v="48403.419339045875"/>
    <m/>
    <m/>
  </r>
  <r>
    <s v="Bracelets"/>
    <x v="4"/>
    <s v="Womens"/>
    <x v="85"/>
    <x v="85"/>
    <x v="85"/>
    <x v="85"/>
    <n v="73585.206357168383"/>
    <n v="91614.38491291189"/>
    <n v="1514.6268237740455"/>
    <n v="2161.3471926566845"/>
    <n v="0.41607364694116045"/>
    <n v="0.51561063450603939"/>
    <n v="30616.865169944915"/>
    <n v="47237.351134827019"/>
    <m/>
    <m/>
  </r>
  <r>
    <s v="Bracelets"/>
    <x v="4"/>
    <s v="Mens"/>
    <x v="86"/>
    <x v="86"/>
    <x v="86"/>
    <x v="86"/>
    <n v="8525.1154252286033"/>
    <n v="8011.8834937691245"/>
    <n v="175.47505997532951"/>
    <n v="189.01466089207776"/>
    <n v="0.44897631171166508"/>
    <n v="0.4652982263701122"/>
    <n v="3827.5748805353614"/>
    <n v="3727.9151795347516"/>
    <m/>
    <m/>
  </r>
  <r>
    <s v="Bracelets"/>
    <x v="4"/>
    <s v="Womens"/>
    <x v="85"/>
    <x v="85"/>
    <x v="85"/>
    <x v="85"/>
    <n v="73585.206357168383"/>
    <n v="91614.38491291189"/>
    <n v="1514.6268237740455"/>
    <n v="2161.3471926566845"/>
    <n v="0.48993805356001502"/>
    <n v="0.5443799343851472"/>
    <n v="36052.192773443123"/>
    <n v="49873.032847626593"/>
    <m/>
    <m/>
  </r>
  <r>
    <s v="Bracelets"/>
    <x v="4"/>
    <s v="Mens"/>
    <x v="86"/>
    <x v="86"/>
    <x v="86"/>
    <x v="86"/>
    <n v="8525.1154252286033"/>
    <n v="8011.8834937691245"/>
    <n v="175.47505997532951"/>
    <n v="189.01466089207776"/>
    <n v="0.4143569203501154"/>
    <n v="0.52208372524489399"/>
    <n v="3532.4405732269884"/>
    <n v="4182.8739806550611"/>
    <m/>
    <m/>
  </r>
  <r>
    <s v="Bracelets"/>
    <x v="4"/>
    <s v="Womens"/>
    <x v="85"/>
    <x v="85"/>
    <x v="85"/>
    <x v="85"/>
    <n v="73585.206357168383"/>
    <n v="91614.38491291189"/>
    <n v="1514.6268237740455"/>
    <n v="2161.3471926566845"/>
    <n v="0.27139227002084987"/>
    <n v="0.52881914501134886"/>
    <n v="19970.4561932246"/>
    <n v="48447.44070038668"/>
    <m/>
    <m/>
  </r>
  <r>
    <s v="Bracelets"/>
    <x v="4"/>
    <s v="Mens"/>
    <x v="86"/>
    <x v="86"/>
    <x v="86"/>
    <x v="86"/>
    <n v="8525.1154252286033"/>
    <n v="8011.8834937691245"/>
    <n v="175.47505997532951"/>
    <n v="189.01466089207776"/>
    <n v="0.55970428990770127"/>
    <n v="0.63869041241272406"/>
    <n v="4771.5436754587663"/>
    <n v="5117.1131728380988"/>
    <m/>
    <m/>
  </r>
  <r>
    <s v="Bracelets"/>
    <x v="4"/>
    <s v="Womens"/>
    <x v="85"/>
    <x v="85"/>
    <x v="85"/>
    <x v="85"/>
    <n v="73585.206357168383"/>
    <n v="91614.38491291189"/>
    <n v="1514.6268237740455"/>
    <n v="2161.3471926566845"/>
    <n v="0.492237177030456"/>
    <n v="0.53583653995223346"/>
    <n v="36221.37424845613"/>
    <n v="49090.335021586805"/>
    <m/>
    <m/>
  </r>
  <r>
    <s v="Bracelets"/>
    <x v="4"/>
    <s v="Mens"/>
    <x v="86"/>
    <x v="86"/>
    <x v="86"/>
    <x v="86"/>
    <n v="8525.1154252286033"/>
    <n v="8011.8834937691245"/>
    <n v="175.47505997532951"/>
    <n v="189.01466089207776"/>
    <n v="0.49877229481892177"/>
    <n v="0.50865331791173585"/>
    <n v="4252.0913842374584"/>
    <n v="4075.2711218279355"/>
    <m/>
    <m/>
  </r>
  <r>
    <s v="Bracelets"/>
    <x v="4"/>
    <s v="Womens"/>
    <x v="85"/>
    <x v="85"/>
    <x v="85"/>
    <x v="85"/>
    <n v="73585.206357168383"/>
    <n v="91614.38491291189"/>
    <n v="1514.6268237740455"/>
    <n v="2161.3471926566845"/>
    <n v="0.48906895794370303"/>
    <n v="0.51480444626778454"/>
    <n v="35988.240193172693"/>
    <n v="47163.492695255278"/>
    <m/>
    <m/>
  </r>
  <r>
    <s v="Charms"/>
    <x v="4"/>
    <s v="Womens"/>
    <x v="87"/>
    <x v="87"/>
    <x v="87"/>
    <x v="87"/>
    <n v="1988.1664249159992"/>
    <n v="1972.0014943281669"/>
    <n v="22.667284637009864"/>
    <n v="17.147941917347882"/>
    <n v="0.48173017767311149"/>
    <n v="0.48774026295072043"/>
    <n v="957.75976511849922"/>
    <n v="961.82452738283371"/>
    <m/>
    <m/>
  </r>
  <r>
    <s v="Earrings"/>
    <x v="4"/>
    <s v="Womens"/>
    <x v="88"/>
    <x v="88"/>
    <x v="88"/>
    <x v="88"/>
    <n v="112189.58588923328"/>
    <n v="112456.85015506326"/>
    <n v="2325.0150266468727"/>
    <n v="2482.8461041661176"/>
    <n v="0.54665153399048394"/>
    <n v="0.56041661023119416"/>
    <n v="61328.60922410652"/>
    <n v="63022.686761177894"/>
    <m/>
    <m/>
  </r>
  <r>
    <s v="Earrings"/>
    <x v="4"/>
    <s v="Mens"/>
    <x v="89"/>
    <x v="89"/>
    <x v="89"/>
    <x v="89"/>
    <n v="1829.2039414049621"/>
    <n v="1841.9747792867684"/>
    <n v="37.908390666199715"/>
    <n v="40.667508456962473"/>
    <n v="2.4481625999999999E-2"/>
    <n v="0.28953490963693629"/>
    <n v="44.781886771202196"/>
    <n v="533.31600127431011"/>
    <m/>
    <m/>
  </r>
  <r>
    <s v="Earrings"/>
    <x v="4"/>
    <s v="Womens"/>
    <x v="88"/>
    <x v="88"/>
    <x v="88"/>
    <x v="88"/>
    <n v="112189.58588923328"/>
    <n v="112456.85015506326"/>
    <n v="2325.0150266468727"/>
    <n v="2482.8461041661176"/>
    <n v="0.51897463301843971"/>
    <n v="0.55596527640935001"/>
    <n v="58223.549165355565"/>
    <n v="62522.103780584606"/>
    <m/>
    <m/>
  </r>
  <r>
    <s v="Earrings"/>
    <x v="4"/>
    <s v="Womens"/>
    <x v="88"/>
    <x v="88"/>
    <x v="88"/>
    <x v="88"/>
    <n v="112189.58588923328"/>
    <n v="112456.85015506326"/>
    <n v="2325.0150266468727"/>
    <n v="2482.8461041661176"/>
    <n v="0.48725380648756339"/>
    <n v="0.50874520276619872"/>
    <n v="54664.80277279234"/>
    <n v="57211.883034585684"/>
    <m/>
    <m/>
  </r>
  <r>
    <s v="Earrings"/>
    <x v="4"/>
    <s v="Womens"/>
    <x v="88"/>
    <x v="88"/>
    <x v="88"/>
    <x v="88"/>
    <n v="112189.58588923328"/>
    <n v="112456.85015506326"/>
    <n v="2325.0150266468727"/>
    <n v="2482.8461041661176"/>
    <n v="0.42559920940884344"/>
    <n v="0.55683083804503619"/>
    <n v="47747.79905836322"/>
    <n v="62619.442115748934"/>
    <m/>
    <m/>
  </r>
  <r>
    <s v="Earrings"/>
    <x v="4"/>
    <s v="Mens"/>
    <x v="89"/>
    <x v="89"/>
    <x v="89"/>
    <x v="89"/>
    <n v="1829.2039414049621"/>
    <n v="1841.9747792867684"/>
    <n v="37.908390666199715"/>
    <n v="40.667508456962473"/>
    <n v="0.37461925563751935"/>
    <n v="0.4856597898048825"/>
    <n v="685.25501893834348"/>
    <n v="894.57308413430678"/>
    <m/>
    <m/>
  </r>
  <r>
    <s v="Earrings"/>
    <x v="4"/>
    <s v="Womens"/>
    <x v="88"/>
    <x v="88"/>
    <x v="88"/>
    <x v="88"/>
    <n v="112189.58588923328"/>
    <n v="112456.85015506326"/>
    <n v="2325.0150266468727"/>
    <n v="2482.8461041661176"/>
    <n v="0.44485331491044344"/>
    <n v="0.53761619495334911"/>
    <n v="49907.909181255331"/>
    <n v="60458.623876804064"/>
    <m/>
    <m/>
  </r>
  <r>
    <s v="Jewelry Boxes &amp; Cleaners"/>
    <x v="4"/>
    <s v="Womens"/>
    <x v="90"/>
    <x v="90"/>
    <x v="90"/>
    <x v="90"/>
    <n v="2386.8933750110582"/>
    <n v="1322.7877197924768"/>
    <n v="53.262225532446514"/>
    <n v="32.913984529537565"/>
    <n v="0.51264975597505191"/>
    <n v="0.5325237623279524"/>
    <n v="1223.640306237887"/>
    <n v="704.41589330510294"/>
    <m/>
    <m/>
  </r>
  <r>
    <s v="Jewelry Sets"/>
    <x v="4"/>
    <s v="Womens"/>
    <x v="91"/>
    <x v="91"/>
    <x v="91"/>
    <x v="91"/>
    <n v="4689.5957968150888"/>
    <n v="4932.6659658781764"/>
    <n v="101.57752640176446"/>
    <n v="102.08568732855937"/>
    <n v="0.40543763520415066"/>
    <n v="0.54143030011841398"/>
    <n v="1901.3386299240342"/>
    <n v="2670.6948142893075"/>
    <m/>
    <m/>
  </r>
  <r>
    <s v="Necklaces"/>
    <x v="4"/>
    <s v="Mens"/>
    <x v="92"/>
    <x v="92"/>
    <x v="92"/>
    <x v="92"/>
    <n v="3798.66610453356"/>
    <n v="3715.2802533756289"/>
    <n v="61.264794877803709"/>
    <n v="62.166121516794689"/>
    <n v="0.57451772842620719"/>
    <n v="0.62553574552447988"/>
    <n v="2182.4010214262503"/>
    <n v="2324.0406031277025"/>
    <m/>
    <m/>
  </r>
  <r>
    <s v="Necklaces"/>
    <x v="4"/>
    <s v="Womens"/>
    <x v="93"/>
    <x v="93"/>
    <x v="93"/>
    <x v="93"/>
    <n v="78181.218865365168"/>
    <n v="95827.264431672811"/>
    <n v="1260.9048032326102"/>
    <n v="1603.4347233613908"/>
    <n v="0.4175124327418071"/>
    <n v="0.54735709442967018"/>
    <n v="32641.630883198275"/>
    <n v="52451.733026464106"/>
    <m/>
    <m/>
  </r>
  <r>
    <s v="Necklaces"/>
    <x v="4"/>
    <s v="Womens"/>
    <x v="93"/>
    <x v="93"/>
    <x v="93"/>
    <x v="93"/>
    <n v="78181.218865365168"/>
    <n v="95827.264431672811"/>
    <n v="1260.9048032326102"/>
    <n v="1603.4347233613908"/>
    <n v="0.40084374465559852"/>
    <n v="0.54553158253281842"/>
    <n v="31338.452531731898"/>
    <n v="52276.799215201332"/>
    <m/>
    <m/>
  </r>
  <r>
    <s v="Necklaces"/>
    <x v="4"/>
    <s v="Womens"/>
    <x v="93"/>
    <x v="93"/>
    <x v="93"/>
    <x v="93"/>
    <n v="78181.218865365168"/>
    <n v="95827.264431672811"/>
    <n v="1260.9048032326102"/>
    <n v="1603.4347233613908"/>
    <n v="0.4780589997168021"/>
    <n v="0.55793376807568928"/>
    <n v="37375.23528741685"/>
    <n v="53465.266728748684"/>
    <m/>
    <m/>
  </r>
  <r>
    <s v="Necklaces"/>
    <x v="4"/>
    <s v="Mens"/>
    <x v="92"/>
    <x v="92"/>
    <x v="92"/>
    <x v="92"/>
    <n v="3798.66610453356"/>
    <n v="3715.2802533756289"/>
    <n v="61.264794877803709"/>
    <n v="62.166121516794689"/>
    <n v="0.42230986353920741"/>
    <n v="0.49751186973513933"/>
    <n v="1604.2141642365802"/>
    <n v="1848.3960254469514"/>
    <m/>
    <m/>
  </r>
  <r>
    <s v="Necklaces"/>
    <x v="4"/>
    <s v="Womens"/>
    <x v="93"/>
    <x v="93"/>
    <x v="93"/>
    <x v="93"/>
    <n v="78181.218865365168"/>
    <n v="95827.264431672811"/>
    <n v="1260.9048032326102"/>
    <n v="1603.4347233613908"/>
    <n v="0.4826328674219898"/>
    <n v="0.54344844085514543"/>
    <n v="37732.825839537356"/>
    <n v="52077.177446806323"/>
    <m/>
    <m/>
  </r>
  <r>
    <s v="Necklaces"/>
    <x v="4"/>
    <s v="Mens"/>
    <x v="92"/>
    <x v="92"/>
    <x v="92"/>
    <x v="92"/>
    <n v="3798.66610453356"/>
    <n v="3715.2802533756289"/>
    <n v="61.264794877803709"/>
    <n v="62.166121516794689"/>
    <n v="0.45412268540654638"/>
    <n v="0.50802646878774915"/>
    <n v="1725.0604523536049"/>
    <n v="1887.4607076792747"/>
    <m/>
    <m/>
  </r>
  <r>
    <s v="Necklaces"/>
    <x v="4"/>
    <s v="Womens"/>
    <x v="93"/>
    <x v="93"/>
    <x v="93"/>
    <x v="93"/>
    <n v="78181.218865365168"/>
    <n v="95827.264431672811"/>
    <n v="1260.9048032326102"/>
    <n v="1603.4347233613908"/>
    <n v="0.4818280083082383"/>
    <n v="0.54221023865062379"/>
    <n v="37669.900973009368"/>
    <n v="51958.52391673375"/>
    <m/>
    <m/>
  </r>
  <r>
    <s v="Pins &amp; Brooches"/>
    <x v="4"/>
    <s v="Mens"/>
    <x v="94"/>
    <x v="94"/>
    <x v="94"/>
    <x v="94"/>
    <n v="-317.63637636567813"/>
    <n v="1778.2425403183738"/>
    <n v="21.618946834485495"/>
    <n v="68.265452384034219"/>
    <n v="0.24465731009826425"/>
    <n v="0.56348637138361823"/>
    <n v="-77.712061430986694"/>
    <n v="1002.0154364839879"/>
    <m/>
    <m/>
  </r>
  <r>
    <s v="Pins &amp; Brooches"/>
    <x v="4"/>
    <s v="Womens"/>
    <x v="95"/>
    <x v="95"/>
    <x v="95"/>
    <x v="95"/>
    <n v="-421.66415466553093"/>
    <n v="2359.5564090466246"/>
    <n v="28.699278861019632"/>
    <n v="90.581673780212398"/>
    <n v="3.2572544127470433"/>
    <n v="0.40066122676639049"/>
    <n v="-1373.4674284815524"/>
    <n v="945.38276547311966"/>
    <m/>
    <m/>
  </r>
  <r>
    <s v="Rings"/>
    <x v="4"/>
    <s v="Mens"/>
    <x v="96"/>
    <x v="96"/>
    <x v="96"/>
    <x v="96"/>
    <n v="2112.703437368084"/>
    <n v="2665.8532312524662"/>
    <n v="40.843170033284011"/>
    <n v="50.112697457796777"/>
    <n v="0.27607167431027713"/>
    <n v="0.43017991132162303"/>
    <n v="583.25757527528469"/>
    <n v="1146.7965066166482"/>
    <m/>
    <m/>
  </r>
  <r>
    <s v="Rings"/>
    <x v="4"/>
    <s v="Womens"/>
    <x v="97"/>
    <x v="97"/>
    <x v="97"/>
    <x v="97"/>
    <n v="16293.479365785133"/>
    <n v="17353.828396636913"/>
    <n v="314.9885291044871"/>
    <n v="326.21719079658868"/>
    <n v="0.48073292788200711"/>
    <n v="0.53343071485734006"/>
    <n v="7832.8120408989553"/>
    <n v="9257.0650871296366"/>
    <m/>
    <m/>
  </r>
  <r>
    <s v="Boat Shoes"/>
    <x v="5"/>
    <s v="Mens"/>
    <x v="98"/>
    <x v="98"/>
    <x v="98"/>
    <x v="98"/>
    <n v="457281.53077774035"/>
    <n v="494416.0545580195"/>
    <n v="5757.8608881655209"/>
    <n v="6161.7087825773306"/>
    <n v="0.50632657551817439"/>
    <n v="0.52194619388714192"/>
    <n v="231533.79152640194"/>
    <n v="258058.5778732558"/>
    <m/>
    <m/>
  </r>
  <r>
    <s v="Boat Shoes"/>
    <x v="5"/>
    <s v="Womens"/>
    <x v="99"/>
    <x v="99"/>
    <x v="99"/>
    <x v="99"/>
    <n v="130982.04438546274"/>
    <n v="123911.08995482566"/>
    <n v="1649.2605532008251"/>
    <n v="1544.2541644726912"/>
    <n v="0.48704937352665628"/>
    <n v="0.49698789665645754"/>
    <n v="63794.722661180313"/>
    <n v="61582.311969057904"/>
    <m/>
    <m/>
  </r>
  <r>
    <s v="Boots"/>
    <x v="5"/>
    <s v="Mens"/>
    <x v="100"/>
    <x v="100"/>
    <x v="100"/>
    <x v="100"/>
    <n v="2976773.2863319474"/>
    <n v="2853038.3231220068"/>
    <n v="25831.479293062002"/>
    <n v="23904.820921720777"/>
    <n v="0.48105762762213072"/>
    <n v="1.4327145819795841"/>
    <n v="1431999.4950917803"/>
    <n v="4087589.6084834798"/>
    <m/>
    <m/>
  </r>
  <r>
    <s v="Boots"/>
    <x v="5"/>
    <s v="Womens"/>
    <x v="101"/>
    <x v="101"/>
    <x v="101"/>
    <x v="101"/>
    <n v="11692447.785055712"/>
    <n v="11462516.461153233"/>
    <n v="101463.29390675499"/>
    <n v="96041.262781322584"/>
    <n v="0.50562121252937076"/>
    <n v="0.51622154143252397"/>
    <n v="5911949.6265162248"/>
    <n v="5917197.9162722016"/>
    <m/>
    <m/>
  </r>
  <r>
    <s v="Boots"/>
    <x v="5"/>
    <s v="Mens"/>
    <x v="100"/>
    <x v="100"/>
    <x v="100"/>
    <x v="100"/>
    <n v="2976773.2863319474"/>
    <n v="2853038.3231220068"/>
    <n v="25831.479293062002"/>
    <n v="23904.820921720777"/>
    <n v="0.48272846359798383"/>
    <n v="0.50633556020874171"/>
    <n v="1436973.1949905423"/>
    <n v="1444594.7576349904"/>
    <m/>
    <m/>
  </r>
  <r>
    <s v="Boots"/>
    <x v="5"/>
    <s v="Womens"/>
    <x v="101"/>
    <x v="101"/>
    <x v="101"/>
    <x v="101"/>
    <n v="11692447.785055712"/>
    <n v="11462516.461153233"/>
    <n v="101463.29390675499"/>
    <n v="96041.262781322584"/>
    <n v="0.51220459756378045"/>
    <n v="0.52906675909399448"/>
    <n v="5988925.5122799771"/>
    <n v="6064436.435163904"/>
    <m/>
    <m/>
  </r>
  <r>
    <s v="Boots"/>
    <x v="5"/>
    <s v="Mens"/>
    <x v="100"/>
    <x v="100"/>
    <x v="100"/>
    <x v="100"/>
    <n v="2976773.2863319474"/>
    <n v="2853038.3231220068"/>
    <n v="25831.479293062002"/>
    <n v="23904.820921720777"/>
    <n v="0.47948467725451005"/>
    <n v="0.51046816794436678"/>
    <n v="1427317.1784567211"/>
    <n v="1456385.2458791591"/>
    <m/>
    <m/>
  </r>
  <r>
    <s v="Boots"/>
    <x v="5"/>
    <s v="Womens"/>
    <x v="101"/>
    <x v="101"/>
    <x v="101"/>
    <x v="101"/>
    <n v="11692447.785055712"/>
    <n v="11462516.461153233"/>
    <n v="101463.29390675499"/>
    <n v="96041.262781322584"/>
    <n v="0.50557741921825028"/>
    <n v="0.5255650193099537"/>
    <n v="5911437.5755126132"/>
    <n v="6024297.6852466613"/>
    <m/>
    <m/>
  </r>
  <r>
    <s v="Boots"/>
    <x v="5"/>
    <s v="Mens"/>
    <x v="100"/>
    <x v="100"/>
    <x v="100"/>
    <x v="100"/>
    <n v="2976773.2863319474"/>
    <n v="2853038.3231220068"/>
    <n v="25831.479293062002"/>
    <n v="23904.820921720777"/>
    <n v="0.44724313447730796"/>
    <n v="0.46737530909098984"/>
    <n v="1331341.4152074172"/>
    <n v="1333439.6681175872"/>
    <m/>
    <m/>
  </r>
  <r>
    <s v="Boots"/>
    <x v="5"/>
    <s v="Womens"/>
    <x v="101"/>
    <x v="101"/>
    <x v="101"/>
    <x v="101"/>
    <n v="11692447.785055712"/>
    <n v="11462516.461153233"/>
    <n v="101463.29390675499"/>
    <n v="96041.262781322584"/>
    <n v="0.47654384428163743"/>
    <n v="0.4822199088924834"/>
    <n v="5571964.0165527659"/>
    <n v="5527453.643575903"/>
    <m/>
    <m/>
  </r>
  <r>
    <s v="Boots"/>
    <x v="5"/>
    <s v="Mens"/>
    <x v="100"/>
    <x v="100"/>
    <x v="100"/>
    <x v="100"/>
    <n v="2976773.2863319474"/>
    <n v="2853038.3231220068"/>
    <n v="25831.479293062002"/>
    <n v="23904.820921720777"/>
    <n v="0.49539795508568363"/>
    <n v="0.51763673263505461"/>
    <n v="1474687.398802537"/>
    <n v="1476837.4356634708"/>
    <m/>
    <m/>
  </r>
  <r>
    <s v="Boots"/>
    <x v="5"/>
    <s v="Mens"/>
    <x v="100"/>
    <x v="100"/>
    <x v="100"/>
    <x v="100"/>
    <n v="2976773.2863319474"/>
    <n v="2853038.3231220068"/>
    <n v="25831.479293062002"/>
    <n v="23904.820921720777"/>
    <n v="0.47784300226440013"/>
    <n v="0.49396495642660082"/>
    <n v="1422430.2842013226"/>
    <n v="1409300.9509643845"/>
    <m/>
    <m/>
  </r>
  <r>
    <s v="Boots"/>
    <x v="5"/>
    <s v="Womens"/>
    <x v="101"/>
    <x v="101"/>
    <x v="101"/>
    <x v="101"/>
    <n v="11692447.785055712"/>
    <n v="11462516.461153233"/>
    <n v="101463.29390675499"/>
    <n v="96041.262781322584"/>
    <n v="0.48480300486718292"/>
    <n v="0.49634314704196369"/>
    <n v="5668533.8204476461"/>
    <n v="5689341.4933491088"/>
    <m/>
    <m/>
  </r>
  <r>
    <s v="Boots"/>
    <x v="5"/>
    <s v="Womens"/>
    <x v="101"/>
    <x v="101"/>
    <x v="101"/>
    <x v="101"/>
    <n v="11692447.785055712"/>
    <n v="11462516.461153233"/>
    <n v="101463.29390675499"/>
    <n v="96041.262781322584"/>
    <n v="0.48661461617384194"/>
    <n v="0.50468734104754942"/>
    <n v="5689715.9910575738"/>
    <n v="5784986.9544931911"/>
    <m/>
    <m/>
  </r>
  <r>
    <s v="Boots"/>
    <x v="5"/>
    <s v="Mens"/>
    <x v="100"/>
    <x v="100"/>
    <x v="100"/>
    <x v="100"/>
    <n v="2976773.2863319474"/>
    <n v="2853038.3231220068"/>
    <n v="25831.479293062002"/>
    <n v="23904.820921720777"/>
    <n v="0.49509789229710449"/>
    <n v="0.50763204754155344"/>
    <n v="1473794.1799092724"/>
    <n v="1448293.6856809445"/>
    <m/>
    <m/>
  </r>
  <r>
    <s v="Boots"/>
    <x v="5"/>
    <s v="Womens"/>
    <x v="101"/>
    <x v="101"/>
    <x v="101"/>
    <x v="101"/>
    <n v="11692447.785055712"/>
    <n v="11462516.461153233"/>
    <n v="101463.29390675499"/>
    <n v="96041.262781322584"/>
    <n v="0.50689964355535744"/>
    <n v="0.51894537284190601"/>
    <n v="5926897.6145343687"/>
    <n v="5948419.8786396496"/>
    <m/>
    <m/>
  </r>
  <r>
    <s v="Boots"/>
    <x v="5"/>
    <s v="Mens"/>
    <x v="100"/>
    <x v="100"/>
    <x v="100"/>
    <x v="100"/>
    <n v="2976773.2863319474"/>
    <n v="2853038.3231220068"/>
    <n v="25831.479293062002"/>
    <n v="23904.820921720777"/>
    <n v="2.4481625999999999E-2"/>
    <n v="0.52726038221306415"/>
    <n v="72876.250282769644"/>
    <n v="1504294.0767178289"/>
    <m/>
    <m/>
  </r>
  <r>
    <s v="Boots"/>
    <x v="5"/>
    <s v="Womens"/>
    <x v="101"/>
    <x v="101"/>
    <x v="101"/>
    <x v="101"/>
    <n v="11692447.785055712"/>
    <n v="11462516.461153233"/>
    <n v="101463.29390675499"/>
    <n v="96041.262781322584"/>
    <n v="0.47949452075259985"/>
    <n v="0.51440331990505705"/>
    <n v="5606464.6471200865"/>
    <n v="5896356.5220835889"/>
    <m/>
    <m/>
  </r>
  <r>
    <s v="Boots"/>
    <x v="5"/>
    <s v="Mens"/>
    <x v="100"/>
    <x v="100"/>
    <x v="100"/>
    <x v="100"/>
    <n v="2976773.2863319474"/>
    <n v="2853038.3231220068"/>
    <n v="25831.479293062002"/>
    <n v="23904.820921720777"/>
    <n v="0.45960455314702037"/>
    <n v="0.49628505780455268"/>
    <n v="1368138.5560845821"/>
    <n v="1415920.2891092091"/>
    <m/>
    <m/>
  </r>
  <r>
    <s v="Boots"/>
    <x v="5"/>
    <s v="Mens"/>
    <x v="100"/>
    <x v="100"/>
    <x v="100"/>
    <x v="100"/>
    <n v="2976773.2863319474"/>
    <n v="2853038.3231220068"/>
    <n v="25831.479293062002"/>
    <n v="23904.820921720777"/>
    <n v="0.61084830068665052"/>
    <n v="0.30469373789376453"/>
    <n v="1818356.9034852863"/>
    <n v="869302.91102620226"/>
    <m/>
    <m/>
  </r>
  <r>
    <s v="Boots"/>
    <x v="5"/>
    <s v="Womens"/>
    <x v="101"/>
    <x v="101"/>
    <x v="101"/>
    <x v="101"/>
    <n v="11692447.785055712"/>
    <n v="11462516.461153233"/>
    <n v="101463.29390675499"/>
    <n v="96041.262781322584"/>
    <n v="0.57079496220460002"/>
    <n v="0.59707855380646413"/>
    <n v="6673990.2915501343"/>
    <n v="6844022.7516081613"/>
    <m/>
    <m/>
  </r>
  <r>
    <s v="Boots"/>
    <x v="5"/>
    <s v="Womens"/>
    <x v="101"/>
    <x v="101"/>
    <x v="101"/>
    <x v="101"/>
    <n v="11692447.785055712"/>
    <n v="11462516.461153233"/>
    <n v="101463.29390675499"/>
    <n v="96041.262781322584"/>
    <n v="0.42612495236528186"/>
    <n v="0.45884282085027667"/>
    <n v="4982443.7554404102"/>
    <n v="5259493.3870782806"/>
    <m/>
    <m/>
  </r>
  <r>
    <s v="Boots"/>
    <x v="5"/>
    <s v="Mens"/>
    <x v="100"/>
    <x v="100"/>
    <x v="100"/>
    <x v="100"/>
    <n v="2976773.2863319474"/>
    <n v="2853038.3231220068"/>
    <n v="25831.479293062002"/>
    <n v="23904.820921720777"/>
    <n v="0.51283323457660746"/>
    <n v="0.51520071021262326"/>
    <n v="1526588.2730308503"/>
    <n v="1469887.3703362898"/>
    <m/>
    <m/>
  </r>
  <r>
    <s v="Boots"/>
    <x v="5"/>
    <s v="Womens"/>
    <x v="101"/>
    <x v="101"/>
    <x v="101"/>
    <x v="101"/>
    <n v="11692447.785055712"/>
    <n v="11462516.461153233"/>
    <n v="101463.29390675499"/>
    <n v="96041.262781322584"/>
    <n v="0.49174178270232588"/>
    <n v="0.50344743405913273"/>
    <n v="5749665.1179771572"/>
    <n v="5770774.5002281656"/>
    <m/>
    <m/>
  </r>
  <r>
    <s v="Boots"/>
    <x v="5"/>
    <s v="Mens"/>
    <x v="100"/>
    <x v="100"/>
    <x v="100"/>
    <x v="100"/>
    <n v="2976773.2863319474"/>
    <n v="2853038.3231220068"/>
    <n v="25831.479293062002"/>
    <n v="23904.820921720777"/>
    <n v="0.50891304038071972"/>
    <n v="0.51627595955489602"/>
    <n v="1514918.743671298"/>
    <n v="1472955.0979167055"/>
    <m/>
    <m/>
  </r>
  <r>
    <s v="Boots"/>
    <x v="5"/>
    <s v="Womens"/>
    <x v="101"/>
    <x v="101"/>
    <x v="101"/>
    <x v="101"/>
    <n v="11692447.785055712"/>
    <n v="11462516.461153233"/>
    <n v="101463.29390675499"/>
    <n v="96041.262781322584"/>
    <n v="0.49128086124020842"/>
    <n v="0.50230751569490073"/>
    <n v="5744275.8178483378"/>
    <n v="5757708.1672137855"/>
    <m/>
    <m/>
  </r>
  <r>
    <s v="Boots"/>
    <x v="5"/>
    <s v="Mens"/>
    <x v="100"/>
    <x v="100"/>
    <x v="100"/>
    <x v="100"/>
    <n v="2976773.2863319474"/>
    <n v="2853038.3231220068"/>
    <n v="25831.479293062002"/>
    <n v="23904.820921720777"/>
    <n v="0.50403972480988513"/>
    <n v="0.507332235078229"/>
    <n v="1500411.9880641722"/>
    <n v="1447438.3092333302"/>
    <m/>
    <m/>
  </r>
  <r>
    <s v="Boots"/>
    <x v="5"/>
    <s v="Womens"/>
    <x v="101"/>
    <x v="101"/>
    <x v="101"/>
    <x v="101"/>
    <n v="11692447.785055712"/>
    <n v="11462516.461153233"/>
    <n v="101463.29390675499"/>
    <n v="96041.262781322584"/>
    <n v="0.483940518582334"/>
    <n v="0.4933222092085921"/>
    <n v="5658449.2445967235"/>
    <n v="5654713.9437059658"/>
    <m/>
    <m/>
  </r>
  <r>
    <s v="Boots"/>
    <x v="5"/>
    <s v="Mens"/>
    <x v="100"/>
    <x v="100"/>
    <x v="100"/>
    <x v="100"/>
    <n v="2976773.2863319474"/>
    <n v="2853038.3231220068"/>
    <n v="25831.479293062002"/>
    <n v="23904.820921720777"/>
    <n v="0.40812949522114156"/>
    <n v="0.47221799488512539"/>
    <n v="1214908.9787384365"/>
    <n v="1347256.0362750946"/>
    <m/>
    <m/>
  </r>
  <r>
    <s v="Boots"/>
    <x v="5"/>
    <s v="Womens"/>
    <x v="101"/>
    <x v="101"/>
    <x v="101"/>
    <x v="101"/>
    <n v="11692447.785055712"/>
    <n v="11462516.461153233"/>
    <n v="101463.29390675499"/>
    <n v="96041.262781322584"/>
    <n v="0.4750637751994628"/>
    <n v="0.49870723454128496"/>
    <n v="5554658.3860911634"/>
    <n v="5716439.8852256853"/>
    <m/>
    <m/>
  </r>
  <r>
    <s v="Clogs &amp; Mules"/>
    <x v="5"/>
    <s v="Mens"/>
    <x v="102"/>
    <x v="102"/>
    <x v="102"/>
    <x v="102"/>
    <n v="110426.29500514468"/>
    <n v="125935.99581684271"/>
    <n v="1454.3298155294501"/>
    <n v="1500.344325041443"/>
    <n v="0.49374465697000508"/>
    <n v="0.52095574315763304"/>
    <n v="54522.393147783747"/>
    <n v="65607.080291059858"/>
    <m/>
    <m/>
  </r>
  <r>
    <s v="Clogs &amp; Mules"/>
    <x v="5"/>
    <s v="Womens"/>
    <x v="103"/>
    <x v="103"/>
    <x v="103"/>
    <x v="103"/>
    <n v="954098.42593940487"/>
    <n v="1304334.7670204393"/>
    <n v="12565.610280855182"/>
    <n v="15539.252720878119"/>
    <n v="0.51155680016840388"/>
    <n v="0.53160264921088485"/>
    <n v="488075.53781927284"/>
    <n v="693387.81760592782"/>
    <m/>
    <m/>
  </r>
  <r>
    <s v="Crib Shoes"/>
    <x v="5"/>
    <s v="Mens"/>
    <x v="104"/>
    <x v="104"/>
    <x v="104"/>
    <x v="104"/>
    <n v="17500.446882715351"/>
    <n v="20102.152532009295"/>
    <n v="534.63493520321265"/>
    <n v="633.65169301079425"/>
    <n v="0.4862021322589522"/>
    <n v="0.48854996682380514"/>
    <n v="8508.7545898607368"/>
    <n v="9820.9059526002111"/>
    <m/>
    <m/>
  </r>
  <r>
    <s v="Crib Shoes"/>
    <x v="5"/>
    <s v="Womens"/>
    <x v="105"/>
    <x v="105"/>
    <x v="105"/>
    <x v="105"/>
    <n v="37127.520212974174"/>
    <n v="48511.138114810739"/>
    <n v="1134.2378566872094"/>
    <n v="1529.1479232078925"/>
    <n v="0.48331597230765799"/>
    <n v="0.48132739748608433"/>
    <n v="17944.323531105838"/>
    <n v="23349.739857889843"/>
    <m/>
    <m/>
  </r>
  <r>
    <s v="Flats"/>
    <x v="5"/>
    <s v="Mens"/>
    <x v="106"/>
    <x v="106"/>
    <x v="106"/>
    <x v="106"/>
    <n v="1149.3055951621825"/>
    <n v="1116.3342125450483"/>
    <n v="15.199793302863835"/>
    <n v="14.424655409211026"/>
    <n v="0.54812209769035158"/>
    <n v="0.39840196395018296"/>
    <n v="629.95979370755344"/>
    <n v="444.74974270272821"/>
    <m/>
    <m/>
  </r>
  <r>
    <s v="Flats"/>
    <x v="5"/>
    <s v="Womens"/>
    <x v="107"/>
    <x v="107"/>
    <x v="107"/>
    <x v="107"/>
    <n v="2793812.1898630615"/>
    <n v="3216814.4465264007"/>
    <n v="36948.717548832152"/>
    <n v="41565.903279742713"/>
    <n v="0.50954651786957461"/>
    <n v="0.5278480290615617"/>
    <n v="1423577.2729262938"/>
    <n v="1697989.165455719"/>
    <m/>
    <m/>
  </r>
  <r>
    <s v="Heels"/>
    <x v="5"/>
    <s v="Womens"/>
    <x v="108"/>
    <x v="108"/>
    <x v="108"/>
    <x v="108"/>
    <n v="7212078.1994035402"/>
    <n v="7139465.8691578181"/>
    <n v="75784.37583585766"/>
    <n v="71648.353304865246"/>
    <n v="0.4972231608044943"/>
    <n v="0.54187884280878929"/>
    <n v="3586012.3182766144"/>
    <n v="3868725.5034520854"/>
    <m/>
    <m/>
  </r>
  <r>
    <s v="Heels"/>
    <x v="5"/>
    <s v="Womens"/>
    <x v="108"/>
    <x v="108"/>
    <x v="108"/>
    <x v="108"/>
    <n v="7212078.1994035402"/>
    <n v="7139465.8691578181"/>
    <n v="75784.37583585766"/>
    <n v="71648.353304865246"/>
    <n v="0.5312018395591237"/>
    <n v="0.54824534665133562"/>
    <n v="3831069.2065674132"/>
    <n v="3914178.940341807"/>
    <m/>
    <m/>
  </r>
  <r>
    <s v="Heels"/>
    <x v="5"/>
    <s v="Womens"/>
    <x v="108"/>
    <x v="108"/>
    <x v="108"/>
    <x v="108"/>
    <n v="7212078.1994035402"/>
    <n v="7139465.8691578181"/>
    <n v="75784.37583585766"/>
    <n v="71648.353304865246"/>
    <n v="0.51321981349315349"/>
    <n v="0.5324097735068013"/>
    <n v="3701381.4283959232"/>
    <n v="3801121.4063578523"/>
    <m/>
    <m/>
  </r>
  <r>
    <s v="Heels"/>
    <x v="5"/>
    <s v="Womens"/>
    <x v="108"/>
    <x v="108"/>
    <x v="108"/>
    <x v="108"/>
    <n v="7212078.1994035402"/>
    <n v="7139465.8691578181"/>
    <n v="75784.37583585766"/>
    <n v="71648.353304865246"/>
    <n v="1.8043762584730254"/>
    <n v="0.48416324174262049"/>
    <n v="13013302.677254634"/>
    <n v="3456666.939522245"/>
    <m/>
    <m/>
  </r>
  <r>
    <s v="Heels"/>
    <x v="5"/>
    <s v="Womens"/>
    <x v="108"/>
    <x v="108"/>
    <x v="108"/>
    <x v="108"/>
    <n v="7212078.1994035402"/>
    <n v="7139465.8691578181"/>
    <n v="75784.37583585766"/>
    <n v="71648.353304865246"/>
    <n v="0.52144109717258025"/>
    <n v="0.5406907501108098"/>
    <n v="3760673.9691914292"/>
    <n v="3860243.1561854654"/>
    <m/>
    <m/>
  </r>
  <r>
    <s v="Heels"/>
    <x v="5"/>
    <s v="Womens"/>
    <x v="108"/>
    <x v="108"/>
    <x v="108"/>
    <x v="108"/>
    <n v="7212078.1994035402"/>
    <n v="7139465.8691578181"/>
    <n v="75784.37583585766"/>
    <n v="71648.353304865246"/>
    <n v="0.52747462511985888"/>
    <n v="0.53046159125426995"/>
    <n v="3804188.2445654892"/>
    <n v="3787212.4256590055"/>
    <m/>
    <m/>
  </r>
  <r>
    <s v="Insoles &amp; Accessories"/>
    <x v="5"/>
    <s v="Mens"/>
    <x v="109"/>
    <x v="109"/>
    <x v="109"/>
    <x v="109"/>
    <n v="15491.48343355215"/>
    <n v="15160.654511727978"/>
    <n v="459.65137391754308"/>
    <n v="508.89595973350828"/>
    <n v="0.55806431545733215"/>
    <n v="0.54461431545733219"/>
    <n v="8645.2440977638817"/>
    <n v="8256.7094787898477"/>
    <m/>
    <m/>
  </r>
  <r>
    <s v="Insoles &amp; Accessories"/>
    <x v="5"/>
    <s v="Womens"/>
    <x v="110"/>
    <x v="110"/>
    <x v="110"/>
    <x v="110"/>
    <n v="47071.053059246857"/>
    <n v="44458.141462691376"/>
    <n v="1396.6560596493666"/>
    <n v="1492.3213605403705"/>
    <n v="0.53080885251852628"/>
    <n v="0.51266003223313605"/>
    <n v="24985.731661217491"/>
    <n v="22791.912235288684"/>
    <m/>
    <m/>
  </r>
  <r>
    <s v="Insoles &amp; Accessories"/>
    <x v="5"/>
    <s v="Mens"/>
    <x v="109"/>
    <x v="109"/>
    <x v="109"/>
    <x v="109"/>
    <n v="15491.48343355215"/>
    <n v="15160.654511727978"/>
    <n v="459.65137391754308"/>
    <n v="508.89595973350828"/>
    <n v="0.42928963351259547"/>
    <n v="0.55605272935035877"/>
    <n v="6650.3332457560464"/>
    <n v="8430.1233199841736"/>
    <m/>
    <m/>
  </r>
  <r>
    <s v="Insoles &amp; Accessories"/>
    <x v="5"/>
    <s v="Womens"/>
    <x v="110"/>
    <x v="110"/>
    <x v="110"/>
    <x v="110"/>
    <n v="47071.053059246857"/>
    <n v="44458.141462691376"/>
    <n v="1396.6560596493666"/>
    <n v="1492.3213605403705"/>
    <n v="0.44710761177170588"/>
    <n v="0.56712520538528577"/>
    <n v="21045.826116899112"/>
    <n v="25213.332608076937"/>
    <m/>
    <m/>
  </r>
  <r>
    <s v="Insoles &amp; Accessories"/>
    <x v="5"/>
    <s v="Mens"/>
    <x v="109"/>
    <x v="109"/>
    <x v="109"/>
    <x v="109"/>
    <n v="15491.48343355215"/>
    <n v="15160.654511727978"/>
    <n v="459.65137391754308"/>
    <n v="508.89595973350828"/>
    <n v="0.48900080624811482"/>
    <n v="0.59116748947954201"/>
    <n v="7575.3478889863154"/>
    <n v="8962.4860665649212"/>
    <m/>
    <m/>
  </r>
  <r>
    <s v="Insoles &amp; Accessories"/>
    <x v="5"/>
    <s v="Womens"/>
    <x v="110"/>
    <x v="110"/>
    <x v="110"/>
    <x v="110"/>
    <n v="47071.053059246857"/>
    <n v="44458.141462691376"/>
    <n v="1396.6560596493666"/>
    <n v="1492.3213605403705"/>
    <n v="0.39153940151471445"/>
    <n v="0.59168285187859704"/>
    <n v="18430.171943484882"/>
    <n v="26305.119929867335"/>
    <m/>
    <m/>
  </r>
  <r>
    <s v="Insoles &amp; Accessories"/>
    <x v="5"/>
    <s v="Mens"/>
    <x v="109"/>
    <x v="109"/>
    <x v="109"/>
    <x v="109"/>
    <n v="15491.48343355215"/>
    <n v="15160.654511727978"/>
    <n v="459.65137391754308"/>
    <n v="508.89595973350828"/>
    <n v="0.41863629431903893"/>
    <n v="0.45978058541185751"/>
    <n v="6485.2972181270534"/>
    <n v="6970.5746066292086"/>
    <m/>
    <m/>
  </r>
  <r>
    <s v="Insoles &amp; Accessories"/>
    <x v="5"/>
    <s v="Womens"/>
    <x v="110"/>
    <x v="110"/>
    <x v="110"/>
    <x v="110"/>
    <n v="47071.053059246857"/>
    <n v="44458.141462691376"/>
    <n v="1396.6560596493666"/>
    <n v="1492.3213605403705"/>
    <n v="0.49506990958128638"/>
    <n v="0.44160256285811633"/>
    <n v="23303.461981937275"/>
    <n v="19632.829209833195"/>
    <m/>
    <m/>
  </r>
  <r>
    <s v="Insoles &amp; Accessories"/>
    <x v="5"/>
    <s v="Mens"/>
    <x v="109"/>
    <x v="109"/>
    <x v="109"/>
    <x v="109"/>
    <n v="15491.48343355215"/>
    <n v="15160.654511727978"/>
    <n v="459.65137391754308"/>
    <n v="508.89595973350828"/>
    <n v="2.2439040270808484E-2"/>
    <n v="0.52552928764210172"/>
    <n v="347.61402062003918"/>
    <n v="7967.36796573642"/>
    <m/>
    <m/>
  </r>
  <r>
    <s v="Insoles &amp; Accessories"/>
    <x v="5"/>
    <s v="Womens"/>
    <x v="110"/>
    <x v="110"/>
    <x v="110"/>
    <x v="110"/>
    <n v="47071.053059246857"/>
    <n v="44458.141462691376"/>
    <n v="1396.6560596493666"/>
    <n v="1492.3213605403705"/>
    <n v="0.51277052630318176"/>
    <n v="0.54855521112419414"/>
    <n v="24136.648650835006"/>
    <n v="24387.745176255958"/>
    <m/>
    <m/>
  </r>
  <r>
    <s v="Loafers"/>
    <x v="5"/>
    <s v="Mens"/>
    <x v="111"/>
    <x v="111"/>
    <x v="111"/>
    <x v="111"/>
    <n v="1863041.291402654"/>
    <n v="1949885.7959872012"/>
    <n v="21796.227085796283"/>
    <n v="22952.467520409933"/>
    <n v="0.4745695558168242"/>
    <n v="0.5113345642138869"/>
    <n v="884142.67812936008"/>
    <n v="997044.00375796342"/>
    <m/>
    <m/>
  </r>
  <r>
    <s v="Loafers"/>
    <x v="5"/>
    <s v="Womens"/>
    <x v="112"/>
    <x v="112"/>
    <x v="112"/>
    <x v="112"/>
    <n v="1839125.0087940628"/>
    <n v="1787412.9383668888"/>
    <n v="21516.423986857735"/>
    <n v="21039.969365311375"/>
    <n v="0.48976770811463899"/>
    <n v="0.51280627742485874"/>
    <n v="900744.04049338342"/>
    <n v="916596.57514495275"/>
    <m/>
    <m/>
  </r>
  <r>
    <s v="Oxfords"/>
    <x v="5"/>
    <s v="Mens"/>
    <x v="113"/>
    <x v="113"/>
    <x v="113"/>
    <x v="113"/>
    <n v="2268908.2421268676"/>
    <n v="2272652.5581538584"/>
    <n v="20697.521048397612"/>
    <n v="20327.323487128077"/>
    <n v="0.4748099847370188"/>
    <n v="0.5138743598720551"/>
    <n v="1077300.2878139543"/>
    <n v="1167857.8785329026"/>
    <m/>
    <m/>
  </r>
  <r>
    <s v="Oxfords"/>
    <x v="5"/>
    <s v="Womens"/>
    <x v="114"/>
    <x v="114"/>
    <x v="114"/>
    <x v="114"/>
    <n v="306775.6813448281"/>
    <n v="408697.67042051448"/>
    <n v="2798.4807864328177"/>
    <n v="3655.5212653455769"/>
    <n v="0.50150804965864293"/>
    <n v="0.53719086619136758"/>
    <n v="153850.47363394607"/>
    <n v="219548.65558359024"/>
    <m/>
    <m/>
  </r>
  <r>
    <s v="Sandals"/>
    <x v="5"/>
    <s v="Mens"/>
    <x v="115"/>
    <x v="115"/>
    <x v="115"/>
    <x v="115"/>
    <n v="1203511.7248157992"/>
    <n v="1221651.7388387755"/>
    <n v="19543.92219251435"/>
    <n v="19775.985564541927"/>
    <n v="0.16642458076693353"/>
    <n v="0.51845063481585674"/>
    <n v="200293.93425055846"/>
    <n v="633366.11952485843"/>
    <m/>
    <m/>
  </r>
  <r>
    <s v="Sandals"/>
    <x v="5"/>
    <s v="Womens"/>
    <x v="116"/>
    <x v="116"/>
    <x v="116"/>
    <x v="116"/>
    <n v="6777619.8183018053"/>
    <n v="6954787.8803349277"/>
    <n v="110062.30487667854"/>
    <n v="112583.46413576863"/>
    <n v="0.45175671311553506"/>
    <n v="0.51104991601228367"/>
    <n v="3061835.2518627336"/>
    <n v="3554243.7621284132"/>
    <m/>
    <m/>
  </r>
  <r>
    <s v="Sandals"/>
    <x v="5"/>
    <s v="Mens"/>
    <x v="115"/>
    <x v="115"/>
    <x v="115"/>
    <x v="115"/>
    <n v="1203511.7248157992"/>
    <n v="1221651.7388387755"/>
    <n v="19543.92219251435"/>
    <n v="19775.985564541927"/>
    <n v="0.49890742936791277"/>
    <n v="0.53594688097521292"/>
    <n v="600440.9408419932"/>
    <n v="654740.43906858715"/>
    <m/>
    <m/>
  </r>
  <r>
    <s v="Sandals"/>
    <x v="5"/>
    <s v="Womens"/>
    <x v="116"/>
    <x v="116"/>
    <x v="116"/>
    <x v="116"/>
    <n v="6777619.8183018053"/>
    <n v="6954787.8803349277"/>
    <n v="110062.30487667854"/>
    <n v="112583.46413576863"/>
    <n v="0.52676168373160848"/>
    <n v="0.5407781319005015"/>
    <n v="3570190.4271813771"/>
    <n v="3760997.1976917707"/>
    <m/>
    <m/>
  </r>
  <r>
    <s v="Sandals"/>
    <x v="5"/>
    <s v="Mens"/>
    <x v="115"/>
    <x v="115"/>
    <x v="115"/>
    <x v="115"/>
    <n v="1203511.7248157992"/>
    <n v="1221651.7388387755"/>
    <n v="19543.92219251435"/>
    <n v="19775.985564541927"/>
    <n v="0.4224603978079427"/>
    <n v="0.51289068305633201"/>
    <n v="508436.04203220579"/>
    <n v="626573.79478997528"/>
    <m/>
    <m/>
  </r>
  <r>
    <s v="Sandals"/>
    <x v="5"/>
    <s v="Womens"/>
    <x v="116"/>
    <x v="116"/>
    <x v="116"/>
    <x v="116"/>
    <n v="6777619.8183018053"/>
    <n v="6954787.8803349277"/>
    <n v="110062.30487667854"/>
    <n v="112583.46413576863"/>
    <n v="0.50104645604328912"/>
    <n v="0.53598187898661531"/>
    <n v="3395902.3903688807"/>
    <n v="3727640.276055254"/>
    <m/>
    <m/>
  </r>
  <r>
    <s v="Sandals"/>
    <x v="5"/>
    <s v="Mens"/>
    <x v="115"/>
    <x v="115"/>
    <x v="115"/>
    <x v="115"/>
    <n v="1203511.7248157992"/>
    <n v="1221651.7388387755"/>
    <n v="19543.92219251435"/>
    <n v="19775.985564541927"/>
    <n v="0.3752346586988381"/>
    <n v="0.50488397302399868"/>
    <n v="451599.31130130636"/>
    <n v="616792.3835565974"/>
    <m/>
    <m/>
  </r>
  <r>
    <s v="Sandals"/>
    <x v="5"/>
    <s v="Womens"/>
    <x v="116"/>
    <x v="116"/>
    <x v="116"/>
    <x v="116"/>
    <n v="6777619.8183018053"/>
    <n v="6954787.8803349277"/>
    <n v="110062.30487667854"/>
    <n v="112583.46413576863"/>
    <n v="0.33856294421086219"/>
    <n v="0.53169306636561964"/>
    <n v="2294650.920426148"/>
    <n v="3697812.4940177258"/>
    <m/>
    <m/>
  </r>
  <r>
    <s v="Slippers"/>
    <x v="5"/>
    <s v="Mens"/>
    <x v="117"/>
    <x v="117"/>
    <x v="117"/>
    <x v="117"/>
    <n v="494346.96738203114"/>
    <n v="507065.93179013883"/>
    <n v="6933.2969589201557"/>
    <n v="7378.8418864364712"/>
    <n v="0.50796622072686626"/>
    <n v="0.52301800678104748"/>
    <n v="251111.56074883777"/>
    <n v="265204.61295145302"/>
    <m/>
    <m/>
  </r>
  <r>
    <s v="Slippers"/>
    <x v="5"/>
    <s v="Womens"/>
    <x v="118"/>
    <x v="118"/>
    <x v="118"/>
    <x v="118"/>
    <n v="1053978.7310824804"/>
    <n v="980820.07063866104"/>
    <n v="14782.223849131891"/>
    <n v="14272.929350105627"/>
    <n v="0.50879522155726742"/>
    <n v="0.51597776671772277"/>
    <n v="536259.34199775814"/>
    <n v="506081.34960005543"/>
    <m/>
    <m/>
  </r>
  <r>
    <s v="Sneakers &amp; Athletic Shoes"/>
    <x v="5"/>
    <s v="Mens"/>
    <x v="119"/>
    <x v="119"/>
    <x v="119"/>
    <x v="119"/>
    <n v="10932264.252913184"/>
    <n v="10493562.893747808"/>
    <n v="156918.0015671546"/>
    <n v="152258.4897660015"/>
    <n v="0.45130084946096405"/>
    <n v="0.48381529312093208"/>
    <n v="4933740.1438714517"/>
    <n v="5076946.2073215321"/>
    <m/>
    <m/>
  </r>
  <r>
    <s v="Sneakers &amp; Athletic Shoes"/>
    <x v="5"/>
    <s v="Womens"/>
    <x v="120"/>
    <x v="120"/>
    <x v="120"/>
    <x v="120"/>
    <n v="12823166.976656148"/>
    <n v="12021570.185860485"/>
    <n v="184059.37591589187"/>
    <n v="174429.42303282651"/>
    <n v="0.46017906751345911"/>
    <n v="0.47937027950326405"/>
    <n v="5900953.021887009"/>
    <n v="5762783.460064047"/>
    <m/>
    <m/>
  </r>
  <r>
    <s v="Sneakers &amp; Athletic Shoes"/>
    <x v="5"/>
    <s v="Mens"/>
    <x v="119"/>
    <x v="119"/>
    <x v="119"/>
    <x v="119"/>
    <n v="10932264.252913184"/>
    <n v="10493562.893747808"/>
    <n v="156918.0015671546"/>
    <n v="152258.4897660015"/>
    <n v="0.43423267531875975"/>
    <n v="0.46727133004813037"/>
    <n v="4747146.3538341345"/>
    <n v="4903341.0903052464"/>
    <m/>
    <m/>
  </r>
  <r>
    <s v="Sneakers &amp; Athletic Shoes"/>
    <x v="5"/>
    <s v="Womens"/>
    <x v="120"/>
    <x v="120"/>
    <x v="120"/>
    <x v="120"/>
    <n v="12823166.976656148"/>
    <n v="12021570.185860485"/>
    <n v="184059.37591589187"/>
    <n v="174429.42303282651"/>
    <n v="0.44536864629308526"/>
    <n v="0.4602510168556706"/>
    <n v="5711036.5175835434"/>
    <n v="5532939.9022441013"/>
    <m/>
    <m/>
  </r>
  <r>
    <s v="Sneakers &amp; Athletic Shoes"/>
    <x v="5"/>
    <s v="Womens"/>
    <x v="120"/>
    <x v="120"/>
    <x v="120"/>
    <x v="120"/>
    <n v="12823166.976656148"/>
    <n v="12021570.185860485"/>
    <n v="184059.37591589187"/>
    <n v="174429.42303282651"/>
    <n v="0.51764156283026008"/>
    <n v="0.53645839978812682"/>
    <n v="6637804.1942296699"/>
    <n v="6449072.3048473699"/>
    <m/>
    <m/>
  </r>
  <r>
    <s v="Sneakers &amp; Athletic Shoes"/>
    <x v="5"/>
    <s v="Mens"/>
    <x v="119"/>
    <x v="119"/>
    <x v="119"/>
    <x v="119"/>
    <n v="10932264.252913184"/>
    <n v="10493562.893747808"/>
    <n v="156918.0015671546"/>
    <n v="152258.4897660015"/>
    <n v="0.43490972316491899"/>
    <n v="0.49632541168547772"/>
    <n v="4754548.0198002132"/>
    <n v="5208221.9232868338"/>
    <m/>
    <m/>
  </r>
  <r>
    <s v="Sneakers &amp; Athletic Shoes"/>
    <x v="5"/>
    <s v="Womens"/>
    <x v="120"/>
    <x v="120"/>
    <x v="120"/>
    <x v="120"/>
    <n v="12823166.976656148"/>
    <n v="12021570.185860485"/>
    <n v="184059.37591589187"/>
    <n v="174429.42303282651"/>
    <n v="0.49520791161851607"/>
    <n v="0.50181000710423584"/>
    <n v="6350133.7388454117"/>
    <n v="6032544.2203707201"/>
    <m/>
    <m/>
  </r>
  <r>
    <s v="Sneakers &amp; Athletic Shoes"/>
    <x v="5"/>
    <s v="Mens"/>
    <x v="119"/>
    <x v="119"/>
    <x v="119"/>
    <x v="119"/>
    <n v="10932264.252913184"/>
    <n v="10493562.893747808"/>
    <n v="156918.0015671546"/>
    <n v="152258.4897660015"/>
    <n v="0.44836626069574909"/>
    <n v="0.47868677869349607"/>
    <n v="4901658.4440164911"/>
    <n v="5023129.8186257398"/>
    <m/>
    <m/>
  </r>
  <r>
    <s v="Sneakers &amp; Athletic Shoes"/>
    <x v="5"/>
    <s v="Womens"/>
    <x v="120"/>
    <x v="120"/>
    <x v="120"/>
    <x v="120"/>
    <n v="12823166.976656148"/>
    <n v="12021570.185860485"/>
    <n v="184059.37591589187"/>
    <n v="174429.42303282651"/>
    <n v="0.47737858029006675"/>
    <n v="0.49520858171972582"/>
    <n v="6121505.2461385792"/>
    <n v="5953184.7217841111"/>
    <m/>
    <m/>
  </r>
  <r>
    <s v="Sneakers &amp; Athletic Shoes"/>
    <x v="5"/>
    <s v="Mens"/>
    <x v="119"/>
    <x v="119"/>
    <x v="119"/>
    <x v="119"/>
    <n v="10932264.252913184"/>
    <n v="10493562.893747808"/>
    <n v="156918.0015671546"/>
    <n v="152258.4897660015"/>
    <n v="0.38057640856075425"/>
    <n v="0.48059802347105507"/>
    <n v="4160561.8668108168"/>
    <n v="5043185.5859044017"/>
    <m/>
    <m/>
  </r>
  <r>
    <s v="Sneakers &amp; Athletic Shoes"/>
    <x v="5"/>
    <s v="Womens"/>
    <x v="120"/>
    <x v="120"/>
    <x v="120"/>
    <x v="120"/>
    <n v="12823166.976656148"/>
    <n v="12021570.185860485"/>
    <n v="184059.37591589187"/>
    <n v="174429.42303282651"/>
    <n v="0.41613333874874425"/>
    <n v="0.49525084746074122"/>
    <n v="5336147.2873285636"/>
    <n v="5953692.8223561859"/>
    <m/>
    <m/>
  </r>
  <r>
    <s v="Sneakers &amp; Athletic Shoes"/>
    <x v="5"/>
    <s v="Mens"/>
    <x v="119"/>
    <x v="119"/>
    <x v="119"/>
    <x v="119"/>
    <n v="10932264.252913184"/>
    <n v="10493562.893747808"/>
    <n v="156918.0015671546"/>
    <n v="152258.4897660015"/>
    <n v="0.44268599477713033"/>
    <n v="0.46684609769699942"/>
    <n v="4839560.2759673344"/>
    <n v="4898878.8878841968"/>
    <m/>
    <m/>
  </r>
  <r>
    <s v="Sneakers &amp; Athletic Shoes"/>
    <x v="5"/>
    <s v="Womens"/>
    <x v="120"/>
    <x v="120"/>
    <x v="120"/>
    <x v="120"/>
    <n v="12823166.976656148"/>
    <n v="12021570.185860485"/>
    <n v="184059.37591589187"/>
    <n v="174429.42303282651"/>
    <n v="0.44590287891653541"/>
    <n v="0.46024483788612752"/>
    <n v="5717887.0717184218"/>
    <n v="5532865.6213280624"/>
    <m/>
    <m/>
  </r>
  <r>
    <s v="Sneakers &amp; Athletic Shoes"/>
    <x v="5"/>
    <s v="Mens"/>
    <x v="119"/>
    <x v="119"/>
    <x v="119"/>
    <x v="119"/>
    <n v="10932264.252913184"/>
    <n v="10493562.893747808"/>
    <n v="156918.0015671546"/>
    <n v="152258.4897660015"/>
    <n v="0.30062087594412135"/>
    <n v="0.50481083664550241"/>
    <n v="3286466.8557633669"/>
    <n v="5297264.2637850307"/>
    <m/>
    <m/>
  </r>
  <r>
    <s v="Sneakers &amp; Athletic Shoes"/>
    <x v="5"/>
    <s v="Womens"/>
    <x v="120"/>
    <x v="120"/>
    <x v="120"/>
    <x v="120"/>
    <n v="12823166.976656148"/>
    <n v="12021570.185860485"/>
    <n v="184059.37591589187"/>
    <n v="174429.42303282651"/>
    <n v="0.42346378666347095"/>
    <n v="0.51344933176316498"/>
    <n v="5430146.8449527854"/>
    <n v="6172467.1786740534"/>
    <m/>
    <m/>
  </r>
  <r>
    <s v="Casual Watches"/>
    <x v="6"/>
    <s v="Mens"/>
    <x v="121"/>
    <x v="121"/>
    <x v="121"/>
    <x v="121"/>
    <n v="4096.7155982933191"/>
    <n v="4996.3873806897691"/>
    <n v="51.868605722526702"/>
    <n v="86.074787649077521"/>
    <n v="0.5210484952030574"/>
    <n v="0.46731875962394442"/>
    <n v="2134.5874977656267"/>
    <n v="2334.9055533446717"/>
    <m/>
    <m/>
  </r>
  <r>
    <s v="Casual Watches"/>
    <x v="6"/>
    <s v="Womens"/>
    <x v="122"/>
    <x v="122"/>
    <x v="122"/>
    <x v="122"/>
    <n v="3036.8200656316708"/>
    <n v="4171.004445695391"/>
    <n v="38.449245219787137"/>
    <n v="71.855581761761897"/>
    <n v="0.50154702022259923"/>
    <n v="0.45166535492598048"/>
    <n v="1523.1080548697628"/>
    <n v="1883.8982033628513"/>
    <m/>
    <m/>
  </r>
  <r>
    <s v="Fashion Watches"/>
    <x v="6"/>
    <s v="Mens"/>
    <x v="123"/>
    <x v="123"/>
    <x v="123"/>
    <x v="123"/>
    <n v="20902.216915682147"/>
    <n v="22816.562141921229"/>
    <n v="153.78872914388907"/>
    <n v="155.67025982834673"/>
    <n v="0.42440592425344281"/>
    <n v="0.48238127774033601"/>
    <n v="8871.0246890460294"/>
    <n v="11006.282399661741"/>
    <m/>
    <m/>
  </r>
  <r>
    <s v="Fashion Watches"/>
    <x v="6"/>
    <s v="Womens"/>
    <x v="124"/>
    <x v="124"/>
    <x v="124"/>
    <x v="124"/>
    <n v="28993.930857823019"/>
    <n v="35613.841505990647"/>
    <n v="213.32377314317398"/>
    <n v="242.9820902131884"/>
    <n v="0.46138093225909671"/>
    <n v="0.48962130069120419"/>
    <n v="13377.246849038176"/>
    <n v="17437.295400773535"/>
    <m/>
    <m/>
  </r>
  <r>
    <s v="Luxury Watches"/>
    <x v="6"/>
    <s v="Mens"/>
    <x v="125"/>
    <x v="125"/>
    <x v="125"/>
    <x v="125"/>
    <n v="12738.214631076047"/>
    <n v="9598.2177376732761"/>
    <n v="26.495352189520418"/>
    <n v="21.075652983687178"/>
    <n v="0.48915003958461839"/>
    <n v="0.4666177624997403"/>
    <n v="6230.8981910282137"/>
    <n v="4478.6988847384237"/>
    <m/>
    <m/>
  </r>
  <r>
    <s v="Luxury Watches"/>
    <x v="6"/>
    <s v="Womens"/>
    <x v="126"/>
    <x v="126"/>
    <x v="126"/>
    <x v="126"/>
    <n v="14029.282301955765"/>
    <n v="12921.504617682385"/>
    <n v="29.180759338887338"/>
    <n v="28.372887008020857"/>
    <n v="0.50074371734629297"/>
    <n v="0.49429200540811408"/>
    <n v="7025.0749715818883"/>
    <n v="6386.9964303644329"/>
    <m/>
    <m/>
  </r>
  <r>
    <s v="Smartwatches"/>
    <x v="6"/>
    <s v="Mens"/>
    <x v="127"/>
    <x v="127"/>
    <x v="127"/>
    <x v="127"/>
    <n v="970.36343773999738"/>
    <n v="2624.1650437406502"/>
    <n v="2.6487477418738394"/>
    <n v="14.444662001830867"/>
    <n v="0.37103792275365804"/>
    <n v="0.24470485744727544"/>
    <n v="360.04163425514719"/>
    <n v="642.14593294667907"/>
    <m/>
    <m/>
  </r>
  <r>
    <s v="Smartwatches"/>
    <x v="6"/>
    <s v="Womens"/>
    <x v="128"/>
    <x v="128"/>
    <x v="128"/>
    <x v="128"/>
    <n v="867.18299959387934"/>
    <n v="2322.301028570364"/>
    <n v="2.3671017709769928"/>
    <n v="12.783057797457026"/>
    <n v="0.52944064624324894"/>
    <n v="0.13701696789532597"/>
    <n v="459.12192771614258"/>
    <n v="318.19464547490804"/>
    <m/>
    <m/>
  </r>
  <r>
    <s v="Sport Watches"/>
    <x v="6"/>
    <s v="Mens"/>
    <x v="129"/>
    <x v="129"/>
    <x v="129"/>
    <x v="129"/>
    <n v="4014.3136991279907"/>
    <n v="4869.4580672805332"/>
    <n v="44.236641037283469"/>
    <n v="72.772753953863756"/>
    <n v="0.47684636306638539"/>
    <n v="0.49150107593576486"/>
    <n v="1914.2108876367504"/>
    <n v="2393.3438792924721"/>
    <m/>
    <m/>
  </r>
  <r>
    <s v="Sport Watches"/>
    <x v="6"/>
    <s v="Womens"/>
    <x v="130"/>
    <x v="130"/>
    <x v="130"/>
    <x v="130"/>
    <n v="2212.2035097124121"/>
    <n v="2521.1409933565114"/>
    <n v="24.377878734744705"/>
    <n v="37.677780701168771"/>
    <n v="0.50076633949186566"/>
    <n v="0.49103601642788597"/>
    <n v="1107.7970537697424"/>
    <n v="1237.9710302308247"/>
    <m/>
    <m/>
  </r>
  <r>
    <s v="Sport Watches"/>
    <x v="6"/>
    <s v="Mens"/>
    <x v="129"/>
    <x v="129"/>
    <x v="129"/>
    <x v="129"/>
    <n v="4014.3136991279907"/>
    <n v="4869.4580672805332"/>
    <n v="44.236641037283469"/>
    <n v="72.772753953863756"/>
    <n v="0.48015916907127348"/>
    <n v="0.40914236416293637"/>
    <n v="1927.5095301647261"/>
    <n v="1992.3015858394401"/>
    <m/>
    <m/>
  </r>
  <r>
    <s v="Sport Watches"/>
    <x v="6"/>
    <s v="Womens"/>
    <x v="130"/>
    <x v="130"/>
    <x v="130"/>
    <x v="130"/>
    <n v="2212.2035097124121"/>
    <n v="2521.1409933565114"/>
    <n v="24.377878734744705"/>
    <n v="37.677780701168771"/>
    <n v="0.55552957278186588"/>
    <n v="0.58061879430927377"/>
    <n v="1228.9444706570805"/>
    <n v="1463.8218438463425"/>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8">
  <r>
    <x v="0"/>
    <s v="Baby One Pieces"/>
    <s v="Clothing"/>
    <x v="0"/>
    <x v="0"/>
    <x v="0"/>
  </r>
  <r>
    <x v="0"/>
    <s v="Baby One Pieces"/>
    <s v="Clothing"/>
    <x v="0"/>
    <x v="1"/>
    <x v="1"/>
  </r>
  <r>
    <x v="0"/>
    <s v="Baby One Pieces"/>
    <s v="Clothing"/>
    <x v="0"/>
    <x v="2"/>
    <x v="2"/>
  </r>
  <r>
    <x v="0"/>
    <s v="Baby One Pieces"/>
    <s v="Clothing"/>
    <x v="0"/>
    <x v="3"/>
    <x v="3"/>
  </r>
  <r>
    <x v="0"/>
    <s v="Baby One Pieces"/>
    <s v="Clothing"/>
    <x v="0"/>
    <x v="4"/>
    <x v="4"/>
  </r>
  <r>
    <x v="0"/>
    <s v="Baby One Pieces"/>
    <s v="Clothing"/>
    <x v="0"/>
    <x v="5"/>
    <x v="5"/>
  </r>
  <r>
    <x v="0"/>
    <s v="Baby One Pieces"/>
    <s v="Clothing"/>
    <x v="0"/>
    <x v="6"/>
    <x v="6"/>
  </r>
  <r>
    <x v="0"/>
    <s v="Baby One Pieces"/>
    <s v="Clothing"/>
    <x v="1"/>
    <x v="0"/>
    <x v="7"/>
  </r>
  <r>
    <x v="0"/>
    <s v="Baby One Pieces"/>
    <s v="Clothing"/>
    <x v="1"/>
    <x v="1"/>
    <x v="8"/>
  </r>
  <r>
    <x v="0"/>
    <s v="Baby One Pieces"/>
    <s v="Clothing"/>
    <x v="1"/>
    <x v="2"/>
    <x v="9"/>
  </r>
  <r>
    <x v="0"/>
    <s v="Baby One Pieces"/>
    <s v="Clothing"/>
    <x v="1"/>
    <x v="3"/>
    <x v="10"/>
  </r>
  <r>
    <x v="0"/>
    <s v="Baby One Pieces"/>
    <s v="Clothing"/>
    <x v="1"/>
    <x v="4"/>
    <x v="11"/>
  </r>
  <r>
    <x v="0"/>
    <s v="Baby One Pieces"/>
    <s v="Clothing"/>
    <x v="1"/>
    <x v="5"/>
    <x v="12"/>
  </r>
  <r>
    <x v="0"/>
    <s v="Baby One Pieces"/>
    <s v="Clothing"/>
    <x v="1"/>
    <x v="6"/>
    <x v="13"/>
  </r>
  <r>
    <x v="0"/>
    <s v="Coats &amp; Outerwear"/>
    <s v="Clothing"/>
    <x v="0"/>
    <x v="0"/>
    <x v="14"/>
  </r>
  <r>
    <x v="0"/>
    <s v="Coats &amp; Outerwear"/>
    <s v="Clothing"/>
    <x v="0"/>
    <x v="1"/>
    <x v="15"/>
  </r>
  <r>
    <x v="0"/>
    <s v="Coats &amp; Outerwear"/>
    <s v="Clothing"/>
    <x v="0"/>
    <x v="2"/>
    <x v="16"/>
  </r>
  <r>
    <x v="0"/>
    <s v="Coats &amp; Outerwear"/>
    <s v="Clothing"/>
    <x v="0"/>
    <x v="3"/>
    <x v="17"/>
  </r>
  <r>
    <x v="0"/>
    <s v="Coats &amp; Outerwear"/>
    <s v="Clothing"/>
    <x v="0"/>
    <x v="4"/>
    <x v="18"/>
  </r>
  <r>
    <x v="0"/>
    <s v="Coats &amp; Outerwear"/>
    <s v="Clothing"/>
    <x v="0"/>
    <x v="5"/>
    <x v="19"/>
  </r>
  <r>
    <x v="0"/>
    <s v="Coats &amp; Outerwear"/>
    <s v="Clothing"/>
    <x v="0"/>
    <x v="6"/>
    <x v="20"/>
  </r>
  <r>
    <x v="0"/>
    <s v="Coats &amp; Outerwear"/>
    <s v="Clothing"/>
    <x v="1"/>
    <x v="0"/>
    <x v="21"/>
  </r>
  <r>
    <x v="0"/>
    <s v="Coats &amp; Outerwear"/>
    <s v="Clothing"/>
    <x v="1"/>
    <x v="1"/>
    <x v="22"/>
  </r>
  <r>
    <x v="0"/>
    <s v="Coats &amp; Outerwear"/>
    <s v="Clothing"/>
    <x v="1"/>
    <x v="2"/>
    <x v="23"/>
  </r>
  <r>
    <x v="0"/>
    <s v="Coats &amp; Outerwear"/>
    <s v="Clothing"/>
    <x v="1"/>
    <x v="3"/>
    <x v="24"/>
  </r>
  <r>
    <x v="0"/>
    <s v="Coats &amp; Outerwear"/>
    <s v="Clothing"/>
    <x v="1"/>
    <x v="4"/>
    <x v="25"/>
  </r>
  <r>
    <x v="0"/>
    <s v="Coats &amp; Outerwear"/>
    <s v="Clothing"/>
    <x v="1"/>
    <x v="5"/>
    <x v="26"/>
  </r>
  <r>
    <x v="0"/>
    <s v="Coats &amp; Outerwear"/>
    <s v="Clothing"/>
    <x v="1"/>
    <x v="6"/>
    <x v="27"/>
  </r>
  <r>
    <x v="0"/>
    <s v="Dresses"/>
    <s v="Clothing"/>
    <x v="0"/>
    <x v="0"/>
    <x v="28"/>
  </r>
  <r>
    <x v="0"/>
    <s v="Dresses"/>
    <s v="Clothing"/>
    <x v="0"/>
    <x v="1"/>
    <x v="29"/>
  </r>
  <r>
    <x v="0"/>
    <s v="Dresses"/>
    <s v="Clothing"/>
    <x v="0"/>
    <x v="2"/>
    <x v="30"/>
  </r>
  <r>
    <x v="0"/>
    <s v="Dresses"/>
    <s v="Clothing"/>
    <x v="0"/>
    <x v="3"/>
    <x v="31"/>
  </r>
  <r>
    <x v="0"/>
    <s v="Dresses"/>
    <s v="Clothing"/>
    <x v="0"/>
    <x v="4"/>
    <x v="32"/>
  </r>
  <r>
    <x v="0"/>
    <s v="Dresses"/>
    <s v="Clothing"/>
    <x v="0"/>
    <x v="5"/>
    <x v="33"/>
  </r>
  <r>
    <x v="0"/>
    <s v="Dresses"/>
    <s v="Clothing"/>
    <x v="0"/>
    <x v="6"/>
    <x v="34"/>
  </r>
  <r>
    <x v="0"/>
    <s v="Dresses"/>
    <s v="Clothing"/>
    <x v="1"/>
    <x v="0"/>
    <x v="35"/>
  </r>
  <r>
    <x v="0"/>
    <s v="Dresses"/>
    <s v="Clothing"/>
    <x v="1"/>
    <x v="1"/>
    <x v="36"/>
  </r>
  <r>
    <x v="0"/>
    <s v="Dresses"/>
    <s v="Clothing"/>
    <x v="1"/>
    <x v="2"/>
    <x v="37"/>
  </r>
  <r>
    <x v="0"/>
    <s v="Dresses"/>
    <s v="Clothing"/>
    <x v="1"/>
    <x v="3"/>
    <x v="38"/>
  </r>
  <r>
    <x v="0"/>
    <s v="Dresses"/>
    <s v="Clothing"/>
    <x v="1"/>
    <x v="4"/>
    <x v="39"/>
  </r>
  <r>
    <x v="0"/>
    <s v="Dresses"/>
    <s v="Clothing"/>
    <x v="1"/>
    <x v="5"/>
    <x v="40"/>
  </r>
  <r>
    <x v="0"/>
    <s v="Dresses"/>
    <s v="Clothing"/>
    <x v="1"/>
    <x v="6"/>
    <x v="41"/>
  </r>
  <r>
    <x v="0"/>
    <s v="Hoodies &amp; Sweatshirts"/>
    <s v="Clothing"/>
    <x v="0"/>
    <x v="0"/>
    <x v="42"/>
  </r>
  <r>
    <x v="0"/>
    <s v="Hoodies &amp; Sweatshirts"/>
    <s v="Clothing"/>
    <x v="0"/>
    <x v="1"/>
    <x v="43"/>
  </r>
  <r>
    <x v="0"/>
    <s v="Hoodies &amp; Sweatshirts"/>
    <s v="Clothing"/>
    <x v="0"/>
    <x v="2"/>
    <x v="44"/>
  </r>
  <r>
    <x v="0"/>
    <s v="Hoodies &amp; Sweatshirts"/>
    <s v="Clothing"/>
    <x v="0"/>
    <x v="3"/>
    <x v="45"/>
  </r>
  <r>
    <x v="0"/>
    <s v="Hoodies &amp; Sweatshirts"/>
    <s v="Clothing"/>
    <x v="0"/>
    <x v="4"/>
    <x v="46"/>
  </r>
  <r>
    <x v="0"/>
    <s v="Hoodies &amp; Sweatshirts"/>
    <s v="Clothing"/>
    <x v="0"/>
    <x v="5"/>
    <x v="47"/>
  </r>
  <r>
    <x v="0"/>
    <s v="Hoodies &amp; Sweatshirts"/>
    <s v="Clothing"/>
    <x v="0"/>
    <x v="6"/>
    <x v="48"/>
  </r>
  <r>
    <x v="0"/>
    <s v="Hoodies &amp; Sweatshirts"/>
    <s v="Clothing"/>
    <x v="1"/>
    <x v="0"/>
    <x v="49"/>
  </r>
  <r>
    <x v="0"/>
    <s v="Hoodies &amp; Sweatshirts"/>
    <s v="Clothing"/>
    <x v="1"/>
    <x v="1"/>
    <x v="50"/>
  </r>
  <r>
    <x v="0"/>
    <s v="Hoodies &amp; Sweatshirts"/>
    <s v="Clothing"/>
    <x v="1"/>
    <x v="2"/>
    <x v="51"/>
  </r>
  <r>
    <x v="0"/>
    <s v="Hoodies &amp; Sweatshirts"/>
    <s v="Clothing"/>
    <x v="1"/>
    <x v="3"/>
    <x v="52"/>
  </r>
  <r>
    <x v="0"/>
    <s v="Hoodies &amp; Sweatshirts"/>
    <s v="Clothing"/>
    <x v="1"/>
    <x v="4"/>
    <x v="53"/>
  </r>
  <r>
    <x v="0"/>
    <s v="Hoodies &amp; Sweatshirts"/>
    <s v="Clothing"/>
    <x v="1"/>
    <x v="5"/>
    <x v="54"/>
  </r>
  <r>
    <x v="0"/>
    <s v="Hoodies &amp; Sweatshirts"/>
    <s v="Clothing"/>
    <x v="1"/>
    <x v="6"/>
    <x v="55"/>
  </r>
  <r>
    <x v="0"/>
    <s v="Hosiery and Tights"/>
    <s v="Clothing"/>
    <x v="0"/>
    <x v="0"/>
    <x v="56"/>
  </r>
  <r>
    <x v="0"/>
    <s v="Hosiery and Tights"/>
    <s v="Clothing"/>
    <x v="0"/>
    <x v="1"/>
    <x v="57"/>
  </r>
  <r>
    <x v="0"/>
    <s v="Hosiery and Tights"/>
    <s v="Clothing"/>
    <x v="0"/>
    <x v="2"/>
    <x v="58"/>
  </r>
  <r>
    <x v="0"/>
    <s v="Hosiery and Tights"/>
    <s v="Clothing"/>
    <x v="0"/>
    <x v="3"/>
    <x v="59"/>
  </r>
  <r>
    <x v="0"/>
    <s v="Hosiery and Tights"/>
    <s v="Clothing"/>
    <x v="0"/>
    <x v="4"/>
    <x v="60"/>
  </r>
  <r>
    <x v="0"/>
    <s v="Hosiery and Tights"/>
    <s v="Clothing"/>
    <x v="0"/>
    <x v="5"/>
    <x v="61"/>
  </r>
  <r>
    <x v="0"/>
    <s v="Hosiery and Tights"/>
    <s v="Clothing"/>
    <x v="0"/>
    <x v="6"/>
    <x v="62"/>
  </r>
  <r>
    <x v="0"/>
    <s v="Hosiery and Tights"/>
    <s v="Clothing"/>
    <x v="1"/>
    <x v="0"/>
    <x v="63"/>
  </r>
  <r>
    <x v="0"/>
    <s v="Hosiery and Tights"/>
    <s v="Clothing"/>
    <x v="1"/>
    <x v="1"/>
    <x v="64"/>
  </r>
  <r>
    <x v="0"/>
    <s v="Hosiery and Tights"/>
    <s v="Clothing"/>
    <x v="1"/>
    <x v="2"/>
    <x v="65"/>
  </r>
  <r>
    <x v="0"/>
    <s v="Hosiery and Tights"/>
    <s v="Clothing"/>
    <x v="1"/>
    <x v="3"/>
    <x v="66"/>
  </r>
  <r>
    <x v="0"/>
    <s v="Hosiery and Tights"/>
    <s v="Clothing"/>
    <x v="1"/>
    <x v="4"/>
    <x v="67"/>
  </r>
  <r>
    <x v="0"/>
    <s v="Hosiery and Tights"/>
    <s v="Clothing"/>
    <x v="1"/>
    <x v="5"/>
    <x v="68"/>
  </r>
  <r>
    <x v="0"/>
    <s v="Hosiery and Tights"/>
    <s v="Clothing"/>
    <x v="1"/>
    <x v="6"/>
    <x v="69"/>
  </r>
  <r>
    <x v="0"/>
    <s v="Jeans"/>
    <s v="Clothing"/>
    <x v="0"/>
    <x v="0"/>
    <x v="70"/>
  </r>
  <r>
    <x v="0"/>
    <s v="Jeans"/>
    <s v="Clothing"/>
    <x v="0"/>
    <x v="1"/>
    <x v="71"/>
  </r>
  <r>
    <x v="0"/>
    <s v="Jeans"/>
    <s v="Clothing"/>
    <x v="0"/>
    <x v="2"/>
    <x v="72"/>
  </r>
  <r>
    <x v="0"/>
    <s v="Jeans"/>
    <s v="Clothing"/>
    <x v="0"/>
    <x v="3"/>
    <x v="73"/>
  </r>
  <r>
    <x v="0"/>
    <s v="Jeans"/>
    <s v="Clothing"/>
    <x v="0"/>
    <x v="4"/>
    <x v="74"/>
  </r>
  <r>
    <x v="0"/>
    <s v="Jeans"/>
    <s v="Clothing"/>
    <x v="0"/>
    <x v="5"/>
    <x v="75"/>
  </r>
  <r>
    <x v="0"/>
    <s v="Jeans"/>
    <s v="Clothing"/>
    <x v="0"/>
    <x v="6"/>
    <x v="76"/>
  </r>
  <r>
    <x v="0"/>
    <s v="Jeans"/>
    <s v="Clothing"/>
    <x v="1"/>
    <x v="0"/>
    <x v="77"/>
  </r>
  <r>
    <x v="0"/>
    <s v="Jeans"/>
    <s v="Clothing"/>
    <x v="1"/>
    <x v="1"/>
    <x v="78"/>
  </r>
  <r>
    <x v="0"/>
    <s v="Jeans"/>
    <s v="Clothing"/>
    <x v="1"/>
    <x v="2"/>
    <x v="79"/>
  </r>
  <r>
    <x v="0"/>
    <s v="Jeans"/>
    <s v="Clothing"/>
    <x v="1"/>
    <x v="3"/>
    <x v="80"/>
  </r>
  <r>
    <x v="0"/>
    <s v="Jeans"/>
    <s v="Clothing"/>
    <x v="1"/>
    <x v="4"/>
    <x v="81"/>
  </r>
  <r>
    <x v="0"/>
    <s v="Jeans"/>
    <s v="Clothing"/>
    <x v="1"/>
    <x v="5"/>
    <x v="82"/>
  </r>
  <r>
    <x v="0"/>
    <s v="Jeans"/>
    <s v="Clothing"/>
    <x v="1"/>
    <x v="6"/>
    <x v="83"/>
  </r>
  <r>
    <x v="0"/>
    <s v="Jumpsuits &amp; Rompers"/>
    <s v="Clothing"/>
    <x v="0"/>
    <x v="0"/>
    <x v="84"/>
  </r>
  <r>
    <x v="0"/>
    <s v="Jumpsuits &amp; Rompers"/>
    <s v="Clothing"/>
    <x v="0"/>
    <x v="1"/>
    <x v="85"/>
  </r>
  <r>
    <x v="0"/>
    <s v="Jumpsuits &amp; Rompers"/>
    <s v="Clothing"/>
    <x v="0"/>
    <x v="2"/>
    <x v="86"/>
  </r>
  <r>
    <x v="0"/>
    <s v="Jumpsuits &amp; Rompers"/>
    <s v="Clothing"/>
    <x v="0"/>
    <x v="3"/>
    <x v="87"/>
  </r>
  <r>
    <x v="0"/>
    <s v="Jumpsuits &amp; Rompers"/>
    <s v="Clothing"/>
    <x v="0"/>
    <x v="4"/>
    <x v="88"/>
  </r>
  <r>
    <x v="0"/>
    <s v="Jumpsuits &amp; Rompers"/>
    <s v="Clothing"/>
    <x v="0"/>
    <x v="5"/>
    <x v="89"/>
  </r>
  <r>
    <x v="0"/>
    <s v="Jumpsuits &amp; Rompers"/>
    <s v="Clothing"/>
    <x v="0"/>
    <x v="6"/>
    <x v="90"/>
  </r>
  <r>
    <x v="0"/>
    <s v="Jumpsuits &amp; Rompers"/>
    <s v="Clothing"/>
    <x v="1"/>
    <x v="0"/>
    <x v="91"/>
  </r>
  <r>
    <x v="0"/>
    <s v="Jumpsuits &amp; Rompers"/>
    <s v="Clothing"/>
    <x v="1"/>
    <x v="1"/>
    <x v="92"/>
  </r>
  <r>
    <x v="0"/>
    <s v="Jumpsuits &amp; Rompers"/>
    <s v="Clothing"/>
    <x v="1"/>
    <x v="2"/>
    <x v="93"/>
  </r>
  <r>
    <x v="0"/>
    <s v="Jumpsuits &amp; Rompers"/>
    <s v="Clothing"/>
    <x v="1"/>
    <x v="3"/>
    <x v="94"/>
  </r>
  <r>
    <x v="0"/>
    <s v="Jumpsuits &amp; Rompers"/>
    <s v="Clothing"/>
    <x v="1"/>
    <x v="4"/>
    <x v="95"/>
  </r>
  <r>
    <x v="0"/>
    <s v="Jumpsuits &amp; Rompers"/>
    <s v="Clothing"/>
    <x v="1"/>
    <x v="5"/>
    <x v="96"/>
  </r>
  <r>
    <x v="0"/>
    <s v="Jumpsuits &amp; Rompers"/>
    <s v="Clothing"/>
    <x v="1"/>
    <x v="6"/>
    <x v="97"/>
  </r>
  <r>
    <x v="0"/>
    <s v="Kids' Sets"/>
    <s v="Clothing"/>
    <x v="0"/>
    <x v="0"/>
    <x v="98"/>
  </r>
  <r>
    <x v="0"/>
    <s v="Kids' Sets"/>
    <s v="Clothing"/>
    <x v="0"/>
    <x v="1"/>
    <x v="99"/>
  </r>
  <r>
    <x v="0"/>
    <s v="Kids' Sets"/>
    <s v="Clothing"/>
    <x v="0"/>
    <x v="2"/>
    <x v="100"/>
  </r>
  <r>
    <x v="0"/>
    <s v="Kids' Sets"/>
    <s v="Clothing"/>
    <x v="0"/>
    <x v="3"/>
    <x v="101"/>
  </r>
  <r>
    <x v="0"/>
    <s v="Kids' Sets"/>
    <s v="Clothing"/>
    <x v="0"/>
    <x v="4"/>
    <x v="102"/>
  </r>
  <r>
    <x v="0"/>
    <s v="Kids' Sets"/>
    <s v="Clothing"/>
    <x v="0"/>
    <x v="5"/>
    <x v="103"/>
  </r>
  <r>
    <x v="0"/>
    <s v="Kids' Sets"/>
    <s v="Clothing"/>
    <x v="0"/>
    <x v="6"/>
    <x v="104"/>
  </r>
  <r>
    <x v="0"/>
    <s v="Kids' Sets"/>
    <s v="Clothing"/>
    <x v="1"/>
    <x v="0"/>
    <x v="105"/>
  </r>
  <r>
    <x v="0"/>
    <s v="Kids' Sets"/>
    <s v="Clothing"/>
    <x v="1"/>
    <x v="1"/>
    <x v="106"/>
  </r>
  <r>
    <x v="0"/>
    <s v="Kids' Sets"/>
    <s v="Clothing"/>
    <x v="1"/>
    <x v="2"/>
    <x v="107"/>
  </r>
  <r>
    <x v="0"/>
    <s v="Kids' Sets"/>
    <s v="Clothing"/>
    <x v="1"/>
    <x v="3"/>
    <x v="108"/>
  </r>
  <r>
    <x v="0"/>
    <s v="Kids' Sets"/>
    <s v="Clothing"/>
    <x v="1"/>
    <x v="4"/>
    <x v="109"/>
  </r>
  <r>
    <x v="0"/>
    <s v="Kids' Sets"/>
    <s v="Clothing"/>
    <x v="1"/>
    <x v="5"/>
    <x v="110"/>
  </r>
  <r>
    <x v="0"/>
    <s v="Kids' Sets"/>
    <s v="Clothing"/>
    <x v="1"/>
    <x v="6"/>
    <x v="111"/>
  </r>
  <r>
    <x v="0"/>
    <s v="Outerwear Pants and Sets"/>
    <s v="Clothing"/>
    <x v="0"/>
    <x v="0"/>
    <x v="112"/>
  </r>
  <r>
    <x v="0"/>
    <s v="Outerwear Pants and Sets"/>
    <s v="Clothing"/>
    <x v="0"/>
    <x v="1"/>
    <x v="113"/>
  </r>
  <r>
    <x v="0"/>
    <s v="Outerwear Pants and Sets"/>
    <s v="Clothing"/>
    <x v="0"/>
    <x v="2"/>
    <x v="114"/>
  </r>
  <r>
    <x v="0"/>
    <s v="Outerwear Pants and Sets"/>
    <s v="Clothing"/>
    <x v="0"/>
    <x v="3"/>
    <x v="115"/>
  </r>
  <r>
    <x v="0"/>
    <s v="Outerwear Pants and Sets"/>
    <s v="Clothing"/>
    <x v="0"/>
    <x v="4"/>
    <x v="116"/>
  </r>
  <r>
    <x v="0"/>
    <s v="Outerwear Pants and Sets"/>
    <s v="Clothing"/>
    <x v="0"/>
    <x v="5"/>
    <x v="117"/>
  </r>
  <r>
    <x v="0"/>
    <s v="Outerwear Pants and Sets"/>
    <s v="Clothing"/>
    <x v="0"/>
    <x v="6"/>
    <x v="118"/>
  </r>
  <r>
    <x v="0"/>
    <s v="Outerwear Pants and Sets"/>
    <s v="Clothing"/>
    <x v="1"/>
    <x v="0"/>
    <x v="119"/>
  </r>
  <r>
    <x v="0"/>
    <s v="Outerwear Pants and Sets"/>
    <s v="Clothing"/>
    <x v="1"/>
    <x v="1"/>
    <x v="120"/>
  </r>
  <r>
    <x v="0"/>
    <s v="Outerwear Pants and Sets"/>
    <s v="Clothing"/>
    <x v="1"/>
    <x v="2"/>
    <x v="121"/>
  </r>
  <r>
    <x v="0"/>
    <s v="Outerwear Pants and Sets"/>
    <s v="Clothing"/>
    <x v="1"/>
    <x v="3"/>
    <x v="122"/>
  </r>
  <r>
    <x v="0"/>
    <s v="Outerwear Pants and Sets"/>
    <s v="Clothing"/>
    <x v="1"/>
    <x v="4"/>
    <x v="123"/>
  </r>
  <r>
    <x v="0"/>
    <s v="Outerwear Pants and Sets"/>
    <s v="Clothing"/>
    <x v="1"/>
    <x v="5"/>
    <x v="124"/>
  </r>
  <r>
    <x v="0"/>
    <s v="Outerwear Pants and Sets"/>
    <s v="Clothing"/>
    <x v="1"/>
    <x v="6"/>
    <x v="125"/>
  </r>
  <r>
    <x v="0"/>
    <s v="Pants"/>
    <s v="Clothing"/>
    <x v="0"/>
    <x v="0"/>
    <x v="126"/>
  </r>
  <r>
    <x v="0"/>
    <s v="Pants"/>
    <s v="Clothing"/>
    <x v="0"/>
    <x v="1"/>
    <x v="127"/>
  </r>
  <r>
    <x v="0"/>
    <s v="Pants"/>
    <s v="Clothing"/>
    <x v="0"/>
    <x v="2"/>
    <x v="128"/>
  </r>
  <r>
    <x v="0"/>
    <s v="Pants"/>
    <s v="Clothing"/>
    <x v="0"/>
    <x v="3"/>
    <x v="129"/>
  </r>
  <r>
    <x v="0"/>
    <s v="Pants"/>
    <s v="Clothing"/>
    <x v="0"/>
    <x v="4"/>
    <x v="130"/>
  </r>
  <r>
    <x v="0"/>
    <s v="Pants"/>
    <s v="Clothing"/>
    <x v="0"/>
    <x v="5"/>
    <x v="131"/>
  </r>
  <r>
    <x v="0"/>
    <s v="Pants"/>
    <s v="Clothing"/>
    <x v="0"/>
    <x v="6"/>
    <x v="132"/>
  </r>
  <r>
    <x v="0"/>
    <s v="Pants"/>
    <s v="Clothing"/>
    <x v="1"/>
    <x v="0"/>
    <x v="133"/>
  </r>
  <r>
    <x v="0"/>
    <s v="Pants"/>
    <s v="Clothing"/>
    <x v="1"/>
    <x v="1"/>
    <x v="134"/>
  </r>
  <r>
    <x v="0"/>
    <s v="Pants"/>
    <s v="Clothing"/>
    <x v="1"/>
    <x v="2"/>
    <x v="135"/>
  </r>
  <r>
    <x v="0"/>
    <s v="Pants"/>
    <s v="Clothing"/>
    <x v="1"/>
    <x v="3"/>
    <x v="136"/>
  </r>
  <r>
    <x v="0"/>
    <s v="Pants"/>
    <s v="Clothing"/>
    <x v="1"/>
    <x v="4"/>
    <x v="137"/>
  </r>
  <r>
    <x v="0"/>
    <s v="Pants"/>
    <s v="Clothing"/>
    <x v="1"/>
    <x v="5"/>
    <x v="138"/>
  </r>
  <r>
    <x v="0"/>
    <s v="Pants"/>
    <s v="Clothing"/>
    <x v="1"/>
    <x v="6"/>
    <x v="139"/>
  </r>
  <r>
    <x v="0"/>
    <s v="Shirts &amp; Tops"/>
    <s v="Clothing"/>
    <x v="0"/>
    <x v="0"/>
    <x v="140"/>
  </r>
  <r>
    <x v="0"/>
    <s v="Shirts &amp; Tops"/>
    <s v="Clothing"/>
    <x v="0"/>
    <x v="1"/>
    <x v="141"/>
  </r>
  <r>
    <x v="0"/>
    <s v="Shirts &amp; Tops"/>
    <s v="Clothing"/>
    <x v="0"/>
    <x v="2"/>
    <x v="142"/>
  </r>
  <r>
    <x v="0"/>
    <s v="Shirts &amp; Tops"/>
    <s v="Clothing"/>
    <x v="0"/>
    <x v="3"/>
    <x v="143"/>
  </r>
  <r>
    <x v="0"/>
    <s v="Shirts &amp; Tops"/>
    <s v="Clothing"/>
    <x v="0"/>
    <x v="4"/>
    <x v="144"/>
  </r>
  <r>
    <x v="0"/>
    <s v="Shirts &amp; Tops"/>
    <s v="Clothing"/>
    <x v="0"/>
    <x v="5"/>
    <x v="145"/>
  </r>
  <r>
    <x v="0"/>
    <s v="Shirts &amp; Tops"/>
    <s v="Clothing"/>
    <x v="0"/>
    <x v="6"/>
    <x v="146"/>
  </r>
  <r>
    <x v="0"/>
    <s v="Shirts &amp; Tops"/>
    <s v="Clothing"/>
    <x v="1"/>
    <x v="0"/>
    <x v="147"/>
  </r>
  <r>
    <x v="0"/>
    <s v="Shirts &amp; Tops"/>
    <s v="Clothing"/>
    <x v="1"/>
    <x v="1"/>
    <x v="148"/>
  </r>
  <r>
    <x v="0"/>
    <s v="Shirts &amp; Tops"/>
    <s v="Clothing"/>
    <x v="1"/>
    <x v="2"/>
    <x v="149"/>
  </r>
  <r>
    <x v="0"/>
    <s v="Shirts &amp; Tops"/>
    <s v="Clothing"/>
    <x v="1"/>
    <x v="3"/>
    <x v="150"/>
  </r>
  <r>
    <x v="0"/>
    <s v="Shirts &amp; Tops"/>
    <s v="Clothing"/>
    <x v="1"/>
    <x v="4"/>
    <x v="151"/>
  </r>
  <r>
    <x v="0"/>
    <s v="Shirts &amp; Tops"/>
    <s v="Clothing"/>
    <x v="1"/>
    <x v="5"/>
    <x v="152"/>
  </r>
  <r>
    <x v="0"/>
    <s v="Shirts &amp; Tops"/>
    <s v="Clothing"/>
    <x v="1"/>
    <x v="6"/>
    <x v="153"/>
  </r>
  <r>
    <x v="0"/>
    <s v="Shorts"/>
    <s v="Clothing"/>
    <x v="0"/>
    <x v="0"/>
    <x v="154"/>
  </r>
  <r>
    <x v="0"/>
    <s v="Shorts"/>
    <s v="Clothing"/>
    <x v="0"/>
    <x v="1"/>
    <x v="155"/>
  </r>
  <r>
    <x v="0"/>
    <s v="Shorts"/>
    <s v="Clothing"/>
    <x v="0"/>
    <x v="2"/>
    <x v="156"/>
  </r>
  <r>
    <x v="0"/>
    <s v="Shorts"/>
    <s v="Clothing"/>
    <x v="0"/>
    <x v="3"/>
    <x v="157"/>
  </r>
  <r>
    <x v="0"/>
    <s v="Shorts"/>
    <s v="Clothing"/>
    <x v="0"/>
    <x v="4"/>
    <x v="158"/>
  </r>
  <r>
    <x v="0"/>
    <s v="Shorts"/>
    <s v="Clothing"/>
    <x v="0"/>
    <x v="5"/>
    <x v="159"/>
  </r>
  <r>
    <x v="0"/>
    <s v="Shorts"/>
    <s v="Clothing"/>
    <x v="0"/>
    <x v="6"/>
    <x v="160"/>
  </r>
  <r>
    <x v="0"/>
    <s v="Shorts"/>
    <s v="Clothing"/>
    <x v="1"/>
    <x v="0"/>
    <x v="161"/>
  </r>
  <r>
    <x v="0"/>
    <s v="Shorts"/>
    <s v="Clothing"/>
    <x v="1"/>
    <x v="1"/>
    <x v="162"/>
  </r>
  <r>
    <x v="0"/>
    <s v="Shorts"/>
    <s v="Clothing"/>
    <x v="1"/>
    <x v="2"/>
    <x v="163"/>
  </r>
  <r>
    <x v="0"/>
    <s v="Shorts"/>
    <s v="Clothing"/>
    <x v="1"/>
    <x v="3"/>
    <x v="164"/>
  </r>
  <r>
    <x v="0"/>
    <s v="Shorts"/>
    <s v="Clothing"/>
    <x v="1"/>
    <x v="4"/>
    <x v="165"/>
  </r>
  <r>
    <x v="0"/>
    <s v="Shorts"/>
    <s v="Clothing"/>
    <x v="1"/>
    <x v="5"/>
    <x v="166"/>
  </r>
  <r>
    <x v="0"/>
    <s v="Shorts"/>
    <s v="Clothing"/>
    <x v="1"/>
    <x v="6"/>
    <x v="167"/>
  </r>
  <r>
    <x v="0"/>
    <s v="Skirts"/>
    <s v="Clothing"/>
    <x v="0"/>
    <x v="0"/>
    <x v="168"/>
  </r>
  <r>
    <x v="0"/>
    <s v="Skirts"/>
    <s v="Clothing"/>
    <x v="0"/>
    <x v="1"/>
    <x v="169"/>
  </r>
  <r>
    <x v="0"/>
    <s v="Skirts"/>
    <s v="Clothing"/>
    <x v="0"/>
    <x v="2"/>
    <x v="170"/>
  </r>
  <r>
    <x v="0"/>
    <s v="Skirts"/>
    <s v="Clothing"/>
    <x v="0"/>
    <x v="3"/>
    <x v="171"/>
  </r>
  <r>
    <x v="0"/>
    <s v="Skirts"/>
    <s v="Clothing"/>
    <x v="0"/>
    <x v="4"/>
    <x v="172"/>
  </r>
  <r>
    <x v="0"/>
    <s v="Skirts"/>
    <s v="Clothing"/>
    <x v="0"/>
    <x v="5"/>
    <x v="173"/>
  </r>
  <r>
    <x v="0"/>
    <s v="Skirts"/>
    <s v="Clothing"/>
    <x v="0"/>
    <x v="6"/>
    <x v="174"/>
  </r>
  <r>
    <x v="0"/>
    <s v="Skirts"/>
    <s v="Clothing"/>
    <x v="1"/>
    <x v="0"/>
    <x v="175"/>
  </r>
  <r>
    <x v="0"/>
    <s v="Skirts"/>
    <s v="Clothing"/>
    <x v="1"/>
    <x v="1"/>
    <x v="176"/>
  </r>
  <r>
    <x v="0"/>
    <s v="Skirts"/>
    <s v="Clothing"/>
    <x v="1"/>
    <x v="2"/>
    <x v="177"/>
  </r>
  <r>
    <x v="0"/>
    <s v="Skirts"/>
    <s v="Clothing"/>
    <x v="1"/>
    <x v="3"/>
    <x v="178"/>
  </r>
  <r>
    <x v="0"/>
    <s v="Skirts"/>
    <s v="Clothing"/>
    <x v="1"/>
    <x v="4"/>
    <x v="179"/>
  </r>
  <r>
    <x v="0"/>
    <s v="Skirts"/>
    <s v="Clothing"/>
    <x v="1"/>
    <x v="5"/>
    <x v="180"/>
  </r>
  <r>
    <x v="0"/>
    <s v="Skirts"/>
    <s v="Clothing"/>
    <x v="1"/>
    <x v="6"/>
    <x v="181"/>
  </r>
  <r>
    <x v="0"/>
    <s v="Sleepwear"/>
    <s v="Clothing"/>
    <x v="0"/>
    <x v="0"/>
    <x v="182"/>
  </r>
  <r>
    <x v="0"/>
    <s v="Sleepwear"/>
    <s v="Clothing"/>
    <x v="0"/>
    <x v="1"/>
    <x v="183"/>
  </r>
  <r>
    <x v="0"/>
    <s v="Sleepwear"/>
    <s v="Clothing"/>
    <x v="0"/>
    <x v="2"/>
    <x v="184"/>
  </r>
  <r>
    <x v="0"/>
    <s v="Sleepwear"/>
    <s v="Clothing"/>
    <x v="0"/>
    <x v="3"/>
    <x v="185"/>
  </r>
  <r>
    <x v="0"/>
    <s v="Sleepwear"/>
    <s v="Clothing"/>
    <x v="0"/>
    <x v="4"/>
    <x v="186"/>
  </r>
  <r>
    <x v="0"/>
    <s v="Sleepwear"/>
    <s v="Clothing"/>
    <x v="0"/>
    <x v="5"/>
    <x v="187"/>
  </r>
  <r>
    <x v="0"/>
    <s v="Sleepwear"/>
    <s v="Clothing"/>
    <x v="0"/>
    <x v="6"/>
    <x v="188"/>
  </r>
  <r>
    <x v="0"/>
    <s v="Sleepwear"/>
    <s v="Clothing"/>
    <x v="1"/>
    <x v="0"/>
    <x v="189"/>
  </r>
  <r>
    <x v="0"/>
    <s v="Sleepwear"/>
    <s v="Clothing"/>
    <x v="1"/>
    <x v="1"/>
    <x v="190"/>
  </r>
  <r>
    <x v="0"/>
    <s v="Sleepwear"/>
    <s v="Clothing"/>
    <x v="1"/>
    <x v="2"/>
    <x v="191"/>
  </r>
  <r>
    <x v="0"/>
    <s v="Sleepwear"/>
    <s v="Clothing"/>
    <x v="1"/>
    <x v="3"/>
    <x v="192"/>
  </r>
  <r>
    <x v="0"/>
    <s v="Sleepwear"/>
    <s v="Clothing"/>
    <x v="1"/>
    <x v="4"/>
    <x v="193"/>
  </r>
  <r>
    <x v="0"/>
    <s v="Sleepwear"/>
    <s v="Clothing"/>
    <x v="1"/>
    <x v="5"/>
    <x v="194"/>
  </r>
  <r>
    <x v="0"/>
    <s v="Sleepwear"/>
    <s v="Clothing"/>
    <x v="1"/>
    <x v="6"/>
    <x v="195"/>
  </r>
  <r>
    <x v="0"/>
    <s v="Socks"/>
    <s v="Clothing"/>
    <x v="0"/>
    <x v="0"/>
    <x v="196"/>
  </r>
  <r>
    <x v="0"/>
    <s v="Socks"/>
    <s v="Clothing"/>
    <x v="0"/>
    <x v="1"/>
    <x v="197"/>
  </r>
  <r>
    <x v="0"/>
    <s v="Socks"/>
    <s v="Clothing"/>
    <x v="0"/>
    <x v="2"/>
    <x v="198"/>
  </r>
  <r>
    <x v="0"/>
    <s v="Socks"/>
    <s v="Clothing"/>
    <x v="0"/>
    <x v="3"/>
    <x v="199"/>
  </r>
  <r>
    <x v="0"/>
    <s v="Socks"/>
    <s v="Clothing"/>
    <x v="0"/>
    <x v="4"/>
    <x v="200"/>
  </r>
  <r>
    <x v="0"/>
    <s v="Socks"/>
    <s v="Clothing"/>
    <x v="0"/>
    <x v="5"/>
    <x v="201"/>
  </r>
  <r>
    <x v="0"/>
    <s v="Socks"/>
    <s v="Clothing"/>
    <x v="0"/>
    <x v="6"/>
    <x v="202"/>
  </r>
  <r>
    <x v="0"/>
    <s v="Socks"/>
    <s v="Clothing"/>
    <x v="1"/>
    <x v="0"/>
    <x v="203"/>
  </r>
  <r>
    <x v="0"/>
    <s v="Socks"/>
    <s v="Clothing"/>
    <x v="1"/>
    <x v="1"/>
    <x v="204"/>
  </r>
  <r>
    <x v="0"/>
    <s v="Socks"/>
    <s v="Clothing"/>
    <x v="1"/>
    <x v="2"/>
    <x v="205"/>
  </r>
  <r>
    <x v="0"/>
    <s v="Socks"/>
    <s v="Clothing"/>
    <x v="1"/>
    <x v="3"/>
    <x v="206"/>
  </r>
  <r>
    <x v="0"/>
    <s v="Socks"/>
    <s v="Clothing"/>
    <x v="1"/>
    <x v="4"/>
    <x v="207"/>
  </r>
  <r>
    <x v="0"/>
    <s v="Socks"/>
    <s v="Clothing"/>
    <x v="1"/>
    <x v="5"/>
    <x v="208"/>
  </r>
  <r>
    <x v="0"/>
    <s v="Socks"/>
    <s v="Clothing"/>
    <x v="1"/>
    <x v="6"/>
    <x v="209"/>
  </r>
  <r>
    <x v="0"/>
    <s v="Suits"/>
    <s v="Clothing"/>
    <x v="0"/>
    <x v="0"/>
    <x v="210"/>
  </r>
  <r>
    <x v="0"/>
    <s v="Suits"/>
    <s v="Clothing"/>
    <x v="0"/>
    <x v="1"/>
    <x v="211"/>
  </r>
  <r>
    <x v="0"/>
    <s v="Suits"/>
    <s v="Clothing"/>
    <x v="0"/>
    <x v="2"/>
    <x v="212"/>
  </r>
  <r>
    <x v="0"/>
    <s v="Suits"/>
    <s v="Clothing"/>
    <x v="0"/>
    <x v="3"/>
    <x v="213"/>
  </r>
  <r>
    <x v="0"/>
    <s v="Suits"/>
    <s v="Clothing"/>
    <x v="0"/>
    <x v="4"/>
    <x v="214"/>
  </r>
  <r>
    <x v="0"/>
    <s v="Suits"/>
    <s v="Clothing"/>
    <x v="0"/>
    <x v="5"/>
    <x v="215"/>
  </r>
  <r>
    <x v="0"/>
    <s v="Suits"/>
    <s v="Clothing"/>
    <x v="0"/>
    <x v="6"/>
    <x v="216"/>
  </r>
  <r>
    <x v="0"/>
    <s v="Suits"/>
    <s v="Clothing"/>
    <x v="1"/>
    <x v="0"/>
    <x v="217"/>
  </r>
  <r>
    <x v="0"/>
    <s v="Suits"/>
    <s v="Clothing"/>
    <x v="1"/>
    <x v="1"/>
    <x v="218"/>
  </r>
  <r>
    <x v="0"/>
    <s v="Suits"/>
    <s v="Clothing"/>
    <x v="1"/>
    <x v="2"/>
    <x v="219"/>
  </r>
  <r>
    <x v="0"/>
    <s v="Suits"/>
    <s v="Clothing"/>
    <x v="1"/>
    <x v="3"/>
    <x v="220"/>
  </r>
  <r>
    <x v="0"/>
    <s v="Suits"/>
    <s v="Clothing"/>
    <x v="1"/>
    <x v="4"/>
    <x v="221"/>
  </r>
  <r>
    <x v="0"/>
    <s v="Suits"/>
    <s v="Clothing"/>
    <x v="1"/>
    <x v="5"/>
    <x v="222"/>
  </r>
  <r>
    <x v="0"/>
    <s v="Suits"/>
    <s v="Clothing"/>
    <x v="1"/>
    <x v="6"/>
    <x v="223"/>
  </r>
  <r>
    <x v="0"/>
    <s v="Sweaters"/>
    <s v="Clothing"/>
    <x v="0"/>
    <x v="0"/>
    <x v="224"/>
  </r>
  <r>
    <x v="0"/>
    <s v="Sweaters"/>
    <s v="Clothing"/>
    <x v="0"/>
    <x v="1"/>
    <x v="225"/>
  </r>
  <r>
    <x v="0"/>
    <s v="Sweaters"/>
    <s v="Clothing"/>
    <x v="0"/>
    <x v="2"/>
    <x v="226"/>
  </r>
  <r>
    <x v="0"/>
    <s v="Sweaters"/>
    <s v="Clothing"/>
    <x v="0"/>
    <x v="3"/>
    <x v="227"/>
  </r>
  <r>
    <x v="0"/>
    <s v="Sweaters"/>
    <s v="Clothing"/>
    <x v="0"/>
    <x v="4"/>
    <x v="228"/>
  </r>
  <r>
    <x v="0"/>
    <s v="Sweaters"/>
    <s v="Clothing"/>
    <x v="0"/>
    <x v="5"/>
    <x v="229"/>
  </r>
  <r>
    <x v="0"/>
    <s v="Sweaters"/>
    <s v="Clothing"/>
    <x v="0"/>
    <x v="6"/>
    <x v="230"/>
  </r>
  <r>
    <x v="0"/>
    <s v="Sweaters"/>
    <s v="Clothing"/>
    <x v="1"/>
    <x v="0"/>
    <x v="231"/>
  </r>
  <r>
    <x v="0"/>
    <s v="Sweaters"/>
    <s v="Clothing"/>
    <x v="1"/>
    <x v="1"/>
    <x v="232"/>
  </r>
  <r>
    <x v="0"/>
    <s v="Sweaters"/>
    <s v="Clothing"/>
    <x v="1"/>
    <x v="2"/>
    <x v="233"/>
  </r>
  <r>
    <x v="0"/>
    <s v="Sweaters"/>
    <s v="Clothing"/>
    <x v="1"/>
    <x v="3"/>
    <x v="234"/>
  </r>
  <r>
    <x v="0"/>
    <s v="Sweaters"/>
    <s v="Clothing"/>
    <x v="1"/>
    <x v="4"/>
    <x v="235"/>
  </r>
  <r>
    <x v="0"/>
    <s v="Sweaters"/>
    <s v="Clothing"/>
    <x v="1"/>
    <x v="5"/>
    <x v="236"/>
  </r>
  <r>
    <x v="0"/>
    <s v="Sweaters"/>
    <s v="Clothing"/>
    <x v="1"/>
    <x v="6"/>
    <x v="237"/>
  </r>
  <r>
    <x v="0"/>
    <s v="Swimwear"/>
    <s v="Clothing"/>
    <x v="0"/>
    <x v="0"/>
    <x v="238"/>
  </r>
  <r>
    <x v="0"/>
    <s v="Swimwear"/>
    <s v="Clothing"/>
    <x v="0"/>
    <x v="1"/>
    <x v="239"/>
  </r>
  <r>
    <x v="0"/>
    <s v="Swimwear"/>
    <s v="Clothing"/>
    <x v="0"/>
    <x v="2"/>
    <x v="240"/>
  </r>
  <r>
    <x v="0"/>
    <s v="Swimwear"/>
    <s v="Clothing"/>
    <x v="0"/>
    <x v="3"/>
    <x v="241"/>
  </r>
  <r>
    <x v="0"/>
    <s v="Swimwear"/>
    <s v="Clothing"/>
    <x v="0"/>
    <x v="4"/>
    <x v="242"/>
  </r>
  <r>
    <x v="0"/>
    <s v="Swimwear"/>
    <s v="Clothing"/>
    <x v="0"/>
    <x v="5"/>
    <x v="243"/>
  </r>
  <r>
    <x v="0"/>
    <s v="Swimwear"/>
    <s v="Clothing"/>
    <x v="0"/>
    <x v="6"/>
    <x v="244"/>
  </r>
  <r>
    <x v="0"/>
    <s v="Swimwear"/>
    <s v="Clothing"/>
    <x v="1"/>
    <x v="0"/>
    <x v="245"/>
  </r>
  <r>
    <x v="0"/>
    <s v="Swimwear"/>
    <s v="Clothing"/>
    <x v="1"/>
    <x v="1"/>
    <x v="246"/>
  </r>
  <r>
    <x v="0"/>
    <s v="Swimwear"/>
    <s v="Clothing"/>
    <x v="1"/>
    <x v="2"/>
    <x v="247"/>
  </r>
  <r>
    <x v="0"/>
    <s v="Swimwear"/>
    <s v="Clothing"/>
    <x v="1"/>
    <x v="3"/>
    <x v="248"/>
  </r>
  <r>
    <x v="0"/>
    <s v="Swimwear"/>
    <s v="Clothing"/>
    <x v="1"/>
    <x v="4"/>
    <x v="249"/>
  </r>
  <r>
    <x v="0"/>
    <s v="Swimwear"/>
    <s v="Clothing"/>
    <x v="1"/>
    <x v="5"/>
    <x v="250"/>
  </r>
  <r>
    <x v="0"/>
    <s v="Swimwear"/>
    <s v="Clothing"/>
    <x v="1"/>
    <x v="6"/>
    <x v="251"/>
  </r>
  <r>
    <x v="0"/>
    <s v="Underwear"/>
    <s v="Clothing"/>
    <x v="0"/>
    <x v="0"/>
    <x v="252"/>
  </r>
  <r>
    <x v="0"/>
    <s v="Underwear"/>
    <s v="Clothing"/>
    <x v="0"/>
    <x v="1"/>
    <x v="253"/>
  </r>
  <r>
    <x v="0"/>
    <s v="Underwear"/>
    <s v="Clothing"/>
    <x v="0"/>
    <x v="2"/>
    <x v="254"/>
  </r>
  <r>
    <x v="0"/>
    <s v="Underwear"/>
    <s v="Clothing"/>
    <x v="0"/>
    <x v="3"/>
    <x v="255"/>
  </r>
  <r>
    <x v="0"/>
    <s v="Underwear"/>
    <s v="Clothing"/>
    <x v="0"/>
    <x v="4"/>
    <x v="256"/>
  </r>
  <r>
    <x v="0"/>
    <s v="Underwear"/>
    <s v="Clothing"/>
    <x v="0"/>
    <x v="5"/>
    <x v="257"/>
  </r>
  <r>
    <x v="0"/>
    <s v="Underwear"/>
    <s v="Clothing"/>
    <x v="0"/>
    <x v="6"/>
    <x v="258"/>
  </r>
  <r>
    <x v="0"/>
    <s v="Underwear"/>
    <s v="Clothing"/>
    <x v="1"/>
    <x v="0"/>
    <x v="259"/>
  </r>
  <r>
    <x v="0"/>
    <s v="Underwear"/>
    <s v="Clothing"/>
    <x v="1"/>
    <x v="1"/>
    <x v="260"/>
  </r>
  <r>
    <x v="0"/>
    <s v="Underwear"/>
    <s v="Clothing"/>
    <x v="1"/>
    <x v="2"/>
    <x v="261"/>
  </r>
  <r>
    <x v="0"/>
    <s v="Underwear"/>
    <s v="Clothing"/>
    <x v="1"/>
    <x v="3"/>
    <x v="262"/>
  </r>
  <r>
    <x v="0"/>
    <s v="Underwear"/>
    <s v="Clothing"/>
    <x v="1"/>
    <x v="4"/>
    <x v="263"/>
  </r>
  <r>
    <x v="0"/>
    <s v="Underwear"/>
    <s v="Clothing"/>
    <x v="1"/>
    <x v="5"/>
    <x v="264"/>
  </r>
  <r>
    <x v="0"/>
    <s v="Underwear"/>
    <s v="Clothing"/>
    <x v="1"/>
    <x v="6"/>
    <x v="265"/>
  </r>
  <r>
    <x v="0"/>
    <s v="Underwear &amp; Intimates"/>
    <s v="Clothing"/>
    <x v="0"/>
    <x v="0"/>
    <x v="266"/>
  </r>
  <r>
    <x v="0"/>
    <s v="Underwear &amp; Intimates"/>
    <s v="Clothing"/>
    <x v="0"/>
    <x v="1"/>
    <x v="267"/>
  </r>
  <r>
    <x v="0"/>
    <s v="Underwear &amp; Intimates"/>
    <s v="Clothing"/>
    <x v="0"/>
    <x v="2"/>
    <x v="268"/>
  </r>
  <r>
    <x v="0"/>
    <s v="Underwear &amp; Intimates"/>
    <s v="Clothing"/>
    <x v="0"/>
    <x v="3"/>
    <x v="269"/>
  </r>
  <r>
    <x v="0"/>
    <s v="Underwear &amp; Intimates"/>
    <s v="Clothing"/>
    <x v="0"/>
    <x v="4"/>
    <x v="270"/>
  </r>
  <r>
    <x v="0"/>
    <s v="Underwear &amp; Intimates"/>
    <s v="Clothing"/>
    <x v="0"/>
    <x v="5"/>
    <x v="271"/>
  </r>
  <r>
    <x v="0"/>
    <s v="Underwear &amp; Intimates"/>
    <s v="Clothing"/>
    <x v="0"/>
    <x v="6"/>
    <x v="272"/>
  </r>
  <r>
    <x v="0"/>
    <s v="Underwear &amp; Intimates"/>
    <s v="Clothing"/>
    <x v="1"/>
    <x v="0"/>
    <x v="273"/>
  </r>
  <r>
    <x v="0"/>
    <s v="Underwear &amp; Intimates"/>
    <s v="Clothing"/>
    <x v="1"/>
    <x v="1"/>
    <x v="274"/>
  </r>
  <r>
    <x v="0"/>
    <s v="Underwear &amp; Intimates"/>
    <s v="Clothing"/>
    <x v="1"/>
    <x v="2"/>
    <x v="275"/>
  </r>
  <r>
    <x v="0"/>
    <s v="Underwear &amp; Intimates"/>
    <s v="Clothing"/>
    <x v="1"/>
    <x v="3"/>
    <x v="276"/>
  </r>
  <r>
    <x v="0"/>
    <s v="Underwear &amp; Intimates"/>
    <s v="Clothing"/>
    <x v="1"/>
    <x v="4"/>
    <x v="277"/>
  </r>
  <r>
    <x v="0"/>
    <s v="Underwear &amp; Intimates"/>
    <s v="Clothing"/>
    <x v="1"/>
    <x v="5"/>
    <x v="278"/>
  </r>
  <r>
    <x v="0"/>
    <s v="Underwear &amp; Intimates"/>
    <s v="Clothing"/>
    <x v="1"/>
    <x v="6"/>
    <x v="279"/>
  </r>
  <r>
    <x v="1"/>
    <s v="Boat Shoes"/>
    <s v="Shoes"/>
    <x v="0"/>
    <x v="0"/>
    <x v="280"/>
  </r>
  <r>
    <x v="1"/>
    <s v="Boat Shoes"/>
    <s v="Shoes"/>
    <x v="0"/>
    <x v="1"/>
    <x v="281"/>
  </r>
  <r>
    <x v="1"/>
    <s v="Boat Shoes"/>
    <s v="Shoes"/>
    <x v="0"/>
    <x v="2"/>
    <x v="282"/>
  </r>
  <r>
    <x v="1"/>
    <s v="Boat Shoes"/>
    <s v="Shoes"/>
    <x v="0"/>
    <x v="3"/>
    <x v="283"/>
  </r>
  <r>
    <x v="1"/>
    <s v="Boat Shoes"/>
    <s v="Shoes"/>
    <x v="0"/>
    <x v="4"/>
    <x v="284"/>
  </r>
  <r>
    <x v="1"/>
    <s v="Boat Shoes"/>
    <s v="Shoes"/>
    <x v="0"/>
    <x v="5"/>
    <x v="285"/>
  </r>
  <r>
    <x v="1"/>
    <s v="Boat Shoes"/>
    <s v="Shoes"/>
    <x v="0"/>
    <x v="6"/>
    <x v="286"/>
  </r>
  <r>
    <x v="1"/>
    <s v="Boat Shoes"/>
    <s v="Shoes"/>
    <x v="1"/>
    <x v="0"/>
    <x v="287"/>
  </r>
  <r>
    <x v="1"/>
    <s v="Boat Shoes"/>
    <s v="Shoes"/>
    <x v="1"/>
    <x v="1"/>
    <x v="288"/>
  </r>
  <r>
    <x v="1"/>
    <s v="Boat Shoes"/>
    <s v="Shoes"/>
    <x v="1"/>
    <x v="2"/>
    <x v="289"/>
  </r>
  <r>
    <x v="1"/>
    <s v="Boat Shoes"/>
    <s v="Shoes"/>
    <x v="1"/>
    <x v="3"/>
    <x v="290"/>
  </r>
  <r>
    <x v="1"/>
    <s v="Boat Shoes"/>
    <s v="Shoes"/>
    <x v="1"/>
    <x v="4"/>
    <x v="291"/>
  </r>
  <r>
    <x v="1"/>
    <s v="Boat Shoes"/>
    <s v="Shoes"/>
    <x v="1"/>
    <x v="5"/>
    <x v="292"/>
  </r>
  <r>
    <x v="1"/>
    <s v="Boat Shoes"/>
    <s v="Shoes"/>
    <x v="1"/>
    <x v="6"/>
    <x v="293"/>
  </r>
  <r>
    <x v="1"/>
    <s v="Boots"/>
    <s v="Shoes"/>
    <x v="0"/>
    <x v="0"/>
    <x v="294"/>
  </r>
  <r>
    <x v="1"/>
    <s v="Boots"/>
    <s v="Shoes"/>
    <x v="0"/>
    <x v="1"/>
    <x v="295"/>
  </r>
  <r>
    <x v="1"/>
    <s v="Boots"/>
    <s v="Shoes"/>
    <x v="0"/>
    <x v="2"/>
    <x v="296"/>
  </r>
  <r>
    <x v="1"/>
    <s v="Boots"/>
    <s v="Shoes"/>
    <x v="0"/>
    <x v="3"/>
    <x v="297"/>
  </r>
  <r>
    <x v="1"/>
    <s v="Boots"/>
    <s v="Shoes"/>
    <x v="0"/>
    <x v="4"/>
    <x v="298"/>
  </r>
  <r>
    <x v="1"/>
    <s v="Boots"/>
    <s v="Shoes"/>
    <x v="0"/>
    <x v="5"/>
    <x v="299"/>
  </r>
  <r>
    <x v="1"/>
    <s v="Boots"/>
    <s v="Shoes"/>
    <x v="0"/>
    <x v="6"/>
    <x v="300"/>
  </r>
  <r>
    <x v="1"/>
    <s v="Boots"/>
    <s v="Shoes"/>
    <x v="1"/>
    <x v="0"/>
    <x v="301"/>
  </r>
  <r>
    <x v="1"/>
    <s v="Boots"/>
    <s v="Shoes"/>
    <x v="1"/>
    <x v="1"/>
    <x v="302"/>
  </r>
  <r>
    <x v="1"/>
    <s v="Boots"/>
    <s v="Shoes"/>
    <x v="1"/>
    <x v="2"/>
    <x v="303"/>
  </r>
  <r>
    <x v="1"/>
    <s v="Boots"/>
    <s v="Shoes"/>
    <x v="1"/>
    <x v="3"/>
    <x v="304"/>
  </r>
  <r>
    <x v="1"/>
    <s v="Boots"/>
    <s v="Shoes"/>
    <x v="1"/>
    <x v="4"/>
    <x v="305"/>
  </r>
  <r>
    <x v="1"/>
    <s v="Boots"/>
    <s v="Shoes"/>
    <x v="1"/>
    <x v="5"/>
    <x v="306"/>
  </r>
  <r>
    <x v="1"/>
    <s v="Boots"/>
    <s v="Shoes"/>
    <x v="1"/>
    <x v="6"/>
    <x v="307"/>
  </r>
  <r>
    <x v="1"/>
    <s v="Clogs &amp; Mules"/>
    <s v="Shoes"/>
    <x v="0"/>
    <x v="0"/>
    <x v="308"/>
  </r>
  <r>
    <x v="1"/>
    <s v="Clogs &amp; Mules"/>
    <s v="Shoes"/>
    <x v="0"/>
    <x v="1"/>
    <x v="309"/>
  </r>
  <r>
    <x v="1"/>
    <s v="Clogs &amp; Mules"/>
    <s v="Shoes"/>
    <x v="0"/>
    <x v="2"/>
    <x v="310"/>
  </r>
  <r>
    <x v="1"/>
    <s v="Clogs &amp; Mules"/>
    <s v="Shoes"/>
    <x v="0"/>
    <x v="3"/>
    <x v="311"/>
  </r>
  <r>
    <x v="1"/>
    <s v="Clogs &amp; Mules"/>
    <s v="Shoes"/>
    <x v="0"/>
    <x v="4"/>
    <x v="312"/>
  </r>
  <r>
    <x v="1"/>
    <s v="Clogs &amp; Mules"/>
    <s v="Shoes"/>
    <x v="0"/>
    <x v="5"/>
    <x v="313"/>
  </r>
  <r>
    <x v="1"/>
    <s v="Clogs &amp; Mules"/>
    <s v="Shoes"/>
    <x v="0"/>
    <x v="6"/>
    <x v="314"/>
  </r>
  <r>
    <x v="1"/>
    <s v="Clogs &amp; Mules"/>
    <s v="Shoes"/>
    <x v="1"/>
    <x v="0"/>
    <x v="315"/>
  </r>
  <r>
    <x v="1"/>
    <s v="Clogs &amp; Mules"/>
    <s v="Shoes"/>
    <x v="1"/>
    <x v="1"/>
    <x v="316"/>
  </r>
  <r>
    <x v="1"/>
    <s v="Clogs &amp; Mules"/>
    <s v="Shoes"/>
    <x v="1"/>
    <x v="2"/>
    <x v="317"/>
  </r>
  <r>
    <x v="1"/>
    <s v="Clogs &amp; Mules"/>
    <s v="Shoes"/>
    <x v="1"/>
    <x v="3"/>
    <x v="318"/>
  </r>
  <r>
    <x v="1"/>
    <s v="Clogs &amp; Mules"/>
    <s v="Shoes"/>
    <x v="1"/>
    <x v="4"/>
    <x v="319"/>
  </r>
  <r>
    <x v="1"/>
    <s v="Clogs &amp; Mules"/>
    <s v="Shoes"/>
    <x v="1"/>
    <x v="5"/>
    <x v="320"/>
  </r>
  <r>
    <x v="1"/>
    <s v="Clogs &amp; Mules"/>
    <s v="Shoes"/>
    <x v="1"/>
    <x v="6"/>
    <x v="321"/>
  </r>
  <r>
    <x v="1"/>
    <s v="Crib Shoes"/>
    <s v="Shoes"/>
    <x v="0"/>
    <x v="0"/>
    <x v="322"/>
  </r>
  <r>
    <x v="1"/>
    <s v="Crib Shoes"/>
    <s v="Shoes"/>
    <x v="0"/>
    <x v="1"/>
    <x v="323"/>
  </r>
  <r>
    <x v="1"/>
    <s v="Crib Shoes"/>
    <s v="Shoes"/>
    <x v="0"/>
    <x v="2"/>
    <x v="324"/>
  </r>
  <r>
    <x v="1"/>
    <s v="Crib Shoes"/>
    <s v="Shoes"/>
    <x v="0"/>
    <x v="3"/>
    <x v="325"/>
  </r>
  <r>
    <x v="1"/>
    <s v="Crib Shoes"/>
    <s v="Shoes"/>
    <x v="0"/>
    <x v="4"/>
    <x v="326"/>
  </r>
  <r>
    <x v="1"/>
    <s v="Crib Shoes"/>
    <s v="Shoes"/>
    <x v="0"/>
    <x v="5"/>
    <x v="327"/>
  </r>
  <r>
    <x v="1"/>
    <s v="Crib Shoes"/>
    <s v="Shoes"/>
    <x v="0"/>
    <x v="6"/>
    <x v="328"/>
  </r>
  <r>
    <x v="1"/>
    <s v="Crib Shoes"/>
    <s v="Shoes"/>
    <x v="1"/>
    <x v="0"/>
    <x v="329"/>
  </r>
  <r>
    <x v="1"/>
    <s v="Crib Shoes"/>
    <s v="Shoes"/>
    <x v="1"/>
    <x v="1"/>
    <x v="330"/>
  </r>
  <r>
    <x v="1"/>
    <s v="Crib Shoes"/>
    <s v="Shoes"/>
    <x v="1"/>
    <x v="2"/>
    <x v="331"/>
  </r>
  <r>
    <x v="1"/>
    <s v="Crib Shoes"/>
    <s v="Shoes"/>
    <x v="1"/>
    <x v="3"/>
    <x v="332"/>
  </r>
  <r>
    <x v="1"/>
    <s v="Crib Shoes"/>
    <s v="Shoes"/>
    <x v="1"/>
    <x v="4"/>
    <x v="333"/>
  </r>
  <r>
    <x v="1"/>
    <s v="Crib Shoes"/>
    <s v="Shoes"/>
    <x v="1"/>
    <x v="5"/>
    <x v="334"/>
  </r>
  <r>
    <x v="1"/>
    <s v="Crib Shoes"/>
    <s v="Shoes"/>
    <x v="1"/>
    <x v="6"/>
    <x v="335"/>
  </r>
  <r>
    <x v="1"/>
    <s v="Flats"/>
    <s v="Shoes"/>
    <x v="0"/>
    <x v="0"/>
    <x v="336"/>
  </r>
  <r>
    <x v="1"/>
    <s v="Flats"/>
    <s v="Shoes"/>
    <x v="0"/>
    <x v="1"/>
    <x v="337"/>
  </r>
  <r>
    <x v="1"/>
    <s v="Flats"/>
    <s v="Shoes"/>
    <x v="0"/>
    <x v="2"/>
    <x v="338"/>
  </r>
  <r>
    <x v="1"/>
    <s v="Flats"/>
    <s v="Shoes"/>
    <x v="0"/>
    <x v="3"/>
    <x v="339"/>
  </r>
  <r>
    <x v="1"/>
    <s v="Flats"/>
    <s v="Shoes"/>
    <x v="0"/>
    <x v="4"/>
    <x v="340"/>
  </r>
  <r>
    <x v="1"/>
    <s v="Flats"/>
    <s v="Shoes"/>
    <x v="0"/>
    <x v="5"/>
    <x v="341"/>
  </r>
  <r>
    <x v="1"/>
    <s v="Flats"/>
    <s v="Shoes"/>
    <x v="0"/>
    <x v="6"/>
    <x v="342"/>
  </r>
  <r>
    <x v="1"/>
    <s v="Flats"/>
    <s v="Shoes"/>
    <x v="1"/>
    <x v="0"/>
    <x v="343"/>
  </r>
  <r>
    <x v="1"/>
    <s v="Flats"/>
    <s v="Shoes"/>
    <x v="1"/>
    <x v="1"/>
    <x v="344"/>
  </r>
  <r>
    <x v="1"/>
    <s v="Flats"/>
    <s v="Shoes"/>
    <x v="1"/>
    <x v="2"/>
    <x v="345"/>
  </r>
  <r>
    <x v="1"/>
    <s v="Flats"/>
    <s v="Shoes"/>
    <x v="1"/>
    <x v="3"/>
    <x v="346"/>
  </r>
  <r>
    <x v="1"/>
    <s v="Flats"/>
    <s v="Shoes"/>
    <x v="1"/>
    <x v="4"/>
    <x v="347"/>
  </r>
  <r>
    <x v="1"/>
    <s v="Flats"/>
    <s v="Shoes"/>
    <x v="1"/>
    <x v="5"/>
    <x v="348"/>
  </r>
  <r>
    <x v="1"/>
    <s v="Flats"/>
    <s v="Shoes"/>
    <x v="1"/>
    <x v="6"/>
    <x v="349"/>
  </r>
  <r>
    <x v="1"/>
    <s v="Heels"/>
    <s v="Shoes"/>
    <x v="0"/>
    <x v="0"/>
    <x v="350"/>
  </r>
  <r>
    <x v="1"/>
    <s v="Heels"/>
    <s v="Shoes"/>
    <x v="0"/>
    <x v="1"/>
    <x v="351"/>
  </r>
  <r>
    <x v="1"/>
    <s v="Heels"/>
    <s v="Shoes"/>
    <x v="0"/>
    <x v="2"/>
    <x v="352"/>
  </r>
  <r>
    <x v="1"/>
    <s v="Heels"/>
    <s v="Shoes"/>
    <x v="0"/>
    <x v="3"/>
    <x v="353"/>
  </r>
  <r>
    <x v="1"/>
    <s v="Heels"/>
    <s v="Shoes"/>
    <x v="0"/>
    <x v="4"/>
    <x v="354"/>
  </r>
  <r>
    <x v="1"/>
    <s v="Heels"/>
    <s v="Shoes"/>
    <x v="0"/>
    <x v="5"/>
    <x v="355"/>
  </r>
  <r>
    <x v="1"/>
    <s v="Heels"/>
    <s v="Shoes"/>
    <x v="0"/>
    <x v="6"/>
    <x v="356"/>
  </r>
  <r>
    <x v="1"/>
    <s v="Heels"/>
    <s v="Shoes"/>
    <x v="1"/>
    <x v="0"/>
    <x v="357"/>
  </r>
  <r>
    <x v="1"/>
    <s v="Heels"/>
    <s v="Shoes"/>
    <x v="1"/>
    <x v="1"/>
    <x v="358"/>
  </r>
  <r>
    <x v="1"/>
    <s v="Heels"/>
    <s v="Shoes"/>
    <x v="1"/>
    <x v="2"/>
    <x v="359"/>
  </r>
  <r>
    <x v="1"/>
    <s v="Heels"/>
    <s v="Shoes"/>
    <x v="1"/>
    <x v="3"/>
    <x v="360"/>
  </r>
  <r>
    <x v="1"/>
    <s v="Heels"/>
    <s v="Shoes"/>
    <x v="1"/>
    <x v="4"/>
    <x v="361"/>
  </r>
  <r>
    <x v="1"/>
    <s v="Heels"/>
    <s v="Shoes"/>
    <x v="1"/>
    <x v="5"/>
    <x v="362"/>
  </r>
  <r>
    <x v="1"/>
    <s v="Heels"/>
    <s v="Shoes"/>
    <x v="1"/>
    <x v="6"/>
    <x v="363"/>
  </r>
  <r>
    <x v="1"/>
    <s v="Insoles &amp; Accessories"/>
    <s v="Shoes"/>
    <x v="0"/>
    <x v="0"/>
    <x v="364"/>
  </r>
  <r>
    <x v="1"/>
    <s v="Insoles &amp; Accessories"/>
    <s v="Shoes"/>
    <x v="0"/>
    <x v="1"/>
    <x v="365"/>
  </r>
  <r>
    <x v="1"/>
    <s v="Insoles &amp; Accessories"/>
    <s v="Shoes"/>
    <x v="0"/>
    <x v="2"/>
    <x v="366"/>
  </r>
  <r>
    <x v="1"/>
    <s v="Insoles &amp; Accessories"/>
    <s v="Shoes"/>
    <x v="0"/>
    <x v="3"/>
    <x v="367"/>
  </r>
  <r>
    <x v="1"/>
    <s v="Insoles &amp; Accessories"/>
    <s v="Shoes"/>
    <x v="0"/>
    <x v="4"/>
    <x v="368"/>
  </r>
  <r>
    <x v="1"/>
    <s v="Insoles &amp; Accessories"/>
    <s v="Shoes"/>
    <x v="0"/>
    <x v="5"/>
    <x v="369"/>
  </r>
  <r>
    <x v="1"/>
    <s v="Insoles &amp; Accessories"/>
    <s v="Shoes"/>
    <x v="0"/>
    <x v="6"/>
    <x v="370"/>
  </r>
  <r>
    <x v="1"/>
    <s v="Insoles &amp; Accessories"/>
    <s v="Shoes"/>
    <x v="1"/>
    <x v="0"/>
    <x v="371"/>
  </r>
  <r>
    <x v="1"/>
    <s v="Insoles &amp; Accessories"/>
    <s v="Shoes"/>
    <x v="1"/>
    <x v="1"/>
    <x v="372"/>
  </r>
  <r>
    <x v="1"/>
    <s v="Insoles &amp; Accessories"/>
    <s v="Shoes"/>
    <x v="1"/>
    <x v="2"/>
    <x v="373"/>
  </r>
  <r>
    <x v="1"/>
    <s v="Insoles &amp; Accessories"/>
    <s v="Shoes"/>
    <x v="1"/>
    <x v="3"/>
    <x v="374"/>
  </r>
  <r>
    <x v="1"/>
    <s v="Insoles &amp; Accessories"/>
    <s v="Shoes"/>
    <x v="1"/>
    <x v="4"/>
    <x v="375"/>
  </r>
  <r>
    <x v="1"/>
    <s v="Insoles &amp; Accessories"/>
    <s v="Shoes"/>
    <x v="1"/>
    <x v="5"/>
    <x v="376"/>
  </r>
  <r>
    <x v="1"/>
    <s v="Insoles &amp; Accessories"/>
    <s v="Shoes"/>
    <x v="1"/>
    <x v="6"/>
    <x v="377"/>
  </r>
  <r>
    <x v="1"/>
    <s v="Loafers"/>
    <s v="Shoes"/>
    <x v="0"/>
    <x v="0"/>
    <x v="378"/>
  </r>
  <r>
    <x v="1"/>
    <s v="Loafers"/>
    <s v="Shoes"/>
    <x v="0"/>
    <x v="1"/>
    <x v="379"/>
  </r>
  <r>
    <x v="1"/>
    <s v="Loafers"/>
    <s v="Shoes"/>
    <x v="0"/>
    <x v="2"/>
    <x v="380"/>
  </r>
  <r>
    <x v="1"/>
    <s v="Loafers"/>
    <s v="Shoes"/>
    <x v="0"/>
    <x v="3"/>
    <x v="381"/>
  </r>
  <r>
    <x v="1"/>
    <s v="Loafers"/>
    <s v="Shoes"/>
    <x v="0"/>
    <x v="4"/>
    <x v="382"/>
  </r>
  <r>
    <x v="1"/>
    <s v="Loafers"/>
    <s v="Shoes"/>
    <x v="0"/>
    <x v="5"/>
    <x v="383"/>
  </r>
  <r>
    <x v="1"/>
    <s v="Loafers"/>
    <s v="Shoes"/>
    <x v="0"/>
    <x v="6"/>
    <x v="384"/>
  </r>
  <r>
    <x v="1"/>
    <s v="Loafers"/>
    <s v="Shoes"/>
    <x v="1"/>
    <x v="0"/>
    <x v="385"/>
  </r>
  <r>
    <x v="1"/>
    <s v="Loafers"/>
    <s v="Shoes"/>
    <x v="1"/>
    <x v="1"/>
    <x v="386"/>
  </r>
  <r>
    <x v="1"/>
    <s v="Loafers"/>
    <s v="Shoes"/>
    <x v="1"/>
    <x v="2"/>
    <x v="387"/>
  </r>
  <r>
    <x v="1"/>
    <s v="Loafers"/>
    <s v="Shoes"/>
    <x v="1"/>
    <x v="3"/>
    <x v="388"/>
  </r>
  <r>
    <x v="1"/>
    <s v="Loafers"/>
    <s v="Shoes"/>
    <x v="1"/>
    <x v="4"/>
    <x v="389"/>
  </r>
  <r>
    <x v="1"/>
    <s v="Loafers"/>
    <s v="Shoes"/>
    <x v="1"/>
    <x v="5"/>
    <x v="390"/>
  </r>
  <r>
    <x v="1"/>
    <s v="Loafers"/>
    <s v="Shoes"/>
    <x v="1"/>
    <x v="6"/>
    <x v="391"/>
  </r>
  <r>
    <x v="1"/>
    <s v="Oxfords"/>
    <s v="Shoes"/>
    <x v="0"/>
    <x v="0"/>
    <x v="392"/>
  </r>
  <r>
    <x v="1"/>
    <s v="Oxfords"/>
    <s v="Shoes"/>
    <x v="0"/>
    <x v="1"/>
    <x v="393"/>
  </r>
  <r>
    <x v="1"/>
    <s v="Oxfords"/>
    <s v="Shoes"/>
    <x v="0"/>
    <x v="2"/>
    <x v="394"/>
  </r>
  <r>
    <x v="1"/>
    <s v="Oxfords"/>
    <s v="Shoes"/>
    <x v="0"/>
    <x v="3"/>
    <x v="395"/>
  </r>
  <r>
    <x v="1"/>
    <s v="Oxfords"/>
    <s v="Shoes"/>
    <x v="0"/>
    <x v="4"/>
    <x v="396"/>
  </r>
  <r>
    <x v="1"/>
    <s v="Oxfords"/>
    <s v="Shoes"/>
    <x v="0"/>
    <x v="5"/>
    <x v="397"/>
  </r>
  <r>
    <x v="1"/>
    <s v="Oxfords"/>
    <s v="Shoes"/>
    <x v="0"/>
    <x v="6"/>
    <x v="398"/>
  </r>
  <r>
    <x v="1"/>
    <s v="Oxfords"/>
    <s v="Shoes"/>
    <x v="1"/>
    <x v="0"/>
    <x v="399"/>
  </r>
  <r>
    <x v="1"/>
    <s v="Oxfords"/>
    <s v="Shoes"/>
    <x v="1"/>
    <x v="1"/>
    <x v="400"/>
  </r>
  <r>
    <x v="1"/>
    <s v="Oxfords"/>
    <s v="Shoes"/>
    <x v="1"/>
    <x v="2"/>
    <x v="401"/>
  </r>
  <r>
    <x v="1"/>
    <s v="Oxfords"/>
    <s v="Shoes"/>
    <x v="1"/>
    <x v="3"/>
    <x v="402"/>
  </r>
  <r>
    <x v="1"/>
    <s v="Oxfords"/>
    <s v="Shoes"/>
    <x v="1"/>
    <x v="4"/>
    <x v="403"/>
  </r>
  <r>
    <x v="1"/>
    <s v="Oxfords"/>
    <s v="Shoes"/>
    <x v="1"/>
    <x v="5"/>
    <x v="404"/>
  </r>
  <r>
    <x v="1"/>
    <s v="Oxfords"/>
    <s v="Shoes"/>
    <x v="1"/>
    <x v="6"/>
    <x v="405"/>
  </r>
  <r>
    <x v="1"/>
    <s v="Sandals"/>
    <s v="Shoes"/>
    <x v="0"/>
    <x v="0"/>
    <x v="406"/>
  </r>
  <r>
    <x v="1"/>
    <s v="Sandals"/>
    <s v="Shoes"/>
    <x v="0"/>
    <x v="1"/>
    <x v="407"/>
  </r>
  <r>
    <x v="1"/>
    <s v="Sandals"/>
    <s v="Shoes"/>
    <x v="0"/>
    <x v="2"/>
    <x v="408"/>
  </r>
  <r>
    <x v="1"/>
    <s v="Sandals"/>
    <s v="Shoes"/>
    <x v="0"/>
    <x v="3"/>
    <x v="409"/>
  </r>
  <r>
    <x v="1"/>
    <s v="Sandals"/>
    <s v="Shoes"/>
    <x v="0"/>
    <x v="4"/>
    <x v="410"/>
  </r>
  <r>
    <x v="1"/>
    <s v="Sandals"/>
    <s v="Shoes"/>
    <x v="0"/>
    <x v="5"/>
    <x v="411"/>
  </r>
  <r>
    <x v="1"/>
    <s v="Sandals"/>
    <s v="Shoes"/>
    <x v="0"/>
    <x v="6"/>
    <x v="412"/>
  </r>
  <r>
    <x v="1"/>
    <s v="Sandals"/>
    <s v="Shoes"/>
    <x v="1"/>
    <x v="0"/>
    <x v="413"/>
  </r>
  <r>
    <x v="1"/>
    <s v="Sandals"/>
    <s v="Shoes"/>
    <x v="1"/>
    <x v="1"/>
    <x v="414"/>
  </r>
  <r>
    <x v="1"/>
    <s v="Sandals"/>
    <s v="Shoes"/>
    <x v="1"/>
    <x v="2"/>
    <x v="415"/>
  </r>
  <r>
    <x v="1"/>
    <s v="Sandals"/>
    <s v="Shoes"/>
    <x v="1"/>
    <x v="3"/>
    <x v="416"/>
  </r>
  <r>
    <x v="1"/>
    <s v="Sandals"/>
    <s v="Shoes"/>
    <x v="1"/>
    <x v="4"/>
    <x v="417"/>
  </r>
  <r>
    <x v="1"/>
    <s v="Sandals"/>
    <s v="Shoes"/>
    <x v="1"/>
    <x v="5"/>
    <x v="418"/>
  </r>
  <r>
    <x v="1"/>
    <s v="Sandals"/>
    <s v="Shoes"/>
    <x v="1"/>
    <x v="6"/>
    <x v="419"/>
  </r>
  <r>
    <x v="1"/>
    <s v="Slippers"/>
    <s v="Shoes"/>
    <x v="0"/>
    <x v="0"/>
    <x v="420"/>
  </r>
  <r>
    <x v="1"/>
    <s v="Slippers"/>
    <s v="Shoes"/>
    <x v="0"/>
    <x v="1"/>
    <x v="421"/>
  </r>
  <r>
    <x v="1"/>
    <s v="Slippers"/>
    <s v="Shoes"/>
    <x v="0"/>
    <x v="2"/>
    <x v="422"/>
  </r>
  <r>
    <x v="1"/>
    <s v="Slippers"/>
    <s v="Shoes"/>
    <x v="0"/>
    <x v="3"/>
    <x v="423"/>
  </r>
  <r>
    <x v="1"/>
    <s v="Slippers"/>
    <s v="Shoes"/>
    <x v="0"/>
    <x v="4"/>
    <x v="424"/>
  </r>
  <r>
    <x v="1"/>
    <s v="Slippers"/>
    <s v="Shoes"/>
    <x v="0"/>
    <x v="5"/>
    <x v="425"/>
  </r>
  <r>
    <x v="1"/>
    <s v="Slippers"/>
    <s v="Shoes"/>
    <x v="0"/>
    <x v="6"/>
    <x v="426"/>
  </r>
  <r>
    <x v="1"/>
    <s v="Slippers"/>
    <s v="Shoes"/>
    <x v="1"/>
    <x v="0"/>
    <x v="427"/>
  </r>
  <r>
    <x v="1"/>
    <s v="Slippers"/>
    <s v="Shoes"/>
    <x v="1"/>
    <x v="1"/>
    <x v="428"/>
  </r>
  <r>
    <x v="1"/>
    <s v="Slippers"/>
    <s v="Shoes"/>
    <x v="1"/>
    <x v="2"/>
    <x v="429"/>
  </r>
  <r>
    <x v="1"/>
    <s v="Slippers"/>
    <s v="Shoes"/>
    <x v="1"/>
    <x v="3"/>
    <x v="430"/>
  </r>
  <r>
    <x v="1"/>
    <s v="Slippers"/>
    <s v="Shoes"/>
    <x v="1"/>
    <x v="4"/>
    <x v="431"/>
  </r>
  <r>
    <x v="1"/>
    <s v="Slippers"/>
    <s v="Shoes"/>
    <x v="1"/>
    <x v="5"/>
    <x v="432"/>
  </r>
  <r>
    <x v="1"/>
    <s v="Slippers"/>
    <s v="Shoes"/>
    <x v="1"/>
    <x v="6"/>
    <x v="433"/>
  </r>
  <r>
    <x v="1"/>
    <s v="Sneakers &amp; Athletic Shoes"/>
    <s v="Shoes"/>
    <x v="0"/>
    <x v="0"/>
    <x v="434"/>
  </r>
  <r>
    <x v="1"/>
    <s v="Sneakers &amp; Athletic Shoes"/>
    <s v="Shoes"/>
    <x v="0"/>
    <x v="1"/>
    <x v="435"/>
  </r>
  <r>
    <x v="1"/>
    <s v="Sneakers &amp; Athletic Shoes"/>
    <s v="Shoes"/>
    <x v="0"/>
    <x v="2"/>
    <x v="436"/>
  </r>
  <r>
    <x v="1"/>
    <s v="Sneakers &amp; Athletic Shoes"/>
    <s v="Shoes"/>
    <x v="0"/>
    <x v="3"/>
    <x v="437"/>
  </r>
  <r>
    <x v="1"/>
    <s v="Sneakers &amp; Athletic Shoes"/>
    <s v="Shoes"/>
    <x v="0"/>
    <x v="4"/>
    <x v="438"/>
  </r>
  <r>
    <x v="1"/>
    <s v="Sneakers &amp; Athletic Shoes"/>
    <s v="Shoes"/>
    <x v="0"/>
    <x v="5"/>
    <x v="439"/>
  </r>
  <r>
    <x v="1"/>
    <s v="Sneakers &amp; Athletic Shoes"/>
    <s v="Shoes"/>
    <x v="0"/>
    <x v="6"/>
    <x v="440"/>
  </r>
  <r>
    <x v="1"/>
    <s v="Sneakers &amp; Athletic Shoes"/>
    <s v="Shoes"/>
    <x v="1"/>
    <x v="0"/>
    <x v="441"/>
  </r>
  <r>
    <x v="1"/>
    <s v="Sneakers &amp; Athletic Shoes"/>
    <s v="Shoes"/>
    <x v="1"/>
    <x v="1"/>
    <x v="442"/>
  </r>
  <r>
    <x v="1"/>
    <s v="Sneakers &amp; Athletic Shoes"/>
    <s v="Shoes"/>
    <x v="1"/>
    <x v="2"/>
    <x v="443"/>
  </r>
  <r>
    <x v="1"/>
    <s v="Sneakers &amp; Athletic Shoes"/>
    <s v="Shoes"/>
    <x v="1"/>
    <x v="3"/>
    <x v="444"/>
  </r>
  <r>
    <x v="1"/>
    <s v="Sneakers &amp; Athletic Shoes"/>
    <s v="Shoes"/>
    <x v="1"/>
    <x v="4"/>
    <x v="445"/>
  </r>
  <r>
    <x v="1"/>
    <s v="Sneakers &amp; Athletic Shoes"/>
    <s v="Shoes"/>
    <x v="1"/>
    <x v="5"/>
    <x v="446"/>
  </r>
  <r>
    <x v="1"/>
    <s v="Sneakers &amp; Athletic Shoes"/>
    <s v="Shoes"/>
    <x v="1"/>
    <x v="6"/>
    <x v="4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A0A127-0BD5-BC48-A0F5-0EC2CBCCBE96}" name="PivotTable3"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11" firstHeaderRow="0" firstDataRow="1" firstDataCol="1"/>
  <pivotFields count="17">
    <pivotField showAll="0"/>
    <pivotField axis="axisRow" showAll="0">
      <items count="8">
        <item x="0"/>
        <item x="1"/>
        <item x="2"/>
        <item x="3"/>
        <item x="4"/>
        <item x="5"/>
        <item x="6"/>
        <item t="default"/>
      </items>
    </pivotField>
    <pivotField showAll="0"/>
    <pivotField numFmtId="164" showAll="0">
      <items count="132">
        <item x="18"/>
        <item x="77"/>
        <item x="94"/>
        <item x="128"/>
        <item x="10"/>
        <item x="106"/>
        <item x="78"/>
        <item x="87"/>
        <item x="7"/>
        <item x="90"/>
        <item x="79"/>
        <item x="89"/>
        <item x="3"/>
        <item x="15"/>
        <item x="11"/>
        <item x="127"/>
        <item x="82"/>
        <item x="96"/>
        <item x="19"/>
        <item x="130"/>
        <item x="95"/>
        <item x="14"/>
        <item x="122"/>
        <item x="2"/>
        <item x="81"/>
        <item x="92"/>
        <item x="20"/>
        <item x="91"/>
        <item x="129"/>
        <item x="121"/>
        <item x="6"/>
        <item x="50"/>
        <item x="75"/>
        <item x="16"/>
        <item x="86"/>
        <item x="12"/>
        <item x="36"/>
        <item x="34"/>
        <item x="80"/>
        <item x="39"/>
        <item x="32"/>
        <item x="30"/>
        <item x="43"/>
        <item x="54"/>
        <item x="37"/>
        <item x="109"/>
        <item x="42"/>
        <item x="17"/>
        <item x="28"/>
        <item x="97"/>
        <item x="125"/>
        <item x="24"/>
        <item x="126"/>
        <item x="55"/>
        <item x="104"/>
        <item x="26"/>
        <item x="123"/>
        <item x="4"/>
        <item x="124"/>
        <item x="25"/>
        <item x="31"/>
        <item x="110"/>
        <item x="38"/>
        <item x="105"/>
        <item x="35"/>
        <item x="5"/>
        <item x="1"/>
        <item x="23"/>
        <item x="83"/>
        <item x="13"/>
        <item x="33"/>
        <item x="8"/>
        <item x="85"/>
        <item x="69"/>
        <item x="27"/>
        <item x="93"/>
        <item x="66"/>
        <item x="40"/>
        <item x="21"/>
        <item x="49"/>
        <item x="9"/>
        <item x="88"/>
        <item x="102"/>
        <item x="99"/>
        <item x="0"/>
        <item x="84"/>
        <item x="70"/>
        <item x="56"/>
        <item x="74"/>
        <item x="57"/>
        <item x="41"/>
        <item x="67"/>
        <item x="114"/>
        <item x="65"/>
        <item x="68"/>
        <item x="98"/>
        <item x="117"/>
        <item x="53"/>
        <item x="47"/>
        <item x="22"/>
        <item x="48"/>
        <item x="64"/>
        <item x="72"/>
        <item x="71"/>
        <item x="118"/>
        <item x="103"/>
        <item x="63"/>
        <item x="51"/>
        <item x="115"/>
        <item x="62"/>
        <item x="76"/>
        <item x="58"/>
        <item x="44"/>
        <item x="112"/>
        <item x="111"/>
        <item x="60"/>
        <item x="113"/>
        <item x="52"/>
        <item x="59"/>
        <item x="29"/>
        <item x="100"/>
        <item x="107"/>
        <item x="61"/>
        <item x="73"/>
        <item x="45"/>
        <item x="46"/>
        <item x="116"/>
        <item x="108"/>
        <item x="119"/>
        <item x="120"/>
        <item x="101"/>
        <item t="default"/>
      </items>
    </pivotField>
    <pivotField numFmtId="164" showAll="0">
      <items count="132">
        <item x="94"/>
        <item x="3"/>
        <item x="77"/>
        <item x="106"/>
        <item x="78"/>
        <item x="90"/>
        <item x="18"/>
        <item x="89"/>
        <item x="79"/>
        <item x="87"/>
        <item x="15"/>
        <item x="10"/>
        <item x="7"/>
        <item x="19"/>
        <item x="95"/>
        <item x="82"/>
        <item x="14"/>
        <item x="96"/>
        <item x="130"/>
        <item x="128"/>
        <item x="20"/>
        <item x="11"/>
        <item x="127"/>
        <item x="81"/>
        <item x="92"/>
        <item x="2"/>
        <item x="91"/>
        <item x="122"/>
        <item x="50"/>
        <item x="75"/>
        <item x="121"/>
        <item x="129"/>
        <item x="6"/>
        <item x="12"/>
        <item x="34"/>
        <item x="86"/>
        <item x="80"/>
        <item x="36"/>
        <item x="16"/>
        <item x="42"/>
        <item x="125"/>
        <item x="37"/>
        <item x="109"/>
        <item x="43"/>
        <item x="54"/>
        <item x="35"/>
        <item x="17"/>
        <item x="28"/>
        <item x="39"/>
        <item x="30"/>
        <item x="126"/>
        <item x="97"/>
        <item x="24"/>
        <item x="104"/>
        <item x="32"/>
        <item x="123"/>
        <item x="26"/>
        <item x="55"/>
        <item x="4"/>
        <item x="124"/>
        <item x="110"/>
        <item x="31"/>
        <item x="25"/>
        <item x="5"/>
        <item x="23"/>
        <item x="38"/>
        <item x="69"/>
        <item x="105"/>
        <item x="1"/>
        <item x="8"/>
        <item x="13"/>
        <item x="83"/>
        <item x="27"/>
        <item x="85"/>
        <item x="66"/>
        <item x="93"/>
        <item x="49"/>
        <item x="21"/>
        <item x="9"/>
        <item x="40"/>
        <item x="88"/>
        <item x="33"/>
        <item x="99"/>
        <item x="0"/>
        <item x="102"/>
        <item x="84"/>
        <item x="70"/>
        <item x="56"/>
        <item x="74"/>
        <item x="57"/>
        <item x="67"/>
        <item x="41"/>
        <item x="53"/>
        <item x="114"/>
        <item x="68"/>
        <item x="65"/>
        <item x="117"/>
        <item x="22"/>
        <item x="98"/>
        <item x="47"/>
        <item x="48"/>
        <item x="64"/>
        <item x="72"/>
        <item x="118"/>
        <item x="71"/>
        <item x="63"/>
        <item x="51"/>
        <item x="115"/>
        <item x="62"/>
        <item x="103"/>
        <item x="76"/>
        <item x="58"/>
        <item x="44"/>
        <item x="112"/>
        <item x="111"/>
        <item x="60"/>
        <item x="113"/>
        <item x="59"/>
        <item x="52"/>
        <item x="100"/>
        <item x="29"/>
        <item x="61"/>
        <item x="45"/>
        <item x="107"/>
        <item x="73"/>
        <item x="46"/>
        <item x="116"/>
        <item x="108"/>
        <item x="119"/>
        <item x="120"/>
        <item x="101"/>
        <item t="default"/>
      </items>
    </pivotField>
    <pivotField numFmtId="3" showAll="0">
      <items count="132">
        <item x="128"/>
        <item x="127"/>
        <item x="87"/>
        <item x="3"/>
        <item x="130"/>
        <item x="79"/>
        <item x="106"/>
        <item x="82"/>
        <item x="125"/>
        <item x="94"/>
        <item x="2"/>
        <item x="32"/>
        <item x="18"/>
        <item x="126"/>
        <item x="96"/>
        <item x="89"/>
        <item x="122"/>
        <item x="81"/>
        <item x="15"/>
        <item x="90"/>
        <item x="129"/>
        <item x="95"/>
        <item x="10"/>
        <item x="14"/>
        <item x="11"/>
        <item x="121"/>
        <item x="77"/>
        <item x="92"/>
        <item x="78"/>
        <item x="24"/>
        <item x="39"/>
        <item x="30"/>
        <item x="19"/>
        <item x="91"/>
        <item x="7"/>
        <item x="80"/>
        <item x="28"/>
        <item x="20"/>
        <item x="12"/>
        <item x="86"/>
        <item x="123"/>
        <item x="16"/>
        <item x="75"/>
        <item x="34"/>
        <item x="50"/>
        <item x="23"/>
        <item x="33"/>
        <item x="25"/>
        <item x="124"/>
        <item x="54"/>
        <item x="31"/>
        <item x="6"/>
        <item x="26"/>
        <item x="17"/>
        <item x="43"/>
        <item x="97"/>
        <item x="38"/>
        <item x="42"/>
        <item x="36"/>
        <item x="55"/>
        <item x="109"/>
        <item x="83"/>
        <item x="69"/>
        <item x="37"/>
        <item x="104"/>
        <item x="4"/>
        <item x="35"/>
        <item x="27"/>
        <item x="1"/>
        <item x="13"/>
        <item x="5"/>
        <item x="93"/>
        <item x="110"/>
        <item x="21"/>
        <item x="84"/>
        <item x="105"/>
        <item x="85"/>
        <item x="40"/>
        <item x="66"/>
        <item x="102"/>
        <item x="99"/>
        <item x="8"/>
        <item x="56"/>
        <item x="70"/>
        <item x="88"/>
        <item x="0"/>
        <item x="57"/>
        <item x="114"/>
        <item x="9"/>
        <item x="49"/>
        <item x="41"/>
        <item x="53"/>
        <item x="98"/>
        <item x="117"/>
        <item x="22"/>
        <item x="65"/>
        <item x="47"/>
        <item x="64"/>
        <item x="48"/>
        <item x="74"/>
        <item x="71"/>
        <item x="103"/>
        <item x="118"/>
        <item x="72"/>
        <item x="51"/>
        <item x="44"/>
        <item x="67"/>
        <item x="115"/>
        <item x="113"/>
        <item x="68"/>
        <item x="112"/>
        <item x="111"/>
        <item x="29"/>
        <item x="58"/>
        <item x="63"/>
        <item x="100"/>
        <item x="62"/>
        <item x="52"/>
        <item x="76"/>
        <item x="45"/>
        <item x="59"/>
        <item x="107"/>
        <item x="60"/>
        <item x="46"/>
        <item x="73"/>
        <item x="61"/>
        <item x="108"/>
        <item x="116"/>
        <item x="101"/>
        <item x="119"/>
        <item x="120"/>
        <item t="default"/>
      </items>
    </pivotField>
    <pivotField numFmtId="3" showAll="0">
      <items count="132">
        <item x="128"/>
        <item x="87"/>
        <item x="127"/>
        <item x="3"/>
        <item x="106"/>
        <item x="125"/>
        <item x="79"/>
        <item x="126"/>
        <item x="77"/>
        <item x="18"/>
        <item x="78"/>
        <item x="130"/>
        <item x="15"/>
        <item x="89"/>
        <item x="2"/>
        <item x="82"/>
        <item x="90"/>
        <item x="96"/>
        <item x="94"/>
        <item x="81"/>
        <item x="24"/>
        <item x="10"/>
        <item x="92"/>
        <item x="122"/>
        <item x="129"/>
        <item x="14"/>
        <item x="95"/>
        <item x="121"/>
        <item x="19"/>
        <item x="30"/>
        <item x="91"/>
        <item x="11"/>
        <item x="7"/>
        <item x="80"/>
        <item x="28"/>
        <item x="20"/>
        <item x="39"/>
        <item x="12"/>
        <item x="32"/>
        <item x="123"/>
        <item x="86"/>
        <item x="75"/>
        <item x="23"/>
        <item x="50"/>
        <item x="34"/>
        <item x="16"/>
        <item x="31"/>
        <item x="124"/>
        <item x="54"/>
        <item x="17"/>
        <item x="97"/>
        <item x="6"/>
        <item x="25"/>
        <item x="42"/>
        <item x="26"/>
        <item x="69"/>
        <item x="43"/>
        <item x="38"/>
        <item x="109"/>
        <item x="36"/>
        <item x="35"/>
        <item x="55"/>
        <item x="83"/>
        <item x="37"/>
        <item x="104"/>
        <item x="4"/>
        <item x="33"/>
        <item x="1"/>
        <item x="27"/>
        <item x="5"/>
        <item x="13"/>
        <item x="110"/>
        <item x="21"/>
        <item x="93"/>
        <item x="84"/>
        <item x="66"/>
        <item x="40"/>
        <item x="105"/>
        <item x="99"/>
        <item x="85"/>
        <item x="102"/>
        <item x="8"/>
        <item x="56"/>
        <item x="70"/>
        <item x="88"/>
        <item x="0"/>
        <item x="57"/>
        <item x="9"/>
        <item x="49"/>
        <item x="114"/>
        <item x="53"/>
        <item x="41"/>
        <item x="98"/>
        <item x="22"/>
        <item x="117"/>
        <item x="65"/>
        <item x="47"/>
        <item x="48"/>
        <item x="74"/>
        <item x="64"/>
        <item x="71"/>
        <item x="118"/>
        <item x="72"/>
        <item x="67"/>
        <item x="51"/>
        <item x="103"/>
        <item x="44"/>
        <item x="115"/>
        <item x="113"/>
        <item x="68"/>
        <item x="112"/>
        <item x="111"/>
        <item x="100"/>
        <item x="29"/>
        <item x="58"/>
        <item x="63"/>
        <item x="62"/>
        <item x="45"/>
        <item x="76"/>
        <item x="52"/>
        <item x="59"/>
        <item x="60"/>
        <item x="107"/>
        <item x="46"/>
        <item x="73"/>
        <item x="61"/>
        <item x="108"/>
        <item x="101"/>
        <item x="116"/>
        <item x="119"/>
        <item x="120"/>
        <item t="default"/>
      </items>
    </pivotField>
    <pivotField dataField="1" numFmtId="3" showAll="0"/>
    <pivotField dataField="1" numFmtId="3" showAll="0"/>
    <pivotField numFmtId="3" showAll="0"/>
    <pivotField numFmtId="3" showAll="0"/>
    <pivotField numFmtId="166" showAll="0"/>
    <pivotField numFmtId="166" showAll="0"/>
    <pivotField numFmtId="165" showAll="0"/>
    <pivotField numFmtId="165" showAll="0"/>
    <pivotField showAll="0"/>
    <pivotField showAll="0"/>
  </pivotFields>
  <rowFields count="1">
    <field x="1"/>
  </rowFields>
  <rowItems count="8">
    <i>
      <x/>
    </i>
    <i>
      <x v="1"/>
    </i>
    <i>
      <x v="2"/>
    </i>
    <i>
      <x v="3"/>
    </i>
    <i>
      <x v="4"/>
    </i>
    <i>
      <x v="5"/>
    </i>
    <i>
      <x v="6"/>
    </i>
    <i t="grand">
      <x/>
    </i>
  </rowItems>
  <colFields count="1">
    <field x="-2"/>
  </colFields>
  <colItems count="2">
    <i>
      <x/>
    </i>
    <i i="1">
      <x v="1"/>
    </i>
  </colItems>
  <dataFields count="2">
    <dataField name="Sum of 2018 Net Sales" fld="7" baseField="0" baseItem="0" numFmtId="2"/>
    <dataField name="Sum of 2017 Net Sale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B4EEE6C-5E3D-2343-BAC8-30D94864CC54}" name="PivotTable4"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W8" firstHeaderRow="1" firstDataRow="3" firstDataCol="1"/>
  <pivotFields count="6">
    <pivotField axis="axisRow" showAll="0">
      <items count="3">
        <item x="0"/>
        <item x="1"/>
        <item t="default"/>
      </items>
    </pivotField>
    <pivotField showAll="0"/>
    <pivotField showAll="0"/>
    <pivotField axis="axisCol" showAll="0">
      <items count="3">
        <item x="0"/>
        <item x="1"/>
        <item t="default"/>
      </items>
    </pivotField>
    <pivotField axis="axisCol" numFmtId="1" showAll="0">
      <items count="8">
        <item x="0"/>
        <item x="1"/>
        <item x="2"/>
        <item x="3"/>
        <item x="4"/>
        <item x="5"/>
        <item x="6"/>
        <item t="default"/>
      </items>
    </pivotField>
    <pivotField dataField="1" showAll="0">
      <items count="449">
        <item x="329"/>
        <item x="330"/>
        <item x="331"/>
        <item x="332"/>
        <item x="333"/>
        <item x="334"/>
        <item x="335"/>
        <item x="371"/>
        <item x="7"/>
        <item x="372"/>
        <item x="373"/>
        <item x="328"/>
        <item x="327"/>
        <item x="374"/>
        <item x="326"/>
        <item x="375"/>
        <item x="325"/>
        <item x="8"/>
        <item x="376"/>
        <item x="324"/>
        <item x="377"/>
        <item x="323"/>
        <item x="105"/>
        <item x="322"/>
        <item x="9"/>
        <item x="10"/>
        <item x="106"/>
        <item x="11"/>
        <item x="107"/>
        <item x="12"/>
        <item x="217"/>
        <item x="108"/>
        <item x="13"/>
        <item x="109"/>
        <item x="218"/>
        <item x="110"/>
        <item x="219"/>
        <item x="111"/>
        <item x="370"/>
        <item x="369"/>
        <item x="6"/>
        <item x="368"/>
        <item x="287"/>
        <item x="5"/>
        <item x="367"/>
        <item x="220"/>
        <item x="4"/>
        <item x="288"/>
        <item x="366"/>
        <item x="3"/>
        <item x="2"/>
        <item x="365"/>
        <item x="1"/>
        <item x="364"/>
        <item x="289"/>
        <item x="221"/>
        <item x="0"/>
        <item x="290"/>
        <item x="291"/>
        <item x="222"/>
        <item x="292"/>
        <item x="104"/>
        <item x="103"/>
        <item x="293"/>
        <item x="102"/>
        <item x="223"/>
        <item x="101"/>
        <item x="100"/>
        <item x="99"/>
        <item x="98"/>
        <item x="216"/>
        <item x="215"/>
        <item x="214"/>
        <item x="213"/>
        <item x="63"/>
        <item x="212"/>
        <item x="211"/>
        <item x="210"/>
        <item x="315"/>
        <item x="316"/>
        <item x="427"/>
        <item x="64"/>
        <item x="317"/>
        <item x="428"/>
        <item x="318"/>
        <item x="286"/>
        <item x="429"/>
        <item x="65"/>
        <item x="319"/>
        <item x="285"/>
        <item x="430"/>
        <item x="284"/>
        <item x="320"/>
        <item x="283"/>
        <item x="431"/>
        <item x="321"/>
        <item x="282"/>
        <item x="432"/>
        <item x="66"/>
        <item x="281"/>
        <item x="433"/>
        <item x="280"/>
        <item x="67"/>
        <item x="91"/>
        <item x="399"/>
        <item x="68"/>
        <item x="400"/>
        <item x="343"/>
        <item x="401"/>
        <item x="344"/>
        <item x="69"/>
        <item x="92"/>
        <item x="402"/>
        <item x="345"/>
        <item x="403"/>
        <item x="346"/>
        <item x="404"/>
        <item x="347"/>
        <item x="93"/>
        <item x="405"/>
        <item x="348"/>
        <item x="385"/>
        <item x="119"/>
        <item x="349"/>
        <item x="386"/>
        <item x="94"/>
        <item x="387"/>
        <item x="62"/>
        <item x="61"/>
        <item x="175"/>
        <item x="388"/>
        <item x="95"/>
        <item x="60"/>
        <item x="120"/>
        <item x="59"/>
        <item x="389"/>
        <item x="58"/>
        <item x="259"/>
        <item x="314"/>
        <item x="57"/>
        <item x="390"/>
        <item x="96"/>
        <item x="313"/>
        <item x="56"/>
        <item x="391"/>
        <item x="312"/>
        <item x="426"/>
        <item x="121"/>
        <item x="311"/>
        <item x="425"/>
        <item x="97"/>
        <item x="310"/>
        <item x="176"/>
        <item x="424"/>
        <item x="189"/>
        <item x="309"/>
        <item x="423"/>
        <item x="308"/>
        <item x="422"/>
        <item x="260"/>
        <item x="122"/>
        <item x="421"/>
        <item x="420"/>
        <item x="177"/>
        <item x="123"/>
        <item x="261"/>
        <item x="190"/>
        <item x="357"/>
        <item x="178"/>
        <item x="124"/>
        <item x="358"/>
        <item x="262"/>
        <item x="90"/>
        <item x="191"/>
        <item x="398"/>
        <item x="179"/>
        <item x="359"/>
        <item x="89"/>
        <item x="125"/>
        <item x="88"/>
        <item x="397"/>
        <item x="87"/>
        <item x="360"/>
        <item x="342"/>
        <item x="396"/>
        <item x="263"/>
        <item x="413"/>
        <item x="86"/>
        <item x="341"/>
        <item x="180"/>
        <item x="85"/>
        <item x="395"/>
        <item x="361"/>
        <item x="192"/>
        <item x="340"/>
        <item x="394"/>
        <item x="84"/>
        <item x="414"/>
        <item x="362"/>
        <item x="231"/>
        <item x="339"/>
        <item x="393"/>
        <item x="264"/>
        <item x="363"/>
        <item x="392"/>
        <item x="181"/>
        <item x="338"/>
        <item x="415"/>
        <item x="193"/>
        <item x="337"/>
        <item x="416"/>
        <item x="336"/>
        <item x="265"/>
        <item x="417"/>
        <item x="49"/>
        <item x="194"/>
        <item x="418"/>
        <item x="384"/>
        <item x="232"/>
        <item x="118"/>
        <item x="419"/>
        <item x="383"/>
        <item x="117"/>
        <item x="195"/>
        <item x="382"/>
        <item x="116"/>
        <item x="115"/>
        <item x="381"/>
        <item x="114"/>
        <item x="380"/>
        <item x="113"/>
        <item x="233"/>
        <item x="50"/>
        <item x="379"/>
        <item x="112"/>
        <item x="378"/>
        <item x="174"/>
        <item x="173"/>
        <item x="172"/>
        <item x="301"/>
        <item x="258"/>
        <item x="171"/>
        <item x="234"/>
        <item x="257"/>
        <item x="273"/>
        <item x="170"/>
        <item x="51"/>
        <item x="169"/>
        <item x="256"/>
        <item x="302"/>
        <item x="255"/>
        <item x="168"/>
        <item x="254"/>
        <item x="235"/>
        <item x="303"/>
        <item x="253"/>
        <item x="188"/>
        <item x="252"/>
        <item x="52"/>
        <item x="304"/>
        <item x="187"/>
        <item x="186"/>
        <item x="236"/>
        <item x="305"/>
        <item x="185"/>
        <item x="274"/>
        <item x="184"/>
        <item x="306"/>
        <item x="53"/>
        <item x="183"/>
        <item x="203"/>
        <item x="307"/>
        <item x="182"/>
        <item x="237"/>
        <item x="356"/>
        <item x="54"/>
        <item x="275"/>
        <item x="355"/>
        <item x="354"/>
        <item x="55"/>
        <item x="353"/>
        <item x="204"/>
        <item x="352"/>
        <item x="276"/>
        <item x="351"/>
        <item x="161"/>
        <item x="441"/>
        <item x="350"/>
        <item x="412"/>
        <item x="245"/>
        <item x="411"/>
        <item x="277"/>
        <item x="442"/>
        <item x="205"/>
        <item x="410"/>
        <item x="35"/>
        <item x="230"/>
        <item x="409"/>
        <item x="443"/>
        <item x="229"/>
        <item x="408"/>
        <item x="278"/>
        <item x="228"/>
        <item x="77"/>
        <item x="444"/>
        <item x="407"/>
        <item x="227"/>
        <item x="206"/>
        <item x="406"/>
        <item x="162"/>
        <item x="226"/>
        <item x="445"/>
        <item x="225"/>
        <item x="279"/>
        <item x="246"/>
        <item x="48"/>
        <item x="446"/>
        <item x="224"/>
        <item x="47"/>
        <item x="36"/>
        <item x="207"/>
        <item x="447"/>
        <item x="46"/>
        <item x="45"/>
        <item x="163"/>
        <item x="44"/>
        <item x="43"/>
        <item x="247"/>
        <item x="78"/>
        <item x="208"/>
        <item x="42"/>
        <item x="133"/>
        <item x="37"/>
        <item x="164"/>
        <item x="209"/>
        <item x="248"/>
        <item x="79"/>
        <item x="300"/>
        <item x="38"/>
        <item x="165"/>
        <item x="299"/>
        <item x="272"/>
        <item x="298"/>
        <item x="249"/>
        <item x="271"/>
        <item x="134"/>
        <item x="297"/>
        <item x="80"/>
        <item x="270"/>
        <item x="39"/>
        <item x="166"/>
        <item x="269"/>
        <item x="296"/>
        <item x="21"/>
        <item x="268"/>
        <item x="295"/>
        <item x="250"/>
        <item x="267"/>
        <item x="294"/>
        <item x="81"/>
        <item x="266"/>
        <item x="40"/>
        <item x="167"/>
        <item x="135"/>
        <item x="251"/>
        <item x="147"/>
        <item x="202"/>
        <item x="82"/>
        <item x="41"/>
        <item x="201"/>
        <item x="22"/>
        <item x="200"/>
        <item x="136"/>
        <item x="199"/>
        <item x="83"/>
        <item x="198"/>
        <item x="197"/>
        <item x="196"/>
        <item x="137"/>
        <item x="148"/>
        <item x="23"/>
        <item x="440"/>
        <item x="138"/>
        <item x="160"/>
        <item x="439"/>
        <item x="159"/>
        <item x="24"/>
        <item x="149"/>
        <item x="244"/>
        <item x="438"/>
        <item x="158"/>
        <item x="243"/>
        <item x="157"/>
        <item x="139"/>
        <item x="437"/>
        <item x="34"/>
        <item x="242"/>
        <item x="156"/>
        <item x="436"/>
        <item x="33"/>
        <item x="155"/>
        <item x="241"/>
        <item x="32"/>
        <item x="25"/>
        <item x="240"/>
        <item x="435"/>
        <item x="154"/>
        <item x="31"/>
        <item x="239"/>
        <item x="150"/>
        <item x="434"/>
        <item x="76"/>
        <item x="30"/>
        <item x="238"/>
        <item x="75"/>
        <item x="29"/>
        <item x="74"/>
        <item x="26"/>
        <item x="28"/>
        <item x="73"/>
        <item x="151"/>
        <item x="72"/>
        <item x="71"/>
        <item x="70"/>
        <item x="27"/>
        <item x="152"/>
        <item x="132"/>
        <item x="131"/>
        <item x="153"/>
        <item x="130"/>
        <item x="129"/>
        <item x="128"/>
        <item x="127"/>
        <item x="126"/>
        <item x="20"/>
        <item x="19"/>
        <item x="18"/>
        <item x="17"/>
        <item x="16"/>
        <item x="15"/>
        <item x="146"/>
        <item x="145"/>
        <item x="14"/>
        <item x="144"/>
        <item x="143"/>
        <item x="142"/>
        <item x="141"/>
        <item x="140"/>
        <item t="default"/>
      </items>
    </pivotField>
  </pivotFields>
  <rowFields count="1">
    <field x="0"/>
  </rowFields>
  <rowItems count="3">
    <i>
      <x/>
    </i>
    <i>
      <x v="1"/>
    </i>
    <i t="grand">
      <x/>
    </i>
  </rowItems>
  <colFields count="2">
    <field x="4"/>
    <field x="3"/>
  </colFields>
  <colItems count="22">
    <i>
      <x/>
      <x/>
    </i>
    <i r="1">
      <x v="1"/>
    </i>
    <i t="default">
      <x/>
    </i>
    <i>
      <x v="1"/>
      <x/>
    </i>
    <i r="1">
      <x v="1"/>
    </i>
    <i t="default">
      <x v="1"/>
    </i>
    <i>
      <x v="2"/>
      <x/>
    </i>
    <i r="1">
      <x v="1"/>
    </i>
    <i t="default">
      <x v="2"/>
    </i>
    <i>
      <x v="3"/>
      <x/>
    </i>
    <i r="1">
      <x v="1"/>
    </i>
    <i t="default">
      <x v="3"/>
    </i>
    <i>
      <x v="4"/>
      <x/>
    </i>
    <i r="1">
      <x v="1"/>
    </i>
    <i t="default">
      <x v="4"/>
    </i>
    <i>
      <x v="5"/>
      <x/>
    </i>
    <i r="1">
      <x v="1"/>
    </i>
    <i t="default">
      <x v="5"/>
    </i>
    <i>
      <x v="6"/>
      <x/>
    </i>
    <i r="1">
      <x v="1"/>
    </i>
    <i t="default">
      <x v="6"/>
    </i>
    <i t="grand">
      <x/>
    </i>
  </colItems>
  <dataFields count="1">
    <dataField name="Sum of Net Sales" fld="5" baseField="0"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0-01-24T20:10:20.92" personId="{DC36334F-80F0-8947-809A-2A37E7CD1FF7}" id="{FEB3621E-AA8F-6E42-8FDC-686843794C45}">
    <text>I inserted this column using vlookup function to define the prodcut type of each product category.</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0-01-24T20:13:34.22" personId="{DC36334F-80F0-8947-809A-2A37E7CD1FF7}" id="{6DFCCF48-D32D-C541-866A-CF1EC1BDDB6B}">
    <text>I rearranged the Lookup sheet so that the value I looked up was to the left of the return value I wanted to find.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8"/>
    <pageSetUpPr fitToPage="1"/>
  </sheetPr>
  <dimension ref="A1:A5"/>
  <sheetViews>
    <sheetView showGridLines="0" workbookViewId="0">
      <selection activeCell="A8" sqref="A8:XFD16"/>
    </sheetView>
  </sheetViews>
  <sheetFormatPr baseColWidth="10" defaultColWidth="8.83203125" defaultRowHeight="15" x14ac:dyDescent="0.2"/>
  <cols>
    <col min="1" max="1" width="81.33203125" customWidth="1"/>
  </cols>
  <sheetData>
    <row r="1" spans="1:1" x14ac:dyDescent="0.2">
      <c r="A1" s="2" t="s">
        <v>432</v>
      </c>
    </row>
    <row r="2" spans="1:1" ht="32" x14ac:dyDescent="0.2">
      <c r="A2" s="32" t="s">
        <v>433</v>
      </c>
    </row>
    <row r="3" spans="1:1" x14ac:dyDescent="0.2">
      <c r="A3" s="32"/>
    </row>
    <row r="5" spans="1:1" x14ac:dyDescent="0.2">
      <c r="A5" s="33" t="s">
        <v>429</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92657-1734-644B-87A1-EB50FAF9139C}">
  <sheetPr>
    <tabColor theme="0" tint="-0.499984740745262"/>
  </sheetPr>
  <dimension ref="A3:W8"/>
  <sheetViews>
    <sheetView workbookViewId="0">
      <selection activeCell="D6" sqref="D6"/>
    </sheetView>
  </sheetViews>
  <sheetFormatPr baseColWidth="10" defaultRowHeight="15" x14ac:dyDescent="0.2"/>
  <cols>
    <col min="1" max="1" width="13.6640625" bestFit="1" customWidth="1"/>
    <col min="2" max="2" width="15.6640625" bestFit="1" customWidth="1"/>
    <col min="3" max="3" width="14.6640625" bestFit="1" customWidth="1"/>
    <col min="4" max="5" width="15.6640625" bestFit="1" customWidth="1"/>
    <col min="6" max="6" width="14.6640625" bestFit="1" customWidth="1"/>
    <col min="7" max="8" width="15.6640625" bestFit="1" customWidth="1"/>
    <col min="9" max="9" width="14.6640625" bestFit="1" customWidth="1"/>
    <col min="10" max="11" width="15.6640625" bestFit="1" customWidth="1"/>
    <col min="12" max="12" width="14.6640625" bestFit="1" customWidth="1"/>
    <col min="13" max="14" width="15.6640625" bestFit="1" customWidth="1"/>
    <col min="15" max="15" width="14.6640625" bestFit="1" customWidth="1"/>
    <col min="16" max="22" width="15.6640625" bestFit="1" customWidth="1"/>
    <col min="23" max="23" width="16.83203125" bestFit="1" customWidth="1"/>
  </cols>
  <sheetData>
    <row r="3" spans="1:23" x14ac:dyDescent="0.2">
      <c r="A3" s="80" t="s">
        <v>447</v>
      </c>
      <c r="B3" s="80" t="s">
        <v>446</v>
      </c>
    </row>
    <row r="4" spans="1:23" x14ac:dyDescent="0.2">
      <c r="B4" s="94">
        <v>2017</v>
      </c>
      <c r="D4" s="94" t="s">
        <v>448</v>
      </c>
      <c r="E4" s="94">
        <v>2018</v>
      </c>
      <c r="G4" s="94" t="s">
        <v>449</v>
      </c>
      <c r="H4" s="94">
        <v>2019</v>
      </c>
      <c r="J4" s="94" t="s">
        <v>450</v>
      </c>
      <c r="K4" s="94">
        <v>2020</v>
      </c>
      <c r="M4" s="94" t="s">
        <v>451</v>
      </c>
      <c r="N4" s="94">
        <v>2021</v>
      </c>
      <c r="P4" s="94" t="s">
        <v>452</v>
      </c>
      <c r="Q4" s="94">
        <v>2022</v>
      </c>
      <c r="S4" s="94" t="s">
        <v>453</v>
      </c>
      <c r="T4" s="94">
        <v>2023</v>
      </c>
      <c r="V4" s="94" t="s">
        <v>454</v>
      </c>
      <c r="W4" s="94" t="s">
        <v>442</v>
      </c>
    </row>
    <row r="5" spans="1:23" x14ac:dyDescent="0.2">
      <c r="A5" s="80" t="s">
        <v>443</v>
      </c>
      <c r="B5" t="s">
        <v>422</v>
      </c>
      <c r="C5" t="s">
        <v>421</v>
      </c>
      <c r="E5" t="s">
        <v>422</v>
      </c>
      <c r="F5" t="s">
        <v>421</v>
      </c>
      <c r="H5" t="s">
        <v>422</v>
      </c>
      <c r="I5" t="s">
        <v>421</v>
      </c>
      <c r="K5" t="s">
        <v>422</v>
      </c>
      <c r="L5" t="s">
        <v>421</v>
      </c>
      <c r="N5" t="s">
        <v>422</v>
      </c>
      <c r="O5" t="s">
        <v>421</v>
      </c>
      <c r="Q5" t="s">
        <v>422</v>
      </c>
      <c r="R5" t="s">
        <v>421</v>
      </c>
      <c r="T5" t="s">
        <v>422</v>
      </c>
      <c r="U5" t="s">
        <v>421</v>
      </c>
    </row>
    <row r="6" spans="1:23" x14ac:dyDescent="0.2">
      <c r="A6" s="81" t="s">
        <v>153</v>
      </c>
      <c r="B6" s="93">
        <v>179608212615.98126</v>
      </c>
      <c r="C6" s="93">
        <v>47846450082.126144</v>
      </c>
      <c r="D6" s="93">
        <v>227454662698.10742</v>
      </c>
      <c r="E6" s="93">
        <v>172983319527.68683</v>
      </c>
      <c r="F6" s="93">
        <v>59624037794.649513</v>
      </c>
      <c r="G6" s="93">
        <v>232607357322.33633</v>
      </c>
      <c r="H6" s="93">
        <v>169302823367.52328</v>
      </c>
      <c r="I6" s="93">
        <v>68457228579.042023</v>
      </c>
      <c r="J6" s="93">
        <v>237760051946.56531</v>
      </c>
      <c r="K6" s="93">
        <v>164886227975.32706</v>
      </c>
      <c r="L6" s="93">
        <v>78026518595.467239</v>
      </c>
      <c r="M6" s="93">
        <v>242912746570.79431</v>
      </c>
      <c r="N6" s="93">
        <v>161205731815.16348</v>
      </c>
      <c r="O6" s="93">
        <v>86859709379.859787</v>
      </c>
      <c r="P6" s="93">
        <v>248065441195.02325</v>
      </c>
      <c r="Q6" s="93">
        <v>156789136422.96722</v>
      </c>
      <c r="R6" s="93">
        <v>96428999396.284988</v>
      </c>
      <c r="S6" s="93">
        <v>253218135819.2522</v>
      </c>
      <c r="T6" s="93">
        <v>152372541030.77097</v>
      </c>
      <c r="U6" s="93">
        <v>105998289412.71024</v>
      </c>
      <c r="V6" s="93">
        <v>258370830443.4812</v>
      </c>
      <c r="W6" s="93">
        <v>1700389225995.5601</v>
      </c>
    </row>
    <row r="7" spans="1:23" x14ac:dyDescent="0.2">
      <c r="A7" s="81" t="s">
        <v>300</v>
      </c>
      <c r="B7" s="93">
        <v>36363302062.415855</v>
      </c>
      <c r="C7" s="93">
        <v>9569290016.42523</v>
      </c>
      <c r="D7" s="93">
        <v>45932592078.841087</v>
      </c>
      <c r="E7" s="93">
        <v>35634269383.010689</v>
      </c>
      <c r="F7" s="93">
        <v>10229571027.558573</v>
      </c>
      <c r="G7" s="93">
        <v>45863840410.56926</v>
      </c>
      <c r="H7" s="93">
        <v>34250697266.481998</v>
      </c>
      <c r="I7" s="93">
        <v>10874034002.294762</v>
      </c>
      <c r="J7" s="93">
        <v>45124731268.776764</v>
      </c>
      <c r="K7" s="93">
        <v>33183353380.034573</v>
      </c>
      <c r="L7" s="93">
        <v>11504727974.427856</v>
      </c>
      <c r="M7" s="93">
        <v>44688081354.462433</v>
      </c>
      <c r="N7" s="93">
        <v>31987928227.213448</v>
      </c>
      <c r="O7" s="93">
        <v>12091469101.12368</v>
      </c>
      <c r="P7" s="93">
        <v>44079397328.337128</v>
      </c>
      <c r="Q7" s="93">
        <v>30951500508.511391</v>
      </c>
      <c r="R7" s="93">
        <v>12647676679.775368</v>
      </c>
      <c r="S7" s="93">
        <v>43599177188.286758</v>
      </c>
      <c r="T7" s="93">
        <v>29789935920.36377</v>
      </c>
      <c r="U7" s="93">
        <v>13166231423.646156</v>
      </c>
      <c r="V7" s="93">
        <v>42956167344.009926</v>
      </c>
      <c r="W7" s="93">
        <v>312243986973.28339</v>
      </c>
    </row>
    <row r="8" spans="1:23" x14ac:dyDescent="0.2">
      <c r="A8" s="81" t="s">
        <v>442</v>
      </c>
      <c r="B8" s="93">
        <v>215971514678.39713</v>
      </c>
      <c r="C8" s="93">
        <v>57415740098.551376</v>
      </c>
      <c r="D8" s="93">
        <v>273387254776.94852</v>
      </c>
      <c r="E8" s="93">
        <v>208617588910.69751</v>
      </c>
      <c r="F8" s="93">
        <v>69853608822.208084</v>
      </c>
      <c r="G8" s="93">
        <v>278471197732.90558</v>
      </c>
      <c r="H8" s="93">
        <v>203553520634.00528</v>
      </c>
      <c r="I8" s="93">
        <v>79331262581.336792</v>
      </c>
      <c r="J8" s="93">
        <v>282884783215.34204</v>
      </c>
      <c r="K8" s="93">
        <v>198069581355.36163</v>
      </c>
      <c r="L8" s="93">
        <v>89531246569.895096</v>
      </c>
      <c r="M8" s="93">
        <v>287600827925.25671</v>
      </c>
      <c r="N8" s="93">
        <v>193193660042.37692</v>
      </c>
      <c r="O8" s="93">
        <v>98951178480.983459</v>
      </c>
      <c r="P8" s="93">
        <v>292144838523.36035</v>
      </c>
      <c r="Q8" s="93">
        <v>187740636931.47861</v>
      </c>
      <c r="R8" s="93">
        <v>109076676076.06036</v>
      </c>
      <c r="S8" s="93">
        <v>296817313007.53894</v>
      </c>
      <c r="T8" s="93">
        <v>182162476951.13474</v>
      </c>
      <c r="U8" s="93">
        <v>119164520836.35638</v>
      </c>
      <c r="V8" s="93">
        <v>301326997787.49115</v>
      </c>
      <c r="W8" s="93">
        <v>2012633212968.8435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7"/>
    <pageSetUpPr fitToPage="1"/>
  </sheetPr>
  <dimension ref="B1:R43"/>
  <sheetViews>
    <sheetView showGridLines="0" tabSelected="1" topLeftCell="A16" zoomScaleNormal="70" workbookViewId="0">
      <selection activeCell="B5" sqref="B5"/>
    </sheetView>
  </sheetViews>
  <sheetFormatPr baseColWidth="10" defaultColWidth="9.33203125" defaultRowHeight="15" x14ac:dyDescent="0.2"/>
  <cols>
    <col min="1" max="1" width="1.1640625" style="41" customWidth="1"/>
    <col min="2" max="2" width="26" style="41" customWidth="1"/>
    <col min="3" max="12" width="20.6640625" style="43" customWidth="1"/>
    <col min="13" max="14" width="20.6640625" style="41" customWidth="1"/>
    <col min="15" max="15" width="15.5" style="41" bestFit="1" customWidth="1"/>
    <col min="16" max="16384" width="9.33203125" style="41"/>
  </cols>
  <sheetData>
    <row r="1" spans="2:18" ht="4.25" customHeight="1" x14ac:dyDescent="0.2"/>
    <row r="2" spans="2:18" x14ac:dyDescent="0.2">
      <c r="B2" s="60" t="s">
        <v>430</v>
      </c>
      <c r="C2" s="61"/>
      <c r="D2" s="61"/>
      <c r="E2" s="61"/>
      <c r="F2" s="61"/>
      <c r="G2" s="61"/>
      <c r="H2" s="61"/>
      <c r="I2" s="61"/>
      <c r="J2" s="61"/>
      <c r="K2" s="61"/>
      <c r="L2" s="62"/>
      <c r="M2" s="37"/>
      <c r="N2" s="38"/>
      <c r="O2" s="39"/>
      <c r="P2" s="40"/>
      <c r="Q2" s="40"/>
      <c r="R2" s="40"/>
    </row>
    <row r="3" spans="2:18" ht="14.75" customHeight="1" x14ac:dyDescent="0.2">
      <c r="B3" s="98" t="s">
        <v>434</v>
      </c>
      <c r="C3" s="99"/>
      <c r="D3" s="99"/>
      <c r="E3" s="99"/>
      <c r="F3" s="99"/>
      <c r="G3" s="99"/>
      <c r="H3" s="99"/>
      <c r="I3" s="99"/>
      <c r="J3" s="99"/>
      <c r="K3" s="99"/>
      <c r="L3" s="100"/>
      <c r="M3" s="37"/>
      <c r="N3" s="38"/>
      <c r="O3" s="39"/>
      <c r="P3" s="40"/>
      <c r="Q3" s="40"/>
      <c r="R3" s="40"/>
    </row>
    <row r="4" spans="2:18" x14ac:dyDescent="0.2">
      <c r="B4" s="101"/>
      <c r="C4" s="102"/>
      <c r="D4" s="102"/>
      <c r="E4" s="102"/>
      <c r="F4" s="102"/>
      <c r="G4" s="102"/>
      <c r="H4" s="102"/>
      <c r="I4" s="102"/>
      <c r="J4" s="102"/>
      <c r="K4" s="102"/>
      <c r="L4" s="103"/>
      <c r="M4" s="37"/>
      <c r="N4" s="38"/>
      <c r="O4" s="39"/>
      <c r="P4" s="40"/>
      <c r="Q4" s="40"/>
      <c r="R4" s="40"/>
    </row>
    <row r="5" spans="2:18" x14ac:dyDescent="0.2">
      <c r="B5" s="42"/>
      <c r="C5" s="42"/>
      <c r="D5" s="42"/>
      <c r="E5" s="42"/>
      <c r="F5" s="42"/>
      <c r="G5" s="42"/>
      <c r="H5" s="42"/>
      <c r="I5" s="42"/>
      <c r="J5" s="42"/>
      <c r="K5" s="42"/>
      <c r="L5" s="42"/>
      <c r="M5" s="37"/>
      <c r="N5" s="38"/>
      <c r="O5" s="39"/>
      <c r="P5" s="40"/>
      <c r="Q5" s="40"/>
      <c r="R5" s="40"/>
    </row>
    <row r="6" spans="2:18" x14ac:dyDescent="0.2">
      <c r="B6" s="3" t="s">
        <v>431</v>
      </c>
      <c r="M6" s="97"/>
      <c r="N6" s="97"/>
      <c r="O6" s="97"/>
      <c r="P6" s="97"/>
      <c r="Q6" s="97"/>
      <c r="R6" s="97"/>
    </row>
    <row r="7" spans="2:18" x14ac:dyDescent="0.2">
      <c r="M7" s="97"/>
      <c r="N7" s="97"/>
      <c r="O7" s="97"/>
      <c r="P7" s="97"/>
      <c r="Q7" s="97"/>
      <c r="R7" s="97"/>
    </row>
    <row r="8" spans="2:18" ht="16" x14ac:dyDescent="0.2">
      <c r="B8" s="34" t="s">
        <v>0</v>
      </c>
      <c r="C8" s="35" t="s">
        <v>408</v>
      </c>
      <c r="D8" s="35" t="s">
        <v>407</v>
      </c>
      <c r="E8" s="35" t="s">
        <v>417</v>
      </c>
      <c r="F8" s="35" t="s">
        <v>410</v>
      </c>
      <c r="G8" s="35" t="s">
        <v>409</v>
      </c>
      <c r="H8" s="35" t="s">
        <v>417</v>
      </c>
      <c r="I8" s="35" t="s">
        <v>414</v>
      </c>
      <c r="J8" s="35" t="s">
        <v>413</v>
      </c>
      <c r="K8" s="35" t="s">
        <v>426</v>
      </c>
      <c r="L8" s="35" t="s">
        <v>419</v>
      </c>
      <c r="M8" s="35" t="s">
        <v>418</v>
      </c>
      <c r="N8" s="35" t="s">
        <v>426</v>
      </c>
    </row>
    <row r="9" spans="2:18" ht="20.25" customHeight="1" x14ac:dyDescent="0.2">
      <c r="B9" s="44" t="s">
        <v>300</v>
      </c>
      <c r="C9" s="45">
        <f>SUMIF('Internal Data for Exercise'!B:B,Exercise!B9,'Internal Data for Exercise'!I:I)</f>
        <v>459127593.33857894</v>
      </c>
      <c r="D9" s="45">
        <f>SUMIF('Internal Data for Exercise'!B:B,Exercise!B9,'Internal Data for Exercise'!H:H)</f>
        <v>472318642.31521881</v>
      </c>
      <c r="E9" s="46">
        <f>D9/C9-1</f>
        <v>2.8730682206922431E-2</v>
      </c>
      <c r="F9" s="47">
        <f>SUMIF('Internal Data for Exercise'!B:B,Exercise!B9,'Internal Data for Exercise'!K:K)</f>
        <v>5267939.7301181154</v>
      </c>
      <c r="G9" s="47">
        <f>SUMIF('Internal Data for Exercise'!B:B,Exercise!B9,'Internal Data for Exercise'!J:J)</f>
        <v>5484024.5689417198</v>
      </c>
      <c r="H9" s="46">
        <f>G9/F9-1</f>
        <v>4.1018851751130292E-2</v>
      </c>
      <c r="I9" s="48">
        <f>(SUMIF('Internal Data for Exercise'!B:B,Exercise!B9,'Internal Data for Exercise'!O:O))/C9</f>
        <v>0.509404066478093</v>
      </c>
      <c r="J9" s="48">
        <f>(SUMIF('Internal Data for Exercise'!B:B,Exercise!B9,'Internal Data for Exercise'!N:N))/D9</f>
        <v>0.48801162471290888</v>
      </c>
      <c r="K9" s="49">
        <f>(J9-I9)*10000</f>
        <v>-213.92441765184122</v>
      </c>
      <c r="L9" s="48">
        <f>(SUMIF('Internal Data for Exercise'!B:B,Exercise!B9,'Internal Data for Exercise'!G:G)-F9)/SUMIF('Internal Data for Exercise'!B:B,Exercise!B9,'Internal Data for Exercise'!G:G)</f>
        <v>0.39927340166512221</v>
      </c>
      <c r="M9" s="48">
        <f>(SUMIF('Internal Data for Exercise'!B:B,Exercise!B9,'Internal Data for Exercise'!F:F)-G9)/SUMIF('Internal Data for Exercise'!B:B,Exercise!B9,'Internal Data for Exercise'!F:F)</f>
        <v>0.39254901556743366</v>
      </c>
      <c r="N9" s="49">
        <f>(M9-L9)*10000</f>
        <v>-67.2438609768855</v>
      </c>
    </row>
    <row r="10" spans="2:18" ht="20.25" customHeight="1" x14ac:dyDescent="0.2">
      <c r="B10" s="44" t="s">
        <v>153</v>
      </c>
      <c r="C10" s="45">
        <f>SUMIF('Internal Data for Exercise'!B:B,Exercise!B10,'Internal Data for Exercise'!I:I)</f>
        <v>192363510.39622781</v>
      </c>
      <c r="D10" s="45">
        <f>SUMIF('Internal Data for Exercise'!B:B,Exercise!B10,'Internal Data for Exercise'!H:H)</f>
        <v>191602869.39804244</v>
      </c>
      <c r="E10" s="46">
        <f t="shared" ref="E10:E15" si="0">D10/C10-1</f>
        <v>-3.9541854721750758E-3</v>
      </c>
      <c r="F10" s="47">
        <f>SUMIF('Internal Data for Exercise'!B:B,Exercise!B10,'Internal Data for Exercise'!K:K)</f>
        <v>2969753.2393621304</v>
      </c>
      <c r="G10" s="47">
        <f>SUMIF('Internal Data for Exercise'!B:B,Exercise!B10,'Internal Data for Exercise'!J:J)</f>
        <v>2833391.5813393742</v>
      </c>
      <c r="H10" s="46">
        <f t="shared" ref="H10:H15" si="1">G10/F10-1</f>
        <v>-4.5916831141177616E-2</v>
      </c>
      <c r="I10" s="48">
        <f>(SUMIF('Internal Data for Exercise'!B:B,Exercise!B10,'Internal Data for Exercise'!O:O))/C10</f>
        <v>0.41724100100538958</v>
      </c>
      <c r="J10" s="48">
        <f>(SUMIF('Internal Data for Exercise'!B:B,Exercise!B10,'Internal Data for Exercise'!N:N))/D10</f>
        <v>0.32467549396731921</v>
      </c>
      <c r="K10" s="49">
        <f t="shared" ref="K10:K15" si="2">(J10-I10)*10000</f>
        <v>-925.65507038070371</v>
      </c>
      <c r="L10" s="48">
        <f>(SUMIF('Internal Data for Exercise'!B:B,Exercise!B10,'Internal Data for Exercise'!G:G)-F10)/SUMIF('Internal Data for Exercise'!B:B,Exercise!B10,'Internal Data for Exercise'!G:G)</f>
        <v>0.43973164468968884</v>
      </c>
      <c r="M10" s="48">
        <f>(SUMIF('Internal Data for Exercise'!B:B,Exercise!B10,'Internal Data for Exercise'!F:F)-G10)/SUMIF('Internal Data for Exercise'!B:B,Exercise!B10,'Internal Data for Exercise'!F:F)</f>
        <v>0.4355350385092136</v>
      </c>
      <c r="N10" s="49">
        <f>(M10-L10)*10000</f>
        <v>-41.966061804752371</v>
      </c>
    </row>
    <row r="11" spans="2:18" ht="20.25" customHeight="1" x14ac:dyDescent="0.2">
      <c r="B11" s="44" t="s">
        <v>86</v>
      </c>
      <c r="C11" s="45">
        <f>SUMIF('Internal Data for Exercise'!B:B,Exercise!B11,'Internal Data for Exercise'!I:I)</f>
        <v>34313800.048115477</v>
      </c>
      <c r="D11" s="45">
        <f>SUMIF('Internal Data for Exercise'!B:B,Exercise!B11,'Internal Data for Exercise'!H:H)</f>
        <v>31264169.950037342</v>
      </c>
      <c r="E11" s="46">
        <f t="shared" si="0"/>
        <v>-8.8874741177074057E-2</v>
      </c>
      <c r="F11" s="47">
        <f>SUMIF('Internal Data for Exercise'!B:B,Exercise!B11,'Internal Data for Exercise'!K:K)</f>
        <v>299518.29608078988</v>
      </c>
      <c r="G11" s="47">
        <f>SUMIF('Internal Data for Exercise'!B:B,Exercise!B11,'Internal Data for Exercise'!J:J)</f>
        <v>258931.5292988123</v>
      </c>
      <c r="H11" s="46">
        <f t="shared" si="1"/>
        <v>-0.13550680313375585</v>
      </c>
      <c r="I11" s="48">
        <f>(SUMIF('Internal Data for Exercise'!B:B,Exercise!B11,'Internal Data for Exercise'!O:O))/C11</f>
        <v>0.4610632482853379</v>
      </c>
      <c r="J11" s="48">
        <f>(SUMIF('Internal Data for Exercise'!B:B,Exercise!B11,'Internal Data for Exercise'!N:N))/D11</f>
        <v>0.41926585562035118</v>
      </c>
      <c r="K11" s="49">
        <f t="shared" si="2"/>
        <v>-417.97392664986722</v>
      </c>
      <c r="L11" s="48">
        <f>(SUMIF('Internal Data for Exercise'!B:B,Exercise!B11,'Internal Data for Exercise'!G:G)-F11)/SUMIF('Internal Data for Exercise'!B:B,Exercise!B11,'Internal Data for Exercise'!G:G)</f>
        <v>0.32357988983520986</v>
      </c>
      <c r="M11" s="48">
        <f>(SUMIF('Internal Data for Exercise'!B:B,Exercise!B11,'Internal Data for Exercise'!F:F)-G11)/SUMIF('Internal Data for Exercise'!B:B,Exercise!B11,'Internal Data for Exercise'!F:F)</f>
        <v>0.32204122136093027</v>
      </c>
      <c r="N11" s="49">
        <f t="shared" ref="N11:N15" si="3">(M11-L11)*10000</f>
        <v>-15.386684742795808</v>
      </c>
    </row>
    <row r="12" spans="2:18" ht="20.25" customHeight="1" x14ac:dyDescent="0.2">
      <c r="B12" s="44" t="s">
        <v>4</v>
      </c>
      <c r="C12" s="45">
        <f>SUMIF('Internal Data for Exercise'!B:B,Exercise!B12,'Internal Data for Exercise'!I:I)</f>
        <v>3783724.1940501267</v>
      </c>
      <c r="D12" s="45">
        <f>SUMIF('Internal Data for Exercise'!B:B,Exercise!B12,'Internal Data for Exercise'!H:H)</f>
        <v>3968490.8263520906</v>
      </c>
      <c r="E12" s="46">
        <f t="shared" si="0"/>
        <v>4.8831950434576443E-2</v>
      </c>
      <c r="F12" s="47">
        <f>SUMIF('Internal Data for Exercise'!B:B,Exercise!B12,'Internal Data for Exercise'!K:K)</f>
        <v>117945.97852618009</v>
      </c>
      <c r="G12" s="47">
        <f>SUMIF('Internal Data for Exercise'!B:B,Exercise!B12,'Internal Data for Exercise'!J:J)</f>
        <v>112298.57327472298</v>
      </c>
      <c r="H12" s="46">
        <f t="shared" si="1"/>
        <v>-4.7881287026700692E-2</v>
      </c>
      <c r="I12" s="48">
        <f>(SUMIF('Internal Data for Exercise'!B:B,Exercise!B12,'Internal Data for Exercise'!O:O))/C12</f>
        <v>0.36209485177246681</v>
      </c>
      <c r="J12" s="48">
        <f>(SUMIF('Internal Data for Exercise'!B:B,Exercise!B12,'Internal Data for Exercise'!N:N))/D12</f>
        <v>0.32657423699037713</v>
      </c>
      <c r="K12" s="49">
        <f t="shared" si="2"/>
        <v>-355.20614782089677</v>
      </c>
      <c r="L12" s="48">
        <f>(SUMIF('Internal Data for Exercise'!B:B,Exercise!B12,'Internal Data for Exercise'!G:G)-F12)/SUMIF('Internal Data for Exercise'!B:B,Exercise!B12,'Internal Data for Exercise'!G:G)</f>
        <v>0.2859899085839957</v>
      </c>
      <c r="M12" s="48">
        <f>(SUMIF('Internal Data for Exercise'!B:B,Exercise!B12,'Internal Data for Exercise'!F:F)-G12)/SUMIF('Internal Data for Exercise'!B:B,Exercise!B12,'Internal Data for Exercise'!F:F)</f>
        <v>0.2807167203599476</v>
      </c>
      <c r="N12" s="49">
        <f t="shared" si="3"/>
        <v>-52.731882240480978</v>
      </c>
    </row>
    <row r="13" spans="2:18" ht="20.25" customHeight="1" x14ac:dyDescent="0.2">
      <c r="B13" s="44" t="s">
        <v>232</v>
      </c>
      <c r="C13" s="45">
        <f>SUMIF('Internal Data for Exercise'!B:B,Exercise!B13,'Internal Data for Exercise'!I:I)</f>
        <v>651533.22312725021</v>
      </c>
      <c r="D13" s="45">
        <f>SUMIF('Internal Data for Exercise'!B:B,Exercise!B13,'Internal Data for Exercise'!H:H)</f>
        <v>564128.95366737794</v>
      </c>
      <c r="E13" s="46">
        <f t="shared" si="0"/>
        <v>-0.13415166925847066</v>
      </c>
      <c r="F13" s="47">
        <f>SUMIF('Internal Data for Exercise'!B:B,Exercise!B13,'Internal Data for Exercise'!K:K)</f>
        <v>6134.5887767855429</v>
      </c>
      <c r="G13" s="47">
        <f>SUMIF('Internal Data for Exercise'!B:B,Exercise!B13,'Internal Data for Exercise'!J:J)</f>
        <v>4884.6038015679615</v>
      </c>
      <c r="H13" s="46">
        <f t="shared" si="1"/>
        <v>-0.20376019007953128</v>
      </c>
      <c r="I13" s="48">
        <f>(SUMIF('Internal Data for Exercise'!B:B,Exercise!B13,'Internal Data for Exercise'!O:O))/C13</f>
        <v>0.56889892544970666</v>
      </c>
      <c r="J13" s="48">
        <f>(SUMIF('Internal Data for Exercise'!B:B,Exercise!B13,'Internal Data for Exercise'!N:N))/D13</f>
        <v>0.41741151762328343</v>
      </c>
      <c r="K13" s="49">
        <f t="shared" si="2"/>
        <v>-1514.8740782642324</v>
      </c>
      <c r="L13" s="48">
        <f>(SUMIF('Internal Data for Exercise'!B:B,Exercise!B13,'Internal Data for Exercise'!G:G)-F13)/SUMIF('Internal Data for Exercise'!B:B,Exercise!B13,'Internal Data for Exercise'!G:G)</f>
        <v>0.43070299569763837</v>
      </c>
      <c r="M13" s="48">
        <f>(SUMIF('Internal Data for Exercise'!B:B,Exercise!B13,'Internal Data for Exercise'!F:F)-G13)/SUMIF('Internal Data for Exercise'!B:B,Exercise!B13,'Internal Data for Exercise'!F:F)</f>
        <v>0.42975309320363198</v>
      </c>
      <c r="N13" s="49">
        <f>(M13-L13)*10000</f>
        <v>-9.4990249400639382</v>
      </c>
    </row>
    <row r="14" spans="2:18" ht="20.25" customHeight="1" x14ac:dyDescent="0.2">
      <c r="B14" s="44" t="s">
        <v>273</v>
      </c>
      <c r="C14" s="45">
        <f>SUMIF('Internal Data for Exercise'!B:B,Exercise!B14,'Internal Data for Exercise'!I:I)</f>
        <v>1769995.4108688626</v>
      </c>
      <c r="D14" s="45">
        <f>SUMIF('Internal Data for Exercise'!B:B,Exercise!B14,'Internal Data for Exercise'!H:H)</f>
        <v>1551361.9894645889</v>
      </c>
      <c r="E14" s="46">
        <f t="shared" si="0"/>
        <v>-0.1235220272672628</v>
      </c>
      <c r="F14" s="47">
        <f>SUMIF('Internal Data for Exercise'!B:B,Exercise!B14,'Internal Data for Exercise'!K:K)</f>
        <v>37461.065800353092</v>
      </c>
      <c r="G14" s="47">
        <f>SUMIF('Internal Data for Exercise'!B:B,Exercise!B14,'Internal Data for Exercise'!J:J)</f>
        <v>30252.630343062687</v>
      </c>
      <c r="H14" s="46">
        <f t="shared" si="1"/>
        <v>-0.19242472960346102</v>
      </c>
      <c r="I14" s="48">
        <f>(SUMIF('Internal Data for Exercise'!B:B,Exercise!B14,'Internal Data for Exercise'!O:O))/C14</f>
        <v>0.53655962168173998</v>
      </c>
      <c r="J14" s="48">
        <f>(SUMIF('Internal Data for Exercise'!B:B,Exercise!B14,'Internal Data for Exercise'!N:N))/D14</f>
        <v>0.45164416416037317</v>
      </c>
      <c r="K14" s="49">
        <f t="shared" si="2"/>
        <v>-849.15457521366807</v>
      </c>
      <c r="L14" s="48">
        <f>(SUMIF('Internal Data for Exercise'!B:B,Exercise!B14,'Internal Data for Exercise'!G:G)-F14)/SUMIF('Internal Data for Exercise'!B:B,Exercise!B14,'Internal Data for Exercise'!G:G)</f>
        <v>0.16491375462693361</v>
      </c>
      <c r="M14" s="48">
        <f>(SUMIF('Internal Data for Exercise'!B:B,Exercise!B14,'Internal Data for Exercise'!F:F)-G14)/SUMIF('Internal Data for Exercise'!B:B,Exercise!B14,'Internal Data for Exercise'!F:F)</f>
        <v>0.18139483927402802</v>
      </c>
      <c r="N14" s="49">
        <f t="shared" si="3"/>
        <v>164.81084647094411</v>
      </c>
    </row>
    <row r="15" spans="2:18" ht="20.25" customHeight="1" x14ac:dyDescent="0.2">
      <c r="B15" s="44" t="s">
        <v>399</v>
      </c>
      <c r="C15" s="45">
        <f>SUMIF('Internal Data for Exercise'!B:B,Exercise!B15,'Internal Data for Exercise'!I:I)</f>
        <v>109845.18202323779</v>
      </c>
      <c r="D15" s="45">
        <f>SUMIF('Internal Data for Exercise'!B:B,Exercise!B15,'Internal Data for Exercise'!H:H)</f>
        <v>98087.761225476657</v>
      </c>
      <c r="E15" s="46">
        <f t="shared" si="0"/>
        <v>-0.10703629036068096</v>
      </c>
      <c r="F15" s="47">
        <f>SUMIF('Internal Data for Exercise'!B:B,Exercise!B15,'Internal Data for Exercise'!K:K)</f>
        <v>854.16004855343567</v>
      </c>
      <c r="G15" s="47">
        <f>SUMIF('Internal Data for Exercise'!B:B,Exercise!B15,'Internal Data for Exercise'!J:J)</f>
        <v>655.35135381469195</v>
      </c>
      <c r="H15" s="46">
        <f t="shared" si="1"/>
        <v>-0.23275344600281478</v>
      </c>
      <c r="I15" s="48">
        <f>(SUMIF('Internal Data for Exercise'!B:B,Exercise!B15,'Internal Data for Exercise'!O:O))/C15</f>
        <v>0.46953225293909956</v>
      </c>
      <c r="J15" s="48">
        <f>(SUMIF('Internal Data for Exercise'!B:B,Exercise!B15,'Internal Data for Exercise'!N:N))/D15</f>
        <v>0.47059454901229925</v>
      </c>
      <c r="K15" s="49">
        <f t="shared" si="2"/>
        <v>10.622960731996866</v>
      </c>
      <c r="L15" s="48">
        <f>(SUMIF('Internal Data for Exercise'!B:B,Exercise!B15,'Internal Data for Exercise'!G:G)-F15)/SUMIF('Internal Data for Exercise'!B:B,Exercise!B15,'Internal Data for Exercise'!G:G)</f>
        <v>0.24697565600323379</v>
      </c>
      <c r="M15" s="48">
        <f>(SUMIF('Internal Data for Exercise'!B:B,Exercise!B15,'Internal Data for Exercise'!F:F)-G15)/SUMIF('Internal Data for Exercise'!B:B,Exercise!B15,'Internal Data for Exercise'!F:F)</f>
        <v>0.26325384289868625</v>
      </c>
      <c r="N15" s="49">
        <f t="shared" si="3"/>
        <v>162.78186895452461</v>
      </c>
    </row>
    <row r="16" spans="2:18" ht="20.25" customHeight="1" x14ac:dyDescent="0.2">
      <c r="B16" s="50"/>
    </row>
    <row r="17" spans="2:12" ht="20.25" customHeight="1" x14ac:dyDescent="0.2">
      <c r="B17" s="3" t="s">
        <v>428</v>
      </c>
    </row>
    <row r="18" spans="2:12" ht="20.25" customHeight="1" x14ac:dyDescent="0.2">
      <c r="B18" s="50"/>
      <c r="E18" s="51"/>
      <c r="I18" s="51"/>
    </row>
    <row r="19" spans="2:12" ht="20.25" customHeight="1" x14ac:dyDescent="0.2">
      <c r="B19" s="34" t="s">
        <v>300</v>
      </c>
      <c r="C19" s="35">
        <v>2017</v>
      </c>
      <c r="D19" s="35">
        <v>2018</v>
      </c>
      <c r="E19" s="35">
        <v>2019</v>
      </c>
      <c r="F19" s="35">
        <v>2020</v>
      </c>
      <c r="G19" s="35">
        <v>2021</v>
      </c>
      <c r="H19" s="35">
        <v>2022</v>
      </c>
      <c r="I19" s="35">
        <v>2023</v>
      </c>
      <c r="J19" s="41"/>
      <c r="K19" s="41"/>
      <c r="L19" s="41"/>
    </row>
    <row r="20" spans="2:12" ht="20.25" customHeight="1" x14ac:dyDescent="0.2">
      <c r="B20" s="44" t="s">
        <v>421</v>
      </c>
      <c r="C20" s="45">
        <f>SUMIFS('Market Data'!$F:$F,'Market Data'!$D:$D,$B$20,'Market Data'!$E:$E,C$19,'Market Data'!$C:$C,Exercise!$B$19)</f>
        <v>9569290016.42523</v>
      </c>
      <c r="D20" s="45">
        <f>SUMIFS('Market Data'!$F:$F,'Market Data'!$D:$D,$B$20,'Market Data'!$E:$E,D$19,'Market Data'!$C:$C,Exercise!$B$19)</f>
        <v>10229571027.558573</v>
      </c>
      <c r="E20" s="45">
        <f>SUMIFS('Market Data'!$F:$F,'Market Data'!$D:$D,$B$20,'Market Data'!$E:$E,E$19,'Market Data'!$C:$C,Exercise!$B$19)</f>
        <v>10874034002.294762</v>
      </c>
      <c r="F20" s="45">
        <f>SUMIFS('Market Data'!$F:$F,'Market Data'!$D:$D,$B$20,'Market Data'!$E:$E,F$19,'Market Data'!$C:$C,Exercise!$B$19)</f>
        <v>11504727974.427856</v>
      </c>
      <c r="G20" s="45">
        <f>SUMIFS('Market Data'!$F:$F,'Market Data'!$D:$D,$B$20,'Market Data'!$E:$E,G$19,'Market Data'!$C:$C,Exercise!$B$19)</f>
        <v>12091469101.12368</v>
      </c>
      <c r="H20" s="45">
        <f>SUMIFS('Market Data'!$F:$F,'Market Data'!$D:$D,$B$20,'Market Data'!$E:$E,H$19,'Market Data'!$C:$C,Exercise!$B$19)</f>
        <v>12647676679.775368</v>
      </c>
      <c r="I20" s="45">
        <f>SUMIFS('Market Data'!$F:$F,'Market Data'!$D:$D,$B$20,'Market Data'!$E:$E,I$19,'Market Data'!$C:$C,Exercise!$B$19)</f>
        <v>13166231423.646156</v>
      </c>
      <c r="J20" s="41"/>
      <c r="K20" s="41"/>
      <c r="L20" s="41"/>
    </row>
    <row r="21" spans="2:12" ht="20.25" customHeight="1" x14ac:dyDescent="0.2">
      <c r="B21" s="44" t="s">
        <v>425</v>
      </c>
      <c r="C21" s="52"/>
      <c r="D21" s="52">
        <f t="shared" ref="D21:I21" si="4">D20/C20-1</f>
        <v>6.9000000000000172E-2</v>
      </c>
      <c r="E21" s="52">
        <f t="shared" si="4"/>
        <v>6.2999999999999945E-2</v>
      </c>
      <c r="F21" s="52">
        <f t="shared" si="4"/>
        <v>5.7999999999999829E-2</v>
      </c>
      <c r="G21" s="52">
        <f t="shared" si="4"/>
        <v>5.1000000000000156E-2</v>
      </c>
      <c r="H21" s="52">
        <f t="shared" si="4"/>
        <v>4.5999999999999819E-2</v>
      </c>
      <c r="I21" s="52">
        <f t="shared" si="4"/>
        <v>4.0999999999999925E-2</v>
      </c>
      <c r="J21" s="41"/>
      <c r="K21" s="41"/>
      <c r="L21" s="41"/>
    </row>
    <row r="22" spans="2:12" ht="20.25" customHeight="1" x14ac:dyDescent="0.2">
      <c r="B22" s="44" t="s">
        <v>422</v>
      </c>
      <c r="C22" s="45">
        <f>SUMIFS('Market Data'!$F:$F,'Market Data'!$D:$D,$B$22,'Market Data'!$E:$E,C$19,'Market Data'!$C:$C,Exercise!$B$19)</f>
        <v>36363302062.415855</v>
      </c>
      <c r="D22" s="45">
        <f>SUMIFS('Market Data'!$F:$F,'Market Data'!$D:$D,$B$22,'Market Data'!$E:$E,D$19,'Market Data'!$C:$C,Exercise!$B$19)</f>
        <v>35634269383.010689</v>
      </c>
      <c r="E22" s="45">
        <f>SUMIFS('Market Data'!$F:$F,'Market Data'!$D:$D,$B$22,'Market Data'!$E:$E,E$19,'Market Data'!$C:$C,Exercise!$B$19)</f>
        <v>34250697266.481998</v>
      </c>
      <c r="F22" s="45">
        <f>SUMIFS('Market Data'!$F:$F,'Market Data'!$D:$D,$B$22,'Market Data'!$E:$E,F$19,'Market Data'!$C:$C,Exercise!$B$19)</f>
        <v>33183353380.034573</v>
      </c>
      <c r="G22" s="45">
        <f>SUMIFS('Market Data'!$F:$F,'Market Data'!$D:$D,$B$22,'Market Data'!$E:$E,G$19,'Market Data'!$C:$C,Exercise!$B$19)</f>
        <v>31987928227.213448</v>
      </c>
      <c r="H22" s="45">
        <f>SUMIFS('Market Data'!$F:$F,'Market Data'!$D:$D,$B$22,'Market Data'!$E:$E,H$19,'Market Data'!$C:$C,Exercise!$B$19)</f>
        <v>30951500508.511391</v>
      </c>
      <c r="I22" s="45">
        <f>SUMIFS('Market Data'!$F:$F,'Market Data'!$D:$D,$B$22,'Market Data'!$E:$E,I$19,'Market Data'!$C:$C,Exercise!$B$19)</f>
        <v>29789935920.36377</v>
      </c>
      <c r="J22" s="41"/>
      <c r="K22" s="41"/>
      <c r="L22" s="41"/>
    </row>
    <row r="23" spans="2:12" ht="20.25" customHeight="1" x14ac:dyDescent="0.2">
      <c r="B23" s="44" t="s">
        <v>425</v>
      </c>
      <c r="C23" s="46"/>
      <c r="D23" s="46">
        <f t="shared" ref="D23" si="5">D22/C22-1</f>
        <v>-2.0048582995950581E-2</v>
      </c>
      <c r="E23" s="46">
        <f t="shared" ref="E23" si="6">E22/D22-1</f>
        <v>-3.8827009518773381E-2</v>
      </c>
      <c r="F23" s="46">
        <f t="shared" ref="F23" si="7">F22/E22-1</f>
        <v>-3.1162690737158716E-2</v>
      </c>
      <c r="G23" s="46">
        <f t="shared" ref="G23" si="8">G22/F22-1</f>
        <v>-3.6024844720497051E-2</v>
      </c>
      <c r="H23" s="46">
        <f t="shared" ref="H23" si="9">H22/G22-1</f>
        <v>-3.2400589101620025E-2</v>
      </c>
      <c r="I23" s="46">
        <f t="shared" ref="I23" si="10">I22/H22-1</f>
        <v>-3.7528538812785506E-2</v>
      </c>
      <c r="J23" s="41"/>
      <c r="K23" s="41"/>
      <c r="L23" s="41"/>
    </row>
    <row r="24" spans="2:12" ht="20.25" customHeight="1" x14ac:dyDescent="0.2">
      <c r="B24" s="53" t="s">
        <v>427</v>
      </c>
      <c r="C24" s="54">
        <f t="shared" ref="C24:I24" si="11">C20+C22</f>
        <v>45932592078.841087</v>
      </c>
      <c r="D24" s="54">
        <f t="shared" si="11"/>
        <v>45863840410.56926</v>
      </c>
      <c r="E24" s="54">
        <f t="shared" si="11"/>
        <v>45124731268.776764</v>
      </c>
      <c r="F24" s="54">
        <f t="shared" si="11"/>
        <v>44688081354.462433</v>
      </c>
      <c r="G24" s="54">
        <f t="shared" si="11"/>
        <v>44079397328.337128</v>
      </c>
      <c r="H24" s="54">
        <f t="shared" si="11"/>
        <v>43599177188.286758</v>
      </c>
      <c r="I24" s="54">
        <f t="shared" si="11"/>
        <v>42956167344.009926</v>
      </c>
      <c r="J24" s="41"/>
      <c r="K24" s="41"/>
      <c r="L24" s="41"/>
    </row>
    <row r="25" spans="2:12" ht="20.25" customHeight="1" x14ac:dyDescent="0.2">
      <c r="B25" s="53" t="s">
        <v>425</v>
      </c>
      <c r="C25" s="55"/>
      <c r="D25" s="55">
        <f t="shared" ref="D25" si="12">D24/C24-1</f>
        <v>-1.4967948717943269E-3</v>
      </c>
      <c r="E25" s="55">
        <f t="shared" ref="E25" si="13">E24/D24-1</f>
        <v>-1.6115291156956202E-2</v>
      </c>
      <c r="F25" s="55">
        <f t="shared" ref="F25" si="14">F24/E24-1</f>
        <v>-9.6765100209352806E-3</v>
      </c>
      <c r="G25" s="55">
        <f t="shared" ref="G25" si="15">G24/F24-1</f>
        <v>-1.3620724087419878E-2</v>
      </c>
      <c r="H25" s="55">
        <f t="shared" ref="H25" si="16">H24/G24-1</f>
        <v>-1.0894435249949597E-2</v>
      </c>
      <c r="I25" s="55">
        <f t="shared" ref="I25" si="17">I24/H24-1</f>
        <v>-1.4748210533880979E-2</v>
      </c>
      <c r="J25" s="41"/>
      <c r="K25" s="41"/>
      <c r="L25" s="41"/>
    </row>
    <row r="26" spans="2:12" s="58" customFormat="1" ht="20.25" customHeight="1" x14ac:dyDescent="0.2">
      <c r="B26" s="56"/>
      <c r="C26" s="57"/>
      <c r="D26" s="57"/>
      <c r="E26" s="57"/>
      <c r="F26" s="57"/>
      <c r="G26" s="57"/>
      <c r="J26" s="41"/>
    </row>
    <row r="27" spans="2:12" ht="20.25" customHeight="1" x14ac:dyDescent="0.2">
      <c r="B27" s="34" t="s">
        <v>153</v>
      </c>
      <c r="C27" s="35">
        <v>2017</v>
      </c>
      <c r="D27" s="35">
        <v>2018</v>
      </c>
      <c r="E27" s="35">
        <v>2019</v>
      </c>
      <c r="F27" s="35">
        <v>2020</v>
      </c>
      <c r="G27" s="35">
        <v>2021</v>
      </c>
      <c r="H27" s="35">
        <v>2022</v>
      </c>
      <c r="I27" s="35">
        <v>2023</v>
      </c>
      <c r="J27" s="41"/>
      <c r="K27" s="41"/>
      <c r="L27" s="41"/>
    </row>
    <row r="28" spans="2:12" ht="20.25" customHeight="1" x14ac:dyDescent="0.2">
      <c r="B28" s="44" t="s">
        <v>421</v>
      </c>
      <c r="C28" s="45">
        <f>SUMIFS('Market Data'!$F:$F,'Market Data'!$D:$D,$B$28,'Market Data'!$E:$E,C$27,'Market Data'!$C:$C,Exercise!$B$27)</f>
        <v>47846450082.126144</v>
      </c>
      <c r="D28" s="45">
        <f>SUMIFS('Market Data'!$F:$F,'Market Data'!$D:$D,$B$28,'Market Data'!$E:$E,D$27,'Market Data'!$C:$C,Exercise!$B$27)</f>
        <v>59624037794.649513</v>
      </c>
      <c r="E28" s="45">
        <f>SUMIFS('Market Data'!$F:$F,'Market Data'!$D:$D,$B$28,'Market Data'!$E:$E,E$27,'Market Data'!$C:$C,Exercise!$B$27)</f>
        <v>68457228579.042023</v>
      </c>
      <c r="F28" s="45">
        <f>SUMIFS('Market Data'!$F:$F,'Market Data'!$D:$D,$B$28,'Market Data'!$E:$E,F$27,'Market Data'!$C:$C,Exercise!$B$27)</f>
        <v>78026518595.467239</v>
      </c>
      <c r="G28" s="45">
        <f>SUMIFS('Market Data'!$F:$F,'Market Data'!$D:$D,$B$28,'Market Data'!$E:$E,G$27,'Market Data'!$C:$C,Exercise!$B$27)</f>
        <v>86859709379.859787</v>
      </c>
      <c r="H28" s="45">
        <f>SUMIFS('Market Data'!$F:$F,'Market Data'!$D:$D,$B$28,'Market Data'!$E:$E,H$27,'Market Data'!$C:$C,Exercise!$B$27)</f>
        <v>96428999396.284988</v>
      </c>
      <c r="I28" s="45">
        <f>SUMIFS('Market Data'!$F:$F,'Market Data'!$D:$D,$B$28,'Market Data'!$E:$E,I$27,'Market Data'!$C:$C,Exercise!$B$27)</f>
        <v>105998289412.71024</v>
      </c>
      <c r="J28" s="41"/>
      <c r="K28" s="41"/>
      <c r="L28" s="41"/>
    </row>
    <row r="29" spans="2:12" ht="20.25" customHeight="1" x14ac:dyDescent="0.2">
      <c r="B29" s="44" t="s">
        <v>425</v>
      </c>
      <c r="C29" s="52"/>
      <c r="D29" s="52">
        <f t="shared" ref="D29" si="18">D28/C28-1</f>
        <v>0.24615384615384639</v>
      </c>
      <c r="E29" s="52">
        <f t="shared" ref="E29" si="19">E28/D28-1</f>
        <v>0.14814814814814792</v>
      </c>
      <c r="F29" s="52">
        <f t="shared" ref="F29" si="20">F28/E28-1</f>
        <v>0.13978494623655902</v>
      </c>
      <c r="G29" s="52">
        <f t="shared" ref="G29" si="21">G28/F28-1</f>
        <v>0.11320754716981174</v>
      </c>
      <c r="H29" s="52">
        <f t="shared" ref="H29" si="22">H28/G28-1</f>
        <v>0.11016949152542344</v>
      </c>
      <c r="I29" s="52">
        <f t="shared" ref="I29" si="23">I28/H28-1</f>
        <v>9.9236641221374322E-2</v>
      </c>
      <c r="J29" s="41"/>
      <c r="K29" s="41"/>
      <c r="L29" s="41"/>
    </row>
    <row r="30" spans="2:12" ht="20.25" customHeight="1" x14ac:dyDescent="0.2">
      <c r="B30" s="44" t="s">
        <v>422</v>
      </c>
      <c r="C30" s="45">
        <f>SUMIFS('Market Data'!$F:$F,'Market Data'!$D:$D,$B$30,'Market Data'!$E:$E,C$27,'Market Data'!$C:$C,Exercise!$B$27)</f>
        <v>179608212615.98126</v>
      </c>
      <c r="D30" s="45">
        <f>SUMIFS('Market Data'!$F:$F,'Market Data'!$D:$D,$B$30,'Market Data'!$E:$E,D$27,'Market Data'!$C:$C,Exercise!$B$27)</f>
        <v>172983319527.68683</v>
      </c>
      <c r="E30" s="45">
        <f>SUMIFS('Market Data'!$F:$F,'Market Data'!$D:$D,$B$30,'Market Data'!$E:$E,E$27,'Market Data'!$C:$C,Exercise!$B$27)</f>
        <v>169302823367.52328</v>
      </c>
      <c r="F30" s="45">
        <f>SUMIFS('Market Data'!$F:$F,'Market Data'!$D:$D,$B$30,'Market Data'!$E:$E,F$27,'Market Data'!$C:$C,Exercise!$B$27)</f>
        <v>164886227975.32706</v>
      </c>
      <c r="G30" s="45">
        <f>SUMIFS('Market Data'!$F:$F,'Market Data'!$D:$D,$B$30,'Market Data'!$E:$E,G$27,'Market Data'!$C:$C,Exercise!$B$27)</f>
        <v>161205731815.16348</v>
      </c>
      <c r="H30" s="45">
        <f>SUMIFS('Market Data'!$F:$F,'Market Data'!$D:$D,$B$30,'Market Data'!$E:$E,H$27,'Market Data'!$C:$C,Exercise!$B$27)</f>
        <v>156789136422.96722</v>
      </c>
      <c r="I30" s="45">
        <f>SUMIFS('Market Data'!$F:$F,'Market Data'!$D:$D,$B$30,'Market Data'!$E:$E,I$27,'Market Data'!$C:$C,Exercise!$B$27)</f>
        <v>152372541030.77097</v>
      </c>
      <c r="J30" s="41"/>
      <c r="K30" s="41"/>
      <c r="L30" s="41"/>
    </row>
    <row r="31" spans="2:12" ht="20.25" customHeight="1" x14ac:dyDescent="0.2">
      <c r="B31" s="44" t="s">
        <v>425</v>
      </c>
      <c r="C31" s="46"/>
      <c r="D31" s="46">
        <f t="shared" ref="D31" si="24">D30/C30-1</f>
        <v>-3.6885245901639552E-2</v>
      </c>
      <c r="E31" s="46">
        <f t="shared" ref="E31" si="25">E30/D30-1</f>
        <v>-2.1276595744680771E-2</v>
      </c>
      <c r="F31" s="46">
        <f t="shared" ref="F31" si="26">F30/E30-1</f>
        <v>-2.608695652173898E-2</v>
      </c>
      <c r="G31" s="46">
        <f t="shared" ref="G31" si="27">G30/F30-1</f>
        <v>-2.2321428571428714E-2</v>
      </c>
      <c r="H31" s="46">
        <f t="shared" ref="H31" si="28">H30/G30-1</f>
        <v>-2.7397260273972601E-2</v>
      </c>
      <c r="I31" s="46">
        <f t="shared" ref="I31" si="29">I30/H30-1</f>
        <v>-2.8169014084507005E-2</v>
      </c>
      <c r="J31" s="41"/>
      <c r="K31" s="41"/>
      <c r="L31" s="41"/>
    </row>
    <row r="32" spans="2:12" ht="20.25" customHeight="1" x14ac:dyDescent="0.2">
      <c r="B32" s="53" t="s">
        <v>427</v>
      </c>
      <c r="C32" s="54">
        <f t="shared" ref="C32:I32" si="30">C28+C30</f>
        <v>227454662698.10742</v>
      </c>
      <c r="D32" s="54">
        <f t="shared" si="30"/>
        <v>232607357322.33633</v>
      </c>
      <c r="E32" s="54">
        <f t="shared" si="30"/>
        <v>237760051946.56531</v>
      </c>
      <c r="F32" s="54">
        <f t="shared" si="30"/>
        <v>242912746570.79431</v>
      </c>
      <c r="G32" s="54">
        <f t="shared" si="30"/>
        <v>248065441195.02325</v>
      </c>
      <c r="H32" s="54">
        <f t="shared" si="30"/>
        <v>253218135819.2522</v>
      </c>
      <c r="I32" s="54">
        <f t="shared" si="30"/>
        <v>258370830443.4812</v>
      </c>
      <c r="J32" s="41"/>
      <c r="K32" s="41"/>
      <c r="L32" s="41"/>
    </row>
    <row r="33" spans="2:15" ht="20.25" customHeight="1" x14ac:dyDescent="0.2">
      <c r="B33" s="53" t="s">
        <v>425</v>
      </c>
      <c r="C33" s="55"/>
      <c r="D33" s="55">
        <f t="shared" ref="D33" si="31">D32/C32-1</f>
        <v>2.2653721682847738E-2</v>
      </c>
      <c r="E33" s="55">
        <f t="shared" ref="E33" si="32">E32/D32-1</f>
        <v>2.2151898734177333E-2</v>
      </c>
      <c r="F33" s="55">
        <f t="shared" ref="F33" si="33">F32/E32-1</f>
        <v>2.1671826625387247E-2</v>
      </c>
      <c r="G33" s="55">
        <f t="shared" ref="G33" si="34">G32/F32-1</f>
        <v>2.1212121212121016E-2</v>
      </c>
      <c r="H33" s="55">
        <f t="shared" ref="H33" si="35">H32/G32-1</f>
        <v>2.0771513353115667E-2</v>
      </c>
      <c r="I33" s="55">
        <f t="shared" ref="I33" si="36">I32/H32-1</f>
        <v>2.0348837209302362E-2</v>
      </c>
      <c r="J33" s="41"/>
      <c r="K33" s="41"/>
      <c r="L33" s="41"/>
    </row>
    <row r="34" spans="2:15" ht="20.25" customHeight="1" x14ac:dyDescent="0.2"/>
    <row r="35" spans="2:15" ht="30.75" customHeight="1" x14ac:dyDescent="0.2">
      <c r="B35" s="104" t="s">
        <v>435</v>
      </c>
      <c r="C35" s="104"/>
      <c r="D35" s="104"/>
      <c r="E35" s="104"/>
      <c r="F35" s="104"/>
      <c r="G35" s="104"/>
      <c r="H35" s="104"/>
      <c r="I35" s="104"/>
      <c r="J35" s="104"/>
      <c r="K35" s="3"/>
      <c r="L35" s="3"/>
      <c r="M35" s="3"/>
      <c r="N35" s="3"/>
      <c r="O35" s="3"/>
    </row>
    <row r="36" spans="2:15" x14ac:dyDescent="0.2">
      <c r="B36" s="104"/>
      <c r="C36" s="104"/>
      <c r="D36" s="104"/>
      <c r="E36" s="104"/>
      <c r="F36" s="104"/>
      <c r="G36" s="104"/>
      <c r="H36" s="104"/>
      <c r="I36" s="104"/>
      <c r="J36" s="104"/>
      <c r="K36" s="3"/>
      <c r="L36" s="3"/>
      <c r="M36" s="3"/>
      <c r="N36" s="3"/>
      <c r="O36" s="3"/>
    </row>
    <row r="37" spans="2:15" x14ac:dyDescent="0.2">
      <c r="B37" s="104"/>
      <c r="C37" s="104"/>
      <c r="D37" s="104"/>
      <c r="E37" s="104"/>
      <c r="F37" s="104"/>
      <c r="G37" s="104"/>
      <c r="H37" s="104"/>
      <c r="I37" s="104"/>
      <c r="J37" s="104"/>
    </row>
    <row r="38" spans="2:15" x14ac:dyDescent="0.2">
      <c r="B38" s="104"/>
      <c r="C38" s="104"/>
      <c r="D38" s="104"/>
      <c r="E38" s="104"/>
      <c r="F38" s="104"/>
      <c r="G38" s="104"/>
      <c r="H38" s="104"/>
      <c r="I38" s="104"/>
      <c r="J38" s="104"/>
    </row>
    <row r="39" spans="2:15" x14ac:dyDescent="0.2">
      <c r="B39" s="3"/>
      <c r="C39" s="59"/>
      <c r="D39" s="59"/>
      <c r="E39" s="59"/>
      <c r="F39" s="59"/>
      <c r="G39" s="59"/>
      <c r="H39" s="59"/>
      <c r="I39" s="59"/>
      <c r="J39" s="59"/>
    </row>
    <row r="43" spans="2:15" x14ac:dyDescent="0.2">
      <c r="B43" s="3"/>
    </row>
  </sheetData>
  <mergeCells count="3">
    <mergeCell ref="M6:R7"/>
    <mergeCell ref="B3:L4"/>
    <mergeCell ref="B35:J38"/>
  </mergeCells>
  <conditionalFormatting sqref="C21:I21">
    <cfRule type="cellIs" dxfId="45" priority="79" operator="lessThan">
      <formula>0</formula>
    </cfRule>
    <cfRule type="cellIs" dxfId="44" priority="80" operator="greaterThan">
      <formula>0</formula>
    </cfRule>
  </conditionalFormatting>
  <conditionalFormatting sqref="C23:I23 C25:I25">
    <cfRule type="cellIs" dxfId="43" priority="82" operator="lessThan">
      <formula>0</formula>
    </cfRule>
    <cfRule type="cellIs" dxfId="42" priority="83" operator="greaterThan">
      <formula>0</formula>
    </cfRule>
  </conditionalFormatting>
  <conditionalFormatting sqref="C29:I29">
    <cfRule type="cellIs" dxfId="41" priority="88" operator="lessThan">
      <formula>0</formula>
    </cfRule>
    <cfRule type="cellIs" dxfId="40" priority="89" operator="greaterThan">
      <formula>0</formula>
    </cfRule>
  </conditionalFormatting>
  <conditionalFormatting sqref="C31:I31">
    <cfRule type="cellIs" dxfId="39" priority="91" operator="lessThan">
      <formula>0</formula>
    </cfRule>
    <cfRule type="cellIs" dxfId="38" priority="92" operator="greaterThan">
      <formula>0</formula>
    </cfRule>
  </conditionalFormatting>
  <conditionalFormatting sqref="C33:I33">
    <cfRule type="cellIs" dxfId="37" priority="97" operator="lessThan">
      <formula>0</formula>
    </cfRule>
    <cfRule type="cellIs" dxfId="36" priority="98" operator="greaterThan">
      <formula>0</formula>
    </cfRule>
  </conditionalFormatting>
  <conditionalFormatting sqref="E9:E15">
    <cfRule type="cellIs" dxfId="35" priority="100" operator="lessThan">
      <formula>0</formula>
    </cfRule>
    <cfRule type="cellIs" dxfId="34" priority="101" operator="greaterThan">
      <formula>0</formula>
    </cfRule>
  </conditionalFormatting>
  <conditionalFormatting sqref="H9:H15">
    <cfRule type="cellIs" dxfId="33" priority="103" operator="lessThan">
      <formula>0</formula>
    </cfRule>
    <cfRule type="cellIs" dxfId="32" priority="104" operator="greaterThan">
      <formula>0</formula>
    </cfRule>
  </conditionalFormatting>
  <conditionalFormatting sqref="K9:K15">
    <cfRule type="cellIs" dxfId="31" priority="106" operator="lessThan">
      <formula>0</formula>
    </cfRule>
    <cfRule type="cellIs" dxfId="30" priority="107" operator="greaterThan">
      <formula>0</formula>
    </cfRule>
  </conditionalFormatting>
  <conditionalFormatting sqref="N9:N15">
    <cfRule type="cellIs" dxfId="29" priority="109" operator="lessThan">
      <formula>0</formula>
    </cfRule>
    <cfRule type="cellIs" dxfId="28" priority="110" operator="greaterThan">
      <formula>0</formula>
    </cfRule>
  </conditionalFormatting>
  <pageMargins left="0.7" right="0.7" top="0.75" bottom="0.75" header="0.3" footer="0.3"/>
  <pageSetup scale="38" orientation="landscape" horizontalDpi="0" verticalDpi="0" r:id="rId1"/>
  <extLst>
    <ext xmlns:x14="http://schemas.microsoft.com/office/spreadsheetml/2009/9/main" uri="{78C0D931-6437-407d-A8EE-F0AAD7539E65}">
      <x14:conditionalFormattings>
        <x14:conditionalFormatting xmlns:xm="http://schemas.microsoft.com/office/excel/2006/main">
          <x14:cfRule type="iconSet" priority="81" id="{58ED3183-FD70-428F-9943-A1ABAD5E1BDE}">
            <x14:iconSet iconSet="3Triangles" custom="1">
              <x14:cfvo type="percent">
                <xm:f>0</xm:f>
              </x14:cfvo>
              <x14:cfvo type="num">
                <xm:f>0</xm:f>
              </x14:cfvo>
              <x14:cfvo type="num" gte="0">
                <xm:f>0</xm:f>
              </x14:cfvo>
              <x14:cfIcon iconSet="3Triangles" iconId="0"/>
              <x14:cfIcon iconSet="NoIcons" iconId="0"/>
              <x14:cfIcon iconSet="3Triangles" iconId="2"/>
            </x14:iconSet>
          </x14:cfRule>
          <xm:sqref>C21:I21</xm:sqref>
        </x14:conditionalFormatting>
        <x14:conditionalFormatting xmlns:xm="http://schemas.microsoft.com/office/excel/2006/main">
          <x14:cfRule type="iconSet" priority="84" id="{DA55565A-7057-4F84-84C8-8E7511FE6C6A}">
            <x14:iconSet iconSet="3Triangles" custom="1">
              <x14:cfvo type="percent">
                <xm:f>0</xm:f>
              </x14:cfvo>
              <x14:cfvo type="num">
                <xm:f>0</xm:f>
              </x14:cfvo>
              <x14:cfvo type="num" gte="0">
                <xm:f>0</xm:f>
              </x14:cfvo>
              <x14:cfIcon iconSet="3Triangles" iconId="0"/>
              <x14:cfIcon iconSet="NoIcons" iconId="0"/>
              <x14:cfIcon iconSet="3Triangles" iconId="2"/>
            </x14:iconSet>
          </x14:cfRule>
          <xm:sqref>C23:I23 C25:I25</xm:sqref>
        </x14:conditionalFormatting>
        <x14:conditionalFormatting xmlns:xm="http://schemas.microsoft.com/office/excel/2006/main">
          <x14:cfRule type="iconSet" priority="90" id="{32DB9E0D-CF5E-4951-B870-8D8E863ABA14}">
            <x14:iconSet iconSet="3Triangles" custom="1">
              <x14:cfvo type="percent">
                <xm:f>0</xm:f>
              </x14:cfvo>
              <x14:cfvo type="num">
                <xm:f>0</xm:f>
              </x14:cfvo>
              <x14:cfvo type="num" gte="0">
                <xm:f>0</xm:f>
              </x14:cfvo>
              <x14:cfIcon iconSet="3Triangles" iconId="0"/>
              <x14:cfIcon iconSet="NoIcons" iconId="0"/>
              <x14:cfIcon iconSet="3Triangles" iconId="2"/>
            </x14:iconSet>
          </x14:cfRule>
          <xm:sqref>C29:I29</xm:sqref>
        </x14:conditionalFormatting>
        <x14:conditionalFormatting xmlns:xm="http://schemas.microsoft.com/office/excel/2006/main">
          <x14:cfRule type="iconSet" priority="93" id="{3EC5002C-EE51-4E68-A950-4B00CA5F5274}">
            <x14:iconSet iconSet="3Triangles" custom="1">
              <x14:cfvo type="percent">
                <xm:f>0</xm:f>
              </x14:cfvo>
              <x14:cfvo type="num">
                <xm:f>0</xm:f>
              </x14:cfvo>
              <x14:cfvo type="num" gte="0">
                <xm:f>0</xm:f>
              </x14:cfvo>
              <x14:cfIcon iconSet="3Triangles" iconId="0"/>
              <x14:cfIcon iconSet="NoIcons" iconId="0"/>
              <x14:cfIcon iconSet="3Triangles" iconId="2"/>
            </x14:iconSet>
          </x14:cfRule>
          <xm:sqref>C31:I31</xm:sqref>
        </x14:conditionalFormatting>
        <x14:conditionalFormatting xmlns:xm="http://schemas.microsoft.com/office/excel/2006/main">
          <x14:cfRule type="iconSet" priority="99" id="{FFEA7427-EABC-4E98-A7A4-9F738F4A1DEC}">
            <x14:iconSet iconSet="3Triangles" custom="1">
              <x14:cfvo type="percent">
                <xm:f>0</xm:f>
              </x14:cfvo>
              <x14:cfvo type="num">
                <xm:f>0</xm:f>
              </x14:cfvo>
              <x14:cfvo type="num" gte="0">
                <xm:f>0</xm:f>
              </x14:cfvo>
              <x14:cfIcon iconSet="3Triangles" iconId="0"/>
              <x14:cfIcon iconSet="NoIcons" iconId="0"/>
              <x14:cfIcon iconSet="3Triangles" iconId="2"/>
            </x14:iconSet>
          </x14:cfRule>
          <xm:sqref>C33:I33</xm:sqref>
        </x14:conditionalFormatting>
        <x14:conditionalFormatting xmlns:xm="http://schemas.microsoft.com/office/excel/2006/main">
          <x14:cfRule type="iconSet" priority="102" id="{E62E12E2-FAC6-43F7-8EBC-1D9768375986}">
            <x14:iconSet iconSet="3Triangles" custom="1">
              <x14:cfvo type="percent">
                <xm:f>0</xm:f>
              </x14:cfvo>
              <x14:cfvo type="num">
                <xm:f>0</xm:f>
              </x14:cfvo>
              <x14:cfvo type="num" gte="0">
                <xm:f>0</xm:f>
              </x14:cfvo>
              <x14:cfIcon iconSet="3Triangles" iconId="0"/>
              <x14:cfIcon iconSet="NoIcons" iconId="0"/>
              <x14:cfIcon iconSet="3Triangles" iconId="2"/>
            </x14:iconSet>
          </x14:cfRule>
          <xm:sqref>E9:E15</xm:sqref>
        </x14:conditionalFormatting>
        <x14:conditionalFormatting xmlns:xm="http://schemas.microsoft.com/office/excel/2006/main">
          <x14:cfRule type="iconSet" priority="105" id="{363E1299-9D35-4CAE-9BCA-AAB76F777BB6}">
            <x14:iconSet iconSet="3Triangles" custom="1">
              <x14:cfvo type="percent">
                <xm:f>0</xm:f>
              </x14:cfvo>
              <x14:cfvo type="num">
                <xm:f>0</xm:f>
              </x14:cfvo>
              <x14:cfvo type="num" gte="0">
                <xm:f>0</xm:f>
              </x14:cfvo>
              <x14:cfIcon iconSet="3Triangles" iconId="0"/>
              <x14:cfIcon iconSet="NoIcons" iconId="0"/>
              <x14:cfIcon iconSet="3Triangles" iconId="2"/>
            </x14:iconSet>
          </x14:cfRule>
          <xm:sqref>H9:H15</xm:sqref>
        </x14:conditionalFormatting>
        <x14:conditionalFormatting xmlns:xm="http://schemas.microsoft.com/office/excel/2006/main">
          <x14:cfRule type="iconSet" priority="108" id="{61EBEEB1-7854-44F8-B928-2935347D1499}">
            <x14:iconSet iconSet="3Triangles" custom="1">
              <x14:cfvo type="percent">
                <xm:f>0</xm:f>
              </x14:cfvo>
              <x14:cfvo type="num">
                <xm:f>0</xm:f>
              </x14:cfvo>
              <x14:cfvo type="num" gte="0">
                <xm:f>0</xm:f>
              </x14:cfvo>
              <x14:cfIcon iconSet="3Triangles" iconId="0"/>
              <x14:cfIcon iconSet="NoIcons" iconId="0"/>
              <x14:cfIcon iconSet="3Triangles" iconId="2"/>
            </x14:iconSet>
          </x14:cfRule>
          <xm:sqref>K9:K15</xm:sqref>
        </x14:conditionalFormatting>
        <x14:conditionalFormatting xmlns:xm="http://schemas.microsoft.com/office/excel/2006/main">
          <x14:cfRule type="iconSet" priority="111" id="{AEB2E18D-3FE5-4209-B834-845DD43320CF}">
            <x14:iconSet iconSet="3Triangles" custom="1">
              <x14:cfvo type="percent">
                <xm:f>0</xm:f>
              </x14:cfvo>
              <x14:cfvo type="num">
                <xm:f>0</xm:f>
              </x14:cfvo>
              <x14:cfvo type="num" gte="0">
                <xm:f>0</xm:f>
              </x14:cfvo>
              <x14:cfIcon iconSet="3Triangles" iconId="0"/>
              <x14:cfIcon iconSet="NoIcons" iconId="0"/>
              <x14:cfIcon iconSet="3Triangles" iconId="2"/>
            </x14:iconSet>
          </x14:cfRule>
          <xm:sqref>N9:N15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theme="9" tint="0.79998168889431442"/>
    <outlinePr summaryBelow="0" summaryRight="0"/>
  </sheetPr>
  <dimension ref="A1:N388"/>
  <sheetViews>
    <sheetView showGridLines="0" zoomScale="80" zoomScaleNormal="80" workbookViewId="0">
      <selection sqref="A1:XFD1"/>
    </sheetView>
  </sheetViews>
  <sheetFormatPr baseColWidth="10" defaultColWidth="8.83203125" defaultRowHeight="15" x14ac:dyDescent="0.2"/>
  <cols>
    <col min="1" max="1" width="22.83203125" bestFit="1" customWidth="1"/>
    <col min="2" max="2" width="13.83203125" bestFit="1" customWidth="1"/>
    <col min="3" max="4" width="13.5" style="4" customWidth="1"/>
    <col min="5" max="5" width="16.6640625" style="5" customWidth="1"/>
    <col min="6" max="6" width="16.5" style="5" customWidth="1"/>
    <col min="7" max="7" width="13.5" style="4" customWidth="1"/>
    <col min="8" max="8" width="13.5" style="6" customWidth="1"/>
    <col min="9" max="10" width="13.5" style="5" customWidth="1"/>
    <col min="11" max="11" width="16.5" style="7" customWidth="1"/>
    <col min="12" max="12" width="18" style="7" customWidth="1"/>
    <col min="13" max="13" width="16.5" style="6" customWidth="1"/>
    <col min="14" max="14" width="16.33203125" style="6" customWidth="1"/>
    <col min="15" max="15" width="19.33203125" bestFit="1" customWidth="1"/>
  </cols>
  <sheetData>
    <row r="1" spans="1:14" s="3" customFormat="1" ht="32" x14ac:dyDescent="0.2">
      <c r="A1" s="21" t="s">
        <v>1</v>
      </c>
      <c r="B1" s="21" t="s">
        <v>3</v>
      </c>
      <c r="C1" s="22" t="s">
        <v>405</v>
      </c>
      <c r="D1" s="22" t="s">
        <v>406</v>
      </c>
      <c r="E1" s="23" t="s">
        <v>411</v>
      </c>
      <c r="F1" s="23" t="s">
        <v>412</v>
      </c>
      <c r="G1" s="22" t="s">
        <v>407</v>
      </c>
      <c r="H1" s="24" t="s">
        <v>408</v>
      </c>
      <c r="I1" s="23" t="s">
        <v>409</v>
      </c>
      <c r="J1" s="23" t="s">
        <v>410</v>
      </c>
      <c r="K1" s="25" t="s">
        <v>413</v>
      </c>
      <c r="L1" s="25" t="s">
        <v>414</v>
      </c>
      <c r="M1" s="24" t="s">
        <v>416</v>
      </c>
      <c r="N1" s="24" t="s">
        <v>415</v>
      </c>
    </row>
    <row r="2" spans="1:14" x14ac:dyDescent="0.2">
      <c r="A2" s="26" t="s">
        <v>5</v>
      </c>
      <c r="B2" s="26" t="s">
        <v>7</v>
      </c>
      <c r="C2" s="27">
        <v>201669.06704410791</v>
      </c>
      <c r="D2" s="27">
        <v>210354.1755188987</v>
      </c>
      <c r="E2" s="28">
        <v>3368.7959250457125</v>
      </c>
      <c r="F2" s="28">
        <v>3404.9247753582385</v>
      </c>
      <c r="G2" s="28">
        <v>131985.97880093337</v>
      </c>
      <c r="H2" s="28">
        <v>133933.68144278822</v>
      </c>
      <c r="I2" s="28">
        <v>2403.8785243665079</v>
      </c>
      <c r="J2" s="28">
        <v>2396.0529819759331</v>
      </c>
      <c r="K2" s="30">
        <v>0.41909618505397583</v>
      </c>
      <c r="L2" s="30">
        <v>0.45647200567155588</v>
      </c>
      <c r="M2" s="29">
        <v>55314.820196086104</v>
      </c>
      <c r="N2" s="29">
        <v>61136.976195164782</v>
      </c>
    </row>
    <row r="3" spans="1:14" x14ac:dyDescent="0.2">
      <c r="A3" s="26" t="s">
        <v>5</v>
      </c>
      <c r="B3" s="26" t="s">
        <v>8</v>
      </c>
      <c r="C3" s="27">
        <v>69754.88158097236</v>
      </c>
      <c r="D3" s="27">
        <v>78620.422802975081</v>
      </c>
      <c r="E3" s="28">
        <v>1165.2256058219889</v>
      </c>
      <c r="F3" s="28">
        <v>1272.5995326246289</v>
      </c>
      <c r="G3" s="28">
        <v>45652.347464840539</v>
      </c>
      <c r="H3" s="28">
        <v>50058.063438084464</v>
      </c>
      <c r="I3" s="28">
        <v>831.47239316356752</v>
      </c>
      <c r="J3" s="28">
        <v>895.53106343901732</v>
      </c>
      <c r="K3" s="30">
        <v>0.41255998440491237</v>
      </c>
      <c r="L3" s="30">
        <v>0.42622984005807635</v>
      </c>
      <c r="M3" s="29">
        <v>18834.331758142253</v>
      </c>
      <c r="N3" s="29">
        <v>21336.24037283178</v>
      </c>
    </row>
    <row r="4" spans="1:14" x14ac:dyDescent="0.2">
      <c r="A4" s="26" t="s">
        <v>9</v>
      </c>
      <c r="B4" s="26" t="s">
        <v>7</v>
      </c>
      <c r="C4" s="27">
        <v>4354.1805658236271</v>
      </c>
      <c r="D4" s="27">
        <v>5269.235295367781</v>
      </c>
      <c r="E4" s="28">
        <v>43.167983256940673</v>
      </c>
      <c r="F4" s="28">
        <v>53.296362640435675</v>
      </c>
      <c r="G4" s="28">
        <v>3666.9808067597378</v>
      </c>
      <c r="H4" s="28">
        <v>4182.2140276337514</v>
      </c>
      <c r="I4" s="28">
        <v>38.481173646187116</v>
      </c>
      <c r="J4" s="28">
        <v>47.978543751700407</v>
      </c>
      <c r="K4" s="30">
        <v>0.23649942070132521</v>
      </c>
      <c r="L4" s="30">
        <v>0.41871307838929794</v>
      </c>
      <c r="M4" s="29">
        <v>867.2388365215561</v>
      </c>
      <c r="N4" s="29">
        <v>1751.1477099934325</v>
      </c>
    </row>
    <row r="5" spans="1:14" x14ac:dyDescent="0.2">
      <c r="A5" s="26" t="s">
        <v>9</v>
      </c>
      <c r="B5" s="26" t="s">
        <v>8</v>
      </c>
      <c r="C5" s="27">
        <v>2576.6020401398487</v>
      </c>
      <c r="D5" s="27">
        <v>2400.1471199060002</v>
      </c>
      <c r="E5" s="28">
        <v>25.544809648360729</v>
      </c>
      <c r="F5" s="28">
        <v>24.276598808438475</v>
      </c>
      <c r="G5" s="28">
        <v>2169.9491063856649</v>
      </c>
      <c r="H5" s="28">
        <v>1905.0067781334476</v>
      </c>
      <c r="I5" s="28">
        <v>22.771373172252993</v>
      </c>
      <c r="J5" s="28">
        <v>21.854321765467898</v>
      </c>
      <c r="K5" s="30">
        <v>0.40441641895261854</v>
      </c>
      <c r="L5" s="30">
        <v>0.3673840000000001</v>
      </c>
      <c r="M5" s="29">
        <v>877.56304691392529</v>
      </c>
      <c r="N5" s="29">
        <v>699.8690101777787</v>
      </c>
    </row>
    <row r="6" spans="1:14" x14ac:dyDescent="0.2">
      <c r="A6" s="26" t="s">
        <v>10</v>
      </c>
      <c r="B6" s="26" t="s">
        <v>7</v>
      </c>
      <c r="C6" s="27">
        <v>38645.368335429011</v>
      </c>
      <c r="D6" s="27">
        <v>42110.569140807223</v>
      </c>
      <c r="E6" s="28">
        <v>890.9446885634128</v>
      </c>
      <c r="F6" s="28">
        <v>955.29630346079534</v>
      </c>
      <c r="G6" s="28">
        <v>27922.790309079162</v>
      </c>
      <c r="H6" s="28">
        <v>28480.676078886852</v>
      </c>
      <c r="I6" s="28">
        <v>666.40666811028143</v>
      </c>
      <c r="J6" s="28">
        <v>699.85174608955731</v>
      </c>
      <c r="K6" s="30">
        <v>0.24448782513661207</v>
      </c>
      <c r="L6" s="30">
        <v>0.34906033333242537</v>
      </c>
      <c r="M6" s="29">
        <v>6826.7822744124323</v>
      </c>
      <c r="N6" s="29">
        <v>9941.4742856290777</v>
      </c>
    </row>
    <row r="7" spans="1:14" x14ac:dyDescent="0.2">
      <c r="A7" s="26" t="s">
        <v>10</v>
      </c>
      <c r="B7" s="26" t="s">
        <v>8</v>
      </c>
      <c r="C7" s="27">
        <v>62549.688038756394</v>
      </c>
      <c r="D7" s="27">
        <v>71741.329424608048</v>
      </c>
      <c r="E7" s="28">
        <v>1442.0437617704956</v>
      </c>
      <c r="F7" s="28">
        <v>1627.4827959586564</v>
      </c>
      <c r="G7" s="28">
        <v>45194.596357445298</v>
      </c>
      <c r="H7" s="28">
        <v>48520.872704875743</v>
      </c>
      <c r="I7" s="28">
        <v>1078.6164291525424</v>
      </c>
      <c r="J7" s="28">
        <v>1192.2967485125666</v>
      </c>
      <c r="K7" s="30">
        <v>0.47075434042647341</v>
      </c>
      <c r="L7" s="30">
        <v>0.45730434042647339</v>
      </c>
      <c r="M7" s="29">
        <v>21275.552399089858</v>
      </c>
      <c r="N7" s="29">
        <v>22188.805689220077</v>
      </c>
    </row>
    <row r="8" spans="1:14" x14ac:dyDescent="0.2">
      <c r="A8" s="26" t="s">
        <v>10</v>
      </c>
      <c r="B8" s="26" t="s">
        <v>7</v>
      </c>
      <c r="C8" s="27">
        <v>38645.368335429011</v>
      </c>
      <c r="D8" s="27">
        <v>42110.569140807223</v>
      </c>
      <c r="E8" s="28">
        <v>890.9446885634128</v>
      </c>
      <c r="F8" s="28">
        <v>955.29630346079534</v>
      </c>
      <c r="G8" s="28">
        <v>27922.790309079162</v>
      </c>
      <c r="H8" s="28">
        <v>28480.676078886852</v>
      </c>
      <c r="I8" s="28">
        <v>666.40666811028143</v>
      </c>
      <c r="J8" s="28">
        <v>699.85174608955731</v>
      </c>
      <c r="K8" s="30">
        <v>0.47759778298114591</v>
      </c>
      <c r="L8" s="30">
        <v>0.53070256654068215</v>
      </c>
      <c r="M8" s="29">
        <v>13335.862746263634</v>
      </c>
      <c r="N8" s="29">
        <v>15114.767891879064</v>
      </c>
    </row>
    <row r="9" spans="1:14" x14ac:dyDescent="0.2">
      <c r="A9" s="26" t="s">
        <v>10</v>
      </c>
      <c r="B9" s="26" t="s">
        <v>8</v>
      </c>
      <c r="C9" s="27">
        <v>62549.688038756394</v>
      </c>
      <c r="D9" s="27">
        <v>71741.329424608048</v>
      </c>
      <c r="E9" s="28">
        <v>1442.0437617704956</v>
      </c>
      <c r="F9" s="28">
        <v>1627.4827959586564</v>
      </c>
      <c r="G9" s="28">
        <v>45194.596357445298</v>
      </c>
      <c r="H9" s="28">
        <v>48520.872704875743</v>
      </c>
      <c r="I9" s="28">
        <v>1078.6164291525424</v>
      </c>
      <c r="J9" s="28">
        <v>1192.2967485125666</v>
      </c>
      <c r="K9" s="30">
        <v>0.4976990868184788</v>
      </c>
      <c r="L9" s="30">
        <v>0.50319650173285746</v>
      </c>
      <c r="M9" s="29">
        <v>22493.309336230272</v>
      </c>
      <c r="N9" s="29">
        <v>24415.533406118764</v>
      </c>
    </row>
    <row r="10" spans="1:14" x14ac:dyDescent="0.2">
      <c r="A10" s="26" t="s">
        <v>10</v>
      </c>
      <c r="B10" s="26" t="s">
        <v>7</v>
      </c>
      <c r="C10" s="27">
        <v>38645.368335429011</v>
      </c>
      <c r="D10" s="27">
        <v>42110.569140807223</v>
      </c>
      <c r="E10" s="28">
        <v>890.9446885634128</v>
      </c>
      <c r="F10" s="28">
        <v>955.29630346079534</v>
      </c>
      <c r="G10" s="28">
        <v>27922.790309079162</v>
      </c>
      <c r="H10" s="28">
        <v>28480.676078886852</v>
      </c>
      <c r="I10" s="28">
        <v>666.40666811028143</v>
      </c>
      <c r="J10" s="28">
        <v>699.85174608955731</v>
      </c>
      <c r="K10" s="30">
        <v>0.41803514749207837</v>
      </c>
      <c r="L10" s="30">
        <v>0.41804475773849759</v>
      </c>
      <c r="M10" s="29">
        <v>11672.707765246285</v>
      </c>
      <c r="N10" s="29">
        <v>11906.197331626878</v>
      </c>
    </row>
    <row r="11" spans="1:14" x14ac:dyDescent="0.2">
      <c r="A11" s="26" t="s">
        <v>10</v>
      </c>
      <c r="B11" s="26" t="s">
        <v>8</v>
      </c>
      <c r="C11" s="27">
        <v>62549.688038756394</v>
      </c>
      <c r="D11" s="27">
        <v>71741.329424608048</v>
      </c>
      <c r="E11" s="28">
        <v>1442.0437617704956</v>
      </c>
      <c r="F11" s="28">
        <v>1627.4827959586564</v>
      </c>
      <c r="G11" s="28">
        <v>45194.596357445298</v>
      </c>
      <c r="H11" s="28">
        <v>48520.872704875743</v>
      </c>
      <c r="I11" s="28">
        <v>1078.6164291525424</v>
      </c>
      <c r="J11" s="28">
        <v>1192.2967485125666</v>
      </c>
      <c r="K11" s="30">
        <v>0.41466566129623972</v>
      </c>
      <c r="L11" s="30">
        <v>0.41917217639946541</v>
      </c>
      <c r="M11" s="29">
        <v>18740.647185576679</v>
      </c>
      <c r="N11" s="29">
        <v>20338.599812504181</v>
      </c>
    </row>
    <row r="12" spans="1:14" x14ac:dyDescent="0.2">
      <c r="A12" s="26" t="s">
        <v>10</v>
      </c>
      <c r="B12" s="26" t="s">
        <v>7</v>
      </c>
      <c r="C12" s="27">
        <v>38645.368335429011</v>
      </c>
      <c r="D12" s="27">
        <v>42110.569140807223</v>
      </c>
      <c r="E12" s="28">
        <v>890.9446885634128</v>
      </c>
      <c r="F12" s="28">
        <v>955.29630346079534</v>
      </c>
      <c r="G12" s="28">
        <v>27922.790309079162</v>
      </c>
      <c r="H12" s="28">
        <v>28480.676078886852</v>
      </c>
      <c r="I12" s="28">
        <v>666.40666811028143</v>
      </c>
      <c r="J12" s="28">
        <v>699.85174608955731</v>
      </c>
      <c r="K12" s="30">
        <v>0.44848015620484388</v>
      </c>
      <c r="L12" s="30">
        <v>0.44594356031419408</v>
      </c>
      <c r="M12" s="29">
        <v>12522.817359490924</v>
      </c>
      <c r="N12" s="29">
        <v>12700.774090774103</v>
      </c>
    </row>
    <row r="13" spans="1:14" x14ac:dyDescent="0.2">
      <c r="A13" s="26" t="s">
        <v>10</v>
      </c>
      <c r="B13" s="26" t="s">
        <v>8</v>
      </c>
      <c r="C13" s="27">
        <v>62549.688038756394</v>
      </c>
      <c r="D13" s="27">
        <v>71741.329424608048</v>
      </c>
      <c r="E13" s="28">
        <v>1442.0437617704956</v>
      </c>
      <c r="F13" s="28">
        <v>1627.4827959586564</v>
      </c>
      <c r="G13" s="28">
        <v>45194.596357445298</v>
      </c>
      <c r="H13" s="28">
        <v>48520.872704875743</v>
      </c>
      <c r="I13" s="28">
        <v>1078.6164291525424</v>
      </c>
      <c r="J13" s="28">
        <v>1192.2967485125666</v>
      </c>
      <c r="K13" s="30">
        <v>0.37682248082148623</v>
      </c>
      <c r="L13" s="30">
        <v>0.43197895941705489</v>
      </c>
      <c r="M13" s="29">
        <v>17030.339919138241</v>
      </c>
      <c r="N13" s="29">
        <v>20959.996101059605</v>
      </c>
    </row>
    <row r="14" spans="1:14" x14ac:dyDescent="0.2">
      <c r="A14" s="26" t="s">
        <v>10</v>
      </c>
      <c r="B14" s="26" t="s">
        <v>7</v>
      </c>
      <c r="C14" s="27">
        <v>38645.368335429011</v>
      </c>
      <c r="D14" s="27">
        <v>42110.569140807223</v>
      </c>
      <c r="E14" s="28">
        <v>890.9446885634128</v>
      </c>
      <c r="F14" s="28">
        <v>955.29630346079534</v>
      </c>
      <c r="G14" s="28">
        <v>27922.790309079162</v>
      </c>
      <c r="H14" s="28">
        <v>28480.676078886852</v>
      </c>
      <c r="I14" s="28">
        <v>666.40666811028143</v>
      </c>
      <c r="J14" s="28">
        <v>699.85174608955731</v>
      </c>
      <c r="K14" s="30">
        <v>0.41713173613807919</v>
      </c>
      <c r="L14" s="30">
        <v>0.44818956402154636</v>
      </c>
      <c r="M14" s="29">
        <v>11647.481999445723</v>
      </c>
      <c r="N14" s="29">
        <v>12764.741794835183</v>
      </c>
    </row>
    <row r="15" spans="1:14" x14ac:dyDescent="0.2">
      <c r="A15" s="26" t="s">
        <v>10</v>
      </c>
      <c r="B15" s="26" t="s">
        <v>8</v>
      </c>
      <c r="C15" s="27">
        <v>62549.688038756394</v>
      </c>
      <c r="D15" s="27">
        <v>71741.329424608048</v>
      </c>
      <c r="E15" s="28">
        <v>1442.0437617704956</v>
      </c>
      <c r="F15" s="28">
        <v>1627.4827959586564</v>
      </c>
      <c r="G15" s="28">
        <v>45194.596357445298</v>
      </c>
      <c r="H15" s="28">
        <v>48520.872704875743</v>
      </c>
      <c r="I15" s="28">
        <v>1078.6164291525424</v>
      </c>
      <c r="J15" s="28">
        <v>1192.2967485125666</v>
      </c>
      <c r="K15" s="30">
        <v>0.42739459840349669</v>
      </c>
      <c r="L15" s="30">
        <v>0.44638622192592647</v>
      </c>
      <c r="M15" s="29">
        <v>19315.926360198468</v>
      </c>
      <c r="N15" s="29">
        <v>21659.049051278293</v>
      </c>
    </row>
    <row r="16" spans="1:14" x14ac:dyDescent="0.2">
      <c r="A16" s="26" t="s">
        <v>10</v>
      </c>
      <c r="B16" s="26" t="s">
        <v>7</v>
      </c>
      <c r="C16" s="27">
        <v>38645.368335429011</v>
      </c>
      <c r="D16" s="27">
        <v>42110.569140807223</v>
      </c>
      <c r="E16" s="28">
        <v>890.9446885634128</v>
      </c>
      <c r="F16" s="28">
        <v>955.29630346079534</v>
      </c>
      <c r="G16" s="28">
        <v>27922.790309079162</v>
      </c>
      <c r="H16" s="28">
        <v>28480.676078886852</v>
      </c>
      <c r="I16" s="28">
        <v>666.40666811028143</v>
      </c>
      <c r="J16" s="28">
        <v>699.85174608955731</v>
      </c>
      <c r="K16" s="30">
        <v>0.27974311467306856</v>
      </c>
      <c r="L16" s="30">
        <v>0.37017874466724199</v>
      </c>
      <c r="M16" s="29">
        <v>7811.2083314247793</v>
      </c>
      <c r="N16" s="29">
        <v>10542.940918156683</v>
      </c>
    </row>
    <row r="17" spans="1:14" x14ac:dyDescent="0.2">
      <c r="A17" s="26" t="s">
        <v>10</v>
      </c>
      <c r="B17" s="26" t="s">
        <v>8</v>
      </c>
      <c r="C17" s="27">
        <v>62549.688038756394</v>
      </c>
      <c r="D17" s="27">
        <v>71741.329424608048</v>
      </c>
      <c r="E17" s="28">
        <v>1442.0437617704956</v>
      </c>
      <c r="F17" s="28">
        <v>1627.4827959586564</v>
      </c>
      <c r="G17" s="28">
        <v>45194.596357445298</v>
      </c>
      <c r="H17" s="28">
        <v>48520.872704875743</v>
      </c>
      <c r="I17" s="28">
        <v>1078.6164291525424</v>
      </c>
      <c r="J17" s="28">
        <v>1192.2967485125666</v>
      </c>
      <c r="K17" s="30">
        <v>0.40557588761927332</v>
      </c>
      <c r="L17" s="30">
        <v>0.37458001560402787</v>
      </c>
      <c r="M17" s="29">
        <v>18329.838533265654</v>
      </c>
      <c r="N17" s="29">
        <v>18174.949254913405</v>
      </c>
    </row>
    <row r="18" spans="1:14" x14ac:dyDescent="0.2">
      <c r="A18" s="26" t="s">
        <v>10</v>
      </c>
      <c r="B18" s="26" t="s">
        <v>7</v>
      </c>
      <c r="C18" s="27">
        <v>38645.368335429011</v>
      </c>
      <c r="D18" s="27">
        <v>42110.569140807223</v>
      </c>
      <c r="E18" s="28">
        <v>890.9446885634128</v>
      </c>
      <c r="F18" s="28">
        <v>955.29630346079534</v>
      </c>
      <c r="G18" s="28">
        <v>27922.790309079162</v>
      </c>
      <c r="H18" s="28">
        <v>28480.676078886852</v>
      </c>
      <c r="I18" s="28">
        <v>666.40666811028143</v>
      </c>
      <c r="J18" s="28">
        <v>699.85174608955731</v>
      </c>
      <c r="K18" s="30">
        <v>0.44250581951844714</v>
      </c>
      <c r="L18" s="30">
        <v>0.37210033008862425</v>
      </c>
      <c r="M18" s="29">
        <v>12355.997208960829</v>
      </c>
      <c r="N18" s="29">
        <v>10597.668970100982</v>
      </c>
    </row>
    <row r="19" spans="1:14" x14ac:dyDescent="0.2">
      <c r="A19" s="26" t="s">
        <v>18</v>
      </c>
      <c r="B19" s="26" t="s">
        <v>8</v>
      </c>
      <c r="C19" s="27">
        <v>5973.4962349427906</v>
      </c>
      <c r="D19" s="27">
        <v>8271.7915432871305</v>
      </c>
      <c r="E19" s="28">
        <v>332.24164354518069</v>
      </c>
      <c r="F19" s="28">
        <v>414.96632291683636</v>
      </c>
      <c r="G19" s="28">
        <v>4512.6312967578133</v>
      </c>
      <c r="H19" s="28">
        <v>5399.8128097897006</v>
      </c>
      <c r="I19" s="28">
        <v>289.24675160070581</v>
      </c>
      <c r="J19" s="28">
        <v>356.04231110967089</v>
      </c>
      <c r="K19" s="30">
        <v>0.40430277609757259</v>
      </c>
      <c r="L19" s="30">
        <v>0.42691333751098892</v>
      </c>
      <c r="M19" s="29">
        <v>1824.4693607839729</v>
      </c>
      <c r="N19" s="29">
        <v>2305.2521085619119</v>
      </c>
    </row>
    <row r="20" spans="1:14" x14ac:dyDescent="0.2">
      <c r="A20" s="26" t="s">
        <v>18</v>
      </c>
      <c r="B20" s="26" t="s">
        <v>7</v>
      </c>
      <c r="C20" s="27">
        <v>2488.6444919468004</v>
      </c>
      <c r="D20" s="27">
        <v>2862.4502387811563</v>
      </c>
      <c r="E20" s="28">
        <v>138.41664976155877</v>
      </c>
      <c r="F20" s="28">
        <v>143.59893426997655</v>
      </c>
      <c r="G20" s="28">
        <v>1880.0271363978914</v>
      </c>
      <c r="H20" s="28">
        <v>1868.6031177006344</v>
      </c>
      <c r="I20" s="28">
        <v>120.50435906761643</v>
      </c>
      <c r="J20" s="28">
        <v>123.20830295574281</v>
      </c>
      <c r="K20" s="30">
        <v>0.10413098795180725</v>
      </c>
      <c r="L20" s="30">
        <v>0.20632305191873593</v>
      </c>
      <c r="M20" s="29">
        <v>195.76908308931951</v>
      </c>
      <c r="N20" s="29">
        <v>385.53589806885981</v>
      </c>
    </row>
    <row r="21" spans="1:14" x14ac:dyDescent="0.2">
      <c r="A21" s="26" t="s">
        <v>18</v>
      </c>
      <c r="B21" s="26" t="s">
        <v>8</v>
      </c>
      <c r="C21" s="27">
        <v>5973.4962349427906</v>
      </c>
      <c r="D21" s="27">
        <v>8271.7915432871305</v>
      </c>
      <c r="E21" s="28">
        <v>332.24164354518069</v>
      </c>
      <c r="F21" s="28">
        <v>414.96632291683636</v>
      </c>
      <c r="G21" s="28">
        <v>4512.6312967578133</v>
      </c>
      <c r="H21" s="28">
        <v>5399.8128097897006</v>
      </c>
      <c r="I21" s="28">
        <v>289.24675160070581</v>
      </c>
      <c r="J21" s="28">
        <v>356.04231110967089</v>
      </c>
      <c r="K21" s="30">
        <v>0.42285622363874353</v>
      </c>
      <c r="L21" s="30">
        <v>0.36046159058513311</v>
      </c>
      <c r="M21" s="29">
        <v>1908.194228821015</v>
      </c>
      <c r="N21" s="29">
        <v>1946.4251142787723</v>
      </c>
    </row>
    <row r="22" spans="1:14" x14ac:dyDescent="0.2">
      <c r="A22" s="26" t="s">
        <v>18</v>
      </c>
      <c r="B22" s="26" t="s">
        <v>7</v>
      </c>
      <c r="C22" s="27">
        <v>2488.6444919468004</v>
      </c>
      <c r="D22" s="27">
        <v>2862.4502387811563</v>
      </c>
      <c r="E22" s="28">
        <v>138.41664976155877</v>
      </c>
      <c r="F22" s="28">
        <v>143.59893426997655</v>
      </c>
      <c r="G22" s="28">
        <v>1880.0271363978914</v>
      </c>
      <c r="H22" s="28">
        <v>1868.6031177006344</v>
      </c>
      <c r="I22" s="28">
        <v>120.50435906761643</v>
      </c>
      <c r="J22" s="28">
        <v>123.20830295574281</v>
      </c>
      <c r="K22" s="30">
        <v>5.5184635304795046E-2</v>
      </c>
      <c r="L22" s="30">
        <v>0.25476944491925052</v>
      </c>
      <c r="M22" s="29">
        <v>103.7486118852358</v>
      </c>
      <c r="N22" s="29">
        <v>476.06297907097155</v>
      </c>
    </row>
    <row r="23" spans="1:14" x14ac:dyDescent="0.2">
      <c r="A23" s="26" t="s">
        <v>18</v>
      </c>
      <c r="B23" s="26" t="s">
        <v>8</v>
      </c>
      <c r="C23" s="27">
        <v>5973.4962349427906</v>
      </c>
      <c r="D23" s="27">
        <v>8271.7915432871305</v>
      </c>
      <c r="E23" s="28">
        <v>332.24164354518069</v>
      </c>
      <c r="F23" s="28">
        <v>414.96632291683636</v>
      </c>
      <c r="G23" s="28">
        <v>4512.6312967578133</v>
      </c>
      <c r="H23" s="28">
        <v>5399.8128097897006</v>
      </c>
      <c r="I23" s="28">
        <v>289.24675160070581</v>
      </c>
      <c r="J23" s="28">
        <v>356.04231110967089</v>
      </c>
      <c r="K23" s="30">
        <v>0.32363251751035393</v>
      </c>
      <c r="L23" s="30">
        <v>0.35384592106011376</v>
      </c>
      <c r="M23" s="29">
        <v>1460.4342271657442</v>
      </c>
      <c r="N23" s="29">
        <v>1910.7017372322375</v>
      </c>
    </row>
    <row r="24" spans="1:14" x14ac:dyDescent="0.2">
      <c r="A24" s="26" t="s">
        <v>22</v>
      </c>
      <c r="B24" s="26" t="s">
        <v>7</v>
      </c>
      <c r="C24" s="27">
        <v>84176.976095102393</v>
      </c>
      <c r="D24" s="27">
        <v>83584.561933322868</v>
      </c>
      <c r="E24" s="28">
        <v>2615.5935761768092</v>
      </c>
      <c r="F24" s="28">
        <v>2688.8990977166995</v>
      </c>
      <c r="G24" s="28">
        <v>59529.205463747581</v>
      </c>
      <c r="H24" s="28">
        <v>53178.846456286468</v>
      </c>
      <c r="I24" s="28">
        <v>1860.0612903382575</v>
      </c>
      <c r="J24" s="28">
        <v>1893.4209254890598</v>
      </c>
      <c r="K24" s="30">
        <v>0.42701911137162962</v>
      </c>
      <c r="L24" s="30">
        <v>0.40670820876773017</v>
      </c>
      <c r="M24" s="29">
        <v>25420.108417788651</v>
      </c>
      <c r="N24" s="29">
        <v>21628.273386570425</v>
      </c>
    </row>
    <row r="25" spans="1:14" x14ac:dyDescent="0.2">
      <c r="A25" s="26" t="s">
        <v>22</v>
      </c>
      <c r="B25" s="26" t="s">
        <v>8</v>
      </c>
      <c r="C25" s="27">
        <v>152333.82064116705</v>
      </c>
      <c r="D25" s="27">
        <v>153538.71961538546</v>
      </c>
      <c r="E25" s="28">
        <v>4733.400760955692</v>
      </c>
      <c r="F25" s="28">
        <v>4939.3107421885679</v>
      </c>
      <c r="G25" s="28">
        <v>107729.11701865376</v>
      </c>
      <c r="H25" s="28">
        <v>97685.64680682063</v>
      </c>
      <c r="I25" s="28">
        <v>3366.1252295858112</v>
      </c>
      <c r="J25" s="28">
        <v>3478.0755903760851</v>
      </c>
      <c r="K25" s="30">
        <v>0.40898902835914963</v>
      </c>
      <c r="L25" s="30">
        <v>0.4469078095238096</v>
      </c>
      <c r="M25" s="29">
        <v>44060.026895448333</v>
      </c>
      <c r="N25" s="29">
        <v>43656.478436352736</v>
      </c>
    </row>
    <row r="26" spans="1:14" x14ac:dyDescent="0.2">
      <c r="A26" s="26" t="s">
        <v>22</v>
      </c>
      <c r="B26" s="26" t="s">
        <v>7</v>
      </c>
      <c r="C26" s="27">
        <v>84176.976095102393</v>
      </c>
      <c r="D26" s="27">
        <v>83584.561933322868</v>
      </c>
      <c r="E26" s="28">
        <v>2615.5935761768092</v>
      </c>
      <c r="F26" s="28">
        <v>2688.8990977166995</v>
      </c>
      <c r="G26" s="28">
        <v>59529.205463747581</v>
      </c>
      <c r="H26" s="28">
        <v>53178.846456286468</v>
      </c>
      <c r="I26" s="28">
        <v>1860.0612903382575</v>
      </c>
      <c r="J26" s="28">
        <v>1893.4209254890598</v>
      </c>
      <c r="K26" s="30">
        <v>0.37296172533877431</v>
      </c>
      <c r="L26" s="30">
        <v>0.39338281605054903</v>
      </c>
      <c r="M26" s="29">
        <v>22202.115177805688</v>
      </c>
      <c r="N26" s="29">
        <v>20919.64437329373</v>
      </c>
    </row>
    <row r="27" spans="1:14" x14ac:dyDescent="0.2">
      <c r="A27" s="26" t="s">
        <v>22</v>
      </c>
      <c r="B27" s="26" t="s">
        <v>8</v>
      </c>
      <c r="C27" s="27">
        <v>152333.82064116705</v>
      </c>
      <c r="D27" s="27">
        <v>153538.71961538546</v>
      </c>
      <c r="E27" s="28">
        <v>4733.400760955692</v>
      </c>
      <c r="F27" s="28">
        <v>4939.3107421885679</v>
      </c>
      <c r="G27" s="28">
        <v>107729.11701865376</v>
      </c>
      <c r="H27" s="28">
        <v>97685.64680682063</v>
      </c>
      <c r="I27" s="28">
        <v>3366.1252295858112</v>
      </c>
      <c r="J27" s="28">
        <v>3478.0755903760851</v>
      </c>
      <c r="K27" s="30">
        <v>0.51044203053106851</v>
      </c>
      <c r="L27" s="30">
        <v>0.52382254678028994</v>
      </c>
      <c r="M27" s="29">
        <v>54989.469238320715</v>
      </c>
      <c r="N27" s="29">
        <v>51169.944294228684</v>
      </c>
    </row>
    <row r="28" spans="1:14" x14ac:dyDescent="0.2">
      <c r="A28" s="26" t="s">
        <v>22</v>
      </c>
      <c r="B28" s="26" t="s">
        <v>7</v>
      </c>
      <c r="C28" s="27">
        <v>84176.976095102393</v>
      </c>
      <c r="D28" s="27">
        <v>83584.561933322868</v>
      </c>
      <c r="E28" s="28">
        <v>2615.5935761768092</v>
      </c>
      <c r="F28" s="28">
        <v>2688.8990977166995</v>
      </c>
      <c r="G28" s="28">
        <v>59529.205463747581</v>
      </c>
      <c r="H28" s="28">
        <v>53178.846456286468</v>
      </c>
      <c r="I28" s="28">
        <v>1860.0612903382575</v>
      </c>
      <c r="J28" s="28">
        <v>1893.4209254890598</v>
      </c>
      <c r="K28" s="30">
        <v>0.52598336487792918</v>
      </c>
      <c r="L28" s="30">
        <v>0.51584421994031859</v>
      </c>
      <c r="M28" s="29">
        <v>31311.371798331558</v>
      </c>
      <c r="N28" s="29">
        <v>27432.00056756907</v>
      </c>
    </row>
    <row r="29" spans="1:14" x14ac:dyDescent="0.2">
      <c r="A29" s="26" t="s">
        <v>22</v>
      </c>
      <c r="B29" s="26" t="s">
        <v>8</v>
      </c>
      <c r="C29" s="27">
        <v>152333.82064116705</v>
      </c>
      <c r="D29" s="27">
        <v>153538.71961538546</v>
      </c>
      <c r="E29" s="28">
        <v>4733.400760955692</v>
      </c>
      <c r="F29" s="28">
        <v>4939.3107421885679</v>
      </c>
      <c r="G29" s="28">
        <v>107729.11701865376</v>
      </c>
      <c r="H29" s="28">
        <v>97685.64680682063</v>
      </c>
      <c r="I29" s="28">
        <v>3366.1252295858112</v>
      </c>
      <c r="J29" s="28">
        <v>3478.0755903760851</v>
      </c>
      <c r="K29" s="30">
        <v>0.55076563970448689</v>
      </c>
      <c r="L29" s="30">
        <v>0.56940291556044587</v>
      </c>
      <c r="M29" s="29">
        <v>59333.496049578367</v>
      </c>
      <c r="N29" s="29">
        <v>55622.492100211624</v>
      </c>
    </row>
    <row r="30" spans="1:14" x14ac:dyDescent="0.2">
      <c r="A30" s="26" t="s">
        <v>22</v>
      </c>
      <c r="B30" s="26" t="s">
        <v>7</v>
      </c>
      <c r="C30" s="27">
        <v>84176.976095102393</v>
      </c>
      <c r="D30" s="27">
        <v>83584.561933322868</v>
      </c>
      <c r="E30" s="28">
        <v>2615.5935761768092</v>
      </c>
      <c r="F30" s="28">
        <v>2688.8990977166995</v>
      </c>
      <c r="G30" s="28">
        <v>59529.205463747581</v>
      </c>
      <c r="H30" s="28">
        <v>53178.846456286468</v>
      </c>
      <c r="I30" s="28">
        <v>1860.0612903382575</v>
      </c>
      <c r="J30" s="28">
        <v>1893.4209254890598</v>
      </c>
      <c r="K30" s="30">
        <v>0.52525078710090423</v>
      </c>
      <c r="L30" s="30">
        <v>0.5002087583439413</v>
      </c>
      <c r="M30" s="29">
        <v>31267.762025324864</v>
      </c>
      <c r="N30" s="29">
        <v>26600.524756062157</v>
      </c>
    </row>
    <row r="31" spans="1:14" x14ac:dyDescent="0.2">
      <c r="A31" s="26" t="s">
        <v>22</v>
      </c>
      <c r="B31" s="26" t="s">
        <v>8</v>
      </c>
      <c r="C31" s="27">
        <v>152333.82064116705</v>
      </c>
      <c r="D31" s="27">
        <v>153538.71961538546</v>
      </c>
      <c r="E31" s="28">
        <v>4733.400760955692</v>
      </c>
      <c r="F31" s="28">
        <v>4939.3107421885679</v>
      </c>
      <c r="G31" s="28">
        <v>107729.11701865376</v>
      </c>
      <c r="H31" s="28">
        <v>97685.64680682063</v>
      </c>
      <c r="I31" s="28">
        <v>3366.1252295858112</v>
      </c>
      <c r="J31" s="28">
        <v>3478.0755903760851</v>
      </c>
      <c r="K31" s="30">
        <v>0.45352508466082397</v>
      </c>
      <c r="L31" s="30">
        <v>0.49674266432235592</v>
      </c>
      <c r="M31" s="29">
        <v>48857.856916320758</v>
      </c>
      <c r="N31" s="29">
        <v>48524.628460872722</v>
      </c>
    </row>
    <row r="32" spans="1:14" x14ac:dyDescent="0.2">
      <c r="A32" s="26" t="s">
        <v>22</v>
      </c>
      <c r="B32" s="26" t="s">
        <v>8</v>
      </c>
      <c r="C32" s="27">
        <v>152333.82064116705</v>
      </c>
      <c r="D32" s="27">
        <v>153538.71961538546</v>
      </c>
      <c r="E32" s="28">
        <v>4733.400760955692</v>
      </c>
      <c r="F32" s="28">
        <v>4939.3107421885679</v>
      </c>
      <c r="G32" s="28">
        <v>107729.11701865376</v>
      </c>
      <c r="H32" s="28">
        <v>97685.64680682063</v>
      </c>
      <c r="I32" s="28">
        <v>3366.1252295858112</v>
      </c>
      <c r="J32" s="28">
        <v>3478.0755903760851</v>
      </c>
      <c r="K32" s="30">
        <v>0.47589889489908677</v>
      </c>
      <c r="L32" s="30">
        <v>0.45084188330227332</v>
      </c>
      <c r="M32" s="29">
        <v>51268.167737631724</v>
      </c>
      <c r="N32" s="29">
        <v>44040.780977987713</v>
      </c>
    </row>
    <row r="33" spans="1:14" x14ac:dyDescent="0.2">
      <c r="A33" s="26" t="s">
        <v>22</v>
      </c>
      <c r="B33" s="26" t="s">
        <v>7</v>
      </c>
      <c r="C33" s="27">
        <v>84176.976095102393</v>
      </c>
      <c r="D33" s="27">
        <v>83584.561933322868</v>
      </c>
      <c r="E33" s="28">
        <v>2615.5935761768092</v>
      </c>
      <c r="F33" s="28">
        <v>2688.8990977166995</v>
      </c>
      <c r="G33" s="28">
        <v>59529.205463747581</v>
      </c>
      <c r="H33" s="28">
        <v>53178.846456286468</v>
      </c>
      <c r="I33" s="28">
        <v>1860.0612903382575</v>
      </c>
      <c r="J33" s="28">
        <v>1893.4209254890598</v>
      </c>
      <c r="K33" s="30">
        <v>0.1602002515444711</v>
      </c>
      <c r="L33" s="30">
        <v>0.35376227022988682</v>
      </c>
      <c r="M33" s="29">
        <v>9536.5936895348659</v>
      </c>
      <c r="N33" s="29">
        <v>18812.669450582474</v>
      </c>
    </row>
    <row r="34" spans="1:14" x14ac:dyDescent="0.2">
      <c r="A34" s="26" t="s">
        <v>22</v>
      </c>
      <c r="B34" s="26" t="s">
        <v>8</v>
      </c>
      <c r="C34" s="27">
        <v>152333.82064116705</v>
      </c>
      <c r="D34" s="27">
        <v>153538.71961538546</v>
      </c>
      <c r="E34" s="28">
        <v>4733.400760955692</v>
      </c>
      <c r="F34" s="28">
        <v>4939.3107421885679</v>
      </c>
      <c r="G34" s="28">
        <v>107729.11701865376</v>
      </c>
      <c r="H34" s="28">
        <v>97685.64680682063</v>
      </c>
      <c r="I34" s="28">
        <v>3366.1252295858112</v>
      </c>
      <c r="J34" s="28">
        <v>3478.0755903760851</v>
      </c>
      <c r="K34" s="30">
        <v>0.49295432830397673</v>
      </c>
      <c r="L34" s="30">
        <v>0.50073426096256224</v>
      </c>
      <c r="M34" s="29">
        <v>53105.534518710978</v>
      </c>
      <c r="N34" s="29">
        <v>48914.550160463208</v>
      </c>
    </row>
    <row r="35" spans="1:14" x14ac:dyDescent="0.2">
      <c r="A35" s="26" t="s">
        <v>22</v>
      </c>
      <c r="B35" s="26" t="s">
        <v>7</v>
      </c>
      <c r="C35" s="27">
        <v>84176.976095102393</v>
      </c>
      <c r="D35" s="27">
        <v>83584.561933322868</v>
      </c>
      <c r="E35" s="28">
        <v>2615.5935761768092</v>
      </c>
      <c r="F35" s="28">
        <v>2688.8990977166995</v>
      </c>
      <c r="G35" s="28">
        <v>59529.205463747581</v>
      </c>
      <c r="H35" s="28">
        <v>53178.846456286468</v>
      </c>
      <c r="I35" s="28">
        <v>1860.0612903382575</v>
      </c>
      <c r="J35" s="28">
        <v>1893.4209254890598</v>
      </c>
      <c r="K35" s="30">
        <v>0.45247520424056986</v>
      </c>
      <c r="L35" s="30">
        <v>0.47686041154323122</v>
      </c>
      <c r="M35" s="29">
        <v>26935.489400488033</v>
      </c>
      <c r="N35" s="29">
        <v>25358.886606539068</v>
      </c>
    </row>
    <row r="36" spans="1:14" x14ac:dyDescent="0.2">
      <c r="A36" s="26" t="s">
        <v>22</v>
      </c>
      <c r="B36" s="26" t="s">
        <v>8</v>
      </c>
      <c r="C36" s="27">
        <v>152333.82064116705</v>
      </c>
      <c r="D36" s="27">
        <v>153538.71961538546</v>
      </c>
      <c r="E36" s="28">
        <v>4733.400760955692</v>
      </c>
      <c r="F36" s="28">
        <v>4939.3107421885679</v>
      </c>
      <c r="G36" s="28">
        <v>107729.11701865376</v>
      </c>
      <c r="H36" s="28">
        <v>97685.64680682063</v>
      </c>
      <c r="I36" s="28">
        <v>3366.1252295858112</v>
      </c>
      <c r="J36" s="28">
        <v>3478.0755903760851</v>
      </c>
      <c r="K36" s="30">
        <v>0.48691742465631932</v>
      </c>
      <c r="L36" s="30">
        <v>0.48312618754587405</v>
      </c>
      <c r="M36" s="29">
        <v>52455.184219222152</v>
      </c>
      <c r="N36" s="29">
        <v>47194.494119732037</v>
      </c>
    </row>
    <row r="37" spans="1:14" x14ac:dyDescent="0.2">
      <c r="A37" s="26" t="s">
        <v>22</v>
      </c>
      <c r="B37" s="26" t="s">
        <v>7</v>
      </c>
      <c r="C37" s="27">
        <v>84176.976095102393</v>
      </c>
      <c r="D37" s="27">
        <v>83584.561933322868</v>
      </c>
      <c r="E37" s="28">
        <v>2615.5935761768092</v>
      </c>
      <c r="F37" s="28">
        <v>2688.8990977166995</v>
      </c>
      <c r="G37" s="28">
        <v>59529.205463747581</v>
      </c>
      <c r="H37" s="28">
        <v>53178.846456286468</v>
      </c>
      <c r="I37" s="28">
        <v>1860.0612903382575</v>
      </c>
      <c r="J37" s="28">
        <v>1893.4209254890598</v>
      </c>
      <c r="K37" s="30">
        <v>0.4388717711556715</v>
      </c>
      <c r="L37" s="30">
        <v>0.4401645091973399</v>
      </c>
      <c r="M37" s="29">
        <v>26125.687837364778</v>
      </c>
      <c r="N37" s="29">
        <v>23407.440850112031</v>
      </c>
    </row>
    <row r="38" spans="1:14" x14ac:dyDescent="0.2">
      <c r="A38" s="26" t="s">
        <v>22</v>
      </c>
      <c r="B38" s="26" t="s">
        <v>8</v>
      </c>
      <c r="C38" s="27">
        <v>152333.82064116705</v>
      </c>
      <c r="D38" s="27">
        <v>153538.71961538546</v>
      </c>
      <c r="E38" s="28">
        <v>4733.400760955692</v>
      </c>
      <c r="F38" s="28">
        <v>4939.3107421885679</v>
      </c>
      <c r="G38" s="28">
        <v>107729.11701865376</v>
      </c>
      <c r="H38" s="28">
        <v>97685.64680682063</v>
      </c>
      <c r="I38" s="28">
        <v>3366.1252295858112</v>
      </c>
      <c r="J38" s="28">
        <v>3478.0755903760851</v>
      </c>
      <c r="K38" s="30">
        <v>0.49569201354233811</v>
      </c>
      <c r="L38" s="30">
        <v>0.4463370225403856</v>
      </c>
      <c r="M38" s="29">
        <v>53400.462932114649</v>
      </c>
      <c r="N38" s="29">
        <v>43600.720740688048</v>
      </c>
    </row>
    <row r="39" spans="1:14" x14ac:dyDescent="0.2">
      <c r="A39" s="26" t="s">
        <v>22</v>
      </c>
      <c r="B39" s="26" t="s">
        <v>7</v>
      </c>
      <c r="C39" s="27">
        <v>84176.976095102393</v>
      </c>
      <c r="D39" s="27">
        <v>83584.561933322868</v>
      </c>
      <c r="E39" s="28">
        <v>2615.5935761768092</v>
      </c>
      <c r="F39" s="28">
        <v>2688.8990977166995</v>
      </c>
      <c r="G39" s="28">
        <v>59529.205463747581</v>
      </c>
      <c r="H39" s="28">
        <v>53178.846456286468</v>
      </c>
      <c r="I39" s="28">
        <v>1860.0612903382575</v>
      </c>
      <c r="J39" s="28">
        <v>1893.4209254890598</v>
      </c>
      <c r="K39" s="30">
        <v>0.53510165823289035</v>
      </c>
      <c r="L39" s="30">
        <v>0.58467459929562293</v>
      </c>
      <c r="M39" s="29">
        <v>31854.176556937768</v>
      </c>
      <c r="N39" s="29">
        <v>31092.320742832748</v>
      </c>
    </row>
    <row r="40" spans="1:14" x14ac:dyDescent="0.2">
      <c r="A40" s="26" t="s">
        <v>22</v>
      </c>
      <c r="B40" s="26" t="s">
        <v>8</v>
      </c>
      <c r="C40" s="27">
        <v>152333.82064116705</v>
      </c>
      <c r="D40" s="27">
        <v>153538.71961538546</v>
      </c>
      <c r="E40" s="28">
        <v>4733.400760955692</v>
      </c>
      <c r="F40" s="28">
        <v>4939.3107421885679</v>
      </c>
      <c r="G40" s="28">
        <v>107729.11701865376</v>
      </c>
      <c r="H40" s="28">
        <v>97685.64680682063</v>
      </c>
      <c r="I40" s="28">
        <v>3366.1252295858112</v>
      </c>
      <c r="J40" s="28">
        <v>3478.0755903760851</v>
      </c>
      <c r="K40" s="30">
        <v>0.10654177018269118</v>
      </c>
      <c r="L40" s="30">
        <v>0.12229225314967973</v>
      </c>
      <c r="M40" s="29">
        <v>11477.650827385654</v>
      </c>
      <c r="N40" s="29">
        <v>11946.197848389911</v>
      </c>
    </row>
    <row r="41" spans="1:14" x14ac:dyDescent="0.2">
      <c r="A41" s="26" t="s">
        <v>22</v>
      </c>
      <c r="B41" s="26" t="s">
        <v>7</v>
      </c>
      <c r="C41" s="27">
        <v>84176.976095102393</v>
      </c>
      <c r="D41" s="27">
        <v>83584.561933322868</v>
      </c>
      <c r="E41" s="28">
        <v>2615.5935761768092</v>
      </c>
      <c r="F41" s="28">
        <v>2688.8990977166995</v>
      </c>
      <c r="G41" s="28">
        <v>59529.205463747581</v>
      </c>
      <c r="H41" s="28">
        <v>53178.846456286468</v>
      </c>
      <c r="I41" s="28">
        <v>1860.0612903382575</v>
      </c>
      <c r="J41" s="28">
        <v>1893.4209254890598</v>
      </c>
      <c r="K41" s="30">
        <v>3.1528341784102298E-2</v>
      </c>
      <c r="L41" s="30">
        <v>8.2639379712189154E-2</v>
      </c>
      <c r="M41" s="29">
        <v>1876.8571359970838</v>
      </c>
      <c r="N41" s="29">
        <v>4394.6668849572625</v>
      </c>
    </row>
    <row r="42" spans="1:14" x14ac:dyDescent="0.2">
      <c r="A42" s="26" t="s">
        <v>22</v>
      </c>
      <c r="B42" s="26" t="s">
        <v>8</v>
      </c>
      <c r="C42" s="27">
        <v>152333.82064116705</v>
      </c>
      <c r="D42" s="27">
        <v>153538.71961538546</v>
      </c>
      <c r="E42" s="28">
        <v>4733.400760955692</v>
      </c>
      <c r="F42" s="28">
        <v>4939.3107421885679</v>
      </c>
      <c r="G42" s="28">
        <v>107729.11701865376</v>
      </c>
      <c r="H42" s="28">
        <v>97685.64680682063</v>
      </c>
      <c r="I42" s="28">
        <v>3366.1252295858112</v>
      </c>
      <c r="J42" s="28">
        <v>3478.0755903760851</v>
      </c>
      <c r="K42" s="30">
        <v>5.9706118076172876E-2</v>
      </c>
      <c r="L42" s="30">
        <v>6.0407783417935734E-2</v>
      </c>
      <c r="M42" s="29">
        <v>6432.0873809575869</v>
      </c>
      <c r="N42" s="29">
        <v>5900.973395347386</v>
      </c>
    </row>
    <row r="43" spans="1:14" x14ac:dyDescent="0.2">
      <c r="A43" s="26" t="s">
        <v>22</v>
      </c>
      <c r="B43" s="26" t="s">
        <v>8</v>
      </c>
      <c r="C43" s="27">
        <v>152333.82064116705</v>
      </c>
      <c r="D43" s="27">
        <v>153538.71961538546</v>
      </c>
      <c r="E43" s="28">
        <v>4733.400760955692</v>
      </c>
      <c r="F43" s="28">
        <v>4939.3107421885679</v>
      </c>
      <c r="G43" s="28">
        <v>107729.11701865376</v>
      </c>
      <c r="H43" s="28">
        <v>97685.64680682063</v>
      </c>
      <c r="I43" s="28">
        <v>3366.1252295858112</v>
      </c>
      <c r="J43" s="28">
        <v>3478.0755903760851</v>
      </c>
      <c r="K43" s="30">
        <v>3.9223426901028091E-2</v>
      </c>
      <c r="L43" s="30">
        <v>7.3387280105073227E-2</v>
      </c>
      <c r="M43" s="29">
        <v>4225.5051464934668</v>
      </c>
      <c r="N43" s="29">
        <v>7168.8839244573974</v>
      </c>
    </row>
    <row r="44" spans="1:14" x14ac:dyDescent="0.2">
      <c r="A44" s="26" t="s">
        <v>22</v>
      </c>
      <c r="B44" s="26" t="s">
        <v>7</v>
      </c>
      <c r="C44" s="27">
        <v>84176.976095102393</v>
      </c>
      <c r="D44" s="27">
        <v>83584.561933322868</v>
      </c>
      <c r="E44" s="28">
        <v>2615.5935761768092</v>
      </c>
      <c r="F44" s="28">
        <v>2688.8990977166995</v>
      </c>
      <c r="G44" s="28">
        <v>59529.205463747581</v>
      </c>
      <c r="H44" s="28">
        <v>53178.846456286468</v>
      </c>
      <c r="I44" s="28">
        <v>1860.0612903382575</v>
      </c>
      <c r="J44" s="28">
        <v>1893.4209254890598</v>
      </c>
      <c r="K44" s="30">
        <v>5.9802746270644414E-2</v>
      </c>
      <c r="L44" s="30">
        <v>3.2908479977122651E-2</v>
      </c>
      <c r="M44" s="29">
        <v>3560.0099700415558</v>
      </c>
      <c r="N44" s="29">
        <v>1750.035003813183</v>
      </c>
    </row>
    <row r="45" spans="1:14" x14ac:dyDescent="0.2">
      <c r="A45" s="26" t="s">
        <v>22</v>
      </c>
      <c r="B45" s="26" t="s">
        <v>8</v>
      </c>
      <c r="C45" s="27">
        <v>152333.82064116705</v>
      </c>
      <c r="D45" s="27">
        <v>153538.71961538546</v>
      </c>
      <c r="E45" s="28">
        <v>4733.400760955692</v>
      </c>
      <c r="F45" s="28">
        <v>4939.3107421885679</v>
      </c>
      <c r="G45" s="28">
        <v>107729.11701865376</v>
      </c>
      <c r="H45" s="28">
        <v>97685.64680682063</v>
      </c>
      <c r="I45" s="28">
        <v>3366.1252295858112</v>
      </c>
      <c r="J45" s="28">
        <v>3478.0755903760851</v>
      </c>
      <c r="K45" s="30">
        <v>6.2276136648760416E-2</v>
      </c>
      <c r="L45" s="30">
        <v>-1.4020708221163747E-2</v>
      </c>
      <c r="M45" s="29">
        <v>6708.9532125039832</v>
      </c>
      <c r="N45" s="29">
        <v>-1369.6219512740881</v>
      </c>
    </row>
    <row r="46" spans="1:14" x14ac:dyDescent="0.2">
      <c r="A46" s="26" t="s">
        <v>22</v>
      </c>
      <c r="B46" s="26" t="s">
        <v>7</v>
      </c>
      <c r="C46" s="27">
        <v>84176.976095102393</v>
      </c>
      <c r="D46" s="27">
        <v>83584.561933322868</v>
      </c>
      <c r="E46" s="28">
        <v>2615.5935761768092</v>
      </c>
      <c r="F46" s="28">
        <v>2688.8990977166995</v>
      </c>
      <c r="G46" s="28">
        <v>59529.205463747581</v>
      </c>
      <c r="H46" s="28">
        <v>53178.846456286468</v>
      </c>
      <c r="I46" s="28">
        <v>1860.0612903382575</v>
      </c>
      <c r="J46" s="28">
        <v>1893.4209254890598</v>
      </c>
      <c r="K46" s="30">
        <v>3.4940544136670457E-2</v>
      </c>
      <c r="L46" s="30">
        <v>2.1490544136670453E-2</v>
      </c>
      <c r="M46" s="29">
        <v>2079.9828309269965</v>
      </c>
      <c r="N46" s="29">
        <v>1142.8423469060453</v>
      </c>
    </row>
    <row r="47" spans="1:14" x14ac:dyDescent="0.2">
      <c r="A47" s="26" t="s">
        <v>22</v>
      </c>
      <c r="B47" s="26" t="s">
        <v>8</v>
      </c>
      <c r="C47" s="27">
        <v>152333.82064116705</v>
      </c>
      <c r="D47" s="27">
        <v>153538.71961538546</v>
      </c>
      <c r="E47" s="28">
        <v>4733.400760955692</v>
      </c>
      <c r="F47" s="28">
        <v>4939.3107421885679</v>
      </c>
      <c r="G47" s="28">
        <v>107729.11701865376</v>
      </c>
      <c r="H47" s="28">
        <v>97685.64680682063</v>
      </c>
      <c r="I47" s="28">
        <v>3366.1252295858112</v>
      </c>
      <c r="J47" s="28">
        <v>3478.0755903760851</v>
      </c>
      <c r="K47" s="30">
        <v>8.1454545454545446E-2</v>
      </c>
      <c r="L47" s="30">
        <v>5.8889526887761279E-2</v>
      </c>
      <c r="M47" s="29">
        <v>8775.0262589739777</v>
      </c>
      <c r="N47" s="29">
        <v>5752.6615241786149</v>
      </c>
    </row>
    <row r="48" spans="1:14" x14ac:dyDescent="0.2">
      <c r="A48" s="26" t="s">
        <v>22</v>
      </c>
      <c r="B48" s="26" t="s">
        <v>7</v>
      </c>
      <c r="C48" s="27">
        <v>84176.976095102393</v>
      </c>
      <c r="D48" s="27">
        <v>83584.561933322868</v>
      </c>
      <c r="E48" s="28">
        <v>2615.5935761768092</v>
      </c>
      <c r="F48" s="28">
        <v>2688.8990977166995</v>
      </c>
      <c r="G48" s="28">
        <v>59529.205463747581</v>
      </c>
      <c r="H48" s="28">
        <v>53178.846456286468</v>
      </c>
      <c r="I48" s="28">
        <v>1860.0612903382575</v>
      </c>
      <c r="J48" s="28">
        <v>1893.4209254890598</v>
      </c>
      <c r="K48" s="30">
        <v>5.4412418898398304E-2</v>
      </c>
      <c r="L48" s="30">
        <v>4.0962418898398301E-2</v>
      </c>
      <c r="M48" s="29">
        <v>3239.1280643822547</v>
      </c>
      <c r="N48" s="29">
        <v>2178.3341850760103</v>
      </c>
    </row>
    <row r="49" spans="1:14" x14ac:dyDescent="0.2">
      <c r="A49" s="26" t="s">
        <v>22</v>
      </c>
      <c r="B49" s="26" t="s">
        <v>8</v>
      </c>
      <c r="C49" s="27">
        <v>152333.82064116705</v>
      </c>
      <c r="D49" s="27">
        <v>153538.71961538546</v>
      </c>
      <c r="E49" s="28">
        <v>4733.400760955692</v>
      </c>
      <c r="F49" s="28">
        <v>4939.3107421885679</v>
      </c>
      <c r="G49" s="28">
        <v>107729.11701865376</v>
      </c>
      <c r="H49" s="28">
        <v>97685.64680682063</v>
      </c>
      <c r="I49" s="28">
        <v>3366.1252295858112</v>
      </c>
      <c r="J49" s="28">
        <v>3478.0755903760851</v>
      </c>
      <c r="K49" s="30">
        <v>4.8027010556771166E-2</v>
      </c>
      <c r="L49" s="30">
        <v>7.2833279679499596E-2</v>
      </c>
      <c r="M49" s="29">
        <v>5173.9074403265204</v>
      </c>
      <c r="N49" s="29">
        <v>7114.7660345539834</v>
      </c>
    </row>
    <row r="50" spans="1:14" x14ac:dyDescent="0.2">
      <c r="A50" s="26" t="s">
        <v>22</v>
      </c>
      <c r="B50" s="26" t="s">
        <v>7</v>
      </c>
      <c r="C50" s="27">
        <v>84176.976095102393</v>
      </c>
      <c r="D50" s="27">
        <v>83584.561933322868</v>
      </c>
      <c r="E50" s="28">
        <v>2615.5935761768092</v>
      </c>
      <c r="F50" s="28">
        <v>2688.8990977166995</v>
      </c>
      <c r="G50" s="28">
        <v>59529.205463747581</v>
      </c>
      <c r="H50" s="28">
        <v>53178.846456286468</v>
      </c>
      <c r="I50" s="28">
        <v>1860.0612903382575</v>
      </c>
      <c r="J50" s="28">
        <v>1893.4209254890598</v>
      </c>
      <c r="K50" s="30">
        <v>7.0196384562697278E-2</v>
      </c>
      <c r="L50" s="30">
        <v>0.10967342866826302</v>
      </c>
      <c r="M50" s="29">
        <v>4178.7349994450451</v>
      </c>
      <c r="N50" s="29">
        <v>5832.3064234840458</v>
      </c>
    </row>
    <row r="51" spans="1:14" x14ac:dyDescent="0.2">
      <c r="A51" s="26" t="s">
        <v>22</v>
      </c>
      <c r="B51" s="26" t="s">
        <v>8</v>
      </c>
      <c r="C51" s="27">
        <v>152333.82064116705</v>
      </c>
      <c r="D51" s="27">
        <v>153538.71961538546</v>
      </c>
      <c r="E51" s="28">
        <v>4733.400760955692</v>
      </c>
      <c r="F51" s="28">
        <v>4939.3107421885679</v>
      </c>
      <c r="G51" s="28">
        <v>107729.11701865376</v>
      </c>
      <c r="H51" s="28">
        <v>97685.64680682063</v>
      </c>
      <c r="I51" s="28">
        <v>3366.1252295858112</v>
      </c>
      <c r="J51" s="28">
        <v>3478.0755903760851</v>
      </c>
      <c r="K51" s="30">
        <v>0.13474379089560018</v>
      </c>
      <c r="L51" s="30">
        <v>0.13912036087728696</v>
      </c>
      <c r="M51" s="29">
        <v>14515.829616929126</v>
      </c>
      <c r="N51" s="29">
        <v>13590.062436296081</v>
      </c>
    </row>
    <row r="52" spans="1:14" x14ac:dyDescent="0.2">
      <c r="A52" s="26" t="s">
        <v>22</v>
      </c>
      <c r="B52" s="26" t="s">
        <v>7</v>
      </c>
      <c r="C52" s="27">
        <v>84176.976095102393</v>
      </c>
      <c r="D52" s="27">
        <v>83584.561933322868</v>
      </c>
      <c r="E52" s="28">
        <v>2615.5935761768092</v>
      </c>
      <c r="F52" s="28">
        <v>2688.8990977166995</v>
      </c>
      <c r="G52" s="28">
        <v>59529.205463747581</v>
      </c>
      <c r="H52" s="28">
        <v>53178.846456286468</v>
      </c>
      <c r="I52" s="28">
        <v>1860.0612903382575</v>
      </c>
      <c r="J52" s="28">
        <v>1893.4209254890598</v>
      </c>
      <c r="K52" s="30">
        <v>1.5772566501608409E-2</v>
      </c>
      <c r="L52" s="30">
        <v>4.0339392276898312E-2</v>
      </c>
      <c r="M52" s="29">
        <v>938.92835196486942</v>
      </c>
      <c r="N52" s="29">
        <v>2145.2023480330836</v>
      </c>
    </row>
    <row r="53" spans="1:14" x14ac:dyDescent="0.2">
      <c r="A53" s="26" t="s">
        <v>22</v>
      </c>
      <c r="B53" s="26" t="s">
        <v>8</v>
      </c>
      <c r="C53" s="27">
        <v>152333.82064116705</v>
      </c>
      <c r="D53" s="27">
        <v>153538.71961538546</v>
      </c>
      <c r="E53" s="28">
        <v>4733.400760955692</v>
      </c>
      <c r="F53" s="28">
        <v>4939.3107421885679</v>
      </c>
      <c r="G53" s="28">
        <v>107729.11701865376</v>
      </c>
      <c r="H53" s="28">
        <v>97685.64680682063</v>
      </c>
      <c r="I53" s="28">
        <v>3366.1252295858112</v>
      </c>
      <c r="J53" s="28">
        <v>3478.0755903760851</v>
      </c>
      <c r="K53" s="30">
        <v>0.22530147916965557</v>
      </c>
      <c r="L53" s="30">
        <v>0.48329037742628622</v>
      </c>
      <c r="M53" s="29">
        <v>24271.529413943608</v>
      </c>
      <c r="N53" s="29">
        <v>47210.533114399237</v>
      </c>
    </row>
    <row r="54" spans="1:14" x14ac:dyDescent="0.2">
      <c r="A54" s="26" t="s">
        <v>22</v>
      </c>
      <c r="B54" s="26" t="s">
        <v>7</v>
      </c>
      <c r="C54" s="27">
        <v>84176.976095102393</v>
      </c>
      <c r="D54" s="27">
        <v>83584.561933322868</v>
      </c>
      <c r="E54" s="28">
        <v>2615.5935761768092</v>
      </c>
      <c r="F54" s="28">
        <v>2688.8990977166995</v>
      </c>
      <c r="G54" s="28">
        <v>59529.205463747581</v>
      </c>
      <c r="H54" s="28">
        <v>53178.846456286468</v>
      </c>
      <c r="I54" s="28">
        <v>1860.0612903382575</v>
      </c>
      <c r="J54" s="28">
        <v>1893.4209254890598</v>
      </c>
      <c r="K54" s="30">
        <v>3.4421687007704094E-3</v>
      </c>
      <c r="L54" s="30">
        <v>8.5130913014113685E-3</v>
      </c>
      <c r="M54" s="29">
        <v>204.90956782904277</v>
      </c>
      <c r="N54" s="29">
        <v>452.71637518610311</v>
      </c>
    </row>
    <row r="55" spans="1:14" x14ac:dyDescent="0.2">
      <c r="A55" s="26" t="s">
        <v>22</v>
      </c>
      <c r="B55" s="26" t="s">
        <v>8</v>
      </c>
      <c r="C55" s="27">
        <v>152333.82064116705</v>
      </c>
      <c r="D55" s="27">
        <v>153538.71961538546</v>
      </c>
      <c r="E55" s="28">
        <v>4733.400760955692</v>
      </c>
      <c r="F55" s="28">
        <v>4939.3107421885679</v>
      </c>
      <c r="G55" s="28">
        <v>107729.11701865376</v>
      </c>
      <c r="H55" s="28">
        <v>97685.64680682063</v>
      </c>
      <c r="I55" s="28">
        <v>3366.1252295858112</v>
      </c>
      <c r="J55" s="28">
        <v>3478.0755903760851</v>
      </c>
      <c r="K55" s="30">
        <v>0.70304303012696678</v>
      </c>
      <c r="L55" s="30">
        <v>0.80176370953450093</v>
      </c>
      <c r="M55" s="29">
        <v>75738.204861696926</v>
      </c>
      <c r="N55" s="29">
        <v>78320.806552113587</v>
      </c>
    </row>
    <row r="56" spans="1:14" x14ac:dyDescent="0.2">
      <c r="A56" s="26" t="s">
        <v>39</v>
      </c>
      <c r="B56" s="26" t="s">
        <v>7</v>
      </c>
      <c r="C56" s="27">
        <v>2407.2343322471711</v>
      </c>
      <c r="D56" s="27">
        <v>2835.2944001200058</v>
      </c>
      <c r="E56" s="28">
        <v>60.471021676319687</v>
      </c>
      <c r="F56" s="28">
        <v>77.334407616785569</v>
      </c>
      <c r="G56" s="28">
        <v>2028.4516551791787</v>
      </c>
      <c r="H56" s="28">
        <v>2435.6374921306724</v>
      </c>
      <c r="I56" s="28">
        <v>58.03267402808099</v>
      </c>
      <c r="J56" s="28">
        <v>71.672296215741952</v>
      </c>
      <c r="K56" s="30">
        <v>0.8785577524931536</v>
      </c>
      <c r="L56" s="30">
        <v>0.67770498985529104</v>
      </c>
      <c r="M56" s="29">
        <v>1782.1119272152366</v>
      </c>
      <c r="N56" s="29">
        <v>1650.6436818955838</v>
      </c>
    </row>
    <row r="57" spans="1:14" x14ac:dyDescent="0.2">
      <c r="A57" s="26" t="s">
        <v>39</v>
      </c>
      <c r="B57" s="26" t="s">
        <v>8</v>
      </c>
      <c r="C57" s="27">
        <v>2662.3786999879799</v>
      </c>
      <c r="D57" s="27">
        <v>4449.4142647045583</v>
      </c>
      <c r="E57" s="28">
        <v>66.880385478406367</v>
      </c>
      <c r="F57" s="28">
        <v>121.36052481465013</v>
      </c>
      <c r="G57" s="28">
        <v>2243.4485950784006</v>
      </c>
      <c r="H57" s="28">
        <v>3822.2345449124296</v>
      </c>
      <c r="I57" s="28">
        <v>64.18359574137385</v>
      </c>
      <c r="J57" s="28">
        <v>112.4749998282207</v>
      </c>
      <c r="K57" s="30">
        <v>0.69894618181818191</v>
      </c>
      <c r="L57" s="30">
        <v>0.73039144631177289</v>
      </c>
      <c r="M57" s="29">
        <v>1568.0498296354126</v>
      </c>
      <c r="N57" s="29">
        <v>2791.7274174014105</v>
      </c>
    </row>
    <row r="58" spans="1:14" x14ac:dyDescent="0.2">
      <c r="A58" s="26" t="s">
        <v>40</v>
      </c>
      <c r="B58" s="26" t="s">
        <v>7</v>
      </c>
      <c r="C58" s="27">
        <v>10326.68702647831</v>
      </c>
      <c r="D58" s="27">
        <v>8869.6781693232315</v>
      </c>
      <c r="E58" s="28">
        <v>195.03599855027537</v>
      </c>
      <c r="F58" s="28">
        <v>174.92034377081018</v>
      </c>
      <c r="G58" s="28">
        <v>7197.6979045514281</v>
      </c>
      <c r="H58" s="28">
        <v>5970.4595924674913</v>
      </c>
      <c r="I58" s="28">
        <v>143.09706415373466</v>
      </c>
      <c r="J58" s="28">
        <v>130.42918724051546</v>
      </c>
      <c r="K58" s="30">
        <v>0.26712800000000003</v>
      </c>
      <c r="L58" s="30">
        <v>0.86712800000000001</v>
      </c>
      <c r="M58" s="29">
        <v>1922.7066458470142</v>
      </c>
      <c r="N58" s="29">
        <v>5177.1526854971507</v>
      </c>
    </row>
    <row r="59" spans="1:14" x14ac:dyDescent="0.2">
      <c r="A59" s="26" t="s">
        <v>40</v>
      </c>
      <c r="B59" s="26" t="s">
        <v>8</v>
      </c>
      <c r="C59" s="27">
        <v>75659.250126004205</v>
      </c>
      <c r="D59" s="27">
        <v>85420.31187684038</v>
      </c>
      <c r="E59" s="28">
        <v>1428.9459300988017</v>
      </c>
      <c r="F59" s="28">
        <v>1684.5876516900516</v>
      </c>
      <c r="G59" s="28">
        <v>52734.475703151744</v>
      </c>
      <c r="H59" s="28">
        <v>57499.100948277133</v>
      </c>
      <c r="I59" s="28">
        <v>1048.4114161050991</v>
      </c>
      <c r="J59" s="28">
        <v>1256.1111732848517</v>
      </c>
      <c r="K59" s="30">
        <v>0.45660614584048981</v>
      </c>
      <c r="L59" s="30">
        <v>0.47102122712998312</v>
      </c>
      <c r="M59" s="29">
        <v>24078.885703735072</v>
      </c>
      <c r="N59" s="29">
        <v>27083.29708752827</v>
      </c>
    </row>
    <row r="60" spans="1:14" x14ac:dyDescent="0.2">
      <c r="A60" s="26" t="s">
        <v>40</v>
      </c>
      <c r="B60" s="26" t="s">
        <v>8</v>
      </c>
      <c r="C60" s="27">
        <v>75659.250126004205</v>
      </c>
      <c r="D60" s="27">
        <v>85420.31187684038</v>
      </c>
      <c r="E60" s="28">
        <v>1428.9459300988017</v>
      </c>
      <c r="F60" s="28">
        <v>1684.5876516900516</v>
      </c>
      <c r="G60" s="28">
        <v>52734.475703151744</v>
      </c>
      <c r="H60" s="28">
        <v>57499.100948277133</v>
      </c>
      <c r="I60" s="28">
        <v>1048.4114161050991</v>
      </c>
      <c r="J60" s="28">
        <v>1256.1111732848517</v>
      </c>
      <c r="K60" s="30">
        <v>0.44732105453299298</v>
      </c>
      <c r="L60" s="30">
        <v>0.46054608275643849</v>
      </c>
      <c r="M60" s="29">
        <v>23589.241281778333</v>
      </c>
      <c r="N60" s="29">
        <v>26480.985703746053</v>
      </c>
    </row>
    <row r="61" spans="1:14" x14ac:dyDescent="0.2">
      <c r="A61" s="26" t="s">
        <v>40</v>
      </c>
      <c r="B61" s="26" t="s">
        <v>7</v>
      </c>
      <c r="C61" s="27">
        <v>10326.68702647831</v>
      </c>
      <c r="D61" s="27">
        <v>8869.6781693232315</v>
      </c>
      <c r="E61" s="28">
        <v>195.03599855027537</v>
      </c>
      <c r="F61" s="28">
        <v>174.92034377081018</v>
      </c>
      <c r="G61" s="28">
        <v>7197.6979045514281</v>
      </c>
      <c r="H61" s="28">
        <v>5970.4595924674913</v>
      </c>
      <c r="I61" s="28">
        <v>143.09706415373466</v>
      </c>
      <c r="J61" s="28">
        <v>130.42918724051546</v>
      </c>
      <c r="K61" s="30">
        <v>0.36471331856782796</v>
      </c>
      <c r="L61" s="30">
        <v>0.14649932881753761</v>
      </c>
      <c r="M61" s="29">
        <v>2625.0962888176527</v>
      </c>
      <c r="N61" s="29">
        <v>874.6683230287166</v>
      </c>
    </row>
    <row r="62" spans="1:14" x14ac:dyDescent="0.2">
      <c r="A62" s="26" t="s">
        <v>40</v>
      </c>
      <c r="B62" s="26" t="s">
        <v>8</v>
      </c>
      <c r="C62" s="27">
        <v>75659.250126004205</v>
      </c>
      <c r="D62" s="27">
        <v>85420.31187684038</v>
      </c>
      <c r="E62" s="28">
        <v>1428.9459300988017</v>
      </c>
      <c r="F62" s="28">
        <v>1684.5876516900516</v>
      </c>
      <c r="G62" s="28">
        <v>52734.475703151744</v>
      </c>
      <c r="H62" s="28">
        <v>57499.100948277133</v>
      </c>
      <c r="I62" s="28">
        <v>1048.4114161050991</v>
      </c>
      <c r="J62" s="28">
        <v>1256.1111732848517</v>
      </c>
      <c r="K62" s="30">
        <v>0.41782188334657011</v>
      </c>
      <c r="L62" s="30">
        <v>0.34759948873402324</v>
      </c>
      <c r="M62" s="29">
        <v>22033.617955584803</v>
      </c>
      <c r="N62" s="29">
        <v>19986.658092287122</v>
      </c>
    </row>
    <row r="63" spans="1:14" x14ac:dyDescent="0.2">
      <c r="A63" s="26" t="s">
        <v>40</v>
      </c>
      <c r="B63" s="26" t="s">
        <v>8</v>
      </c>
      <c r="C63" s="27">
        <v>75659.250126004205</v>
      </c>
      <c r="D63" s="27">
        <v>85420.31187684038</v>
      </c>
      <c r="E63" s="28">
        <v>1428.9459300988017</v>
      </c>
      <c r="F63" s="28">
        <v>1684.5876516900516</v>
      </c>
      <c r="G63" s="28">
        <v>52734.475703151744</v>
      </c>
      <c r="H63" s="28">
        <v>57499.100948277133</v>
      </c>
      <c r="I63" s="28">
        <v>1048.4114161050991</v>
      </c>
      <c r="J63" s="28">
        <v>1256.1111732848517</v>
      </c>
      <c r="K63" s="30">
        <v>0</v>
      </c>
      <c r="L63" s="30">
        <v>0.52768607263047662</v>
      </c>
      <c r="M63" s="29">
        <v>0</v>
      </c>
      <c r="N63" s="29">
        <v>30341.474759179673</v>
      </c>
    </row>
    <row r="64" spans="1:14" x14ac:dyDescent="0.2">
      <c r="A64" s="26" t="s">
        <v>40</v>
      </c>
      <c r="B64" s="26" t="s">
        <v>7</v>
      </c>
      <c r="C64" s="27">
        <v>10326.68702647831</v>
      </c>
      <c r="D64" s="27">
        <v>8869.6781693232315</v>
      </c>
      <c r="E64" s="28">
        <v>195.03599855027537</v>
      </c>
      <c r="F64" s="28">
        <v>174.92034377081018</v>
      </c>
      <c r="G64" s="28">
        <v>7197.6979045514281</v>
      </c>
      <c r="H64" s="28">
        <v>5970.4595924674913</v>
      </c>
      <c r="I64" s="28">
        <v>143.09706415373466</v>
      </c>
      <c r="J64" s="28">
        <v>130.42918724051546</v>
      </c>
      <c r="K64" s="30">
        <v>0.40763892565180809</v>
      </c>
      <c r="L64" s="30">
        <v>0.42074139004317979</v>
      </c>
      <c r="M64" s="29">
        <v>2934.0618409776143</v>
      </c>
      <c r="N64" s="29">
        <v>2512.0194681314092</v>
      </c>
    </row>
    <row r="65" spans="1:14" x14ac:dyDescent="0.2">
      <c r="A65" s="26" t="s">
        <v>40</v>
      </c>
      <c r="B65" s="26" t="s">
        <v>8</v>
      </c>
      <c r="C65" s="27">
        <v>75659.250126004205</v>
      </c>
      <c r="D65" s="27">
        <v>85420.31187684038</v>
      </c>
      <c r="E65" s="28">
        <v>1428.9459300988017</v>
      </c>
      <c r="F65" s="28">
        <v>1684.5876516900516</v>
      </c>
      <c r="G65" s="28">
        <v>52734.475703151744</v>
      </c>
      <c r="H65" s="28">
        <v>57499.100948277133</v>
      </c>
      <c r="I65" s="28">
        <v>1048.4114161050991</v>
      </c>
      <c r="J65" s="28">
        <v>1256.1111732848517</v>
      </c>
      <c r="K65" s="30">
        <v>0.43262832264851347</v>
      </c>
      <c r="L65" s="30">
        <v>0.45994481150751299</v>
      </c>
      <c r="M65" s="29">
        <v>22814.427769203328</v>
      </c>
      <c r="N65" s="29">
        <v>26446.413147506788</v>
      </c>
    </row>
    <row r="66" spans="1:14" x14ac:dyDescent="0.2">
      <c r="A66" s="26" t="s">
        <v>40</v>
      </c>
      <c r="B66" s="26" t="s">
        <v>7</v>
      </c>
      <c r="C66" s="27">
        <v>10326.68702647831</v>
      </c>
      <c r="D66" s="27">
        <v>8869.6781693232315</v>
      </c>
      <c r="E66" s="28">
        <v>195.03599855027537</v>
      </c>
      <c r="F66" s="28">
        <v>174.92034377081018</v>
      </c>
      <c r="G66" s="28">
        <v>7197.6979045514281</v>
      </c>
      <c r="H66" s="28">
        <v>5970.4595924674913</v>
      </c>
      <c r="I66" s="28">
        <v>143.09706415373466</v>
      </c>
      <c r="J66" s="28">
        <v>130.42918724051546</v>
      </c>
      <c r="K66" s="30">
        <v>0</v>
      </c>
      <c r="L66" s="30">
        <v>0.11245927423884958</v>
      </c>
      <c r="M66" s="29">
        <v>0</v>
      </c>
      <c r="N66" s="29">
        <v>671.43355264127172</v>
      </c>
    </row>
    <row r="67" spans="1:14" x14ac:dyDescent="0.2">
      <c r="A67" s="26" t="s">
        <v>40</v>
      </c>
      <c r="B67" s="26" t="s">
        <v>8</v>
      </c>
      <c r="C67" s="27">
        <v>75659.250126004205</v>
      </c>
      <c r="D67" s="27">
        <v>85420.31187684038</v>
      </c>
      <c r="E67" s="28">
        <v>1428.9459300988017</v>
      </c>
      <c r="F67" s="28">
        <v>1684.5876516900516</v>
      </c>
      <c r="G67" s="28">
        <v>52734.475703151744</v>
      </c>
      <c r="H67" s="28">
        <v>57499.100948277133</v>
      </c>
      <c r="I67" s="28">
        <v>1048.4114161050991</v>
      </c>
      <c r="J67" s="28">
        <v>1256.1111732848517</v>
      </c>
      <c r="K67" s="30">
        <v>0.45288748832801462</v>
      </c>
      <c r="L67" s="30">
        <v>0.45104688026470119</v>
      </c>
      <c r="M67" s="29">
        <v>23882.784249495107</v>
      </c>
      <c r="N67" s="29">
        <v>25934.790100745522</v>
      </c>
    </row>
    <row r="68" spans="1:14" x14ac:dyDescent="0.2">
      <c r="A68" s="26" t="s">
        <v>40</v>
      </c>
      <c r="B68" s="26" t="s">
        <v>8</v>
      </c>
      <c r="C68" s="27">
        <v>75659.250126004205</v>
      </c>
      <c r="D68" s="27">
        <v>85420.31187684038</v>
      </c>
      <c r="E68" s="28">
        <v>1428.9459300988017</v>
      </c>
      <c r="F68" s="28">
        <v>1684.5876516900516</v>
      </c>
      <c r="G68" s="28">
        <v>52734.475703151744</v>
      </c>
      <c r="H68" s="28">
        <v>57499.100948277133</v>
      </c>
      <c r="I68" s="28">
        <v>1048.4114161050991</v>
      </c>
      <c r="J68" s="28">
        <v>1256.1111732848517</v>
      </c>
      <c r="K68" s="30">
        <v>0.41595205727765272</v>
      </c>
      <c r="L68" s="30">
        <v>0.4666380636047498</v>
      </c>
      <c r="M68" s="29">
        <v>21935.013658184358</v>
      </c>
      <c r="N68" s="29">
        <v>26831.269125518073</v>
      </c>
    </row>
    <row r="69" spans="1:14" x14ac:dyDescent="0.2">
      <c r="A69" s="26" t="s">
        <v>40</v>
      </c>
      <c r="B69" s="26" t="s">
        <v>7</v>
      </c>
      <c r="C69" s="27">
        <v>10326.68702647831</v>
      </c>
      <c r="D69" s="27">
        <v>8869.6781693232315</v>
      </c>
      <c r="E69" s="28">
        <v>195.03599855027537</v>
      </c>
      <c r="F69" s="28">
        <v>174.92034377081018</v>
      </c>
      <c r="G69" s="28">
        <v>7197.6979045514281</v>
      </c>
      <c r="H69" s="28">
        <v>5970.4595924674913</v>
      </c>
      <c r="I69" s="28">
        <v>143.09706415373466</v>
      </c>
      <c r="J69" s="28">
        <v>130.42918724051546</v>
      </c>
      <c r="K69" s="30">
        <v>0.46548271604047692</v>
      </c>
      <c r="L69" s="30">
        <v>0.47495875099111945</v>
      </c>
      <c r="M69" s="29">
        <v>3350.403969849448</v>
      </c>
      <c r="N69" s="29">
        <v>2835.7220308813075</v>
      </c>
    </row>
    <row r="70" spans="1:14" x14ac:dyDescent="0.2">
      <c r="A70" s="26" t="s">
        <v>40</v>
      </c>
      <c r="B70" s="26" t="s">
        <v>8</v>
      </c>
      <c r="C70" s="27">
        <v>75659.250126004205</v>
      </c>
      <c r="D70" s="27">
        <v>85420.31187684038</v>
      </c>
      <c r="E70" s="28">
        <v>1428.9459300988017</v>
      </c>
      <c r="F70" s="28">
        <v>1684.5876516900516</v>
      </c>
      <c r="G70" s="28">
        <v>52734.475703151744</v>
      </c>
      <c r="H70" s="28">
        <v>57499.100948277133</v>
      </c>
      <c r="I70" s="28">
        <v>1048.4114161050991</v>
      </c>
      <c r="J70" s="28">
        <v>1256.1111732848517</v>
      </c>
      <c r="K70" s="30">
        <v>0.33328794498195863</v>
      </c>
      <c r="L70" s="30">
        <v>0.46553872499599902</v>
      </c>
      <c r="M70" s="29">
        <v>17575.765036804474</v>
      </c>
      <c r="N70" s="29">
        <v>26768.058143877173</v>
      </c>
    </row>
    <row r="71" spans="1:14" x14ac:dyDescent="0.2">
      <c r="A71" s="26" t="s">
        <v>40</v>
      </c>
      <c r="B71" s="26" t="s">
        <v>7</v>
      </c>
      <c r="C71" s="27">
        <v>10326.68702647831</v>
      </c>
      <c r="D71" s="27">
        <v>8869.6781693232315</v>
      </c>
      <c r="E71" s="28">
        <v>195.03599855027537</v>
      </c>
      <c r="F71" s="28">
        <v>174.92034377081018</v>
      </c>
      <c r="G71" s="28">
        <v>7197.6979045514281</v>
      </c>
      <c r="H71" s="28">
        <v>5970.4595924674913</v>
      </c>
      <c r="I71" s="28">
        <v>143.09706415373466</v>
      </c>
      <c r="J71" s="28">
        <v>130.42918724051546</v>
      </c>
      <c r="K71" s="30">
        <v>0.39455057306152841</v>
      </c>
      <c r="L71" s="30">
        <v>0.50991629545819284</v>
      </c>
      <c r="M71" s="29">
        <v>2839.855832964528</v>
      </c>
      <c r="N71" s="29">
        <v>3044.4346375738551</v>
      </c>
    </row>
    <row r="72" spans="1:14" x14ac:dyDescent="0.2">
      <c r="A72" s="26" t="s">
        <v>40</v>
      </c>
      <c r="B72" s="26" t="s">
        <v>8</v>
      </c>
      <c r="C72" s="27">
        <v>75659.250126004205</v>
      </c>
      <c r="D72" s="27">
        <v>85420.31187684038</v>
      </c>
      <c r="E72" s="28">
        <v>1428.9459300988017</v>
      </c>
      <c r="F72" s="28">
        <v>1684.5876516900516</v>
      </c>
      <c r="G72" s="28">
        <v>52734.475703151744</v>
      </c>
      <c r="H72" s="28">
        <v>57499.100948277133</v>
      </c>
      <c r="I72" s="28">
        <v>1048.4114161050991</v>
      </c>
      <c r="J72" s="28">
        <v>1256.1111732848517</v>
      </c>
      <c r="K72" s="30">
        <v>0.43788754205831326</v>
      </c>
      <c r="L72" s="30">
        <v>0.48881266059479556</v>
      </c>
      <c r="M72" s="29">
        <v>23091.769947386958</v>
      </c>
      <c r="N72" s="29">
        <v>28106.288516336077</v>
      </c>
    </row>
    <row r="73" spans="1:14" x14ac:dyDescent="0.2">
      <c r="A73" s="26" t="s">
        <v>49</v>
      </c>
      <c r="B73" s="26" t="s">
        <v>7</v>
      </c>
      <c r="C73" s="27">
        <v>3244.9673929586061</v>
      </c>
      <c r="D73" s="27">
        <v>3552.2351270988925</v>
      </c>
      <c r="E73" s="28">
        <v>62.56914131219785</v>
      </c>
      <c r="F73" s="28">
        <v>95.948077097722035</v>
      </c>
      <c r="G73" s="28">
        <v>2391.8536167302918</v>
      </c>
      <c r="H73" s="28">
        <v>2662.718711956747</v>
      </c>
      <c r="I73" s="28">
        <v>43.317097831521586</v>
      </c>
      <c r="J73" s="28">
        <v>72.42136309721451</v>
      </c>
      <c r="K73" s="30">
        <v>0.44133622721580656</v>
      </c>
      <c r="L73" s="30">
        <v>0.46920826696600137</v>
      </c>
      <c r="M73" s="29">
        <v>1055.6116512602289</v>
      </c>
      <c r="N73" s="29">
        <v>1249.3696322551687</v>
      </c>
    </row>
    <row r="74" spans="1:14" x14ac:dyDescent="0.2">
      <c r="A74" s="26" t="s">
        <v>50</v>
      </c>
      <c r="B74" s="26" t="s">
        <v>7</v>
      </c>
      <c r="C74" s="27">
        <v>2577.3146076188809</v>
      </c>
      <c r="D74" s="27">
        <v>2743.3367572151169</v>
      </c>
      <c r="E74" s="28">
        <v>54.018605944857931</v>
      </c>
      <c r="F74" s="28">
        <v>49.054160758149251</v>
      </c>
      <c r="G74" s="28">
        <v>2145.7597613003286</v>
      </c>
      <c r="H74" s="28">
        <v>2110.5330488714153</v>
      </c>
      <c r="I74" s="28">
        <v>44.513106644735721</v>
      </c>
      <c r="J74" s="28">
        <v>40.692407340205023</v>
      </c>
      <c r="K74" s="30">
        <v>9.4475680054574906E-2</v>
      </c>
      <c r="L74" s="30">
        <v>0.54712644222129025</v>
      </c>
      <c r="M74" s="29">
        <v>202.72211268259088</v>
      </c>
      <c r="N74" s="29">
        <v>1154.72843821947</v>
      </c>
    </row>
    <row r="75" spans="1:14" x14ac:dyDescent="0.2">
      <c r="A75" s="26" t="s">
        <v>50</v>
      </c>
      <c r="B75" s="26" t="s">
        <v>8</v>
      </c>
      <c r="C75" s="27">
        <v>9949.3184422487921</v>
      </c>
      <c r="D75" s="27">
        <v>15562.202352888988</v>
      </c>
      <c r="E75" s="28">
        <v>208.5303481239649</v>
      </c>
      <c r="F75" s="28">
        <v>278.27089545667621</v>
      </c>
      <c r="G75" s="28">
        <v>8283.3687057958414</v>
      </c>
      <c r="H75" s="28">
        <v>11972.479241789719</v>
      </c>
      <c r="I75" s="28">
        <v>171.83586029934389</v>
      </c>
      <c r="J75" s="28">
        <v>230.83694540560512</v>
      </c>
      <c r="K75" s="30">
        <v>0.48289720926370755</v>
      </c>
      <c r="L75" s="30">
        <v>0.46758165888641934</v>
      </c>
      <c r="M75" s="29">
        <v>4000.0156313311409</v>
      </c>
      <c r="N75" s="29">
        <v>5598.1117048592569</v>
      </c>
    </row>
    <row r="76" spans="1:14" x14ac:dyDescent="0.2">
      <c r="A76" s="26" t="s">
        <v>50</v>
      </c>
      <c r="B76" s="26" t="s">
        <v>8</v>
      </c>
      <c r="C76" s="27">
        <v>9949.3184422487921</v>
      </c>
      <c r="D76" s="27">
        <v>15562.202352888988</v>
      </c>
      <c r="E76" s="28">
        <v>208.5303481239649</v>
      </c>
      <c r="F76" s="28">
        <v>278.27089545667621</v>
      </c>
      <c r="G76" s="28">
        <v>8283.3687057958414</v>
      </c>
      <c r="H76" s="28">
        <v>11972.479241789719</v>
      </c>
      <c r="I76" s="28">
        <v>171.83586029934389</v>
      </c>
      <c r="J76" s="28">
        <v>230.83694540560512</v>
      </c>
      <c r="K76" s="30">
        <v>0.57216229443257371</v>
      </c>
      <c r="L76" s="30">
        <v>0.55871229443257375</v>
      </c>
      <c r="M76" s="29">
        <v>4739.4312443391273</v>
      </c>
      <c r="N76" s="29">
        <v>6689.1713472266947</v>
      </c>
    </row>
    <row r="77" spans="1:14" x14ac:dyDescent="0.2">
      <c r="A77" s="26" t="s">
        <v>50</v>
      </c>
      <c r="B77" s="26" t="s">
        <v>7</v>
      </c>
      <c r="C77" s="27">
        <v>2577.3146076188809</v>
      </c>
      <c r="D77" s="27">
        <v>2743.3367572151169</v>
      </c>
      <c r="E77" s="28">
        <v>54.018605944857931</v>
      </c>
      <c r="F77" s="28">
        <v>49.054160758149251</v>
      </c>
      <c r="G77" s="28">
        <v>2145.7597613003286</v>
      </c>
      <c r="H77" s="28">
        <v>2110.5330488714153</v>
      </c>
      <c r="I77" s="28">
        <v>44.513106644735721</v>
      </c>
      <c r="J77" s="28">
        <v>40.692407340205023</v>
      </c>
      <c r="K77" s="30">
        <v>0.47618284949619788</v>
      </c>
      <c r="L77" s="30">
        <v>0.37198594866122864</v>
      </c>
      <c r="M77" s="29">
        <v>1021.7739974702719</v>
      </c>
      <c r="N77" s="29">
        <v>785.08863836530861</v>
      </c>
    </row>
    <row r="78" spans="1:14" x14ac:dyDescent="0.2">
      <c r="A78" s="26" t="s">
        <v>50</v>
      </c>
      <c r="B78" s="26" t="s">
        <v>8</v>
      </c>
      <c r="C78" s="27">
        <v>9949.3184422487921</v>
      </c>
      <c r="D78" s="27">
        <v>15562.202352888988</v>
      </c>
      <c r="E78" s="28">
        <v>208.5303481239649</v>
      </c>
      <c r="F78" s="28">
        <v>278.27089545667621</v>
      </c>
      <c r="G78" s="28">
        <v>8283.3687057958414</v>
      </c>
      <c r="H78" s="28">
        <v>11972.479241789719</v>
      </c>
      <c r="I78" s="28">
        <v>171.83586029934389</v>
      </c>
      <c r="J78" s="28">
        <v>230.83694540560512</v>
      </c>
      <c r="K78" s="30">
        <v>0.37874077049083271</v>
      </c>
      <c r="L78" s="30">
        <v>0.48455002891058896</v>
      </c>
      <c r="M78" s="29">
        <v>3137.2494458927686</v>
      </c>
      <c r="N78" s="29">
        <v>5801.2651627406349</v>
      </c>
    </row>
    <row r="79" spans="1:14" x14ac:dyDescent="0.2">
      <c r="A79" s="26" t="s">
        <v>55</v>
      </c>
      <c r="B79" s="26" t="s">
        <v>7</v>
      </c>
      <c r="C79" s="27">
        <v>19312.9726728471</v>
      </c>
      <c r="D79" s="27">
        <v>20778.153113497516</v>
      </c>
      <c r="E79" s="28">
        <v>360.62837150604605</v>
      </c>
      <c r="F79" s="28">
        <v>385.98506402275564</v>
      </c>
      <c r="G79" s="28">
        <v>13708.660396400635</v>
      </c>
      <c r="H79" s="28">
        <v>14124.054612133454</v>
      </c>
      <c r="I79" s="28">
        <v>254.46637963868511</v>
      </c>
      <c r="J79" s="28">
        <v>273.6750286716528</v>
      </c>
      <c r="K79" s="30">
        <v>0.73131044500635956</v>
      </c>
      <c r="L79" s="30">
        <v>0.75863666325807599</v>
      </c>
      <c r="M79" s="29">
        <v>10025.286534932806</v>
      </c>
      <c r="N79" s="29">
        <v>10715.025662623762</v>
      </c>
    </row>
    <row r="80" spans="1:14" x14ac:dyDescent="0.2">
      <c r="A80" s="26" t="s">
        <v>55</v>
      </c>
      <c r="B80" s="26" t="s">
        <v>8</v>
      </c>
      <c r="C80" s="27">
        <v>2380.578505425</v>
      </c>
      <c r="D80" s="27">
        <v>2446.6995041966807</v>
      </c>
      <c r="E80" s="28">
        <v>44.452201336188963</v>
      </c>
      <c r="F80" s="28">
        <v>45.451078332766912</v>
      </c>
      <c r="G80" s="28">
        <v>1689.7731297328742</v>
      </c>
      <c r="H80" s="28">
        <v>1663.1563560047734</v>
      </c>
      <c r="I80" s="28">
        <v>31.366336191883018</v>
      </c>
      <c r="J80" s="28">
        <v>32.226182630590586</v>
      </c>
      <c r="K80" s="30">
        <v>0.16899999999999998</v>
      </c>
      <c r="L80" s="30">
        <v>0.62775985410048241</v>
      </c>
      <c r="M80" s="29">
        <v>285.57165892485568</v>
      </c>
      <c r="N80" s="29">
        <v>1044.0627913918465</v>
      </c>
    </row>
    <row r="81" spans="1:14" x14ac:dyDescent="0.2">
      <c r="A81" s="26" t="s">
        <v>56</v>
      </c>
      <c r="B81" s="26" t="s">
        <v>7</v>
      </c>
      <c r="C81" s="27">
        <v>3042.822255810253</v>
      </c>
      <c r="D81" s="27">
        <v>3000.5250329994756</v>
      </c>
      <c r="E81" s="28">
        <v>109.53139959852037</v>
      </c>
      <c r="F81" s="28">
        <v>111.95330878076113</v>
      </c>
      <c r="G81" s="28">
        <v>2837.7378129666795</v>
      </c>
      <c r="H81" s="28">
        <v>2711.9695414501043</v>
      </c>
      <c r="I81" s="28">
        <v>102.95773895757105</v>
      </c>
      <c r="J81" s="28">
        <v>106.85506330654431</v>
      </c>
      <c r="K81" s="30">
        <v>0.68238201347137761</v>
      </c>
      <c r="L81" s="30">
        <v>0.68832494721434523</v>
      </c>
      <c r="M81" s="29">
        <v>1936.4212425160663</v>
      </c>
      <c r="N81" s="29">
        <v>1866.7162914655551</v>
      </c>
    </row>
    <row r="82" spans="1:14" x14ac:dyDescent="0.2">
      <c r="A82" s="26" t="s">
        <v>56</v>
      </c>
      <c r="B82" s="26" t="s">
        <v>8</v>
      </c>
      <c r="C82" s="27">
        <v>5274.9493307962339</v>
      </c>
      <c r="D82" s="27">
        <v>4433.3268392617465</v>
      </c>
      <c r="E82" s="28">
        <v>189.88049068923962</v>
      </c>
      <c r="F82" s="28">
        <v>165.41292044004513</v>
      </c>
      <c r="G82" s="28">
        <v>4919.4208268000775</v>
      </c>
      <c r="H82" s="28">
        <v>4006.9811860067289</v>
      </c>
      <c r="I82" s="28">
        <v>178.48458127236717</v>
      </c>
      <c r="J82" s="28">
        <v>157.88017592186463</v>
      </c>
      <c r="K82" s="30">
        <v>0.67349369370718193</v>
      </c>
      <c r="L82" s="30">
        <v>0.71513908427319828</v>
      </c>
      <c r="M82" s="29">
        <v>3313.1989035416232</v>
      </c>
      <c r="N82" s="29">
        <v>2865.548856060786</v>
      </c>
    </row>
    <row r="83" spans="1:14" x14ac:dyDescent="0.2">
      <c r="A83" s="26" t="s">
        <v>87</v>
      </c>
      <c r="B83" s="26" t="s">
        <v>7</v>
      </c>
      <c r="C83" s="27">
        <v>134475.30509993646</v>
      </c>
      <c r="D83" s="27">
        <v>151761.63544791681</v>
      </c>
      <c r="E83" s="28">
        <v>1615.3158502934641</v>
      </c>
      <c r="F83" s="28">
        <v>1965.1443721345695</v>
      </c>
      <c r="G83" s="28">
        <v>100546.57790503911</v>
      </c>
      <c r="H83" s="28">
        <v>102794.24149731114</v>
      </c>
      <c r="I83" s="28">
        <v>1181.2324035460483</v>
      </c>
      <c r="J83" s="28">
        <v>1467.777720347402</v>
      </c>
      <c r="K83" s="30">
        <v>0.57539267907694203</v>
      </c>
      <c r="L83" s="30">
        <v>0.56194267907694206</v>
      </c>
      <c r="M83" s="29">
        <v>57853.764832798923</v>
      </c>
      <c r="N83" s="29">
        <v>57764.471460681198</v>
      </c>
    </row>
    <row r="84" spans="1:14" x14ac:dyDescent="0.2">
      <c r="A84" s="26" t="s">
        <v>87</v>
      </c>
      <c r="B84" s="26" t="s">
        <v>8</v>
      </c>
      <c r="C84" s="27">
        <v>808894.81408588076</v>
      </c>
      <c r="D84" s="27">
        <v>761410.35779363557</v>
      </c>
      <c r="E84" s="28">
        <v>9716.4353963880712</v>
      </c>
      <c r="F84" s="28">
        <v>9859.4172044003953</v>
      </c>
      <c r="G84" s="28">
        <v>604806.99695030146</v>
      </c>
      <c r="H84" s="28">
        <v>515733.76872611605</v>
      </c>
      <c r="I84" s="28">
        <v>7105.3400083273</v>
      </c>
      <c r="J84" s="28">
        <v>7364.0558492451519</v>
      </c>
      <c r="K84" s="30">
        <v>0.22729280159680557</v>
      </c>
      <c r="L84" s="30">
        <v>0.40407412397668785</v>
      </c>
      <c r="M84" s="29">
        <v>137468.27676218466</v>
      </c>
      <c r="N84" s="29">
        <v>208394.67080320106</v>
      </c>
    </row>
    <row r="85" spans="1:14" x14ac:dyDescent="0.2">
      <c r="A85" s="26" t="s">
        <v>98</v>
      </c>
      <c r="B85" s="26" t="s">
        <v>7</v>
      </c>
      <c r="C85" s="27">
        <v>72573.837409867643</v>
      </c>
      <c r="D85" s="27">
        <v>71872.365335246082</v>
      </c>
      <c r="E85" s="28">
        <v>253.38330970072636</v>
      </c>
      <c r="F85" s="28">
        <v>225.06897640727391</v>
      </c>
      <c r="G85" s="28">
        <v>43834.477404188103</v>
      </c>
      <c r="H85" s="28">
        <v>40260.89599420692</v>
      </c>
      <c r="I85" s="28">
        <v>159.3037310237055</v>
      </c>
      <c r="J85" s="28">
        <v>132.72856047330799</v>
      </c>
      <c r="K85" s="30">
        <v>2.4621864330306591E-2</v>
      </c>
      <c r="L85" s="30">
        <v>5.7772741545712811E-2</v>
      </c>
      <c r="M85" s="29">
        <v>1079.2865556358092</v>
      </c>
      <c r="N85" s="29">
        <v>2325.9823386721405</v>
      </c>
    </row>
    <row r="86" spans="1:14" x14ac:dyDescent="0.2">
      <c r="A86" s="26" t="s">
        <v>98</v>
      </c>
      <c r="B86" s="26" t="s">
        <v>8</v>
      </c>
      <c r="C86" s="27">
        <v>23818.346974256325</v>
      </c>
      <c r="D86" s="27">
        <v>24174.735979422781</v>
      </c>
      <c r="E86" s="28">
        <v>83.159052949799857</v>
      </c>
      <c r="F86" s="28">
        <v>75.703409181338486</v>
      </c>
      <c r="G86" s="28">
        <v>14386.242060643644</v>
      </c>
      <c r="H86" s="28">
        <v>13542.013351237933</v>
      </c>
      <c r="I86" s="28">
        <v>52.282636212100215</v>
      </c>
      <c r="J86" s="28">
        <v>44.64411170279854</v>
      </c>
      <c r="K86" s="30">
        <v>2.4829511273739377E-2</v>
      </c>
      <c r="L86" s="30">
        <v>4.7106574330092341E-2</v>
      </c>
      <c r="M86" s="29">
        <v>357.20335943149496</v>
      </c>
      <c r="N86" s="29">
        <v>637.91785850919257</v>
      </c>
    </row>
    <row r="87" spans="1:14" x14ac:dyDescent="0.2">
      <c r="A87" s="26" t="s">
        <v>99</v>
      </c>
      <c r="B87" s="26" t="s">
        <v>8</v>
      </c>
      <c r="C87" s="27">
        <v>43072.195567871124</v>
      </c>
      <c r="D87" s="27">
        <v>60819.117793129233</v>
      </c>
      <c r="E87" s="28">
        <v>272.0715454888828</v>
      </c>
      <c r="F87" s="28">
        <v>429.28037144781774</v>
      </c>
      <c r="G87" s="28">
        <v>27298.789907466187</v>
      </c>
      <c r="H87" s="28">
        <v>37998.52192394701</v>
      </c>
      <c r="I87" s="28">
        <v>194.74975168460537</v>
      </c>
      <c r="J87" s="28">
        <v>298.22338358052929</v>
      </c>
      <c r="K87" s="30">
        <v>0.44906997501046109</v>
      </c>
      <c r="L87" s="30">
        <v>0.46272065112531779</v>
      </c>
      <c r="M87" s="29">
        <v>12259.066901561668</v>
      </c>
      <c r="N87" s="29">
        <v>17582.700806448425</v>
      </c>
    </row>
    <row r="88" spans="1:14" x14ac:dyDescent="0.2">
      <c r="A88" s="26" t="s">
        <v>100</v>
      </c>
      <c r="B88" s="26" t="s">
        <v>7</v>
      </c>
      <c r="C88" s="27">
        <v>29110.597787065708</v>
      </c>
      <c r="D88" s="27">
        <v>36569.788571345998</v>
      </c>
      <c r="E88" s="28">
        <v>359.28747175689733</v>
      </c>
      <c r="F88" s="28">
        <v>471.41591722005762</v>
      </c>
      <c r="G88" s="28">
        <v>27152.211564578665</v>
      </c>
      <c r="H88" s="28">
        <v>26638.397338475141</v>
      </c>
      <c r="I88" s="28">
        <v>289.48046402569992</v>
      </c>
      <c r="J88" s="28">
        <v>378.31907336672981</v>
      </c>
      <c r="K88" s="30">
        <v>-3.3961191629166434</v>
      </c>
      <c r="L88" s="30">
        <v>0.4662441519687367</v>
      </c>
      <c r="M88" s="29">
        <v>-92212.146010032506</v>
      </c>
      <c r="N88" s="29">
        <v>12419.996976883594</v>
      </c>
    </row>
    <row r="89" spans="1:14" x14ac:dyDescent="0.2">
      <c r="A89" s="26" t="s">
        <v>100</v>
      </c>
      <c r="B89" s="26" t="s">
        <v>8</v>
      </c>
      <c r="C89" s="27">
        <v>94138.17795688691</v>
      </c>
      <c r="D89" s="27">
        <v>108490.28700827518</v>
      </c>
      <c r="E89" s="28">
        <v>1161.8678599914813</v>
      </c>
      <c r="F89" s="28">
        <v>1398.532782318214</v>
      </c>
      <c r="G89" s="28">
        <v>87805.126603241617</v>
      </c>
      <c r="H89" s="28">
        <v>79027.182972451934</v>
      </c>
      <c r="I89" s="28">
        <v>936.12517464693417</v>
      </c>
      <c r="J89" s="28">
        <v>1122.345697191723</v>
      </c>
      <c r="K89" s="30">
        <v>-3.3961191629166434</v>
      </c>
      <c r="L89" s="30">
        <v>0.4662441519687367</v>
      </c>
      <c r="M89" s="29">
        <v>-298196.6730595908</v>
      </c>
      <c r="N89" s="29">
        <v>36845.961907469042</v>
      </c>
    </row>
    <row r="90" spans="1:14" x14ac:dyDescent="0.2">
      <c r="A90" s="26" t="s">
        <v>101</v>
      </c>
      <c r="B90" s="26" t="s">
        <v>7</v>
      </c>
      <c r="C90" s="27">
        <v>21062.682537005283</v>
      </c>
      <c r="D90" s="27">
        <v>21918.239231609852</v>
      </c>
      <c r="E90" s="28">
        <v>149.58397418140345</v>
      </c>
      <c r="F90" s="28">
        <v>157.77324081870847</v>
      </c>
      <c r="G90" s="28">
        <v>12911.002391152349</v>
      </c>
      <c r="H90" s="28">
        <v>12925.98338920788</v>
      </c>
      <c r="I90" s="28">
        <v>98.075538496969585</v>
      </c>
      <c r="J90" s="28">
        <v>102.61088823665689</v>
      </c>
      <c r="K90" s="30">
        <v>0.44504938588217818</v>
      </c>
      <c r="L90" s="30">
        <v>0.47075428984399909</v>
      </c>
      <c r="M90" s="29">
        <v>5746.033685305687</v>
      </c>
      <c r="N90" s="29">
        <v>6084.9621309218846</v>
      </c>
    </row>
    <row r="91" spans="1:14" x14ac:dyDescent="0.2">
      <c r="A91" s="26" t="s">
        <v>101</v>
      </c>
      <c r="B91" s="26" t="s">
        <v>8</v>
      </c>
      <c r="C91" s="27">
        <v>5527154.186068208</v>
      </c>
      <c r="D91" s="27">
        <v>6244540.9209083468</v>
      </c>
      <c r="E91" s="28">
        <v>39253.010038626089</v>
      </c>
      <c r="F91" s="28">
        <v>44949.845108720881</v>
      </c>
      <c r="G91" s="28">
        <v>3388034.7760651647</v>
      </c>
      <c r="H91" s="28">
        <v>3682633.0511295223</v>
      </c>
      <c r="I91" s="28">
        <v>25736.447492005569</v>
      </c>
      <c r="J91" s="28">
        <v>29234.003870186545</v>
      </c>
      <c r="K91" s="30">
        <v>0.44504938588217818</v>
      </c>
      <c r="L91" s="30">
        <v>0.47075428984399909</v>
      </c>
      <c r="M91" s="29">
        <v>1507842.7964352646</v>
      </c>
      <c r="N91" s="29">
        <v>1733615.3067405177</v>
      </c>
    </row>
    <row r="92" spans="1:14" x14ac:dyDescent="0.2">
      <c r="A92" s="26" t="s">
        <v>101</v>
      </c>
      <c r="B92" s="26" t="s">
        <v>7</v>
      </c>
      <c r="C92" s="27">
        <v>21062.682537005283</v>
      </c>
      <c r="D92" s="27">
        <v>21918.239231609852</v>
      </c>
      <c r="E92" s="28">
        <v>149.58397418140345</v>
      </c>
      <c r="F92" s="28">
        <v>157.77324081870847</v>
      </c>
      <c r="G92" s="28">
        <v>12911.002391152349</v>
      </c>
      <c r="H92" s="28">
        <v>12925.98338920788</v>
      </c>
      <c r="I92" s="28">
        <v>98.075538496969585</v>
      </c>
      <c r="J92" s="28">
        <v>102.61088823665689</v>
      </c>
      <c r="K92" s="30">
        <v>0.44504938588217818</v>
      </c>
      <c r="L92" s="30">
        <v>0.47075428984399909</v>
      </c>
      <c r="M92" s="29">
        <v>5746.033685305687</v>
      </c>
      <c r="N92" s="29">
        <v>6084.9621309218846</v>
      </c>
    </row>
    <row r="93" spans="1:14" x14ac:dyDescent="0.2">
      <c r="A93" s="26" t="s">
        <v>101</v>
      </c>
      <c r="B93" s="26" t="s">
        <v>8</v>
      </c>
      <c r="C93" s="27">
        <v>5527154.186068208</v>
      </c>
      <c r="D93" s="27">
        <v>6244540.9209083468</v>
      </c>
      <c r="E93" s="28">
        <v>39253.010038626089</v>
      </c>
      <c r="F93" s="28">
        <v>44949.845108720881</v>
      </c>
      <c r="G93" s="28">
        <v>3388034.7760651647</v>
      </c>
      <c r="H93" s="28">
        <v>3682633.0511295223</v>
      </c>
      <c r="I93" s="28">
        <v>25736.447492005569</v>
      </c>
      <c r="J93" s="28">
        <v>29234.003870186545</v>
      </c>
      <c r="K93" s="30">
        <v>0.44504938588217818</v>
      </c>
      <c r="L93" s="30">
        <v>0.47075428984399909</v>
      </c>
      <c r="M93" s="29">
        <v>1507842.7964352646</v>
      </c>
      <c r="N93" s="29">
        <v>1733615.3067405177</v>
      </c>
    </row>
    <row r="94" spans="1:14" x14ac:dyDescent="0.2">
      <c r="A94" s="26" t="s">
        <v>101</v>
      </c>
      <c r="B94" s="26" t="s">
        <v>7</v>
      </c>
      <c r="C94" s="27">
        <v>21062.682537005283</v>
      </c>
      <c r="D94" s="27">
        <v>21918.239231609852</v>
      </c>
      <c r="E94" s="28">
        <v>149.58397418140345</v>
      </c>
      <c r="F94" s="28">
        <v>157.77324081870847</v>
      </c>
      <c r="G94" s="28">
        <v>12911.002391152349</v>
      </c>
      <c r="H94" s="28">
        <v>12925.98338920788</v>
      </c>
      <c r="I94" s="28">
        <v>98.075538496969585</v>
      </c>
      <c r="J94" s="28">
        <v>102.61088823665689</v>
      </c>
      <c r="K94" s="30">
        <v>0.44504938588217818</v>
      </c>
      <c r="L94" s="30">
        <v>0.47075428984399909</v>
      </c>
      <c r="M94" s="29">
        <v>5746.033685305687</v>
      </c>
      <c r="N94" s="29">
        <v>6084.9621309218846</v>
      </c>
    </row>
    <row r="95" spans="1:14" x14ac:dyDescent="0.2">
      <c r="A95" s="26" t="s">
        <v>101</v>
      </c>
      <c r="B95" s="26" t="s">
        <v>8</v>
      </c>
      <c r="C95" s="27">
        <v>5527154.186068208</v>
      </c>
      <c r="D95" s="27">
        <v>6244540.9209083468</v>
      </c>
      <c r="E95" s="28">
        <v>39253.010038626089</v>
      </c>
      <c r="F95" s="28">
        <v>44949.845108720881</v>
      </c>
      <c r="G95" s="28">
        <v>3388034.7760651647</v>
      </c>
      <c r="H95" s="28">
        <v>3682633.0511295223</v>
      </c>
      <c r="I95" s="28">
        <v>25736.447492005569</v>
      </c>
      <c r="J95" s="28">
        <v>29234.003870186545</v>
      </c>
      <c r="K95" s="30">
        <v>0.44504938588217818</v>
      </c>
      <c r="L95" s="30">
        <v>0.47075428984399909</v>
      </c>
      <c r="M95" s="29">
        <v>1507842.7964352646</v>
      </c>
      <c r="N95" s="29">
        <v>1733615.3067405177</v>
      </c>
    </row>
    <row r="96" spans="1:14" x14ac:dyDescent="0.2">
      <c r="A96" s="26" t="s">
        <v>101</v>
      </c>
      <c r="B96" s="26" t="s">
        <v>7</v>
      </c>
      <c r="C96" s="27">
        <v>21062.682537005283</v>
      </c>
      <c r="D96" s="27">
        <v>21918.239231609852</v>
      </c>
      <c r="E96" s="28">
        <v>149.58397418140345</v>
      </c>
      <c r="F96" s="28">
        <v>157.77324081870847</v>
      </c>
      <c r="G96" s="28">
        <v>12911.002391152349</v>
      </c>
      <c r="H96" s="28">
        <v>12925.98338920788</v>
      </c>
      <c r="I96" s="28">
        <v>98.075538496969585</v>
      </c>
      <c r="J96" s="28">
        <v>102.61088823665689</v>
      </c>
      <c r="K96" s="30">
        <v>0.44504938588217818</v>
      </c>
      <c r="L96" s="30">
        <v>0.47075428984399909</v>
      </c>
      <c r="M96" s="29">
        <v>5746.033685305687</v>
      </c>
      <c r="N96" s="29">
        <v>6084.9621309218846</v>
      </c>
    </row>
    <row r="97" spans="1:14" x14ac:dyDescent="0.2">
      <c r="A97" s="26" t="s">
        <v>101</v>
      </c>
      <c r="B97" s="26" t="s">
        <v>8</v>
      </c>
      <c r="C97" s="27">
        <v>5527154.186068208</v>
      </c>
      <c r="D97" s="27">
        <v>6244540.9209083468</v>
      </c>
      <c r="E97" s="28">
        <v>39253.010038626089</v>
      </c>
      <c r="F97" s="28">
        <v>44949.845108720881</v>
      </c>
      <c r="G97" s="28">
        <v>3388034.7760651647</v>
      </c>
      <c r="H97" s="28">
        <v>3682633.0511295223</v>
      </c>
      <c r="I97" s="28">
        <v>25736.447492005569</v>
      </c>
      <c r="J97" s="28">
        <v>29234.003870186545</v>
      </c>
      <c r="K97" s="30">
        <v>0.44504938588217818</v>
      </c>
      <c r="L97" s="30">
        <v>0.47075428984399909</v>
      </c>
      <c r="M97" s="29">
        <v>1507842.7964352646</v>
      </c>
      <c r="N97" s="29">
        <v>1733615.3067405177</v>
      </c>
    </row>
    <row r="98" spans="1:14" x14ac:dyDescent="0.2">
      <c r="A98" s="26" t="s">
        <v>101</v>
      </c>
      <c r="B98" s="26" t="s">
        <v>8</v>
      </c>
      <c r="C98" s="27">
        <v>5527154.186068208</v>
      </c>
      <c r="D98" s="27">
        <v>6244540.9209083468</v>
      </c>
      <c r="E98" s="28">
        <v>39253.010038626089</v>
      </c>
      <c r="F98" s="28">
        <v>44949.845108720881</v>
      </c>
      <c r="G98" s="28">
        <v>3388034.7760651647</v>
      </c>
      <c r="H98" s="28">
        <v>3682633.0511295223</v>
      </c>
      <c r="I98" s="28">
        <v>25736.447492005569</v>
      </c>
      <c r="J98" s="28">
        <v>29234.003870186545</v>
      </c>
      <c r="K98" s="30">
        <v>0.44504938588217818</v>
      </c>
      <c r="L98" s="30">
        <v>0.47075428984399909</v>
      </c>
      <c r="M98" s="29">
        <v>1507842.7964352646</v>
      </c>
      <c r="N98" s="29">
        <v>1733615.3067405177</v>
      </c>
    </row>
    <row r="99" spans="1:14" x14ac:dyDescent="0.2">
      <c r="A99" s="26" t="s">
        <v>101</v>
      </c>
      <c r="B99" s="26" t="s">
        <v>8</v>
      </c>
      <c r="C99" s="27">
        <v>5527154.186068208</v>
      </c>
      <c r="D99" s="27">
        <v>6244540.9209083468</v>
      </c>
      <c r="E99" s="28">
        <v>39253.010038626089</v>
      </c>
      <c r="F99" s="28">
        <v>44949.845108720881</v>
      </c>
      <c r="G99" s="28">
        <v>3388034.7760651647</v>
      </c>
      <c r="H99" s="28">
        <v>3682633.0511295223</v>
      </c>
      <c r="I99" s="28">
        <v>25736.447492005569</v>
      </c>
      <c r="J99" s="28">
        <v>29234.003870186545</v>
      </c>
      <c r="K99" s="30">
        <v>0.44504938588217818</v>
      </c>
      <c r="L99" s="30">
        <v>0.47075428984399909</v>
      </c>
      <c r="M99" s="29">
        <v>1507842.7964352646</v>
      </c>
      <c r="N99" s="29">
        <v>1733615.3067405177</v>
      </c>
    </row>
    <row r="100" spans="1:14" x14ac:dyDescent="0.2">
      <c r="A100" s="26" t="s">
        <v>101</v>
      </c>
      <c r="B100" s="26" t="s">
        <v>8</v>
      </c>
      <c r="C100" s="27">
        <v>5527154.186068208</v>
      </c>
      <c r="D100" s="27">
        <v>6244540.9209083468</v>
      </c>
      <c r="E100" s="28">
        <v>39253.010038626089</v>
      </c>
      <c r="F100" s="28">
        <v>44949.845108720881</v>
      </c>
      <c r="G100" s="28">
        <v>3388034.7760651647</v>
      </c>
      <c r="H100" s="28">
        <v>3682633.0511295223</v>
      </c>
      <c r="I100" s="28">
        <v>25736.447492005569</v>
      </c>
      <c r="J100" s="28">
        <v>29234.003870186545</v>
      </c>
      <c r="K100" s="30">
        <v>0.44504938588217818</v>
      </c>
      <c r="L100" s="30">
        <v>0.47075428984399909</v>
      </c>
      <c r="M100" s="29">
        <v>1507842.7964352646</v>
      </c>
      <c r="N100" s="29">
        <v>1733615.3067405177</v>
      </c>
    </row>
    <row r="101" spans="1:14" x14ac:dyDescent="0.2">
      <c r="A101" s="26" t="s">
        <v>101</v>
      </c>
      <c r="B101" s="26" t="s">
        <v>7</v>
      </c>
      <c r="C101" s="27">
        <v>21062.682537005283</v>
      </c>
      <c r="D101" s="27">
        <v>21918.239231609852</v>
      </c>
      <c r="E101" s="28">
        <v>149.58397418140345</v>
      </c>
      <c r="F101" s="28">
        <v>157.77324081870847</v>
      </c>
      <c r="G101" s="28">
        <v>12911.002391152349</v>
      </c>
      <c r="H101" s="28">
        <v>12925.98338920788</v>
      </c>
      <c r="I101" s="28">
        <v>98.075538496969585</v>
      </c>
      <c r="J101" s="28">
        <v>102.61088823665689</v>
      </c>
      <c r="K101" s="30">
        <v>0.44504938588217818</v>
      </c>
      <c r="L101" s="30">
        <v>0.47075428984399909</v>
      </c>
      <c r="M101" s="29">
        <v>5746.033685305687</v>
      </c>
      <c r="N101" s="29">
        <v>6084.9621309218846</v>
      </c>
    </row>
    <row r="102" spans="1:14" x14ac:dyDescent="0.2">
      <c r="A102" s="26" t="s">
        <v>101</v>
      </c>
      <c r="B102" s="26" t="s">
        <v>8</v>
      </c>
      <c r="C102" s="27">
        <v>5527154.186068208</v>
      </c>
      <c r="D102" s="27">
        <v>6244540.9209083468</v>
      </c>
      <c r="E102" s="28">
        <v>39253.010038626089</v>
      </c>
      <c r="F102" s="28">
        <v>44949.845108720881</v>
      </c>
      <c r="G102" s="28">
        <v>3388034.7760651647</v>
      </c>
      <c r="H102" s="28">
        <v>3682633.0511295223</v>
      </c>
      <c r="I102" s="28">
        <v>25736.447492005569</v>
      </c>
      <c r="J102" s="28">
        <v>29234.003870186545</v>
      </c>
      <c r="K102" s="30">
        <v>0.44504938588217818</v>
      </c>
      <c r="L102" s="30">
        <v>0.47075428984399909</v>
      </c>
      <c r="M102" s="29">
        <v>1507842.7964352646</v>
      </c>
      <c r="N102" s="29">
        <v>1733615.3067405177</v>
      </c>
    </row>
    <row r="103" spans="1:14" x14ac:dyDescent="0.2">
      <c r="A103" s="26" t="s">
        <v>110</v>
      </c>
      <c r="B103" s="26" t="s">
        <v>7</v>
      </c>
      <c r="C103" s="27">
        <v>14108.942991750941</v>
      </c>
      <c r="D103" s="27">
        <v>23002.155584189422</v>
      </c>
      <c r="E103" s="28">
        <v>90.77998823356937</v>
      </c>
      <c r="F103" s="28">
        <v>116.28451733978726</v>
      </c>
      <c r="G103" s="28">
        <v>9043.8723921205219</v>
      </c>
      <c r="H103" s="28">
        <v>14494.564280969003</v>
      </c>
      <c r="I103" s="28">
        <v>61.922773430845325</v>
      </c>
      <c r="J103" s="28">
        <v>77.623952981160073</v>
      </c>
      <c r="K103" s="30">
        <v>0.4764317270947136</v>
      </c>
      <c r="L103" s="30">
        <v>0.487355235761539</v>
      </c>
      <c r="M103" s="29">
        <v>4308.7877434021793</v>
      </c>
      <c r="N103" s="29">
        <v>7064.0017924124304</v>
      </c>
    </row>
    <row r="104" spans="1:14" x14ac:dyDescent="0.2">
      <c r="A104" s="26" t="s">
        <v>110</v>
      </c>
      <c r="B104" s="26" t="s">
        <v>8</v>
      </c>
      <c r="C104" s="27">
        <v>47373.607130710108</v>
      </c>
      <c r="D104" s="27">
        <v>59981.733593579411</v>
      </c>
      <c r="E104" s="28">
        <v>304.81202599103381</v>
      </c>
      <c r="F104" s="28">
        <v>303.23014356651549</v>
      </c>
      <c r="G104" s="28">
        <v>30366.61625857366</v>
      </c>
      <c r="H104" s="28">
        <v>37796.852998146169</v>
      </c>
      <c r="I104" s="28">
        <v>207.91813693428131</v>
      </c>
      <c r="J104" s="28">
        <v>202.41664965507849</v>
      </c>
      <c r="K104" s="30">
        <v>0.4764317270947136</v>
      </c>
      <c r="L104" s="30">
        <v>0.487355235761539</v>
      </c>
      <c r="M104" s="29">
        <v>14467.619430094659</v>
      </c>
      <c r="N104" s="29">
        <v>18420.494203955757</v>
      </c>
    </row>
    <row r="105" spans="1:14" x14ac:dyDescent="0.2">
      <c r="A105" s="26" t="s">
        <v>111</v>
      </c>
      <c r="B105" s="26" t="s">
        <v>7</v>
      </c>
      <c r="C105" s="27">
        <v>13499.900231121241</v>
      </c>
      <c r="D105" s="27">
        <v>32926.331858421887</v>
      </c>
      <c r="E105" s="28">
        <v>44.097775686416504</v>
      </c>
      <c r="F105" s="28">
        <v>194.49171183635281</v>
      </c>
      <c r="G105" s="28">
        <v>11069.101098825506</v>
      </c>
      <c r="H105" s="28">
        <v>24146.497995972961</v>
      </c>
      <c r="I105" s="28">
        <v>35.28480616820206</v>
      </c>
      <c r="J105" s="28">
        <v>153.96151485137048</v>
      </c>
      <c r="K105" s="30">
        <v>4.9997975665834131E-2</v>
      </c>
      <c r="L105" s="30">
        <v>7.2567228215155488E-2</v>
      </c>
      <c r="M105" s="29">
        <v>553.43264738173548</v>
      </c>
      <c r="N105" s="29">
        <v>1752.2444306705645</v>
      </c>
    </row>
    <row r="106" spans="1:14" x14ac:dyDescent="0.2">
      <c r="A106" s="26" t="s">
        <v>111</v>
      </c>
      <c r="B106" s="26" t="s">
        <v>8</v>
      </c>
      <c r="C106" s="27">
        <v>78423.184409217385</v>
      </c>
      <c r="D106" s="27">
        <v>186717.82546776943</v>
      </c>
      <c r="E106" s="28">
        <v>256.17137426836484</v>
      </c>
      <c r="F106" s="28">
        <v>1102.9187721771434</v>
      </c>
      <c r="G106" s="28">
        <v>64302.264598689195</v>
      </c>
      <c r="H106" s="28">
        <v>136929.36151698051</v>
      </c>
      <c r="I106" s="28">
        <v>204.97535638028745</v>
      </c>
      <c r="J106" s="28">
        <v>873.08113707839561</v>
      </c>
      <c r="K106" s="30">
        <v>5.5640464464120534E-2</v>
      </c>
      <c r="L106" s="30">
        <v>5.5885304028158236E-2</v>
      </c>
      <c r="M106" s="29">
        <v>3577.8078683658418</v>
      </c>
      <c r="N106" s="29">
        <v>7652.3389987580467</v>
      </c>
    </row>
    <row r="107" spans="1:14" x14ac:dyDescent="0.2">
      <c r="A107" s="26" t="s">
        <v>111</v>
      </c>
      <c r="B107" s="26" t="s">
        <v>7</v>
      </c>
      <c r="C107" s="27">
        <v>13499.900231121241</v>
      </c>
      <c r="D107" s="27">
        <v>32926.331858421887</v>
      </c>
      <c r="E107" s="28">
        <v>44.097775686416504</v>
      </c>
      <c r="F107" s="28">
        <v>194.49171183635281</v>
      </c>
      <c r="G107" s="28">
        <v>11069.101098825506</v>
      </c>
      <c r="H107" s="28">
        <v>24146.497995972961</v>
      </c>
      <c r="I107" s="28">
        <v>35.28480616820206</v>
      </c>
      <c r="J107" s="28">
        <v>153.96151485137048</v>
      </c>
      <c r="K107" s="30">
        <v>6.2001348180855106E-2</v>
      </c>
      <c r="L107" s="30">
        <v>6.1208890835075511E-2</v>
      </c>
      <c r="M107" s="29">
        <v>686.29919127736605</v>
      </c>
      <c r="N107" s="29">
        <v>1477.9803598848785</v>
      </c>
    </row>
    <row r="108" spans="1:14" x14ac:dyDescent="0.2">
      <c r="A108" s="26" t="s">
        <v>111</v>
      </c>
      <c r="B108" s="26" t="s">
        <v>8</v>
      </c>
      <c r="C108" s="27">
        <v>78423.184409217385</v>
      </c>
      <c r="D108" s="27">
        <v>186717.82546776943</v>
      </c>
      <c r="E108" s="28">
        <v>256.17137426836484</v>
      </c>
      <c r="F108" s="28">
        <v>1102.9187721771434</v>
      </c>
      <c r="G108" s="28">
        <v>64302.264598689195</v>
      </c>
      <c r="H108" s="28">
        <v>136929.36151698051</v>
      </c>
      <c r="I108" s="28">
        <v>204.97535638028745</v>
      </c>
      <c r="J108" s="28">
        <v>873.08113707839561</v>
      </c>
      <c r="K108" s="30">
        <v>0.47181670714615487</v>
      </c>
      <c r="L108" s="30">
        <v>-1.0118733713180736</v>
      </c>
      <c r="M108" s="29">
        <v>30338.882744994302</v>
      </c>
      <c r="N108" s="29">
        <v>-138555.17467061838</v>
      </c>
    </row>
    <row r="109" spans="1:14" x14ac:dyDescent="0.2">
      <c r="A109" s="26" t="s">
        <v>111</v>
      </c>
      <c r="B109" s="26" t="s">
        <v>7</v>
      </c>
      <c r="C109" s="27">
        <v>13499.900231121241</v>
      </c>
      <c r="D109" s="27">
        <v>32926.331858421887</v>
      </c>
      <c r="E109" s="28">
        <v>44.097775686416504</v>
      </c>
      <c r="F109" s="28">
        <v>194.49171183635281</v>
      </c>
      <c r="G109" s="28">
        <v>11069.101098825506</v>
      </c>
      <c r="H109" s="28">
        <v>24146.497995972961</v>
      </c>
      <c r="I109" s="28">
        <v>35.28480616820206</v>
      </c>
      <c r="J109" s="28">
        <v>153.96151485137048</v>
      </c>
      <c r="K109" s="30">
        <v>0.4851563535061591</v>
      </c>
      <c r="L109" s="30">
        <v>0.47601640188466915</v>
      </c>
      <c r="M109" s="29">
        <v>5370.2447256972009</v>
      </c>
      <c r="N109" s="29">
        <v>11494.129094158423</v>
      </c>
    </row>
    <row r="110" spans="1:14" x14ac:dyDescent="0.2">
      <c r="A110" s="26" t="s">
        <v>111</v>
      </c>
      <c r="B110" s="26" t="s">
        <v>8</v>
      </c>
      <c r="C110" s="27">
        <v>78423.184409217385</v>
      </c>
      <c r="D110" s="27">
        <v>186717.82546776943</v>
      </c>
      <c r="E110" s="28">
        <v>256.17137426836484</v>
      </c>
      <c r="F110" s="28">
        <v>1102.9187721771434</v>
      </c>
      <c r="G110" s="28">
        <v>64302.264598689195</v>
      </c>
      <c r="H110" s="28">
        <v>136929.36151698051</v>
      </c>
      <c r="I110" s="28">
        <v>204.97535638028745</v>
      </c>
      <c r="J110" s="28">
        <v>873.08113707839561</v>
      </c>
      <c r="K110" s="30">
        <v>0.44410493588759292</v>
      </c>
      <c r="L110" s="30">
        <v>0.45628333126007231</v>
      </c>
      <c r="M110" s="29">
        <v>28556.953097027901</v>
      </c>
      <c r="N110" s="29">
        <v>62478.585220282614</v>
      </c>
    </row>
    <row r="111" spans="1:14" x14ac:dyDescent="0.2">
      <c r="A111" s="26" t="s">
        <v>111</v>
      </c>
      <c r="B111" s="26" t="s">
        <v>7</v>
      </c>
      <c r="C111" s="27">
        <v>13499.900231121241</v>
      </c>
      <c r="D111" s="27">
        <v>32926.331858421887</v>
      </c>
      <c r="E111" s="28">
        <v>44.097775686416504</v>
      </c>
      <c r="F111" s="28">
        <v>194.49171183635281</v>
      </c>
      <c r="G111" s="28">
        <v>11069.101098825506</v>
      </c>
      <c r="H111" s="28">
        <v>24146.497995972961</v>
      </c>
      <c r="I111" s="28">
        <v>35.28480616820206</v>
      </c>
      <c r="J111" s="28">
        <v>153.96151485137048</v>
      </c>
      <c r="K111" s="30">
        <v>0.54114038053900693</v>
      </c>
      <c r="L111" s="30">
        <v>0.45796941804862429</v>
      </c>
      <c r="M111" s="29">
        <v>5989.9375808431741</v>
      </c>
      <c r="N111" s="29">
        <v>11058.35763512801</v>
      </c>
    </row>
    <row r="112" spans="1:14" x14ac:dyDescent="0.2">
      <c r="A112" s="26" t="s">
        <v>111</v>
      </c>
      <c r="B112" s="26" t="s">
        <v>8</v>
      </c>
      <c r="C112" s="27">
        <v>78423.184409217385</v>
      </c>
      <c r="D112" s="27">
        <v>186717.82546776943</v>
      </c>
      <c r="E112" s="28">
        <v>256.17137426836484</v>
      </c>
      <c r="F112" s="28">
        <v>1102.9187721771434</v>
      </c>
      <c r="G112" s="28">
        <v>64302.264598689195</v>
      </c>
      <c r="H112" s="28">
        <v>136929.36151698051</v>
      </c>
      <c r="I112" s="28">
        <v>204.97535638028745</v>
      </c>
      <c r="J112" s="28">
        <v>873.08113707839561</v>
      </c>
      <c r="K112" s="30">
        <v>6.8134008896333725E-2</v>
      </c>
      <c r="L112" s="30">
        <v>0.48017181477933024</v>
      </c>
      <c r="M112" s="29">
        <v>4381.1710682214944</v>
      </c>
      <c r="N112" s="29">
        <v>65749.620016183515</v>
      </c>
    </row>
    <row r="113" spans="1:14" x14ac:dyDescent="0.2">
      <c r="A113" s="26" t="s">
        <v>111</v>
      </c>
      <c r="B113" s="26" t="s">
        <v>7</v>
      </c>
      <c r="C113" s="27">
        <v>13499.900231121241</v>
      </c>
      <c r="D113" s="27">
        <v>32926.331858421887</v>
      </c>
      <c r="E113" s="28">
        <v>44.097775686416504</v>
      </c>
      <c r="F113" s="28">
        <v>194.49171183635281</v>
      </c>
      <c r="G113" s="28">
        <v>11069.101098825506</v>
      </c>
      <c r="H113" s="28">
        <v>24146.497995972961</v>
      </c>
      <c r="I113" s="28">
        <v>35.28480616820206</v>
      </c>
      <c r="J113" s="28">
        <v>153.96151485137048</v>
      </c>
      <c r="K113" s="30">
        <v>0.45712620290376904</v>
      </c>
      <c r="L113" s="30">
        <v>0.49460074421911954</v>
      </c>
      <c r="M113" s="29">
        <v>5059.9761548640408</v>
      </c>
      <c r="N113" s="29">
        <v>11942.875879093704</v>
      </c>
    </row>
    <row r="114" spans="1:14" x14ac:dyDescent="0.2">
      <c r="A114" s="26" t="s">
        <v>111</v>
      </c>
      <c r="B114" s="26" t="s">
        <v>8</v>
      </c>
      <c r="C114" s="27">
        <v>78423.184409217385</v>
      </c>
      <c r="D114" s="27">
        <v>186717.82546776943</v>
      </c>
      <c r="E114" s="28">
        <v>256.17137426836484</v>
      </c>
      <c r="F114" s="28">
        <v>1102.9187721771434</v>
      </c>
      <c r="G114" s="28">
        <v>64302.264598689195</v>
      </c>
      <c r="H114" s="28">
        <v>136929.36151698051</v>
      </c>
      <c r="I114" s="28">
        <v>204.97535638028745</v>
      </c>
      <c r="J114" s="28">
        <v>873.08113707839561</v>
      </c>
      <c r="K114" s="30">
        <v>0.44436403105373223</v>
      </c>
      <c r="L114" s="30">
        <v>0.40975321262993963</v>
      </c>
      <c r="M114" s="29">
        <v>28573.613502957232</v>
      </c>
      <c r="N114" s="29">
        <v>56107.245784949191</v>
      </c>
    </row>
    <row r="115" spans="1:14" x14ac:dyDescent="0.2">
      <c r="A115" s="26" t="s">
        <v>118</v>
      </c>
      <c r="B115" s="26" t="s">
        <v>7</v>
      </c>
      <c r="C115" s="27">
        <v>11527.191579190639</v>
      </c>
      <c r="D115" s="27">
        <v>9062.2101379173309</v>
      </c>
      <c r="E115" s="28">
        <v>218.30070847573882</v>
      </c>
      <c r="F115" s="28">
        <v>275.58764325014573</v>
      </c>
      <c r="G115" s="28">
        <v>8728.5261026820699</v>
      </c>
      <c r="H115" s="28">
        <v>6059.1464137091116</v>
      </c>
      <c r="I115" s="28">
        <v>159.5986836734906</v>
      </c>
      <c r="J115" s="28">
        <v>202.18682530567287</v>
      </c>
      <c r="K115" s="30">
        <v>0.45341589863333925</v>
      </c>
      <c r="L115" s="30">
        <v>0.38387459211626729</v>
      </c>
      <c r="M115" s="29">
        <v>3957.6525065921492</v>
      </c>
      <c r="N115" s="29">
        <v>2325.9523581353287</v>
      </c>
    </row>
    <row r="116" spans="1:14" x14ac:dyDescent="0.2">
      <c r="A116" s="26" t="s">
        <v>118</v>
      </c>
      <c r="B116" s="26" t="s">
        <v>8</v>
      </c>
      <c r="C116" s="27">
        <v>59316.47897568332</v>
      </c>
      <c r="D116" s="27">
        <v>20262.280994485118</v>
      </c>
      <c r="E116" s="28">
        <v>1123.3290689862129</v>
      </c>
      <c r="F116" s="28">
        <v>616.18900700372524</v>
      </c>
      <c r="G116" s="28">
        <v>44915.140995235939</v>
      </c>
      <c r="H116" s="28">
        <v>13547.702530932056</v>
      </c>
      <c r="I116" s="28">
        <v>821.26092028827316</v>
      </c>
      <c r="J116" s="28">
        <v>452.0714268790872</v>
      </c>
      <c r="K116" s="30">
        <v>0.4496056999365084</v>
      </c>
      <c r="L116" s="30">
        <v>0.46869194654798602</v>
      </c>
      <c r="M116" s="29">
        <v>20194.103404910016</v>
      </c>
      <c r="N116" s="29">
        <v>6349.6990704756217</v>
      </c>
    </row>
    <row r="117" spans="1:14" x14ac:dyDescent="0.2">
      <c r="A117" s="26" t="s">
        <v>119</v>
      </c>
      <c r="B117" s="26" t="s">
        <v>7</v>
      </c>
      <c r="C117" s="27">
        <v>10891.963988045934</v>
      </c>
      <c r="D117" s="27">
        <v>13741.132663525677</v>
      </c>
      <c r="E117" s="28">
        <v>426.99873112213362</v>
      </c>
      <c r="F117" s="28">
        <v>590.78815063106561</v>
      </c>
      <c r="G117" s="28">
        <v>9733.1128940917806</v>
      </c>
      <c r="H117" s="28">
        <v>11676.768297182345</v>
      </c>
      <c r="I117" s="28">
        <v>382.29766086819149</v>
      </c>
      <c r="J117" s="28">
        <v>530.49713525888887</v>
      </c>
      <c r="K117" s="30">
        <v>0.46893725706260397</v>
      </c>
      <c r="L117" s="30">
        <v>0.46684231097201384</v>
      </c>
      <c r="M117" s="29">
        <v>4564.2192632360629</v>
      </c>
      <c r="N117" s="29">
        <v>5451.2094965413526</v>
      </c>
    </row>
    <row r="118" spans="1:14" x14ac:dyDescent="0.2">
      <c r="A118" s="26" t="s">
        <v>119</v>
      </c>
      <c r="B118" s="26" t="s">
        <v>8</v>
      </c>
      <c r="C118" s="27">
        <v>16353.218802430572</v>
      </c>
      <c r="D118" s="27">
        <v>18673.00044947505</v>
      </c>
      <c r="E118" s="28">
        <v>641.09683855585513</v>
      </c>
      <c r="F118" s="28">
        <v>802.82955360449182</v>
      </c>
      <c r="G118" s="28">
        <v>14613.317208956043</v>
      </c>
      <c r="H118" s="28">
        <v>15867.709380353037</v>
      </c>
      <c r="I118" s="28">
        <v>573.98255288911719</v>
      </c>
      <c r="J118" s="28">
        <v>720.89932378200319</v>
      </c>
      <c r="K118" s="30">
        <v>0.46893725706260397</v>
      </c>
      <c r="L118" s="30">
        <v>0.46684231097201384</v>
      </c>
      <c r="M118" s="29">
        <v>6852.7288885535945</v>
      </c>
      <c r="N118" s="29">
        <v>7407.7181169563137</v>
      </c>
    </row>
    <row r="119" spans="1:14" x14ac:dyDescent="0.2">
      <c r="A119" s="26" t="s">
        <v>120</v>
      </c>
      <c r="B119" s="26" t="s">
        <v>7</v>
      </c>
      <c r="C119" s="27">
        <v>52578.896370325543</v>
      </c>
      <c r="D119" s="27">
        <v>73130.407268156443</v>
      </c>
      <c r="E119" s="28">
        <v>378.58140519981265</v>
      </c>
      <c r="F119" s="28">
        <v>551.67445237507161</v>
      </c>
      <c r="G119" s="28">
        <v>31793.703334612568</v>
      </c>
      <c r="H119" s="28">
        <v>43218.428508928315</v>
      </c>
      <c r="I119" s="28">
        <v>241.01115181550063</v>
      </c>
      <c r="J119" s="28">
        <v>339.87450745554509</v>
      </c>
      <c r="K119" s="30">
        <v>0.48925742540924316</v>
      </c>
      <c r="L119" s="30">
        <v>0.47012549962521449</v>
      </c>
      <c r="M119" s="29">
        <v>15555.305437717814</v>
      </c>
      <c r="N119" s="29">
        <v>20318.085295776538</v>
      </c>
    </row>
    <row r="120" spans="1:14" x14ac:dyDescent="0.2">
      <c r="A120" s="26" t="s">
        <v>120</v>
      </c>
      <c r="B120" s="26" t="s">
        <v>8</v>
      </c>
      <c r="C120" s="27">
        <v>12358.8468981562</v>
      </c>
      <c r="D120" s="27">
        <v>22159.02226066104</v>
      </c>
      <c r="E120" s="28">
        <v>88.986835942679775</v>
      </c>
      <c r="F120" s="28">
        <v>167.16119774899991</v>
      </c>
      <c r="G120" s="28">
        <v>7473.2171833800348</v>
      </c>
      <c r="H120" s="28">
        <v>13095.484562098658</v>
      </c>
      <c r="I120" s="28">
        <v>56.650483970924988</v>
      </c>
      <c r="J120" s="28">
        <v>102.98434068502743</v>
      </c>
      <c r="K120" s="30">
        <v>0.48925742540924316</v>
      </c>
      <c r="L120" s="30">
        <v>0.47012549962521449</v>
      </c>
      <c r="M120" s="29">
        <v>3656.3269986646319</v>
      </c>
      <c r="N120" s="29">
        <v>6156.5212225909145</v>
      </c>
    </row>
    <row r="121" spans="1:14" x14ac:dyDescent="0.2">
      <c r="A121" s="26" t="s">
        <v>121</v>
      </c>
      <c r="B121" s="26" t="s">
        <v>7</v>
      </c>
      <c r="C121" s="27">
        <v>134371.83301435906</v>
      </c>
      <c r="D121" s="27">
        <v>154653.83955531911</v>
      </c>
      <c r="E121" s="28">
        <v>1847.2130821934104</v>
      </c>
      <c r="F121" s="28">
        <v>2199.4519469573861</v>
      </c>
      <c r="G121" s="28">
        <v>100288.76995490858</v>
      </c>
      <c r="H121" s="28">
        <v>114031.06108832746</v>
      </c>
      <c r="I121" s="28">
        <v>1469.7960590963255</v>
      </c>
      <c r="J121" s="28">
        <v>1763.3625202909518</v>
      </c>
      <c r="K121" s="30">
        <v>0.49353295774414424</v>
      </c>
      <c r="L121" s="30">
        <v>0.48457979717964994</v>
      </c>
      <c r="M121" s="29">
        <v>49495.813264368102</v>
      </c>
      <c r="N121" s="29">
        <v>55257.148454361995</v>
      </c>
    </row>
    <row r="122" spans="1:14" x14ac:dyDescent="0.2">
      <c r="A122" s="26" t="s">
        <v>121</v>
      </c>
      <c r="B122" s="26" t="s">
        <v>8</v>
      </c>
      <c r="C122" s="27">
        <v>458730.74173474684</v>
      </c>
      <c r="D122" s="27">
        <v>525948.44663552009</v>
      </c>
      <c r="E122" s="28">
        <v>6306.1834338909421</v>
      </c>
      <c r="F122" s="28">
        <v>7479.9199184312856</v>
      </c>
      <c r="G122" s="28">
        <v>342374.89209635492</v>
      </c>
      <c r="H122" s="28">
        <v>387798.06321040797</v>
      </c>
      <c r="I122" s="28">
        <v>5017.7229949376033</v>
      </c>
      <c r="J122" s="28">
        <v>5996.862289801611</v>
      </c>
      <c r="K122" s="30">
        <v>0.47516601601713909</v>
      </c>
      <c r="L122" s="30">
        <v>0.46350511878079331</v>
      </c>
      <c r="M122" s="29">
        <v>162684.91346172284</v>
      </c>
      <c r="N122" s="29">
        <v>179746.38735130173</v>
      </c>
    </row>
    <row r="123" spans="1:14" x14ac:dyDescent="0.2">
      <c r="A123" s="26" t="s">
        <v>121</v>
      </c>
      <c r="B123" s="26" t="s">
        <v>7</v>
      </c>
      <c r="C123" s="27">
        <v>134371.83301435906</v>
      </c>
      <c r="D123" s="27">
        <v>154653.83955531911</v>
      </c>
      <c r="E123" s="28">
        <v>1847.2130821934104</v>
      </c>
      <c r="F123" s="28">
        <v>2199.4519469573861</v>
      </c>
      <c r="G123" s="28">
        <v>100288.76995490858</v>
      </c>
      <c r="H123" s="28">
        <v>114031.06108832746</v>
      </c>
      <c r="I123" s="28">
        <v>1469.7960590963255</v>
      </c>
      <c r="J123" s="28">
        <v>1763.3625202909518</v>
      </c>
      <c r="K123" s="30">
        <v>0.48108029746503361</v>
      </c>
      <c r="L123" s="30">
        <v>0.54375208534095565</v>
      </c>
      <c r="M123" s="29">
        <v>48246.951282309747</v>
      </c>
      <c r="N123" s="29">
        <v>62004.627260419962</v>
      </c>
    </row>
    <row r="124" spans="1:14" x14ac:dyDescent="0.2">
      <c r="A124" s="26" t="s">
        <v>121</v>
      </c>
      <c r="B124" s="26" t="s">
        <v>8</v>
      </c>
      <c r="C124" s="27">
        <v>458730.74173474684</v>
      </c>
      <c r="D124" s="27">
        <v>525948.44663552009</v>
      </c>
      <c r="E124" s="28">
        <v>6306.1834338909421</v>
      </c>
      <c r="F124" s="28">
        <v>7479.9199184312856</v>
      </c>
      <c r="G124" s="28">
        <v>342374.89209635492</v>
      </c>
      <c r="H124" s="28">
        <v>387798.06321040797</v>
      </c>
      <c r="I124" s="28">
        <v>5017.7229949376033</v>
      </c>
      <c r="J124" s="28">
        <v>5996.862289801611</v>
      </c>
      <c r="K124" s="30">
        <v>0.44389768461364382</v>
      </c>
      <c r="L124" s="30">
        <v>0.43345627984782781</v>
      </c>
      <c r="M124" s="29">
        <v>151979.42187141808</v>
      </c>
      <c r="N124" s="29">
        <v>168093.50581137621</v>
      </c>
    </row>
    <row r="125" spans="1:14" x14ac:dyDescent="0.2">
      <c r="A125" s="26" t="s">
        <v>121</v>
      </c>
      <c r="B125" s="26" t="s">
        <v>7</v>
      </c>
      <c r="C125" s="27">
        <v>134371.83301435906</v>
      </c>
      <c r="D125" s="27">
        <v>154653.83955531911</v>
      </c>
      <c r="E125" s="28">
        <v>1847.2130821934104</v>
      </c>
      <c r="F125" s="28">
        <v>2199.4519469573861</v>
      </c>
      <c r="G125" s="28">
        <v>100288.76995490858</v>
      </c>
      <c r="H125" s="28">
        <v>114031.06108832746</v>
      </c>
      <c r="I125" s="28">
        <v>1469.7960590963255</v>
      </c>
      <c r="J125" s="28">
        <v>1763.3625202909518</v>
      </c>
      <c r="K125" s="30">
        <v>0.43338273203388267</v>
      </c>
      <c r="L125" s="30">
        <v>0.48420564188665788</v>
      </c>
      <c r="M125" s="29">
        <v>43463.421115375852</v>
      </c>
      <c r="N125" s="29">
        <v>55214.483129290296</v>
      </c>
    </row>
    <row r="126" spans="1:14" x14ac:dyDescent="0.2">
      <c r="A126" s="26" t="s">
        <v>121</v>
      </c>
      <c r="B126" s="26" t="s">
        <v>8</v>
      </c>
      <c r="C126" s="27">
        <v>458730.74173474684</v>
      </c>
      <c r="D126" s="27">
        <v>525948.44663552009</v>
      </c>
      <c r="E126" s="28">
        <v>6306.1834338909421</v>
      </c>
      <c r="F126" s="28">
        <v>7479.9199184312856</v>
      </c>
      <c r="G126" s="28">
        <v>342374.89209635492</v>
      </c>
      <c r="H126" s="28">
        <v>387798.06321040797</v>
      </c>
      <c r="I126" s="28">
        <v>5017.7229949376033</v>
      </c>
      <c r="J126" s="28">
        <v>5996.862289801611</v>
      </c>
      <c r="K126" s="30">
        <v>0.41863181483440259</v>
      </c>
      <c r="L126" s="30">
        <v>0.43469218921038832</v>
      </c>
      <c r="M126" s="29">
        <v>143329.02243202983</v>
      </c>
      <c r="N126" s="29">
        <v>168572.78906848078</v>
      </c>
    </row>
    <row r="127" spans="1:14" x14ac:dyDescent="0.2">
      <c r="A127" s="26" t="s">
        <v>121</v>
      </c>
      <c r="B127" s="26" t="s">
        <v>7</v>
      </c>
      <c r="C127" s="27">
        <v>134371.83301435906</v>
      </c>
      <c r="D127" s="27">
        <v>154653.83955531911</v>
      </c>
      <c r="E127" s="28">
        <v>1847.2130821934104</v>
      </c>
      <c r="F127" s="28">
        <v>2199.4519469573861</v>
      </c>
      <c r="G127" s="28">
        <v>100288.76995490858</v>
      </c>
      <c r="H127" s="28">
        <v>114031.06108832746</v>
      </c>
      <c r="I127" s="28">
        <v>1469.7960590963255</v>
      </c>
      <c r="J127" s="28">
        <v>1763.3625202909518</v>
      </c>
      <c r="K127" s="30">
        <v>0.47235223386761183</v>
      </c>
      <c r="L127" s="30">
        <v>0.50265455634663669</v>
      </c>
      <c r="M127" s="29">
        <v>47371.624520036101</v>
      </c>
      <c r="N127" s="29">
        <v>57318.232421089466</v>
      </c>
    </row>
    <row r="128" spans="1:14" x14ac:dyDescent="0.2">
      <c r="A128" s="26" t="s">
        <v>121</v>
      </c>
      <c r="B128" s="26" t="s">
        <v>7</v>
      </c>
      <c r="C128" s="27">
        <v>134371.83301435906</v>
      </c>
      <c r="D128" s="27">
        <v>154653.83955531911</v>
      </c>
      <c r="E128" s="28">
        <v>1847.2130821934104</v>
      </c>
      <c r="F128" s="28">
        <v>2199.4519469573861</v>
      </c>
      <c r="G128" s="28">
        <v>100288.76995490858</v>
      </c>
      <c r="H128" s="28">
        <v>114031.06108832746</v>
      </c>
      <c r="I128" s="28">
        <v>1469.7960590963255</v>
      </c>
      <c r="J128" s="28">
        <v>1763.3625202909518</v>
      </c>
      <c r="K128" s="30">
        <v>0</v>
      </c>
      <c r="L128" s="30">
        <v>0.6</v>
      </c>
      <c r="M128" s="29">
        <v>0</v>
      </c>
      <c r="N128" s="29">
        <v>68418.636652996473</v>
      </c>
    </row>
    <row r="129" spans="1:14" x14ac:dyDescent="0.2">
      <c r="A129" s="26" t="s">
        <v>121</v>
      </c>
      <c r="B129" s="26" t="s">
        <v>8</v>
      </c>
      <c r="C129" s="27">
        <v>458730.74173474684</v>
      </c>
      <c r="D129" s="27">
        <v>525948.44663552009</v>
      </c>
      <c r="E129" s="28">
        <v>6306.1834338909421</v>
      </c>
      <c r="F129" s="28">
        <v>7479.9199184312856</v>
      </c>
      <c r="G129" s="28">
        <v>342374.89209635492</v>
      </c>
      <c r="H129" s="28">
        <v>387798.06321040797</v>
      </c>
      <c r="I129" s="28">
        <v>5017.7229949376033</v>
      </c>
      <c r="J129" s="28">
        <v>5996.862289801611</v>
      </c>
      <c r="K129" s="30">
        <v>0</v>
      </c>
      <c r="L129" s="30">
        <v>0.52223550302261179</v>
      </c>
      <c r="M129" s="29">
        <v>0</v>
      </c>
      <c r="N129" s="29">
        <v>202521.91661188201</v>
      </c>
    </row>
    <row r="130" spans="1:14" x14ac:dyDescent="0.2">
      <c r="A130" s="26" t="s">
        <v>121</v>
      </c>
      <c r="B130" s="26" t="s">
        <v>8</v>
      </c>
      <c r="C130" s="27">
        <v>458730.74173474684</v>
      </c>
      <c r="D130" s="27">
        <v>525948.44663552009</v>
      </c>
      <c r="E130" s="28">
        <v>6306.1834338909421</v>
      </c>
      <c r="F130" s="28">
        <v>7479.9199184312856</v>
      </c>
      <c r="G130" s="28">
        <v>342374.89209635492</v>
      </c>
      <c r="H130" s="28">
        <v>387798.06321040797</v>
      </c>
      <c r="I130" s="28">
        <v>5017.7229949376033</v>
      </c>
      <c r="J130" s="28">
        <v>5996.862289801611</v>
      </c>
      <c r="K130" s="30">
        <v>0.43422258854736606</v>
      </c>
      <c r="L130" s="30">
        <v>0.41179429566520809</v>
      </c>
      <c r="M130" s="29">
        <v>148666.91189970437</v>
      </c>
      <c r="N130" s="29">
        <v>159693.0303000618</v>
      </c>
    </row>
    <row r="131" spans="1:14" x14ac:dyDescent="0.2">
      <c r="A131" s="26" t="s">
        <v>121</v>
      </c>
      <c r="B131" s="26" t="s">
        <v>7</v>
      </c>
      <c r="C131" s="27">
        <v>134371.83301435906</v>
      </c>
      <c r="D131" s="27">
        <v>154653.83955531911</v>
      </c>
      <c r="E131" s="28">
        <v>1847.2130821934104</v>
      </c>
      <c r="F131" s="28">
        <v>2199.4519469573861</v>
      </c>
      <c r="G131" s="28">
        <v>100288.76995490858</v>
      </c>
      <c r="H131" s="28">
        <v>114031.06108832746</v>
      </c>
      <c r="I131" s="28">
        <v>1469.7960590963255</v>
      </c>
      <c r="J131" s="28">
        <v>1763.3625202909518</v>
      </c>
      <c r="K131" s="30">
        <v>0.48070201327529588</v>
      </c>
      <c r="L131" s="30">
        <v>0.51298140372286638</v>
      </c>
      <c r="M131" s="29">
        <v>48209.013626227563</v>
      </c>
      <c r="N131" s="29">
        <v>58495.813785098151</v>
      </c>
    </row>
    <row r="132" spans="1:14" x14ac:dyDescent="0.2">
      <c r="A132" s="26" t="s">
        <v>121</v>
      </c>
      <c r="B132" s="26" t="s">
        <v>8</v>
      </c>
      <c r="C132" s="27">
        <v>458730.74173474684</v>
      </c>
      <c r="D132" s="27">
        <v>525948.44663552009</v>
      </c>
      <c r="E132" s="28">
        <v>6306.1834338909421</v>
      </c>
      <c r="F132" s="28">
        <v>7479.9199184312856</v>
      </c>
      <c r="G132" s="28">
        <v>342374.89209635492</v>
      </c>
      <c r="H132" s="28">
        <v>387798.06321040797</v>
      </c>
      <c r="I132" s="28">
        <v>5017.7229949376033</v>
      </c>
      <c r="J132" s="28">
        <v>5996.862289801611</v>
      </c>
      <c r="K132" s="30">
        <v>0.49018048127378477</v>
      </c>
      <c r="L132" s="30">
        <v>0.4784054045539009</v>
      </c>
      <c r="M132" s="29">
        <v>167825.48938385138</v>
      </c>
      <c r="N132" s="29">
        <v>185524.68931539447</v>
      </c>
    </row>
    <row r="133" spans="1:14" x14ac:dyDescent="0.2">
      <c r="A133" s="26" t="s">
        <v>154</v>
      </c>
      <c r="B133" s="26" t="s">
        <v>7</v>
      </c>
      <c r="C133" s="27">
        <v>16882.769173553384</v>
      </c>
      <c r="D133" s="27">
        <v>16360.706474905077</v>
      </c>
      <c r="E133" s="28">
        <v>408.06412082340859</v>
      </c>
      <c r="F133" s="28">
        <v>429.49505278548423</v>
      </c>
      <c r="G133" s="28">
        <v>12134.994858353628</v>
      </c>
      <c r="H133" s="28">
        <v>11384.966631444442</v>
      </c>
      <c r="I133" s="28">
        <v>316.07574925484136</v>
      </c>
      <c r="J133" s="28">
        <v>336.41449477002271</v>
      </c>
      <c r="K133" s="30">
        <v>0.61492405489464408</v>
      </c>
      <c r="L133" s="30">
        <v>0.60659114746982179</v>
      </c>
      <c r="M133" s="29">
        <v>7462.1002444244696</v>
      </c>
      <c r="N133" s="29">
        <v>6906.0199728735161</v>
      </c>
    </row>
    <row r="134" spans="1:14" x14ac:dyDescent="0.2">
      <c r="A134" s="26" t="s">
        <v>154</v>
      </c>
      <c r="B134" s="26" t="s">
        <v>8</v>
      </c>
      <c r="C134" s="27">
        <v>14940.668775072141</v>
      </c>
      <c r="D134" s="27">
        <v>18943.323783951804</v>
      </c>
      <c r="E134" s="28">
        <v>361.12268109215393</v>
      </c>
      <c r="F134" s="28">
        <v>497.29294153650562</v>
      </c>
      <c r="G134" s="28">
        <v>10739.052160345627</v>
      </c>
      <c r="H134" s="28">
        <v>13182.139139269073</v>
      </c>
      <c r="I134" s="28">
        <v>279.71614306300444</v>
      </c>
      <c r="J134" s="28">
        <v>389.51916347977118</v>
      </c>
      <c r="K134" s="30">
        <v>0.62289756293845788</v>
      </c>
      <c r="L134" s="30">
        <v>0.60896236420003991</v>
      </c>
      <c r="M134" s="29">
        <v>6689.3294189482722</v>
      </c>
      <c r="N134" s="29">
        <v>8027.4266154631741</v>
      </c>
    </row>
    <row r="135" spans="1:14" x14ac:dyDescent="0.2">
      <c r="A135" s="26" t="s">
        <v>155</v>
      </c>
      <c r="B135" s="26" t="s">
        <v>7</v>
      </c>
      <c r="C135" s="27">
        <v>2996082.5267142202</v>
      </c>
      <c r="D135" s="27">
        <v>3218832.5079015647</v>
      </c>
      <c r="E135" s="28">
        <v>24070.968007523465</v>
      </c>
      <c r="F135" s="28">
        <v>25878.552878470327</v>
      </c>
      <c r="G135" s="28">
        <v>1475950.8308876837</v>
      </c>
      <c r="H135" s="28">
        <v>1558607.7246493965</v>
      </c>
      <c r="I135" s="28">
        <v>12954.552695446111</v>
      </c>
      <c r="J135" s="28">
        <v>14039.339809477449</v>
      </c>
      <c r="K135" s="30">
        <v>0</v>
      </c>
      <c r="L135" s="30">
        <v>0.52590047091765313</v>
      </c>
      <c r="M135" s="29">
        <v>0</v>
      </c>
      <c r="N135" s="29">
        <v>819672.53636900941</v>
      </c>
    </row>
    <row r="136" spans="1:14" x14ac:dyDescent="0.2">
      <c r="A136" s="26" t="s">
        <v>155</v>
      </c>
      <c r="B136" s="26" t="s">
        <v>8</v>
      </c>
      <c r="C136" s="27">
        <v>7035250.9791186955</v>
      </c>
      <c r="D136" s="27">
        <v>6908138.754500825</v>
      </c>
      <c r="E136" s="28">
        <v>56522.241871950006</v>
      </c>
      <c r="F136" s="28">
        <v>55539.588845120117</v>
      </c>
      <c r="G136" s="28">
        <v>3465753.8420750159</v>
      </c>
      <c r="H136" s="28">
        <v>3345025.9991111397</v>
      </c>
      <c r="I136" s="28">
        <v>30419.232021166288</v>
      </c>
      <c r="J136" s="28">
        <v>30130.709562357672</v>
      </c>
      <c r="K136" s="30">
        <v>0</v>
      </c>
      <c r="L136" s="30">
        <v>0.59275695814157348</v>
      </c>
      <c r="M136" s="29">
        <v>0</v>
      </c>
      <c r="N136" s="29">
        <v>1982787.4361375968</v>
      </c>
    </row>
    <row r="137" spans="1:14" x14ac:dyDescent="0.2">
      <c r="A137" s="26" t="s">
        <v>155</v>
      </c>
      <c r="B137" s="26" t="s">
        <v>7</v>
      </c>
      <c r="C137" s="27">
        <v>2996082.5267142202</v>
      </c>
      <c r="D137" s="27">
        <v>3218832.5079015647</v>
      </c>
      <c r="E137" s="28">
        <v>24070.968007523465</v>
      </c>
      <c r="F137" s="28">
        <v>25878.552878470327</v>
      </c>
      <c r="G137" s="28">
        <v>1475950.8308876837</v>
      </c>
      <c r="H137" s="28">
        <v>1558607.7246493965</v>
      </c>
      <c r="I137" s="28">
        <v>12954.552695446111</v>
      </c>
      <c r="J137" s="28">
        <v>14039.339809477449</v>
      </c>
      <c r="K137" s="30">
        <v>0.46102943565218096</v>
      </c>
      <c r="L137" s="30">
        <v>0.44757943565218095</v>
      </c>
      <c r="M137" s="29">
        <v>680456.77861451637</v>
      </c>
      <c r="N137" s="29">
        <v>697600.7658017067</v>
      </c>
    </row>
    <row r="138" spans="1:14" x14ac:dyDescent="0.2">
      <c r="A138" s="26" t="s">
        <v>155</v>
      </c>
      <c r="B138" s="26" t="s">
        <v>8</v>
      </c>
      <c r="C138" s="27">
        <v>7035250.9791186955</v>
      </c>
      <c r="D138" s="27">
        <v>6908138.754500825</v>
      </c>
      <c r="E138" s="28">
        <v>56522.241871950006</v>
      </c>
      <c r="F138" s="28">
        <v>55539.588845120117</v>
      </c>
      <c r="G138" s="28">
        <v>3465753.8420750159</v>
      </c>
      <c r="H138" s="28">
        <v>3345025.9991111397</v>
      </c>
      <c r="I138" s="28">
        <v>30419.232021166288</v>
      </c>
      <c r="J138" s="28">
        <v>30130.709562357672</v>
      </c>
      <c r="K138" s="30">
        <v>0.57740645011482394</v>
      </c>
      <c r="L138" s="30">
        <v>0.59268149481851096</v>
      </c>
      <c r="M138" s="29">
        <v>2001148.6229243472</v>
      </c>
      <c r="N138" s="29">
        <v>1982535.0093599735</v>
      </c>
    </row>
    <row r="139" spans="1:14" x14ac:dyDescent="0.2">
      <c r="A139" s="26" t="s">
        <v>155</v>
      </c>
      <c r="B139" s="26" t="s">
        <v>7</v>
      </c>
      <c r="C139" s="27">
        <v>2996082.5267142202</v>
      </c>
      <c r="D139" s="27">
        <v>3218832.5079015647</v>
      </c>
      <c r="E139" s="28">
        <v>24070.968007523465</v>
      </c>
      <c r="F139" s="28">
        <v>25878.552878470327</v>
      </c>
      <c r="G139" s="28">
        <v>1475950.8308876837</v>
      </c>
      <c r="H139" s="28">
        <v>1558607.7246493965</v>
      </c>
      <c r="I139" s="28">
        <v>12954.552695446111</v>
      </c>
      <c r="J139" s="28">
        <v>14039.339809477449</v>
      </c>
      <c r="K139" s="30">
        <v>0.61520496705858851</v>
      </c>
      <c r="L139" s="30">
        <v>0.65897147177163484</v>
      </c>
      <c r="M139" s="29">
        <v>908012.28229635383</v>
      </c>
      <c r="N139" s="29">
        <v>1027078.0262268517</v>
      </c>
    </row>
    <row r="140" spans="1:14" x14ac:dyDescent="0.2">
      <c r="A140" s="26" t="s">
        <v>155</v>
      </c>
      <c r="B140" s="26" t="s">
        <v>8</v>
      </c>
      <c r="C140" s="27">
        <v>7035250.9791186955</v>
      </c>
      <c r="D140" s="27">
        <v>6908138.754500825</v>
      </c>
      <c r="E140" s="28">
        <v>56522.241871950006</v>
      </c>
      <c r="F140" s="28">
        <v>55539.588845120117</v>
      </c>
      <c r="G140" s="28">
        <v>3465753.8420750159</v>
      </c>
      <c r="H140" s="28">
        <v>3345025.9991111397</v>
      </c>
      <c r="I140" s="28">
        <v>30419.232021166288</v>
      </c>
      <c r="J140" s="28">
        <v>30130.709562357672</v>
      </c>
      <c r="K140" s="30">
        <v>0.67905632506607039</v>
      </c>
      <c r="L140" s="30">
        <v>0.69655887725935905</v>
      </c>
      <c r="M140" s="29">
        <v>2353442.0675830743</v>
      </c>
      <c r="N140" s="29">
        <v>2330007.554344221</v>
      </c>
    </row>
    <row r="141" spans="1:14" x14ac:dyDescent="0.2">
      <c r="A141" s="26" t="s">
        <v>155</v>
      </c>
      <c r="B141" s="26" t="s">
        <v>7</v>
      </c>
      <c r="C141" s="27">
        <v>2996082.5267142202</v>
      </c>
      <c r="D141" s="27">
        <v>3218832.5079015647</v>
      </c>
      <c r="E141" s="28">
        <v>24070.968007523465</v>
      </c>
      <c r="F141" s="28">
        <v>25878.552878470327</v>
      </c>
      <c r="G141" s="28">
        <v>1475950.8308876837</v>
      </c>
      <c r="H141" s="28">
        <v>1558607.7246493965</v>
      </c>
      <c r="I141" s="28">
        <v>12954.552695446111</v>
      </c>
      <c r="J141" s="28">
        <v>14039.339809477449</v>
      </c>
      <c r="K141" s="30">
        <v>0</v>
      </c>
      <c r="L141" s="30">
        <v>0.44462135129618291</v>
      </c>
      <c r="M141" s="29">
        <v>0</v>
      </c>
      <c r="N141" s="29">
        <v>692990.27267428359</v>
      </c>
    </row>
    <row r="142" spans="1:14" x14ac:dyDescent="0.2">
      <c r="A142" s="26" t="s">
        <v>155</v>
      </c>
      <c r="B142" s="26" t="s">
        <v>8</v>
      </c>
      <c r="C142" s="27">
        <v>7035250.9791186955</v>
      </c>
      <c r="D142" s="27">
        <v>6908138.754500825</v>
      </c>
      <c r="E142" s="28">
        <v>56522.241871950006</v>
      </c>
      <c r="F142" s="28">
        <v>55539.588845120117</v>
      </c>
      <c r="G142" s="28">
        <v>3465753.8420750159</v>
      </c>
      <c r="H142" s="28">
        <v>3345025.9991111397</v>
      </c>
      <c r="I142" s="28">
        <v>30419.232021166288</v>
      </c>
      <c r="J142" s="28">
        <v>30130.709562357672</v>
      </c>
      <c r="K142" s="30">
        <v>0.56814384653097882</v>
      </c>
      <c r="L142" s="30">
        <v>0.60732065495273435</v>
      </c>
      <c r="M142" s="29">
        <v>1969046.7189660179</v>
      </c>
      <c r="N142" s="29">
        <v>2031503.3806141019</v>
      </c>
    </row>
    <row r="143" spans="1:14" x14ac:dyDescent="0.2">
      <c r="A143" s="26" t="s">
        <v>155</v>
      </c>
      <c r="B143" s="26" t="s">
        <v>7</v>
      </c>
      <c r="C143" s="27">
        <v>2996082.5267142202</v>
      </c>
      <c r="D143" s="27">
        <v>3218832.5079015647</v>
      </c>
      <c r="E143" s="28">
        <v>24070.968007523465</v>
      </c>
      <c r="F143" s="28">
        <v>25878.552878470327</v>
      </c>
      <c r="G143" s="28">
        <v>1475950.8308876837</v>
      </c>
      <c r="H143" s="28">
        <v>1558607.7246493965</v>
      </c>
      <c r="I143" s="28">
        <v>12954.552695446111</v>
      </c>
      <c r="J143" s="28">
        <v>14039.339809477449</v>
      </c>
      <c r="K143" s="30">
        <v>0.54494015272441476</v>
      </c>
      <c r="L143" s="30">
        <v>0.5903724407212142</v>
      </c>
      <c r="M143" s="29">
        <v>804304.87119766115</v>
      </c>
      <c r="N143" s="29">
        <v>920159.04652820237</v>
      </c>
    </row>
    <row r="144" spans="1:14" x14ac:dyDescent="0.2">
      <c r="A144" s="26" t="s">
        <v>155</v>
      </c>
      <c r="B144" s="26" t="s">
        <v>8</v>
      </c>
      <c r="C144" s="27">
        <v>7035250.9791186955</v>
      </c>
      <c r="D144" s="27">
        <v>6908138.754500825</v>
      </c>
      <c r="E144" s="28">
        <v>56522.241871950006</v>
      </c>
      <c r="F144" s="28">
        <v>55539.588845120117</v>
      </c>
      <c r="G144" s="28">
        <v>3465753.8420750159</v>
      </c>
      <c r="H144" s="28">
        <v>3345025.9991111397</v>
      </c>
      <c r="I144" s="28">
        <v>30419.232021166288</v>
      </c>
      <c r="J144" s="28">
        <v>30130.709562357672</v>
      </c>
      <c r="K144" s="30">
        <v>0.4692507412861836</v>
      </c>
      <c r="L144" s="30">
        <v>0.61538766846134307</v>
      </c>
      <c r="M144" s="29">
        <v>1626307.5595091402</v>
      </c>
      <c r="N144" s="29">
        <v>2058487.7505355789</v>
      </c>
    </row>
    <row r="145" spans="1:14" x14ac:dyDescent="0.2">
      <c r="A145" s="26" t="s">
        <v>155</v>
      </c>
      <c r="B145" s="26" t="s">
        <v>7</v>
      </c>
      <c r="C145" s="27">
        <v>2996082.5267142202</v>
      </c>
      <c r="D145" s="27">
        <v>3218832.5079015647</v>
      </c>
      <c r="E145" s="28">
        <v>24070.968007523465</v>
      </c>
      <c r="F145" s="28">
        <v>25878.552878470327</v>
      </c>
      <c r="G145" s="28">
        <v>1475950.8308876837</v>
      </c>
      <c r="H145" s="28">
        <v>1558607.7246493965</v>
      </c>
      <c r="I145" s="28">
        <v>12954.552695446111</v>
      </c>
      <c r="J145" s="28">
        <v>14039.339809477449</v>
      </c>
      <c r="K145" s="30">
        <v>0.60134091099872211</v>
      </c>
      <c r="L145" s="30">
        <v>0.62774804326907407</v>
      </c>
      <c r="M145" s="29">
        <v>887549.6172353205</v>
      </c>
      <c r="N145" s="29">
        <v>978412.94937272242</v>
      </c>
    </row>
    <row r="146" spans="1:14" x14ac:dyDescent="0.2">
      <c r="A146" s="26" t="s">
        <v>155</v>
      </c>
      <c r="B146" s="26" t="s">
        <v>8</v>
      </c>
      <c r="C146" s="27">
        <v>7035250.9791186955</v>
      </c>
      <c r="D146" s="27">
        <v>6908138.754500825</v>
      </c>
      <c r="E146" s="28">
        <v>56522.241871950006</v>
      </c>
      <c r="F146" s="28">
        <v>55539.588845120117</v>
      </c>
      <c r="G146" s="28">
        <v>3465753.8420750159</v>
      </c>
      <c r="H146" s="28">
        <v>3345025.9991111397</v>
      </c>
      <c r="I146" s="28">
        <v>30419.232021166288</v>
      </c>
      <c r="J146" s="28">
        <v>30130.709562357672</v>
      </c>
      <c r="K146" s="30">
        <v>0.60060282676988819</v>
      </c>
      <c r="L146" s="30">
        <v>0.61735215531787424</v>
      </c>
      <c r="M146" s="29">
        <v>2081541.5544388553</v>
      </c>
      <c r="N146" s="29">
        <v>2065059.0101455878</v>
      </c>
    </row>
    <row r="147" spans="1:14" x14ac:dyDescent="0.2">
      <c r="A147" s="26" t="s">
        <v>155</v>
      </c>
      <c r="B147" s="26" t="s">
        <v>7</v>
      </c>
      <c r="C147" s="27">
        <v>2996082.5267142202</v>
      </c>
      <c r="D147" s="27">
        <v>3218832.5079015647</v>
      </c>
      <c r="E147" s="28">
        <v>24070.968007523465</v>
      </c>
      <c r="F147" s="28">
        <v>25878.552878470327</v>
      </c>
      <c r="G147" s="28">
        <v>1475950.8308876837</v>
      </c>
      <c r="H147" s="28">
        <v>1558607.7246493965</v>
      </c>
      <c r="I147" s="28">
        <v>12954.552695446111</v>
      </c>
      <c r="J147" s="28">
        <v>14039.339809477449</v>
      </c>
      <c r="K147" s="30">
        <v>0</v>
      </c>
      <c r="L147" s="30">
        <v>0.41883752446920647</v>
      </c>
      <c r="M147" s="29">
        <v>0</v>
      </c>
      <c r="N147" s="29">
        <v>652803.40101073578</v>
      </c>
    </row>
    <row r="148" spans="1:14" x14ac:dyDescent="0.2">
      <c r="A148" s="26" t="s">
        <v>155</v>
      </c>
      <c r="B148" s="26" t="s">
        <v>8</v>
      </c>
      <c r="C148" s="27">
        <v>7035250.9791186955</v>
      </c>
      <c r="D148" s="27">
        <v>6908138.754500825</v>
      </c>
      <c r="E148" s="28">
        <v>56522.241871950006</v>
      </c>
      <c r="F148" s="28">
        <v>55539.588845120117</v>
      </c>
      <c r="G148" s="28">
        <v>3465753.8420750159</v>
      </c>
      <c r="H148" s="28">
        <v>3345025.9991111397</v>
      </c>
      <c r="I148" s="28">
        <v>30419.232021166288</v>
      </c>
      <c r="J148" s="28">
        <v>30130.709562357672</v>
      </c>
      <c r="K148" s="30">
        <v>0</v>
      </c>
      <c r="L148" s="30">
        <v>0.37814545119365844</v>
      </c>
      <c r="M148" s="29">
        <v>0</v>
      </c>
      <c r="N148" s="29">
        <v>1264906.3656884001</v>
      </c>
    </row>
    <row r="149" spans="1:14" x14ac:dyDescent="0.2">
      <c r="A149" s="26" t="s">
        <v>155</v>
      </c>
      <c r="B149" s="26" t="s">
        <v>8</v>
      </c>
      <c r="C149" s="27">
        <v>7035250.9791186955</v>
      </c>
      <c r="D149" s="27">
        <v>6908138.754500825</v>
      </c>
      <c r="E149" s="28">
        <v>56522.241871950006</v>
      </c>
      <c r="F149" s="28">
        <v>55539.588845120117</v>
      </c>
      <c r="G149" s="28">
        <v>3465753.8420750159</v>
      </c>
      <c r="H149" s="28">
        <v>3345025.9991111397</v>
      </c>
      <c r="I149" s="28">
        <v>30419.232021166288</v>
      </c>
      <c r="J149" s="28">
        <v>30130.709562357672</v>
      </c>
      <c r="K149" s="30">
        <v>0.72374041896532171</v>
      </c>
      <c r="L149" s="30">
        <v>0.71526969056847944</v>
      </c>
      <c r="M149" s="29">
        <v>2508306.1376940454</v>
      </c>
      <c r="N149" s="29">
        <v>2392595.7113277437</v>
      </c>
    </row>
    <row r="150" spans="1:14" x14ac:dyDescent="0.2">
      <c r="A150" s="26" t="s">
        <v>155</v>
      </c>
      <c r="B150" s="26" t="s">
        <v>7</v>
      </c>
      <c r="C150" s="27">
        <v>2996082.5267142202</v>
      </c>
      <c r="D150" s="27">
        <v>3218832.5079015647</v>
      </c>
      <c r="E150" s="28">
        <v>24070.968007523465</v>
      </c>
      <c r="F150" s="28">
        <v>25878.552878470327</v>
      </c>
      <c r="G150" s="28">
        <v>1475950.8308876837</v>
      </c>
      <c r="H150" s="28">
        <v>1558607.7246493965</v>
      </c>
      <c r="I150" s="28">
        <v>12954.552695446111</v>
      </c>
      <c r="J150" s="28">
        <v>14039.339809477449</v>
      </c>
      <c r="K150" s="30">
        <v>0.51094585796659275</v>
      </c>
      <c r="L150" s="30">
        <v>0.5844181448365775</v>
      </c>
      <c r="M150" s="29">
        <v>754130.96360441297</v>
      </c>
      <c r="N150" s="29">
        <v>910878.63496755948</v>
      </c>
    </row>
    <row r="151" spans="1:14" x14ac:dyDescent="0.2">
      <c r="A151" s="26" t="s">
        <v>155</v>
      </c>
      <c r="B151" s="26" t="s">
        <v>8</v>
      </c>
      <c r="C151" s="27">
        <v>7035250.9791186955</v>
      </c>
      <c r="D151" s="27">
        <v>6908138.754500825</v>
      </c>
      <c r="E151" s="28">
        <v>56522.241871950006</v>
      </c>
      <c r="F151" s="28">
        <v>55539.588845120117</v>
      </c>
      <c r="G151" s="28">
        <v>3465753.8420750159</v>
      </c>
      <c r="H151" s="28">
        <v>3345025.9991111397</v>
      </c>
      <c r="I151" s="28">
        <v>30419.232021166288</v>
      </c>
      <c r="J151" s="28">
        <v>30130.709562357672</v>
      </c>
      <c r="K151" s="30">
        <v>0.58349096271209089</v>
      </c>
      <c r="L151" s="30">
        <v>0.62105085272669303</v>
      </c>
      <c r="M151" s="29">
        <v>2022236.0458354789</v>
      </c>
      <c r="N151" s="29">
        <v>2077431.2491409315</v>
      </c>
    </row>
    <row r="152" spans="1:14" x14ac:dyDescent="0.2">
      <c r="A152" s="26" t="s">
        <v>155</v>
      </c>
      <c r="B152" s="26" t="s">
        <v>7</v>
      </c>
      <c r="C152" s="27">
        <v>2996082.5267142202</v>
      </c>
      <c r="D152" s="27">
        <v>3218832.5079015647</v>
      </c>
      <c r="E152" s="28">
        <v>24070.968007523465</v>
      </c>
      <c r="F152" s="28">
        <v>25878.552878470327</v>
      </c>
      <c r="G152" s="28">
        <v>1475950.8308876837</v>
      </c>
      <c r="H152" s="28">
        <v>1558607.7246493965</v>
      </c>
      <c r="I152" s="28">
        <v>12954.552695446111</v>
      </c>
      <c r="J152" s="28">
        <v>14039.339809477449</v>
      </c>
      <c r="K152" s="30">
        <v>0.47866871509843079</v>
      </c>
      <c r="L152" s="30">
        <v>0.58381374056285307</v>
      </c>
      <c r="M152" s="29">
        <v>706491.4877694688</v>
      </c>
      <c r="N152" s="29">
        <v>909936.60579772154</v>
      </c>
    </row>
    <row r="153" spans="1:14" x14ac:dyDescent="0.2">
      <c r="A153" s="26" t="s">
        <v>155</v>
      </c>
      <c r="B153" s="26" t="s">
        <v>8</v>
      </c>
      <c r="C153" s="27">
        <v>7035250.9791186955</v>
      </c>
      <c r="D153" s="27">
        <v>6908138.754500825</v>
      </c>
      <c r="E153" s="28">
        <v>56522.241871950006</v>
      </c>
      <c r="F153" s="28">
        <v>55539.588845120117</v>
      </c>
      <c r="G153" s="28">
        <v>3465753.8420750159</v>
      </c>
      <c r="H153" s="28">
        <v>3345025.9991111397</v>
      </c>
      <c r="I153" s="28">
        <v>30419.232021166288</v>
      </c>
      <c r="J153" s="28">
        <v>30130.709562357672</v>
      </c>
      <c r="K153" s="30">
        <v>0.38671236267802578</v>
      </c>
      <c r="L153" s="30">
        <v>0.56908857065549778</v>
      </c>
      <c r="M153" s="29">
        <v>1340249.8567292748</v>
      </c>
      <c r="N153" s="29">
        <v>1903616.0646396368</v>
      </c>
    </row>
    <row r="154" spans="1:14" x14ac:dyDescent="0.2">
      <c r="A154" s="26" t="s">
        <v>155</v>
      </c>
      <c r="B154" s="26" t="s">
        <v>7</v>
      </c>
      <c r="C154" s="27">
        <v>2996082.5267142202</v>
      </c>
      <c r="D154" s="27">
        <v>3218832.5079015647</v>
      </c>
      <c r="E154" s="28">
        <v>24070.968007523465</v>
      </c>
      <c r="F154" s="28">
        <v>25878.552878470327</v>
      </c>
      <c r="G154" s="28">
        <v>1475950.8308876837</v>
      </c>
      <c r="H154" s="28">
        <v>1558607.7246493965</v>
      </c>
      <c r="I154" s="28">
        <v>12954.552695446111</v>
      </c>
      <c r="J154" s="28">
        <v>14039.339809477449</v>
      </c>
      <c r="K154" s="30">
        <v>0.49766785749842579</v>
      </c>
      <c r="L154" s="30">
        <v>0.53431590241754745</v>
      </c>
      <c r="M154" s="29">
        <v>734533.2877808949</v>
      </c>
      <c r="N154" s="29">
        <v>832788.89291100262</v>
      </c>
    </row>
    <row r="155" spans="1:14" x14ac:dyDescent="0.2">
      <c r="A155" s="26" t="s">
        <v>155</v>
      </c>
      <c r="B155" s="26" t="s">
        <v>8</v>
      </c>
      <c r="C155" s="27">
        <v>7035250.9791186955</v>
      </c>
      <c r="D155" s="27">
        <v>6908138.754500825</v>
      </c>
      <c r="E155" s="28">
        <v>56522.241871950006</v>
      </c>
      <c r="F155" s="28">
        <v>55539.588845120117</v>
      </c>
      <c r="G155" s="28">
        <v>3465753.8420750159</v>
      </c>
      <c r="H155" s="28">
        <v>3345025.9991111397</v>
      </c>
      <c r="I155" s="28">
        <v>30419.232021166288</v>
      </c>
      <c r="J155" s="28">
        <v>30130.709562357672</v>
      </c>
      <c r="K155" s="30">
        <v>0.40230401304190228</v>
      </c>
      <c r="L155" s="30">
        <v>0.41041808922568918</v>
      </c>
      <c r="M155" s="29">
        <v>1394286.67888217</v>
      </c>
      <c r="N155" s="29">
        <v>1372859.1789654458</v>
      </c>
    </row>
    <row r="156" spans="1:14" x14ac:dyDescent="0.2">
      <c r="A156" s="26" t="s">
        <v>155</v>
      </c>
      <c r="B156" s="26" t="s">
        <v>7</v>
      </c>
      <c r="C156" s="27">
        <v>2996082.5267142202</v>
      </c>
      <c r="D156" s="27">
        <v>3218832.5079015647</v>
      </c>
      <c r="E156" s="28">
        <v>24070.968007523465</v>
      </c>
      <c r="F156" s="28">
        <v>25878.552878470327</v>
      </c>
      <c r="G156" s="28">
        <v>1475950.8308876837</v>
      </c>
      <c r="H156" s="28">
        <v>1558607.7246493965</v>
      </c>
      <c r="I156" s="28">
        <v>12954.552695446111</v>
      </c>
      <c r="J156" s="28">
        <v>14039.339809477449</v>
      </c>
      <c r="K156" s="30">
        <v>0.32721781018639789</v>
      </c>
      <c r="L156" s="30">
        <v>0.40320319870191845</v>
      </c>
      <c r="M156" s="29">
        <v>482957.39882586233</v>
      </c>
      <c r="N156" s="29">
        <v>628435.62010015559</v>
      </c>
    </row>
    <row r="157" spans="1:14" x14ac:dyDescent="0.2">
      <c r="A157" s="26" t="s">
        <v>155</v>
      </c>
      <c r="B157" s="26" t="s">
        <v>8</v>
      </c>
      <c r="C157" s="27">
        <v>7035250.9791186955</v>
      </c>
      <c r="D157" s="27">
        <v>6908138.754500825</v>
      </c>
      <c r="E157" s="28">
        <v>56522.241871950006</v>
      </c>
      <c r="F157" s="28">
        <v>55539.588845120117</v>
      </c>
      <c r="G157" s="28">
        <v>3465753.8420750159</v>
      </c>
      <c r="H157" s="28">
        <v>3345025.9991111397</v>
      </c>
      <c r="I157" s="28">
        <v>30419.232021166288</v>
      </c>
      <c r="J157" s="28">
        <v>30130.709562357672</v>
      </c>
      <c r="K157" s="30">
        <v>0.3629069335948944</v>
      </c>
      <c r="L157" s="30">
        <v>0.45176993059223686</v>
      </c>
      <c r="M157" s="29">
        <v>1257746.099422168</v>
      </c>
      <c r="N157" s="29">
        <v>1511182.1634476674</v>
      </c>
    </row>
    <row r="158" spans="1:14" x14ac:dyDescent="0.2">
      <c r="A158" s="26" t="s">
        <v>155</v>
      </c>
      <c r="B158" s="26" t="s">
        <v>7</v>
      </c>
      <c r="C158" s="27">
        <v>2996082.5267142202</v>
      </c>
      <c r="D158" s="27">
        <v>3218832.5079015647</v>
      </c>
      <c r="E158" s="28">
        <v>24070.968007523465</v>
      </c>
      <c r="F158" s="28">
        <v>25878.552878470327</v>
      </c>
      <c r="G158" s="28">
        <v>1475950.8308876837</v>
      </c>
      <c r="H158" s="28">
        <v>1558607.7246493965</v>
      </c>
      <c r="I158" s="28">
        <v>12954.552695446111</v>
      </c>
      <c r="J158" s="28">
        <v>14039.339809477449</v>
      </c>
      <c r="K158" s="30">
        <v>0.20352663151856487</v>
      </c>
      <c r="L158" s="30">
        <v>0.32736174766211695</v>
      </c>
      <c r="M158" s="29">
        <v>300395.30089759728</v>
      </c>
      <c r="N158" s="29">
        <v>510228.54866090202</v>
      </c>
    </row>
    <row r="159" spans="1:14" x14ac:dyDescent="0.2">
      <c r="A159" s="26" t="s">
        <v>155</v>
      </c>
      <c r="B159" s="26" t="s">
        <v>8</v>
      </c>
      <c r="C159" s="27">
        <v>7035250.9791186955</v>
      </c>
      <c r="D159" s="27">
        <v>6908138.754500825</v>
      </c>
      <c r="E159" s="28">
        <v>56522.241871950006</v>
      </c>
      <c r="F159" s="28">
        <v>55539.588845120117</v>
      </c>
      <c r="G159" s="28">
        <v>3465753.8420750159</v>
      </c>
      <c r="H159" s="28">
        <v>3345025.9991111397</v>
      </c>
      <c r="I159" s="28">
        <v>30419.232021166288</v>
      </c>
      <c r="J159" s="28">
        <v>30130.709562357672</v>
      </c>
      <c r="K159" s="30">
        <v>0.26425618559119929</v>
      </c>
      <c r="L159" s="30">
        <v>0.59687541304523151</v>
      </c>
      <c r="M159" s="29">
        <v>915846.89050478744</v>
      </c>
      <c r="N159" s="29">
        <v>1996563.7748664997</v>
      </c>
    </row>
    <row r="160" spans="1:14" x14ac:dyDescent="0.2">
      <c r="A160" s="26" t="s">
        <v>155</v>
      </c>
      <c r="B160" s="26" t="s">
        <v>7</v>
      </c>
      <c r="C160" s="27">
        <v>2996082.5267142202</v>
      </c>
      <c r="D160" s="27">
        <v>3218832.5079015647</v>
      </c>
      <c r="E160" s="28">
        <v>24070.968007523465</v>
      </c>
      <c r="F160" s="28">
        <v>25878.552878470327</v>
      </c>
      <c r="G160" s="28">
        <v>1475950.8308876837</v>
      </c>
      <c r="H160" s="28">
        <v>1558607.7246493965</v>
      </c>
      <c r="I160" s="28">
        <v>12954.552695446111</v>
      </c>
      <c r="J160" s="28">
        <v>14039.339809477449</v>
      </c>
      <c r="K160" s="30">
        <v>0.3969258111963242</v>
      </c>
      <c r="L160" s="30">
        <v>0.3899160757403855</v>
      </c>
      <c r="M160" s="29">
        <v>585842.9808359826</v>
      </c>
      <c r="N160" s="29">
        <v>607726.20761394396</v>
      </c>
    </row>
    <row r="161" spans="1:14" x14ac:dyDescent="0.2">
      <c r="A161" s="26" t="s">
        <v>155</v>
      </c>
      <c r="B161" s="26" t="s">
        <v>8</v>
      </c>
      <c r="C161" s="27">
        <v>7035250.9791186955</v>
      </c>
      <c r="D161" s="27">
        <v>6908138.754500825</v>
      </c>
      <c r="E161" s="28">
        <v>56522.241871950006</v>
      </c>
      <c r="F161" s="28">
        <v>55539.588845120117</v>
      </c>
      <c r="G161" s="28">
        <v>3465753.8420750159</v>
      </c>
      <c r="H161" s="28">
        <v>3345025.9991111397</v>
      </c>
      <c r="I161" s="28">
        <v>30419.232021166288</v>
      </c>
      <c r="J161" s="28">
        <v>30130.709562357672</v>
      </c>
      <c r="K161" s="30">
        <v>0.39069009565338303</v>
      </c>
      <c r="L161" s="30">
        <v>0.39722010096364041</v>
      </c>
      <c r="M161" s="29">
        <v>1354035.7000713677</v>
      </c>
      <c r="N161" s="29">
        <v>1328711.5650929289</v>
      </c>
    </row>
    <row r="162" spans="1:14" x14ac:dyDescent="0.2">
      <c r="A162" s="26" t="s">
        <v>155</v>
      </c>
      <c r="B162" s="26" t="s">
        <v>7</v>
      </c>
      <c r="C162" s="27">
        <v>2996082.5267142202</v>
      </c>
      <c r="D162" s="27">
        <v>3218832.5079015647</v>
      </c>
      <c r="E162" s="28">
        <v>24070.968007523465</v>
      </c>
      <c r="F162" s="28">
        <v>25878.552878470327</v>
      </c>
      <c r="G162" s="28">
        <v>1475950.8308876837</v>
      </c>
      <c r="H162" s="28">
        <v>1558607.7246493965</v>
      </c>
      <c r="I162" s="28">
        <v>12954.552695446111</v>
      </c>
      <c r="J162" s="28">
        <v>14039.339809477449</v>
      </c>
      <c r="K162" s="30">
        <v>0</v>
      </c>
      <c r="L162" s="30">
        <v>0.54346001331442295</v>
      </c>
      <c r="M162" s="29">
        <v>0</v>
      </c>
      <c r="N162" s="29">
        <v>847040.97478992352</v>
      </c>
    </row>
    <row r="163" spans="1:14" x14ac:dyDescent="0.2">
      <c r="A163" s="26" t="s">
        <v>155</v>
      </c>
      <c r="B163" s="26" t="s">
        <v>8</v>
      </c>
      <c r="C163" s="27">
        <v>7035250.9791186955</v>
      </c>
      <c r="D163" s="27">
        <v>6908138.754500825</v>
      </c>
      <c r="E163" s="28">
        <v>56522.241871950006</v>
      </c>
      <c r="F163" s="28">
        <v>55539.588845120117</v>
      </c>
      <c r="G163" s="28">
        <v>3465753.8420750159</v>
      </c>
      <c r="H163" s="28">
        <v>3345025.9991111397</v>
      </c>
      <c r="I163" s="28">
        <v>30419.232021166288</v>
      </c>
      <c r="J163" s="28">
        <v>30130.709562357672</v>
      </c>
      <c r="K163" s="30">
        <v>0</v>
      </c>
      <c r="L163" s="30">
        <v>0.54369945525665331</v>
      </c>
      <c r="M163" s="29">
        <v>0</v>
      </c>
      <c r="N163" s="29">
        <v>1818688.8135360691</v>
      </c>
    </row>
    <row r="164" spans="1:14" x14ac:dyDescent="0.2">
      <c r="A164" s="26" t="s">
        <v>155</v>
      </c>
      <c r="B164" s="26" t="s">
        <v>7</v>
      </c>
      <c r="C164" s="27">
        <v>2996082.5267142202</v>
      </c>
      <c r="D164" s="27">
        <v>3218832.5079015647</v>
      </c>
      <c r="E164" s="28">
        <v>24070.968007523465</v>
      </c>
      <c r="F164" s="28">
        <v>25878.552878470327</v>
      </c>
      <c r="G164" s="28">
        <v>1475950.8308876837</v>
      </c>
      <c r="H164" s="28">
        <v>1558607.7246493965</v>
      </c>
      <c r="I164" s="28">
        <v>12954.552695446111</v>
      </c>
      <c r="J164" s="28">
        <v>14039.339809477449</v>
      </c>
      <c r="K164" s="30">
        <v>0.40286714084035552</v>
      </c>
      <c r="L164" s="30">
        <v>0.41999434044872402</v>
      </c>
      <c r="M164" s="29">
        <v>594612.09126066824</v>
      </c>
      <c r="N164" s="29">
        <v>654606.4233324097</v>
      </c>
    </row>
    <row r="165" spans="1:14" x14ac:dyDescent="0.2">
      <c r="A165" s="26" t="s">
        <v>155</v>
      </c>
      <c r="B165" s="26" t="s">
        <v>8</v>
      </c>
      <c r="C165" s="27">
        <v>7035250.9791186955</v>
      </c>
      <c r="D165" s="27">
        <v>6908138.754500825</v>
      </c>
      <c r="E165" s="28">
        <v>56522.241871950006</v>
      </c>
      <c r="F165" s="28">
        <v>55539.588845120117</v>
      </c>
      <c r="G165" s="28">
        <v>3465753.8420750159</v>
      </c>
      <c r="H165" s="28">
        <v>3345025.9991111397</v>
      </c>
      <c r="I165" s="28">
        <v>30419.232021166288</v>
      </c>
      <c r="J165" s="28">
        <v>30130.709562357672</v>
      </c>
      <c r="K165" s="30">
        <v>0.36875683794631164</v>
      </c>
      <c r="L165" s="30">
        <v>0.39288188294973558</v>
      </c>
      <c r="M165" s="29">
        <v>1278020.4279038636</v>
      </c>
      <c r="N165" s="29">
        <v>1314200.1130466051</v>
      </c>
    </row>
    <row r="166" spans="1:14" x14ac:dyDescent="0.2">
      <c r="A166" s="26" t="s">
        <v>155</v>
      </c>
      <c r="B166" s="26" t="s">
        <v>7</v>
      </c>
      <c r="C166" s="27">
        <v>2996082.5267142202</v>
      </c>
      <c r="D166" s="27">
        <v>3218832.5079015647</v>
      </c>
      <c r="E166" s="28">
        <v>24070.968007523465</v>
      </c>
      <c r="F166" s="28">
        <v>25878.552878470327</v>
      </c>
      <c r="G166" s="28">
        <v>1475950.8308876837</v>
      </c>
      <c r="H166" s="28">
        <v>1558607.7246493965</v>
      </c>
      <c r="I166" s="28">
        <v>12954.552695446111</v>
      </c>
      <c r="J166" s="28">
        <v>14039.339809477449</v>
      </c>
      <c r="K166" s="30">
        <v>0.16671811737985207</v>
      </c>
      <c r="L166" s="30">
        <v>0.17376771770309049</v>
      </c>
      <c r="M166" s="29">
        <v>246067.74387082303</v>
      </c>
      <c r="N166" s="29">
        <v>270835.70710673253</v>
      </c>
    </row>
    <row r="167" spans="1:14" x14ac:dyDescent="0.2">
      <c r="A167" s="26" t="s">
        <v>155</v>
      </c>
      <c r="B167" s="26" t="s">
        <v>8</v>
      </c>
      <c r="C167" s="27">
        <v>7035250.9791186955</v>
      </c>
      <c r="D167" s="27">
        <v>6908138.754500825</v>
      </c>
      <c r="E167" s="28">
        <v>56522.241871950006</v>
      </c>
      <c r="F167" s="28">
        <v>55539.588845120117</v>
      </c>
      <c r="G167" s="28">
        <v>3465753.8420750159</v>
      </c>
      <c r="H167" s="28">
        <v>3345025.9991111397</v>
      </c>
      <c r="I167" s="28">
        <v>30419.232021166288</v>
      </c>
      <c r="J167" s="28">
        <v>30130.709562357672</v>
      </c>
      <c r="K167" s="30">
        <v>0.16568736222757102</v>
      </c>
      <c r="L167" s="30">
        <v>0.1537460267829549</v>
      </c>
      <c r="M167" s="29">
        <v>574231.61222347908</v>
      </c>
      <c r="N167" s="29">
        <v>514284.45684902178</v>
      </c>
    </row>
    <row r="168" spans="1:14" x14ac:dyDescent="0.2">
      <c r="A168" s="26" t="s">
        <v>155</v>
      </c>
      <c r="B168" s="26" t="s">
        <v>8</v>
      </c>
      <c r="C168" s="27">
        <v>7035250.9791186955</v>
      </c>
      <c r="D168" s="27">
        <v>6908138.754500825</v>
      </c>
      <c r="E168" s="28">
        <v>56522.241871950006</v>
      </c>
      <c r="F168" s="28">
        <v>55539.588845120117</v>
      </c>
      <c r="G168" s="28">
        <v>3465753.8420750159</v>
      </c>
      <c r="H168" s="28">
        <v>3345025.9991111397</v>
      </c>
      <c r="I168" s="28">
        <v>30419.232021166288</v>
      </c>
      <c r="J168" s="28">
        <v>30130.709562357672</v>
      </c>
      <c r="K168" s="30">
        <v>0</v>
      </c>
      <c r="L168" s="30">
        <v>0.7206658446362515</v>
      </c>
      <c r="M168" s="29">
        <v>0</v>
      </c>
      <c r="N168" s="29">
        <v>2410645.9869796503</v>
      </c>
    </row>
    <row r="169" spans="1:14" x14ac:dyDescent="0.2">
      <c r="A169" s="26" t="s">
        <v>155</v>
      </c>
      <c r="B169" s="26" t="s">
        <v>7</v>
      </c>
      <c r="C169" s="27">
        <v>2996082.5267142202</v>
      </c>
      <c r="D169" s="27">
        <v>3218832.5079015647</v>
      </c>
      <c r="E169" s="28">
        <v>24070.968007523465</v>
      </c>
      <c r="F169" s="28">
        <v>25878.552878470327</v>
      </c>
      <c r="G169" s="28">
        <v>1475950.8308876837</v>
      </c>
      <c r="H169" s="28">
        <v>1558607.7246493965</v>
      </c>
      <c r="I169" s="28">
        <v>12954.552695446111</v>
      </c>
      <c r="J169" s="28">
        <v>14039.339809477449</v>
      </c>
      <c r="K169" s="30">
        <v>0.16124402989897738</v>
      </c>
      <c r="L169" s="30">
        <v>0.16703367809010847</v>
      </c>
      <c r="M169" s="29">
        <v>237988.25990507417</v>
      </c>
      <c r="N169" s="29">
        <v>260339.98094784372</v>
      </c>
    </row>
    <row r="170" spans="1:14" x14ac:dyDescent="0.2">
      <c r="A170" s="26" t="s">
        <v>155</v>
      </c>
      <c r="B170" s="26" t="s">
        <v>8</v>
      </c>
      <c r="C170" s="27">
        <v>7035250.9791186955</v>
      </c>
      <c r="D170" s="27">
        <v>6908138.754500825</v>
      </c>
      <c r="E170" s="28">
        <v>56522.241871950006</v>
      </c>
      <c r="F170" s="28">
        <v>55539.588845120117</v>
      </c>
      <c r="G170" s="28">
        <v>3465753.8420750159</v>
      </c>
      <c r="H170" s="28">
        <v>3345025.9991111397</v>
      </c>
      <c r="I170" s="28">
        <v>30419.232021166288</v>
      </c>
      <c r="J170" s="28">
        <v>30130.709562357672</v>
      </c>
      <c r="K170" s="30">
        <v>0.13976023393980128</v>
      </c>
      <c r="L170" s="30">
        <v>0.19825937879471253</v>
      </c>
      <c r="M170" s="29">
        <v>484374.56774616928</v>
      </c>
      <c r="N170" s="29">
        <v>663182.77663593716</v>
      </c>
    </row>
    <row r="171" spans="1:14" x14ac:dyDescent="0.2">
      <c r="A171" s="26" t="s">
        <v>155</v>
      </c>
      <c r="B171" s="26" t="s">
        <v>7</v>
      </c>
      <c r="C171" s="27">
        <v>2996082.5267142202</v>
      </c>
      <c r="D171" s="27">
        <v>3218832.5079015647</v>
      </c>
      <c r="E171" s="28">
        <v>24070.968007523465</v>
      </c>
      <c r="F171" s="28">
        <v>25878.552878470327</v>
      </c>
      <c r="G171" s="28">
        <v>1475950.8308876837</v>
      </c>
      <c r="H171" s="28">
        <v>1558607.7246493965</v>
      </c>
      <c r="I171" s="28">
        <v>12954.552695446111</v>
      </c>
      <c r="J171" s="28">
        <v>14039.339809477449</v>
      </c>
      <c r="K171" s="30">
        <v>0.15978813493081481</v>
      </c>
      <c r="L171" s="30">
        <v>0.19020399710368455</v>
      </c>
      <c r="M171" s="29">
        <v>235839.43051712943</v>
      </c>
      <c r="N171" s="29">
        <v>296453.41914499417</v>
      </c>
    </row>
    <row r="172" spans="1:14" x14ac:dyDescent="0.2">
      <c r="A172" s="26" t="s">
        <v>155</v>
      </c>
      <c r="B172" s="26" t="s">
        <v>8</v>
      </c>
      <c r="C172" s="27">
        <v>7035250.9791186955</v>
      </c>
      <c r="D172" s="27">
        <v>6908138.754500825</v>
      </c>
      <c r="E172" s="28">
        <v>56522.241871950006</v>
      </c>
      <c r="F172" s="28">
        <v>55539.588845120117</v>
      </c>
      <c r="G172" s="28">
        <v>3465753.8420750159</v>
      </c>
      <c r="H172" s="28">
        <v>3345025.9991111397</v>
      </c>
      <c r="I172" s="28">
        <v>30419.232021166288</v>
      </c>
      <c r="J172" s="28">
        <v>30130.709562357672</v>
      </c>
      <c r="K172" s="30">
        <v>0.13361947657211734</v>
      </c>
      <c r="L172" s="30">
        <v>0.29524362328707932</v>
      </c>
      <c r="M172" s="29">
        <v>463092.21430586826</v>
      </c>
      <c r="N172" s="29">
        <v>987597.59596705541</v>
      </c>
    </row>
    <row r="173" spans="1:14" x14ac:dyDescent="0.2">
      <c r="A173" s="26" t="s">
        <v>176</v>
      </c>
      <c r="B173" s="26" t="s">
        <v>8</v>
      </c>
      <c r="C173" s="27">
        <v>9535009.1288450975</v>
      </c>
      <c r="D173" s="27">
        <v>11989086.314062046</v>
      </c>
      <c r="E173" s="28">
        <v>85574.299705078243</v>
      </c>
      <c r="F173" s="28">
        <v>108865.51882505314</v>
      </c>
      <c r="G173" s="28">
        <v>2456960.639365314</v>
      </c>
      <c r="H173" s="28">
        <v>2959908.4515545233</v>
      </c>
      <c r="I173" s="28">
        <v>25500.929251623893</v>
      </c>
      <c r="J173" s="28">
        <v>31184.934410304399</v>
      </c>
      <c r="K173" s="30">
        <v>0.15854379323733789</v>
      </c>
      <c r="L173" s="30">
        <v>0.18803390971161923</v>
      </c>
      <c r="M173" s="29">
        <v>389535.85959981184</v>
      </c>
      <c r="N173" s="29">
        <v>556563.15853426198</v>
      </c>
    </row>
    <row r="174" spans="1:14" x14ac:dyDescent="0.2">
      <c r="A174" s="26" t="s">
        <v>177</v>
      </c>
      <c r="B174" s="26" t="s">
        <v>7</v>
      </c>
      <c r="C174" s="27">
        <v>735435.63251226651</v>
      </c>
      <c r="D174" s="27">
        <v>789690.34322897787</v>
      </c>
      <c r="E174" s="28">
        <v>13162.164702123706</v>
      </c>
      <c r="F174" s="28">
        <v>14006.544140482367</v>
      </c>
      <c r="G174" s="28">
        <v>482527.27645589341</v>
      </c>
      <c r="H174" s="28">
        <v>492857.7340651034</v>
      </c>
      <c r="I174" s="28">
        <v>8984.8866530778723</v>
      </c>
      <c r="J174" s="28">
        <v>9451.3784353246047</v>
      </c>
      <c r="K174" s="30">
        <v>0.15013324395180944</v>
      </c>
      <c r="L174" s="30">
        <v>0.18002989476952275</v>
      </c>
      <c r="M174" s="29">
        <v>72443.38530955484</v>
      </c>
      <c r="N174" s="29">
        <v>88729.126000085991</v>
      </c>
    </row>
    <row r="175" spans="1:14" x14ac:dyDescent="0.2">
      <c r="A175" s="26" t="s">
        <v>177</v>
      </c>
      <c r="B175" s="26" t="s">
        <v>8</v>
      </c>
      <c r="C175" s="27">
        <v>820262.55659589928</v>
      </c>
      <c r="D175" s="27">
        <v>860017.99682545429</v>
      </c>
      <c r="E175" s="28">
        <v>14680.320604019982</v>
      </c>
      <c r="F175" s="28">
        <v>15253.928501759754</v>
      </c>
      <c r="G175" s="28">
        <v>538183.13923804311</v>
      </c>
      <c r="H175" s="28">
        <v>536750.29054736544</v>
      </c>
      <c r="I175" s="28">
        <v>10021.225204443848</v>
      </c>
      <c r="J175" s="28">
        <v>10293.092246703936</v>
      </c>
      <c r="K175" s="30">
        <v>0.15395859928696029</v>
      </c>
      <c r="L175" s="30">
        <v>0.18222439179287733</v>
      </c>
      <c r="M175" s="29">
        <v>82857.922276948229</v>
      </c>
      <c r="N175" s="29">
        <v>97808.99523964386</v>
      </c>
    </row>
    <row r="176" spans="1:14" x14ac:dyDescent="0.2">
      <c r="A176" s="26" t="s">
        <v>178</v>
      </c>
      <c r="B176" s="26" t="s">
        <v>8</v>
      </c>
      <c r="C176" s="27">
        <v>135037.33317108289</v>
      </c>
      <c r="D176" s="27">
        <v>144904.34698107626</v>
      </c>
      <c r="E176" s="28">
        <v>5382.642368969131</v>
      </c>
      <c r="F176" s="28">
        <v>5730.5596049088745</v>
      </c>
      <c r="G176" s="28">
        <v>132566.98302038512</v>
      </c>
      <c r="H176" s="28">
        <v>112184.92638271683</v>
      </c>
      <c r="I176" s="28">
        <v>4320.3330585376461</v>
      </c>
      <c r="J176" s="28">
        <v>4610.430584429454</v>
      </c>
      <c r="K176" s="30">
        <v>5.0378440322972423E-2</v>
      </c>
      <c r="L176" s="30">
        <v>0.45338109330110099</v>
      </c>
      <c r="M176" s="29">
        <v>6678.5178428889703</v>
      </c>
      <c r="N176" s="29">
        <v>50862.524575299685</v>
      </c>
    </row>
    <row r="177" spans="1:14" x14ac:dyDescent="0.2">
      <c r="A177" s="26" t="s">
        <v>178</v>
      </c>
      <c r="B177" s="26" t="s">
        <v>7</v>
      </c>
      <c r="C177" s="27">
        <v>6062.0999385814812</v>
      </c>
      <c r="D177" s="27">
        <v>6066.5356488837133</v>
      </c>
      <c r="E177" s="28">
        <v>241.63773978706882</v>
      </c>
      <c r="F177" s="28">
        <v>239.91443221349826</v>
      </c>
      <c r="G177" s="28">
        <v>5951.200906845962</v>
      </c>
      <c r="H177" s="28">
        <v>4696.7111018210235</v>
      </c>
      <c r="I177" s="28">
        <v>193.94851893017861</v>
      </c>
      <c r="J177" s="28">
        <v>193.0193405502024</v>
      </c>
      <c r="K177" s="30">
        <v>0.16512177367205541</v>
      </c>
      <c r="L177" s="30">
        <v>0.21244006775408128</v>
      </c>
      <c r="M177" s="29">
        <v>982.67284921714986</v>
      </c>
      <c r="N177" s="29">
        <v>997.76962469220393</v>
      </c>
    </row>
    <row r="178" spans="1:14" x14ac:dyDescent="0.2">
      <c r="A178" s="26" t="s">
        <v>178</v>
      </c>
      <c r="B178" s="26" t="s">
        <v>8</v>
      </c>
      <c r="C178" s="27">
        <v>135037.33317108289</v>
      </c>
      <c r="D178" s="27">
        <v>144904.34698107626</v>
      </c>
      <c r="E178" s="28">
        <v>5382.642368969131</v>
      </c>
      <c r="F178" s="28">
        <v>5730.5596049088745</v>
      </c>
      <c r="G178" s="28">
        <v>132566.98302038512</v>
      </c>
      <c r="H178" s="28">
        <v>112184.92638271683</v>
      </c>
      <c r="I178" s="28">
        <v>4320.3330585376461</v>
      </c>
      <c r="J178" s="28">
        <v>4610.430584429454</v>
      </c>
      <c r="K178" s="30">
        <v>0.62096867503619957</v>
      </c>
      <c r="L178" s="30">
        <v>0.60751867503619961</v>
      </c>
      <c r="M178" s="29">
        <v>82319.943799714907</v>
      </c>
      <c r="N178" s="29">
        <v>68154.437835061719</v>
      </c>
    </row>
    <row r="179" spans="1:14" x14ac:dyDescent="0.2">
      <c r="A179" s="26" t="s">
        <v>181</v>
      </c>
      <c r="B179" s="26" t="s">
        <v>7</v>
      </c>
      <c r="C179" s="27">
        <v>1857205.5324338989</v>
      </c>
      <c r="D179" s="27">
        <v>2043251.2042426567</v>
      </c>
      <c r="E179" s="28">
        <v>23316.531884223143</v>
      </c>
      <c r="F179" s="28">
        <v>25182.602019467195</v>
      </c>
      <c r="G179" s="28">
        <v>890057.91232148465</v>
      </c>
      <c r="H179" s="28">
        <v>896729.7215632915</v>
      </c>
      <c r="I179" s="28">
        <v>11676.468395172364</v>
      </c>
      <c r="J179" s="28">
        <v>12280.460443184771</v>
      </c>
      <c r="K179" s="30">
        <v>9.3981364213870267E-2</v>
      </c>
      <c r="L179" s="30">
        <v>0.2510486450590434</v>
      </c>
      <c r="M179" s="29">
        <v>83648.856829322453</v>
      </c>
      <c r="N179" s="29">
        <v>225122.78158263757</v>
      </c>
    </row>
    <row r="180" spans="1:14" x14ac:dyDescent="0.2">
      <c r="A180" s="26" t="s">
        <v>181</v>
      </c>
      <c r="B180" s="26" t="s">
        <v>8</v>
      </c>
      <c r="C180" s="27">
        <v>4209397.1388110565</v>
      </c>
      <c r="D180" s="27">
        <v>4861849.3678589985</v>
      </c>
      <c r="E180" s="28">
        <v>52847.431738920335</v>
      </c>
      <c r="F180" s="28">
        <v>59921.177315430592</v>
      </c>
      <c r="G180" s="28">
        <v>2017335.8112885912</v>
      </c>
      <c r="H180" s="28">
        <v>2133739.02380194</v>
      </c>
      <c r="I180" s="28">
        <v>26464.972129198435</v>
      </c>
      <c r="J180" s="28">
        <v>29220.953702971441</v>
      </c>
      <c r="K180" s="30">
        <v>0.15317145567253204</v>
      </c>
      <c r="L180" s="30">
        <v>0.19027253262569715</v>
      </c>
      <c r="M180" s="29">
        <v>308998.26279540191</v>
      </c>
      <c r="N180" s="29">
        <v>405991.92802107782</v>
      </c>
    </row>
    <row r="181" spans="1:14" x14ac:dyDescent="0.2">
      <c r="A181" s="26" t="s">
        <v>182</v>
      </c>
      <c r="B181" s="26" t="s">
        <v>8</v>
      </c>
      <c r="C181" s="27">
        <v>711413.21435393102</v>
      </c>
      <c r="D181" s="27">
        <v>638751.28149917489</v>
      </c>
      <c r="E181" s="28">
        <v>6761.294053150029</v>
      </c>
      <c r="F181" s="28">
        <v>6491.4962384774926</v>
      </c>
      <c r="G181" s="28">
        <v>212273.55788298932</v>
      </c>
      <c r="H181" s="28">
        <v>187364.9083070475</v>
      </c>
      <c r="I181" s="28">
        <v>2235.9463509240932</v>
      </c>
      <c r="J181" s="28">
        <v>2160.637082232266</v>
      </c>
      <c r="K181" s="30">
        <v>0.51034933358072831</v>
      </c>
      <c r="L181" s="30">
        <v>0.52916316911790806</v>
      </c>
      <c r="M181" s="29">
        <v>108333.66880239376</v>
      </c>
      <c r="N181" s="29">
        <v>99146.608661243517</v>
      </c>
    </row>
    <row r="182" spans="1:14" x14ac:dyDescent="0.2">
      <c r="A182" s="26" t="s">
        <v>183</v>
      </c>
      <c r="B182" s="26" t="s">
        <v>7</v>
      </c>
      <c r="C182" s="27">
        <v>16026.690802146508</v>
      </c>
      <c r="D182" s="27">
        <v>19829.901735898344</v>
      </c>
      <c r="E182" s="28">
        <v>303.98021254612735</v>
      </c>
      <c r="F182" s="28">
        <v>384.16017350859676</v>
      </c>
      <c r="G182" s="28">
        <v>11320.570301609741</v>
      </c>
      <c r="H182" s="28">
        <v>13573.129040845015</v>
      </c>
      <c r="I182" s="28">
        <v>223.24514981331478</v>
      </c>
      <c r="J182" s="28">
        <v>286.46426731460019</v>
      </c>
      <c r="K182" s="30">
        <v>0.46381224933075327</v>
      </c>
      <c r="L182" s="30">
        <v>0.53292525587971551</v>
      </c>
      <c r="M182" s="29">
        <v>5250.6191752965378</v>
      </c>
      <c r="N182" s="29">
        <v>7233.4632671807276</v>
      </c>
    </row>
    <row r="183" spans="1:14" x14ac:dyDescent="0.2">
      <c r="A183" s="26" t="s">
        <v>183</v>
      </c>
      <c r="B183" s="26" t="s">
        <v>8</v>
      </c>
      <c r="C183" s="27">
        <v>25760.971082326734</v>
      </c>
      <c r="D183" s="27">
        <v>39045.112424381106</v>
      </c>
      <c r="E183" s="28">
        <v>488.61150200461299</v>
      </c>
      <c r="F183" s="28">
        <v>756.41207724488982</v>
      </c>
      <c r="G183" s="28">
        <v>18196.450394872321</v>
      </c>
      <c r="H183" s="28">
        <v>26725.515658558405</v>
      </c>
      <c r="I183" s="28">
        <v>358.83963318492732</v>
      </c>
      <c r="J183" s="28">
        <v>564.04866104899111</v>
      </c>
      <c r="K183" s="30">
        <v>0.47950531900968718</v>
      </c>
      <c r="L183" s="30">
        <v>0.49340915537303842</v>
      </c>
      <c r="M183" s="29">
        <v>8725.2947514372008</v>
      </c>
      <c r="N183" s="29">
        <v>13186.614107998215</v>
      </c>
    </row>
    <row r="184" spans="1:14" x14ac:dyDescent="0.2">
      <c r="A184" s="26" t="s">
        <v>184</v>
      </c>
      <c r="B184" s="26" t="s">
        <v>7</v>
      </c>
      <c r="C184" s="27">
        <v>300898.971377654</v>
      </c>
      <c r="D184" s="27">
        <v>319977.3900414317</v>
      </c>
      <c r="E184" s="28">
        <v>2742.9997690156197</v>
      </c>
      <c r="F184" s="28">
        <v>2935.326603794394</v>
      </c>
      <c r="G184" s="28">
        <v>125267.88921975499</v>
      </c>
      <c r="H184" s="28">
        <v>128802.48024894192</v>
      </c>
      <c r="I184" s="28">
        <v>1240.8521536733763</v>
      </c>
      <c r="J184" s="28">
        <v>1295.007441627499</v>
      </c>
      <c r="K184" s="30">
        <v>0.54192293620711174</v>
      </c>
      <c r="L184" s="30">
        <v>0.49585444640877141</v>
      </c>
      <c r="M184" s="29">
        <v>67885.542338436819</v>
      </c>
      <c r="N184" s="29">
        <v>63867.28253991581</v>
      </c>
    </row>
    <row r="185" spans="1:14" x14ac:dyDescent="0.2">
      <c r="A185" s="26" t="s">
        <v>184</v>
      </c>
      <c r="B185" s="26" t="s">
        <v>8</v>
      </c>
      <c r="C185" s="27">
        <v>440549.76764985576</v>
      </c>
      <c r="D185" s="27">
        <v>484771.51206603553</v>
      </c>
      <c r="E185" s="28">
        <v>4016.0586304788617</v>
      </c>
      <c r="F185" s="28">
        <v>4447.0727008080776</v>
      </c>
      <c r="G185" s="28">
        <v>183406.20852600673</v>
      </c>
      <c r="H185" s="28">
        <v>195138.07866252787</v>
      </c>
      <c r="I185" s="28">
        <v>1816.7464165323699</v>
      </c>
      <c r="J185" s="28">
        <v>1961.9596107501336</v>
      </c>
      <c r="K185" s="30">
        <v>0.1124093355087078</v>
      </c>
      <c r="L185" s="30">
        <v>0.51485254290936133</v>
      </c>
      <c r="M185" s="29">
        <v>20616.570028579914</v>
      </c>
      <c r="N185" s="29">
        <v>100467.33601784946</v>
      </c>
    </row>
    <row r="186" spans="1:14" x14ac:dyDescent="0.2">
      <c r="A186" s="26" t="s">
        <v>184</v>
      </c>
      <c r="B186" s="26" t="s">
        <v>7</v>
      </c>
      <c r="C186" s="27">
        <v>300898.971377654</v>
      </c>
      <c r="D186" s="27">
        <v>319977.3900414317</v>
      </c>
      <c r="E186" s="28">
        <v>2742.9997690156197</v>
      </c>
      <c r="F186" s="28">
        <v>2935.326603794394</v>
      </c>
      <c r="G186" s="28">
        <v>125267.88921975499</v>
      </c>
      <c r="H186" s="28">
        <v>128802.48024894192</v>
      </c>
      <c r="I186" s="28">
        <v>1240.8521536733763</v>
      </c>
      <c r="J186" s="28">
        <v>1295.007441627499</v>
      </c>
      <c r="K186" s="30">
        <v>0.48273921162633654</v>
      </c>
      <c r="L186" s="30">
        <v>0.50826409815833284</v>
      </c>
      <c r="M186" s="29">
        <v>60471.722084039786</v>
      </c>
      <c r="N186" s="29">
        <v>65465.676464284945</v>
      </c>
    </row>
    <row r="187" spans="1:14" x14ac:dyDescent="0.2">
      <c r="A187" s="26" t="s">
        <v>184</v>
      </c>
      <c r="B187" s="26" t="s">
        <v>8</v>
      </c>
      <c r="C187" s="27">
        <v>440549.76764985576</v>
      </c>
      <c r="D187" s="27">
        <v>484771.51206603553</v>
      </c>
      <c r="E187" s="28">
        <v>4016.0586304788617</v>
      </c>
      <c r="F187" s="28">
        <v>4447.0727008080776</v>
      </c>
      <c r="G187" s="28">
        <v>183406.20852600673</v>
      </c>
      <c r="H187" s="28">
        <v>195138.07866252787</v>
      </c>
      <c r="I187" s="28">
        <v>1816.7464165323699</v>
      </c>
      <c r="J187" s="28">
        <v>1961.9596107501336</v>
      </c>
      <c r="K187" s="30">
        <v>0.4917734603306867</v>
      </c>
      <c r="L187" s="30">
        <v>0.51313427873427253</v>
      </c>
      <c r="M187" s="29">
        <v>90194.305812965817</v>
      </c>
      <c r="N187" s="29">
        <v>100132.03724808797</v>
      </c>
    </row>
    <row r="188" spans="1:14" x14ac:dyDescent="0.2">
      <c r="A188" s="26" t="s">
        <v>184</v>
      </c>
      <c r="B188" s="26" t="s">
        <v>7</v>
      </c>
      <c r="C188" s="27">
        <v>300898.971377654</v>
      </c>
      <c r="D188" s="27">
        <v>319977.3900414317</v>
      </c>
      <c r="E188" s="28">
        <v>2742.9997690156197</v>
      </c>
      <c r="F188" s="28">
        <v>2935.326603794394</v>
      </c>
      <c r="G188" s="28">
        <v>125267.88921975499</v>
      </c>
      <c r="H188" s="28">
        <v>128802.48024894192</v>
      </c>
      <c r="I188" s="28">
        <v>1240.8521536733763</v>
      </c>
      <c r="J188" s="28">
        <v>1295.007441627499</v>
      </c>
      <c r="K188" s="30">
        <v>0.53125806328283043</v>
      </c>
      <c r="L188" s="30">
        <v>0.52581655234806868</v>
      </c>
      <c r="M188" s="29">
        <v>66549.576218415183</v>
      </c>
      <c r="N188" s="29">
        <v>67726.476098378858</v>
      </c>
    </row>
    <row r="189" spans="1:14" x14ac:dyDescent="0.2">
      <c r="A189" s="26" t="s">
        <v>184</v>
      </c>
      <c r="B189" s="26" t="s">
        <v>8</v>
      </c>
      <c r="C189" s="27">
        <v>440549.76764985576</v>
      </c>
      <c r="D189" s="27">
        <v>484771.51206603553</v>
      </c>
      <c r="E189" s="28">
        <v>4016.0586304788617</v>
      </c>
      <c r="F189" s="28">
        <v>4447.0727008080776</v>
      </c>
      <c r="G189" s="28">
        <v>183406.20852600673</v>
      </c>
      <c r="H189" s="28">
        <v>195138.07866252787</v>
      </c>
      <c r="I189" s="28">
        <v>1816.7464165323699</v>
      </c>
      <c r="J189" s="28">
        <v>1961.9596107501336</v>
      </c>
      <c r="K189" s="30">
        <v>0.52108891189953843</v>
      </c>
      <c r="L189" s="30">
        <v>0.52621933192521642</v>
      </c>
      <c r="M189" s="29">
        <v>95570.941636436692</v>
      </c>
      <c r="N189" s="29">
        <v>102685.42938696574</v>
      </c>
    </row>
    <row r="190" spans="1:14" x14ac:dyDescent="0.2">
      <c r="A190" s="26" t="s">
        <v>184</v>
      </c>
      <c r="B190" s="26" t="s">
        <v>7</v>
      </c>
      <c r="C190" s="27">
        <v>300898.971377654</v>
      </c>
      <c r="D190" s="27">
        <v>319977.3900414317</v>
      </c>
      <c r="E190" s="28">
        <v>2742.9997690156197</v>
      </c>
      <c r="F190" s="28">
        <v>2935.326603794394</v>
      </c>
      <c r="G190" s="28">
        <v>125267.88921975499</v>
      </c>
      <c r="H190" s="28">
        <v>128802.48024894192</v>
      </c>
      <c r="I190" s="28">
        <v>1240.8521536733763</v>
      </c>
      <c r="J190" s="28">
        <v>1295.007441627499</v>
      </c>
      <c r="K190" s="30">
        <v>0.53884132568853016</v>
      </c>
      <c r="L190" s="30">
        <v>0.57197104453858383</v>
      </c>
      <c r="M190" s="29">
        <v>67499.515493376719</v>
      </c>
      <c r="N190" s="29">
        <v>73671.289167147625</v>
      </c>
    </row>
    <row r="191" spans="1:14" x14ac:dyDescent="0.2">
      <c r="A191" s="26" t="s">
        <v>184</v>
      </c>
      <c r="B191" s="26" t="s">
        <v>8</v>
      </c>
      <c r="C191" s="27">
        <v>440549.76764985576</v>
      </c>
      <c r="D191" s="27">
        <v>484771.51206603553</v>
      </c>
      <c r="E191" s="28">
        <v>4016.0586304788617</v>
      </c>
      <c r="F191" s="28">
        <v>4447.0727008080776</v>
      </c>
      <c r="G191" s="28">
        <v>183406.20852600673</v>
      </c>
      <c r="H191" s="28">
        <v>195138.07866252787</v>
      </c>
      <c r="I191" s="28">
        <v>1816.7464165323699</v>
      </c>
      <c r="J191" s="28">
        <v>1961.9596107501336</v>
      </c>
      <c r="K191" s="30">
        <v>0.30775715334991738</v>
      </c>
      <c r="L191" s="30">
        <v>0.2830742294761468</v>
      </c>
      <c r="M191" s="29">
        <v>56444.572642665174</v>
      </c>
      <c r="N191" s="29">
        <v>55238.561258850801</v>
      </c>
    </row>
    <row r="192" spans="1:14" x14ac:dyDescent="0.2">
      <c r="A192" s="26" t="s">
        <v>189</v>
      </c>
      <c r="B192" s="26" t="s">
        <v>7</v>
      </c>
      <c r="C192" s="27">
        <v>2581802.5765890549</v>
      </c>
      <c r="D192" s="27">
        <v>2764413.7535253377</v>
      </c>
      <c r="E192" s="28">
        <v>42917.799795558298</v>
      </c>
      <c r="F192" s="28">
        <v>45799.205334379076</v>
      </c>
      <c r="G192" s="28">
        <v>1446386.350769517</v>
      </c>
      <c r="H192" s="28">
        <v>1451214.4921105914</v>
      </c>
      <c r="I192" s="28">
        <v>24472.570394846956</v>
      </c>
      <c r="J192" s="28">
        <v>25900.501463820146</v>
      </c>
      <c r="K192" s="30">
        <v>0.24274137874954377</v>
      </c>
      <c r="L192" s="30">
        <v>0.32688919451033716</v>
      </c>
      <c r="M192" s="29">
        <v>351097.81699031382</v>
      </c>
      <c r="N192" s="29">
        <v>474386.33638775925</v>
      </c>
    </row>
    <row r="193" spans="1:14" x14ac:dyDescent="0.2">
      <c r="A193" s="26" t="s">
        <v>189</v>
      </c>
      <c r="B193" s="26" t="s">
        <v>8</v>
      </c>
      <c r="C193" s="27">
        <v>4211418.1749633774</v>
      </c>
      <c r="D193" s="27">
        <v>4486509.5325732203</v>
      </c>
      <c r="E193" s="28">
        <v>70007.212684420083</v>
      </c>
      <c r="F193" s="28">
        <v>74329.890398979551</v>
      </c>
      <c r="G193" s="28">
        <v>2359335.22604864</v>
      </c>
      <c r="H193" s="28">
        <v>2355250.781240514</v>
      </c>
      <c r="I193" s="28">
        <v>39919.484426687777</v>
      </c>
      <c r="J193" s="28">
        <v>42035.258494741342</v>
      </c>
      <c r="K193" s="30">
        <v>0.26071476609316674</v>
      </c>
      <c r="L193" s="30">
        <v>0.31961810288213066</v>
      </c>
      <c r="M193" s="29">
        <v>615113.53159463988</v>
      </c>
      <c r="N193" s="29">
        <v>752780.78651174926</v>
      </c>
    </row>
    <row r="194" spans="1:14" x14ac:dyDescent="0.2">
      <c r="A194" s="26" t="s">
        <v>190</v>
      </c>
      <c r="B194" s="26" t="s">
        <v>7</v>
      </c>
      <c r="C194" s="27">
        <v>3767371.5635531009</v>
      </c>
      <c r="D194" s="27">
        <v>4024079.1086703385</v>
      </c>
      <c r="E194" s="28">
        <v>80795.91849286767</v>
      </c>
      <c r="F194" s="28">
        <v>85612.583564920264</v>
      </c>
      <c r="G194" s="28">
        <v>2205808.4760429608</v>
      </c>
      <c r="H194" s="28">
        <v>2217120.7613781332</v>
      </c>
      <c r="I194" s="28">
        <v>50035.991135261473</v>
      </c>
      <c r="J194" s="28">
        <v>52404.932389613437</v>
      </c>
      <c r="K194" s="30">
        <v>0.13144825231615448</v>
      </c>
      <c r="L194" s="30">
        <v>0.45409731543441462</v>
      </c>
      <c r="M194" s="29">
        <v>289949.66912000731</v>
      </c>
      <c r="N194" s="29">
        <v>1006788.5857357157</v>
      </c>
    </row>
    <row r="195" spans="1:14" x14ac:dyDescent="0.2">
      <c r="A195" s="26" t="s">
        <v>190</v>
      </c>
      <c r="B195" s="26" t="s">
        <v>8</v>
      </c>
      <c r="C195" s="27">
        <v>6041153.2440846246</v>
      </c>
      <c r="D195" s="27">
        <v>6601499.7730576005</v>
      </c>
      <c r="E195" s="28">
        <v>129559.96425572761</v>
      </c>
      <c r="F195" s="28">
        <v>140447.40068776716</v>
      </c>
      <c r="G195" s="28">
        <v>3537115.1494036773</v>
      </c>
      <c r="H195" s="28">
        <v>3637185.5045154085</v>
      </c>
      <c r="I195" s="28">
        <v>80235.008697334662</v>
      </c>
      <c r="J195" s="28">
        <v>85970.26547806694</v>
      </c>
      <c r="K195" s="30">
        <v>0.23692708278141034</v>
      </c>
      <c r="L195" s="30">
        <v>0.32311261889648307</v>
      </c>
      <c r="M195" s="29">
        <v>838038.37381014565</v>
      </c>
      <c r="N195" s="29">
        <v>1175220.5337762998</v>
      </c>
    </row>
    <row r="196" spans="1:14" x14ac:dyDescent="0.2">
      <c r="A196" s="26" t="s">
        <v>190</v>
      </c>
      <c r="B196" s="26" t="s">
        <v>8</v>
      </c>
      <c r="C196" s="27">
        <v>6041153.2440846246</v>
      </c>
      <c r="D196" s="27">
        <v>6601499.7730576005</v>
      </c>
      <c r="E196" s="28">
        <v>129559.96425572761</v>
      </c>
      <c r="F196" s="28">
        <v>140447.40068776716</v>
      </c>
      <c r="G196" s="28">
        <v>3537115.1494036773</v>
      </c>
      <c r="H196" s="28">
        <v>3637185.5045154085</v>
      </c>
      <c r="I196" s="28">
        <v>80235.008697334662</v>
      </c>
      <c r="J196" s="28">
        <v>85970.26547806694</v>
      </c>
      <c r="K196" s="30">
        <v>0.28375661406048958</v>
      </c>
      <c r="L196" s="30">
        <v>0.30922731981251483</v>
      </c>
      <c r="M196" s="29">
        <v>1003679.8183368501</v>
      </c>
      <c r="N196" s="29">
        <v>1124717.1252222294</v>
      </c>
    </row>
    <row r="197" spans="1:14" x14ac:dyDescent="0.2">
      <c r="A197" s="26" t="s">
        <v>190</v>
      </c>
      <c r="B197" s="26" t="s">
        <v>8</v>
      </c>
      <c r="C197" s="27">
        <v>6041153.2440846246</v>
      </c>
      <c r="D197" s="27">
        <v>6601499.7730576005</v>
      </c>
      <c r="E197" s="28">
        <v>129559.96425572761</v>
      </c>
      <c r="F197" s="28">
        <v>140447.40068776716</v>
      </c>
      <c r="G197" s="28">
        <v>3537115.1494036773</v>
      </c>
      <c r="H197" s="28">
        <v>3637185.5045154085</v>
      </c>
      <c r="I197" s="28">
        <v>80235.008697334662</v>
      </c>
      <c r="J197" s="28">
        <v>85970.26547806694</v>
      </c>
      <c r="K197" s="30">
        <v>0.29175063545480523</v>
      </c>
      <c r="L197" s="30">
        <v>0.34031798190992762</v>
      </c>
      <c r="M197" s="29">
        <v>1031955.5925153412</v>
      </c>
      <c r="N197" s="29">
        <v>1237799.6307287258</v>
      </c>
    </row>
    <row r="198" spans="1:14" x14ac:dyDescent="0.2">
      <c r="A198" s="26" t="s">
        <v>190</v>
      </c>
      <c r="B198" s="26" t="s">
        <v>7</v>
      </c>
      <c r="C198" s="27">
        <v>3767371.5635531009</v>
      </c>
      <c r="D198" s="27">
        <v>4024079.1086703385</v>
      </c>
      <c r="E198" s="28">
        <v>80795.91849286767</v>
      </c>
      <c r="F198" s="28">
        <v>85612.583564920264</v>
      </c>
      <c r="G198" s="28">
        <v>2205808.4760429608</v>
      </c>
      <c r="H198" s="28">
        <v>2217120.7613781332</v>
      </c>
      <c r="I198" s="28">
        <v>50035.991135261473</v>
      </c>
      <c r="J198" s="28">
        <v>52404.932389613437</v>
      </c>
      <c r="K198" s="30">
        <v>0.26565697883727851</v>
      </c>
      <c r="L198" s="30">
        <v>0.30580139490109726</v>
      </c>
      <c r="M198" s="29">
        <v>585988.41563923436</v>
      </c>
      <c r="N198" s="29">
        <v>677998.62149361591</v>
      </c>
    </row>
    <row r="199" spans="1:14" x14ac:dyDescent="0.2">
      <c r="A199" s="26" t="s">
        <v>190</v>
      </c>
      <c r="B199" s="26" t="s">
        <v>8</v>
      </c>
      <c r="C199" s="27">
        <v>6041153.2440846246</v>
      </c>
      <c r="D199" s="27">
        <v>6601499.7730576005</v>
      </c>
      <c r="E199" s="28">
        <v>129559.96425572761</v>
      </c>
      <c r="F199" s="28">
        <v>140447.40068776716</v>
      </c>
      <c r="G199" s="28">
        <v>3537115.1494036773</v>
      </c>
      <c r="H199" s="28">
        <v>3637185.5045154085</v>
      </c>
      <c r="I199" s="28">
        <v>80235.008697334662</v>
      </c>
      <c r="J199" s="28">
        <v>85970.26547806694</v>
      </c>
      <c r="K199" s="30">
        <v>0.23924212442254311</v>
      </c>
      <c r="L199" s="30">
        <v>0.33557254594277508</v>
      </c>
      <c r="M199" s="29">
        <v>846226.94267049676</v>
      </c>
      <c r="N199" s="29">
        <v>1220539.5998163924</v>
      </c>
    </row>
    <row r="200" spans="1:14" x14ac:dyDescent="0.2">
      <c r="A200" s="26" t="s">
        <v>190</v>
      </c>
      <c r="B200" s="26" t="s">
        <v>7</v>
      </c>
      <c r="C200" s="27">
        <v>3767371.5635531009</v>
      </c>
      <c r="D200" s="27">
        <v>4024079.1086703385</v>
      </c>
      <c r="E200" s="28">
        <v>80795.91849286767</v>
      </c>
      <c r="F200" s="28">
        <v>85612.583564920264</v>
      </c>
      <c r="G200" s="28">
        <v>2205808.4760429608</v>
      </c>
      <c r="H200" s="28">
        <v>2217120.7613781332</v>
      </c>
      <c r="I200" s="28">
        <v>50035.991135261473</v>
      </c>
      <c r="J200" s="28">
        <v>52404.932389613437</v>
      </c>
      <c r="K200" s="30">
        <v>0.29381733885098305</v>
      </c>
      <c r="L200" s="30">
        <v>0.34722518507412869</v>
      </c>
      <c r="M200" s="29">
        <v>648104.77644588507</v>
      </c>
      <c r="N200" s="29">
        <v>769840.16670121544</v>
      </c>
    </row>
    <row r="201" spans="1:14" x14ac:dyDescent="0.2">
      <c r="A201" s="26" t="s">
        <v>190</v>
      </c>
      <c r="B201" s="26" t="s">
        <v>8</v>
      </c>
      <c r="C201" s="27">
        <v>6041153.2440846246</v>
      </c>
      <c r="D201" s="27">
        <v>6601499.7730576005</v>
      </c>
      <c r="E201" s="28">
        <v>129559.96425572761</v>
      </c>
      <c r="F201" s="28">
        <v>140447.40068776716</v>
      </c>
      <c r="G201" s="28">
        <v>3537115.1494036773</v>
      </c>
      <c r="H201" s="28">
        <v>3637185.5045154085</v>
      </c>
      <c r="I201" s="28">
        <v>80235.008697334662</v>
      </c>
      <c r="J201" s="28">
        <v>85970.26547806694</v>
      </c>
      <c r="K201" s="30">
        <v>0.29990730596824278</v>
      </c>
      <c r="L201" s="30">
        <v>0.31736244617588749</v>
      </c>
      <c r="M201" s="29">
        <v>1060806.6753571155</v>
      </c>
      <c r="N201" s="29">
        <v>1154306.0889084896</v>
      </c>
    </row>
    <row r="202" spans="1:14" x14ac:dyDescent="0.2">
      <c r="A202" s="26" t="s">
        <v>190</v>
      </c>
      <c r="B202" s="26" t="s">
        <v>8</v>
      </c>
      <c r="C202" s="27">
        <v>6041153.2440846246</v>
      </c>
      <c r="D202" s="27">
        <v>6601499.7730576005</v>
      </c>
      <c r="E202" s="28">
        <v>129559.96425572761</v>
      </c>
      <c r="F202" s="28">
        <v>140447.40068776716</v>
      </c>
      <c r="G202" s="28">
        <v>3537115.1494036773</v>
      </c>
      <c r="H202" s="28">
        <v>3637185.5045154085</v>
      </c>
      <c r="I202" s="28">
        <v>80235.008697334662</v>
      </c>
      <c r="J202" s="28">
        <v>85970.26547806694</v>
      </c>
      <c r="K202" s="30">
        <v>0.28061168969541483</v>
      </c>
      <c r="L202" s="30">
        <v>0.28995449535022277</v>
      </c>
      <c r="M202" s="29">
        <v>992555.85872141563</v>
      </c>
      <c r="N202" s="29">
        <v>1054618.2874569106</v>
      </c>
    </row>
    <row r="203" spans="1:14" x14ac:dyDescent="0.2">
      <c r="A203" s="26" t="s">
        <v>190</v>
      </c>
      <c r="B203" s="26" t="s">
        <v>7</v>
      </c>
      <c r="C203" s="27">
        <v>3767371.5635531009</v>
      </c>
      <c r="D203" s="27">
        <v>4024079.1086703385</v>
      </c>
      <c r="E203" s="28">
        <v>80795.91849286767</v>
      </c>
      <c r="F203" s="28">
        <v>85612.583564920264</v>
      </c>
      <c r="G203" s="28">
        <v>2205808.4760429608</v>
      </c>
      <c r="H203" s="28">
        <v>2217120.7613781332</v>
      </c>
      <c r="I203" s="28">
        <v>50035.991135261473</v>
      </c>
      <c r="J203" s="28">
        <v>52404.932389613437</v>
      </c>
      <c r="K203" s="30">
        <v>1.3443570783999998</v>
      </c>
      <c r="L203" s="30">
        <v>-0.9730281830525378</v>
      </c>
      <c r="M203" s="29">
        <v>2965394.2383630709</v>
      </c>
      <c r="N203" s="29">
        <v>-2157320.9860518239</v>
      </c>
    </row>
    <row r="204" spans="1:14" x14ac:dyDescent="0.2">
      <c r="A204" s="26" t="s">
        <v>190</v>
      </c>
      <c r="B204" s="26" t="s">
        <v>8</v>
      </c>
      <c r="C204" s="27">
        <v>6041153.2440846246</v>
      </c>
      <c r="D204" s="27">
        <v>6601499.7730576005</v>
      </c>
      <c r="E204" s="28">
        <v>129559.96425572761</v>
      </c>
      <c r="F204" s="28">
        <v>140447.40068776716</v>
      </c>
      <c r="G204" s="28">
        <v>3537115.1494036773</v>
      </c>
      <c r="H204" s="28">
        <v>3637185.5045154085</v>
      </c>
      <c r="I204" s="28">
        <v>80235.008697334662</v>
      </c>
      <c r="J204" s="28">
        <v>85970.26547806694</v>
      </c>
      <c r="K204" s="30">
        <v>5.6085638399999999E-2</v>
      </c>
      <c r="L204" s="30">
        <v>0.47196746454429261</v>
      </c>
      <c r="M204" s="29">
        <v>198381.36124861662</v>
      </c>
      <c r="N204" s="29">
        <v>1716633.2206433911</v>
      </c>
    </row>
    <row r="205" spans="1:14" x14ac:dyDescent="0.2">
      <c r="A205" s="26" t="s">
        <v>190</v>
      </c>
      <c r="B205" s="26" t="s">
        <v>7</v>
      </c>
      <c r="C205" s="27">
        <v>3767371.5635531009</v>
      </c>
      <c r="D205" s="27">
        <v>4024079.1086703385</v>
      </c>
      <c r="E205" s="28">
        <v>80795.91849286767</v>
      </c>
      <c r="F205" s="28">
        <v>85612.583564920264</v>
      </c>
      <c r="G205" s="28">
        <v>2205808.4760429608</v>
      </c>
      <c r="H205" s="28">
        <v>2217120.7613781332</v>
      </c>
      <c r="I205" s="28">
        <v>50035.991135261473</v>
      </c>
      <c r="J205" s="28">
        <v>52404.932389613437</v>
      </c>
      <c r="K205" s="30">
        <v>0.26968291727718297</v>
      </c>
      <c r="L205" s="30">
        <v>0.3139184266501317</v>
      </c>
      <c r="M205" s="29">
        <v>594868.86477400281</v>
      </c>
      <c r="N205" s="29">
        <v>695995.06110516563</v>
      </c>
    </row>
    <row r="206" spans="1:14" x14ac:dyDescent="0.2">
      <c r="A206" s="26" t="s">
        <v>190</v>
      </c>
      <c r="B206" s="26" t="s">
        <v>8</v>
      </c>
      <c r="C206" s="27">
        <v>6041153.2440846246</v>
      </c>
      <c r="D206" s="27">
        <v>6601499.7730576005</v>
      </c>
      <c r="E206" s="28">
        <v>129559.96425572761</v>
      </c>
      <c r="F206" s="28">
        <v>140447.40068776716</v>
      </c>
      <c r="G206" s="28">
        <v>3537115.1494036773</v>
      </c>
      <c r="H206" s="28">
        <v>3637185.5045154085</v>
      </c>
      <c r="I206" s="28">
        <v>80235.008697334662</v>
      </c>
      <c r="J206" s="28">
        <v>85970.26547806694</v>
      </c>
      <c r="K206" s="30">
        <v>0.27597482236616855</v>
      </c>
      <c r="L206" s="30">
        <v>0.32496055077006153</v>
      </c>
      <c r="M206" s="29">
        <v>976154.72504536354</v>
      </c>
      <c r="N206" s="29">
        <v>1181941.8048002112</v>
      </c>
    </row>
    <row r="207" spans="1:14" x14ac:dyDescent="0.2">
      <c r="A207" s="26" t="s">
        <v>190</v>
      </c>
      <c r="B207" s="26" t="s">
        <v>7</v>
      </c>
      <c r="C207" s="27">
        <v>3767371.5635531009</v>
      </c>
      <c r="D207" s="27">
        <v>4024079.1086703385</v>
      </c>
      <c r="E207" s="28">
        <v>80795.91849286767</v>
      </c>
      <c r="F207" s="28">
        <v>85612.583564920264</v>
      </c>
      <c r="G207" s="28">
        <v>2205808.4760429608</v>
      </c>
      <c r="H207" s="28">
        <v>2217120.7613781332</v>
      </c>
      <c r="I207" s="28">
        <v>50035.991135261473</v>
      </c>
      <c r="J207" s="28">
        <v>52404.932389613437</v>
      </c>
      <c r="K207" s="30">
        <v>0.25039419345257352</v>
      </c>
      <c r="L207" s="30">
        <v>0.33233812818223418</v>
      </c>
      <c r="M207" s="29">
        <v>552321.63426962751</v>
      </c>
      <c r="N207" s="29">
        <v>736833.7637903787</v>
      </c>
    </row>
    <row r="208" spans="1:14" x14ac:dyDescent="0.2">
      <c r="A208" s="26" t="s">
        <v>190</v>
      </c>
      <c r="B208" s="26" t="s">
        <v>8</v>
      </c>
      <c r="C208" s="27">
        <v>6041153.2440846246</v>
      </c>
      <c r="D208" s="27">
        <v>6601499.7730576005</v>
      </c>
      <c r="E208" s="28">
        <v>129559.96425572761</v>
      </c>
      <c r="F208" s="28">
        <v>140447.40068776716</v>
      </c>
      <c r="G208" s="28">
        <v>3537115.1494036773</v>
      </c>
      <c r="H208" s="28">
        <v>3637185.5045154085</v>
      </c>
      <c r="I208" s="28">
        <v>80235.008697334662</v>
      </c>
      <c r="J208" s="28">
        <v>85970.26547806694</v>
      </c>
      <c r="K208" s="30">
        <v>0.27958953340456938</v>
      </c>
      <c r="L208" s="30">
        <v>0.30899880714930039</v>
      </c>
      <c r="M208" s="29">
        <v>988940.3742200078</v>
      </c>
      <c r="N208" s="29">
        <v>1123885.9822759875</v>
      </c>
    </row>
    <row r="209" spans="1:14" x14ac:dyDescent="0.2">
      <c r="A209" s="26" t="s">
        <v>190</v>
      </c>
      <c r="B209" s="26" t="s">
        <v>7</v>
      </c>
      <c r="C209" s="27">
        <v>3767371.5635531009</v>
      </c>
      <c r="D209" s="27">
        <v>4024079.1086703385</v>
      </c>
      <c r="E209" s="28">
        <v>80795.91849286767</v>
      </c>
      <c r="F209" s="28">
        <v>85612.583564920264</v>
      </c>
      <c r="G209" s="28">
        <v>2205808.4760429608</v>
      </c>
      <c r="H209" s="28">
        <v>2217120.7613781332</v>
      </c>
      <c r="I209" s="28">
        <v>50035.991135261473</v>
      </c>
      <c r="J209" s="28">
        <v>52404.932389613437</v>
      </c>
      <c r="K209" s="30">
        <v>0.23162004990957435</v>
      </c>
      <c r="L209" s="30">
        <v>0.34167577127862925</v>
      </c>
      <c r="M209" s="29">
        <v>510909.46931203274</v>
      </c>
      <c r="N209" s="29">
        <v>757536.44616173534</v>
      </c>
    </row>
    <row r="210" spans="1:14" x14ac:dyDescent="0.2">
      <c r="A210" s="26" t="s">
        <v>190</v>
      </c>
      <c r="B210" s="26" t="s">
        <v>8</v>
      </c>
      <c r="C210" s="27">
        <v>6041153.2440846246</v>
      </c>
      <c r="D210" s="27">
        <v>6601499.7730576005</v>
      </c>
      <c r="E210" s="28">
        <v>129559.96425572761</v>
      </c>
      <c r="F210" s="28">
        <v>140447.40068776716</v>
      </c>
      <c r="G210" s="28">
        <v>3537115.1494036773</v>
      </c>
      <c r="H210" s="28">
        <v>3637185.5045154085</v>
      </c>
      <c r="I210" s="28">
        <v>80235.008697334662</v>
      </c>
      <c r="J210" s="28">
        <v>85970.26547806694</v>
      </c>
      <c r="K210" s="30">
        <v>0.27413918122746372</v>
      </c>
      <c r="L210" s="30">
        <v>0.31449918685496159</v>
      </c>
      <c r="M210" s="29">
        <v>969661.85096478218</v>
      </c>
      <c r="N210" s="29">
        <v>1143891.8836107492</v>
      </c>
    </row>
    <row r="211" spans="1:14" x14ac:dyDescent="0.2">
      <c r="A211" s="26" t="s">
        <v>202</v>
      </c>
      <c r="B211" s="26" t="s">
        <v>7</v>
      </c>
      <c r="C211" s="27">
        <v>2129977.4542118562</v>
      </c>
      <c r="D211" s="27">
        <v>2276080.4103421452</v>
      </c>
      <c r="E211" s="28">
        <v>50492.102009337534</v>
      </c>
      <c r="F211" s="28">
        <v>53271.711960689376</v>
      </c>
      <c r="G211" s="28">
        <v>1325882.0631737604</v>
      </c>
      <c r="H211" s="28">
        <v>1288546.2021494766</v>
      </c>
      <c r="I211" s="28">
        <v>30996.554978131575</v>
      </c>
      <c r="J211" s="28">
        <v>32576.207281882012</v>
      </c>
      <c r="K211" s="30">
        <v>0.18931003240680155</v>
      </c>
      <c r="L211" s="30">
        <v>0.39365943522316166</v>
      </c>
      <c r="M211" s="29">
        <v>251002.77634702148</v>
      </c>
      <c r="N211" s="29">
        <v>507248.37019711285</v>
      </c>
    </row>
    <row r="212" spans="1:14" x14ac:dyDescent="0.2">
      <c r="A212" s="26" t="s">
        <v>202</v>
      </c>
      <c r="B212" s="26" t="s">
        <v>8</v>
      </c>
      <c r="C212" s="27">
        <v>1832876.9010931607</v>
      </c>
      <c r="D212" s="27">
        <v>2005226.0082348404</v>
      </c>
      <c r="E212" s="28">
        <v>43449.195801369904</v>
      </c>
      <c r="F212" s="28">
        <v>46932.358734510468</v>
      </c>
      <c r="G212" s="28">
        <v>1140941.0002718335</v>
      </c>
      <c r="H212" s="28">
        <v>1135208.7323549136</v>
      </c>
      <c r="I212" s="28">
        <v>26672.991078163192</v>
      </c>
      <c r="J212" s="28">
        <v>28699.626689137735</v>
      </c>
      <c r="K212" s="30">
        <v>0.19939641079198367</v>
      </c>
      <c r="L212" s="30">
        <v>0.39193994312732588</v>
      </c>
      <c r="M212" s="29">
        <v>227499.54037961925</v>
      </c>
      <c r="N212" s="29">
        <v>444933.64599682856</v>
      </c>
    </row>
    <row r="213" spans="1:14" x14ac:dyDescent="0.2">
      <c r="A213" s="26" t="s">
        <v>203</v>
      </c>
      <c r="B213" s="26" t="s">
        <v>8</v>
      </c>
      <c r="C213" s="27">
        <v>876702.6082099732</v>
      </c>
      <c r="D213" s="27">
        <v>1100923.9746875714</v>
      </c>
      <c r="E213" s="28">
        <v>13752.552354741982</v>
      </c>
      <c r="F213" s="28">
        <v>17201.576204271412</v>
      </c>
      <c r="G213" s="28">
        <v>399148.69931842946</v>
      </c>
      <c r="H213" s="28">
        <v>481445.17161200027</v>
      </c>
      <c r="I213" s="28">
        <v>6420.1878970452653</v>
      </c>
      <c r="J213" s="28">
        <v>7954.5686828865582</v>
      </c>
      <c r="K213" s="30">
        <v>0.22596919466153825</v>
      </c>
      <c r="L213" s="30">
        <v>0.3599591954430208</v>
      </c>
      <c r="M213" s="29">
        <v>90195.31013518598</v>
      </c>
      <c r="N213" s="29">
        <v>173300.6166233827</v>
      </c>
    </row>
    <row r="214" spans="1:14" x14ac:dyDescent="0.2">
      <c r="A214" s="26" t="s">
        <v>204</v>
      </c>
      <c r="B214" s="26" t="s">
        <v>8</v>
      </c>
      <c r="C214" s="27">
        <v>658254.23724649427</v>
      </c>
      <c r="D214" s="27">
        <v>738788.69686534698</v>
      </c>
      <c r="E214" s="28">
        <v>10783.23039374518</v>
      </c>
      <c r="F214" s="28">
        <v>12012.143433858209</v>
      </c>
      <c r="G214" s="28">
        <v>439184.74293729797</v>
      </c>
      <c r="H214" s="28">
        <v>463126.85922568408</v>
      </c>
      <c r="I214" s="28">
        <v>7222.446197661774</v>
      </c>
      <c r="J214" s="28">
        <v>7990.1738833991394</v>
      </c>
      <c r="K214" s="30">
        <v>0.28013613272753302</v>
      </c>
      <c r="L214" s="30">
        <v>0.31418083635404076</v>
      </c>
      <c r="M214" s="29">
        <v>123031.51543939036</v>
      </c>
      <c r="N214" s="29">
        <v>145505.58396954552</v>
      </c>
    </row>
    <row r="215" spans="1:14" x14ac:dyDescent="0.2">
      <c r="A215" s="26" t="s">
        <v>204</v>
      </c>
      <c r="B215" s="26" t="s">
        <v>8</v>
      </c>
      <c r="C215" s="27">
        <v>658254.23724649427</v>
      </c>
      <c r="D215" s="27">
        <v>738788.69686534698</v>
      </c>
      <c r="E215" s="28">
        <v>10783.23039374518</v>
      </c>
      <c r="F215" s="28">
        <v>12012.143433858209</v>
      </c>
      <c r="G215" s="28">
        <v>439184.74293729797</v>
      </c>
      <c r="H215" s="28">
        <v>463126.85922568408</v>
      </c>
      <c r="I215" s="28">
        <v>7222.446197661774</v>
      </c>
      <c r="J215" s="28">
        <v>7990.1738833991394</v>
      </c>
      <c r="K215" s="30">
        <v>5.6085638399999999E-2</v>
      </c>
      <c r="L215" s="30">
        <v>0.38242851392267607</v>
      </c>
      <c r="M215" s="29">
        <v>24631.956683178247</v>
      </c>
      <c r="N215" s="29">
        <v>177112.91653135477</v>
      </c>
    </row>
    <row r="216" spans="1:14" x14ac:dyDescent="0.2">
      <c r="A216" s="26" t="s">
        <v>204</v>
      </c>
      <c r="B216" s="26" t="s">
        <v>7</v>
      </c>
      <c r="C216" s="27">
        <v>123027.14600275402</v>
      </c>
      <c r="D216" s="27">
        <v>127661.55280775577</v>
      </c>
      <c r="E216" s="28">
        <v>2015.3764077265546</v>
      </c>
      <c r="F216" s="28">
        <v>2075.6799472194998</v>
      </c>
      <c r="G216" s="28">
        <v>82083.24752689118</v>
      </c>
      <c r="H216" s="28">
        <v>80027.610393321564</v>
      </c>
      <c r="I216" s="28">
        <v>1349.8689299344921</v>
      </c>
      <c r="J216" s="28">
        <v>1380.6897824597122</v>
      </c>
      <c r="K216" s="30">
        <v>0.2451431916285764</v>
      </c>
      <c r="L216" s="30">
        <v>0.40197108664528292</v>
      </c>
      <c r="M216" s="29">
        <v>20122.149277980556</v>
      </c>
      <c r="N216" s="29">
        <v>32168.785511428807</v>
      </c>
    </row>
    <row r="217" spans="1:14" x14ac:dyDescent="0.2">
      <c r="A217" s="26" t="s">
        <v>204</v>
      </c>
      <c r="B217" s="26" t="s">
        <v>8</v>
      </c>
      <c r="C217" s="27">
        <v>658254.23724649427</v>
      </c>
      <c r="D217" s="27">
        <v>738788.69686534698</v>
      </c>
      <c r="E217" s="28">
        <v>10783.23039374518</v>
      </c>
      <c r="F217" s="28">
        <v>12012.143433858209</v>
      </c>
      <c r="G217" s="28">
        <v>439184.74293729797</v>
      </c>
      <c r="H217" s="28">
        <v>463126.85922568408</v>
      </c>
      <c r="I217" s="28">
        <v>7222.446197661774</v>
      </c>
      <c r="J217" s="28">
        <v>7990.1738833991394</v>
      </c>
      <c r="K217" s="30">
        <v>0.27125655317824282</v>
      </c>
      <c r="L217" s="30">
        <v>0.33105131828425538</v>
      </c>
      <c r="M217" s="29">
        <v>119131.73957764407</v>
      </c>
      <c r="N217" s="29">
        <v>153318.75727950947</v>
      </c>
    </row>
    <row r="218" spans="1:14" x14ac:dyDescent="0.2">
      <c r="A218" s="26" t="s">
        <v>204</v>
      </c>
      <c r="B218" s="26" t="s">
        <v>7</v>
      </c>
      <c r="C218" s="27">
        <v>123027.14600275402</v>
      </c>
      <c r="D218" s="27">
        <v>127661.55280775577</v>
      </c>
      <c r="E218" s="28">
        <v>2015.3764077265546</v>
      </c>
      <c r="F218" s="28">
        <v>2075.6799472194998</v>
      </c>
      <c r="G218" s="28">
        <v>82083.24752689118</v>
      </c>
      <c r="H218" s="28">
        <v>80027.610393321564</v>
      </c>
      <c r="I218" s="28">
        <v>1349.8689299344921</v>
      </c>
      <c r="J218" s="28">
        <v>1380.6897824597122</v>
      </c>
      <c r="K218" s="30">
        <v>0.24342509516346333</v>
      </c>
      <c r="L218" s="30">
        <v>0.40674074297034091</v>
      </c>
      <c r="M218" s="29">
        <v>19981.122340559603</v>
      </c>
      <c r="N218" s="29">
        <v>32550.489709520589</v>
      </c>
    </row>
    <row r="219" spans="1:14" x14ac:dyDescent="0.2">
      <c r="A219" s="26" t="s">
        <v>204</v>
      </c>
      <c r="B219" s="26" t="s">
        <v>8</v>
      </c>
      <c r="C219" s="27">
        <v>658254.23724649427</v>
      </c>
      <c r="D219" s="27">
        <v>738788.69686534698</v>
      </c>
      <c r="E219" s="28">
        <v>10783.23039374518</v>
      </c>
      <c r="F219" s="28">
        <v>12012.143433858209</v>
      </c>
      <c r="G219" s="28">
        <v>439184.74293729797</v>
      </c>
      <c r="H219" s="28">
        <v>463126.85922568408</v>
      </c>
      <c r="I219" s="28">
        <v>7222.446197661774</v>
      </c>
      <c r="J219" s="28">
        <v>7990.1738833991394</v>
      </c>
      <c r="K219" s="30">
        <v>0.27561506581417189</v>
      </c>
      <c r="L219" s="30">
        <v>0.33639089830073393</v>
      </c>
      <c r="M219" s="29">
        <v>121045.93182924355</v>
      </c>
      <c r="N219" s="29">
        <v>155791.66020212541</v>
      </c>
    </row>
    <row r="220" spans="1:14" x14ac:dyDescent="0.2">
      <c r="A220" s="26" t="s">
        <v>204</v>
      </c>
      <c r="B220" s="26" t="s">
        <v>7</v>
      </c>
      <c r="C220" s="27">
        <v>123027.14600275402</v>
      </c>
      <c r="D220" s="27">
        <v>127661.55280775577</v>
      </c>
      <c r="E220" s="28">
        <v>2015.3764077265546</v>
      </c>
      <c r="F220" s="28">
        <v>2075.6799472194998</v>
      </c>
      <c r="G220" s="28">
        <v>82083.24752689118</v>
      </c>
      <c r="H220" s="28">
        <v>80027.610393321564</v>
      </c>
      <c r="I220" s="28">
        <v>1349.8689299344921</v>
      </c>
      <c r="J220" s="28">
        <v>1380.6897824597122</v>
      </c>
      <c r="K220" s="30">
        <v>0.29721539320903712</v>
      </c>
      <c r="L220" s="30">
        <v>0.31191262096296257</v>
      </c>
      <c r="M220" s="29">
        <v>24396.404689579686</v>
      </c>
      <c r="N220" s="29">
        <v>24961.621707183753</v>
      </c>
    </row>
    <row r="221" spans="1:14" x14ac:dyDescent="0.2">
      <c r="A221" s="26" t="s">
        <v>204</v>
      </c>
      <c r="B221" s="26" t="s">
        <v>8</v>
      </c>
      <c r="C221" s="27">
        <v>658254.23724649427</v>
      </c>
      <c r="D221" s="27">
        <v>738788.69686534698</v>
      </c>
      <c r="E221" s="28">
        <v>10783.23039374518</v>
      </c>
      <c r="F221" s="28">
        <v>12012.143433858209</v>
      </c>
      <c r="G221" s="28">
        <v>439184.74293729797</v>
      </c>
      <c r="H221" s="28">
        <v>463126.85922568408</v>
      </c>
      <c r="I221" s="28">
        <v>7222.446197661774</v>
      </c>
      <c r="J221" s="28">
        <v>7990.1738833991394</v>
      </c>
      <c r="K221" s="30">
        <v>0.25073137008701563</v>
      </c>
      <c r="L221" s="30">
        <v>0.35258409940816166</v>
      </c>
      <c r="M221" s="29">
        <v>110117.39231798248</v>
      </c>
      <c r="N221" s="29">
        <v>163291.16657181829</v>
      </c>
    </row>
    <row r="222" spans="1:14" x14ac:dyDescent="0.2">
      <c r="A222" s="26" t="s">
        <v>204</v>
      </c>
      <c r="B222" s="26" t="s">
        <v>7</v>
      </c>
      <c r="C222" s="27">
        <v>123027.14600275402</v>
      </c>
      <c r="D222" s="27">
        <v>127661.55280775577</v>
      </c>
      <c r="E222" s="28">
        <v>2015.3764077265546</v>
      </c>
      <c r="F222" s="28">
        <v>2075.6799472194998</v>
      </c>
      <c r="G222" s="28">
        <v>82083.24752689118</v>
      </c>
      <c r="H222" s="28">
        <v>80027.610393321564</v>
      </c>
      <c r="I222" s="28">
        <v>1349.8689299344921</v>
      </c>
      <c r="J222" s="28">
        <v>1380.6897824597122</v>
      </c>
      <c r="K222" s="30">
        <v>0.3037001865315912</v>
      </c>
      <c r="L222" s="30">
        <v>0.31140231356917519</v>
      </c>
      <c r="M222" s="29">
        <v>24928.697585035625</v>
      </c>
      <c r="N222" s="29">
        <v>24920.783025892906</v>
      </c>
    </row>
    <row r="223" spans="1:14" x14ac:dyDescent="0.2">
      <c r="A223" s="26" t="s">
        <v>204</v>
      </c>
      <c r="B223" s="26" t="s">
        <v>8</v>
      </c>
      <c r="C223" s="27">
        <v>658254.23724649427</v>
      </c>
      <c r="D223" s="27">
        <v>738788.69686534698</v>
      </c>
      <c r="E223" s="28">
        <v>10783.23039374518</v>
      </c>
      <c r="F223" s="28">
        <v>12012.143433858209</v>
      </c>
      <c r="G223" s="28">
        <v>439184.74293729797</v>
      </c>
      <c r="H223" s="28">
        <v>463126.85922568408</v>
      </c>
      <c r="I223" s="28">
        <v>7222.446197661774</v>
      </c>
      <c r="J223" s="28">
        <v>7990.1738833991394</v>
      </c>
      <c r="K223" s="30">
        <v>0.28092423935938982</v>
      </c>
      <c r="L223" s="30">
        <v>0.31667229551101311</v>
      </c>
      <c r="M223" s="29">
        <v>123377.63984790958</v>
      </c>
      <c r="N223" s="29">
        <v>146659.44562380319</v>
      </c>
    </row>
    <row r="224" spans="1:14" x14ac:dyDescent="0.2">
      <c r="A224" s="26" t="s">
        <v>210</v>
      </c>
      <c r="B224" s="26" t="s">
        <v>7</v>
      </c>
      <c r="C224" s="27">
        <v>486784.73300090106</v>
      </c>
      <c r="D224" s="27">
        <v>492229.17217801855</v>
      </c>
      <c r="E224" s="28">
        <v>25208.741546076108</v>
      </c>
      <c r="F224" s="28">
        <v>23945.608141243276</v>
      </c>
      <c r="G224" s="28">
        <v>509091.46633449843</v>
      </c>
      <c r="H224" s="28">
        <v>395122.34778411064</v>
      </c>
      <c r="I224" s="28">
        <v>21881.083538772866</v>
      </c>
      <c r="J224" s="28">
        <v>20528.403203468068</v>
      </c>
      <c r="K224" s="30">
        <v>0.10457661626174752</v>
      </c>
      <c r="L224" s="30">
        <v>0.53648847291949087</v>
      </c>
      <c r="M224" s="29">
        <v>53239.0629169932</v>
      </c>
      <c r="N224" s="29">
        <v>211978.5849790615</v>
      </c>
    </row>
    <row r="225" spans="1:14" x14ac:dyDescent="0.2">
      <c r="A225" s="26" t="s">
        <v>210</v>
      </c>
      <c r="B225" s="26" t="s">
        <v>8</v>
      </c>
      <c r="C225" s="27">
        <v>674128.09269115585</v>
      </c>
      <c r="D225" s="27">
        <v>736118.8484926644</v>
      </c>
      <c r="E225" s="28">
        <v>34910.546090542921</v>
      </c>
      <c r="F225" s="28">
        <v>35810.176413139721</v>
      </c>
      <c r="G225" s="28">
        <v>705019.76734094485</v>
      </c>
      <c r="H225" s="28">
        <v>590897.54143902485</v>
      </c>
      <c r="I225" s="28">
        <v>30302.209810638196</v>
      </c>
      <c r="J225" s="28">
        <v>30699.815008251688</v>
      </c>
      <c r="K225" s="30">
        <v>0.23728498327372266</v>
      </c>
      <c r="L225" s="30">
        <v>0.376142198359385</v>
      </c>
      <c r="M225" s="29">
        <v>167290.60370113995</v>
      </c>
      <c r="N225" s="29">
        <v>222261.5002420306</v>
      </c>
    </row>
    <row r="226" spans="1:14" x14ac:dyDescent="0.2">
      <c r="A226" s="26" t="s">
        <v>211</v>
      </c>
      <c r="B226" s="26" t="s">
        <v>7</v>
      </c>
      <c r="C226" s="27">
        <v>90458.218304399328</v>
      </c>
      <c r="D226" s="27">
        <v>74227.170729246194</v>
      </c>
      <c r="E226" s="28">
        <v>626.36647948460734</v>
      </c>
      <c r="F226" s="28">
        <v>482.55317142093605</v>
      </c>
      <c r="G226" s="28">
        <v>36531.403403842545</v>
      </c>
      <c r="H226" s="28">
        <v>28467.561854375515</v>
      </c>
      <c r="I226" s="28">
        <v>260.83611309254223</v>
      </c>
      <c r="J226" s="28">
        <v>184.61625636596526</v>
      </c>
      <c r="K226" s="30">
        <v>0.29460270559138824</v>
      </c>
      <c r="L226" s="30">
        <v>0.35431497044765303</v>
      </c>
      <c r="M226" s="29">
        <v>10762.250281822464</v>
      </c>
      <c r="N226" s="29">
        <v>10086.483337149795</v>
      </c>
    </row>
    <row r="227" spans="1:14" x14ac:dyDescent="0.2">
      <c r="A227" s="26" t="s">
        <v>212</v>
      </c>
      <c r="B227" s="26" t="s">
        <v>7</v>
      </c>
      <c r="C227" s="27">
        <v>270812.4897215208</v>
      </c>
      <c r="D227" s="27">
        <v>274153.33400992258</v>
      </c>
      <c r="E227" s="28">
        <v>2955.745151952478</v>
      </c>
      <c r="F227" s="28">
        <v>3076.8127054002857</v>
      </c>
      <c r="G227" s="28">
        <v>134698.82241722144</v>
      </c>
      <c r="H227" s="28">
        <v>134392.5596913257</v>
      </c>
      <c r="I227" s="28">
        <v>1541.8577026579035</v>
      </c>
      <c r="J227" s="28">
        <v>1615.0991328302314</v>
      </c>
      <c r="K227" s="30">
        <v>0.27933196615664391</v>
      </c>
      <c r="L227" s="30">
        <v>0.29974312991489993</v>
      </c>
      <c r="M227" s="29">
        <v>37625.686904787086</v>
      </c>
      <c r="N227" s="29">
        <v>40283.246479152986</v>
      </c>
    </row>
    <row r="228" spans="1:14" x14ac:dyDescent="0.2">
      <c r="A228" s="26" t="s">
        <v>212</v>
      </c>
      <c r="B228" s="26" t="s">
        <v>8</v>
      </c>
      <c r="C228" s="27">
        <v>1423718.2914292512</v>
      </c>
      <c r="D228" s="27">
        <v>1540087.3714374322</v>
      </c>
      <c r="E228" s="28">
        <v>15538.974742137467</v>
      </c>
      <c r="F228" s="28">
        <v>17284.343482372955</v>
      </c>
      <c r="G228" s="28">
        <v>708140.07694615901</v>
      </c>
      <c r="H228" s="28">
        <v>754965.40920516697</v>
      </c>
      <c r="I228" s="28">
        <v>8105.8706572671626</v>
      </c>
      <c r="J228" s="28">
        <v>9073.0021105683863</v>
      </c>
      <c r="K228" s="30">
        <v>0.28079218017166219</v>
      </c>
      <c r="L228" s="30">
        <v>0.30982413030878109</v>
      </c>
      <c r="M228" s="29">
        <v>198840.1960726406</v>
      </c>
      <c r="N228" s="29">
        <v>233906.50132020388</v>
      </c>
    </row>
    <row r="229" spans="1:14" x14ac:dyDescent="0.2">
      <c r="A229" s="26" t="s">
        <v>213</v>
      </c>
      <c r="B229" s="26" t="s">
        <v>7</v>
      </c>
      <c r="C229" s="27">
        <v>1303453.0271763683</v>
      </c>
      <c r="D229" s="27">
        <v>1420804.4395537893</v>
      </c>
      <c r="E229" s="28">
        <v>20772.009544688422</v>
      </c>
      <c r="F229" s="28">
        <v>21719.080132669449</v>
      </c>
      <c r="G229" s="28">
        <v>503515.44974721817</v>
      </c>
      <c r="H229" s="28">
        <v>531608.19351901114</v>
      </c>
      <c r="I229" s="28">
        <v>8816.5272736080042</v>
      </c>
      <c r="J229" s="28">
        <v>8924.4303866112605</v>
      </c>
      <c r="K229" s="30">
        <v>0.22125495251883853</v>
      </c>
      <c r="L229" s="30">
        <v>0.31164090865910488</v>
      </c>
      <c r="M229" s="29">
        <v>111405.28692632238</v>
      </c>
      <c r="N229" s="29">
        <v>165670.8604788899</v>
      </c>
    </row>
    <row r="230" spans="1:14" x14ac:dyDescent="0.2">
      <c r="A230" s="26" t="s">
        <v>213</v>
      </c>
      <c r="B230" s="26" t="s">
        <v>8</v>
      </c>
      <c r="C230" s="27">
        <v>6639432.9250760693</v>
      </c>
      <c r="D230" s="27">
        <v>7229664.7170030074</v>
      </c>
      <c r="E230" s="28">
        <v>105806.93067993289</v>
      </c>
      <c r="F230" s="28">
        <v>110516.03088334575</v>
      </c>
      <c r="G230" s="28">
        <v>2564769.8732789247</v>
      </c>
      <c r="H230" s="28">
        <v>2705051.372982143</v>
      </c>
      <c r="I230" s="28">
        <v>44908.976575880559</v>
      </c>
      <c r="J230" s="28">
        <v>45411.344228130351</v>
      </c>
      <c r="K230" s="30">
        <v>0.28192694641885113</v>
      </c>
      <c r="L230" s="30">
        <v>0.30923039639839595</v>
      </c>
      <c r="M230" s="29">
        <v>723077.73864059104</v>
      </c>
      <c r="N230" s="29">
        <v>836484.10834529332</v>
      </c>
    </row>
    <row r="231" spans="1:14" x14ac:dyDescent="0.2">
      <c r="A231" s="26" t="s">
        <v>213</v>
      </c>
      <c r="B231" s="26" t="s">
        <v>7</v>
      </c>
      <c r="C231" s="27">
        <v>1303453.0271763683</v>
      </c>
      <c r="D231" s="27">
        <v>1420804.4395537893</v>
      </c>
      <c r="E231" s="28">
        <v>20772.009544688422</v>
      </c>
      <c r="F231" s="28">
        <v>21719.080132669449</v>
      </c>
      <c r="G231" s="28">
        <v>503515.44974721817</v>
      </c>
      <c r="H231" s="28">
        <v>531608.19351901114</v>
      </c>
      <c r="I231" s="28">
        <v>8816.5272736080042</v>
      </c>
      <c r="J231" s="28">
        <v>8924.4303866112605</v>
      </c>
      <c r="K231" s="30">
        <v>0.28254057116633219</v>
      </c>
      <c r="L231" s="30">
        <v>0.27605392806307361</v>
      </c>
      <c r="M231" s="29">
        <v>142263.54276265166</v>
      </c>
      <c r="N231" s="29">
        <v>146752.5300114376</v>
      </c>
    </row>
    <row r="232" spans="1:14" x14ac:dyDescent="0.2">
      <c r="A232" s="26" t="s">
        <v>213</v>
      </c>
      <c r="B232" s="26" t="s">
        <v>8</v>
      </c>
      <c r="C232" s="27">
        <v>6639432.9250760693</v>
      </c>
      <c r="D232" s="27">
        <v>7229664.7170030074</v>
      </c>
      <c r="E232" s="28">
        <v>105806.93067993289</v>
      </c>
      <c r="F232" s="28">
        <v>110516.03088334575</v>
      </c>
      <c r="G232" s="28">
        <v>2564769.8732789247</v>
      </c>
      <c r="H232" s="28">
        <v>2705051.372982143</v>
      </c>
      <c r="I232" s="28">
        <v>44908.976575880559</v>
      </c>
      <c r="J232" s="28">
        <v>45411.344228130351</v>
      </c>
      <c r="K232" s="30">
        <v>0.50938966792812979</v>
      </c>
      <c r="L232" s="30">
        <v>0.53206465962740812</v>
      </c>
      <c r="M232" s="29">
        <v>1306467.274061623</v>
      </c>
      <c r="N232" s="29">
        <v>1439262.2380403969</v>
      </c>
    </row>
    <row r="233" spans="1:14" x14ac:dyDescent="0.2">
      <c r="A233" s="26" t="s">
        <v>213</v>
      </c>
      <c r="B233" s="26" t="s">
        <v>7</v>
      </c>
      <c r="C233" s="27">
        <v>1303453.0271763683</v>
      </c>
      <c r="D233" s="27">
        <v>1420804.4395537893</v>
      </c>
      <c r="E233" s="28">
        <v>20772.009544688422</v>
      </c>
      <c r="F233" s="28">
        <v>21719.080132669449</v>
      </c>
      <c r="G233" s="28">
        <v>503515.44974721817</v>
      </c>
      <c r="H233" s="28">
        <v>531608.19351901114</v>
      </c>
      <c r="I233" s="28">
        <v>8816.5272736080042</v>
      </c>
      <c r="J233" s="28">
        <v>8924.4303866112605</v>
      </c>
      <c r="K233" s="30">
        <v>0.50476675687863204</v>
      </c>
      <c r="L233" s="30">
        <v>0.53066134341719051</v>
      </c>
      <c r="M233" s="29">
        <v>254157.86060718916</v>
      </c>
      <c r="N233" s="29">
        <v>282103.91814438422</v>
      </c>
    </row>
    <row r="234" spans="1:14" x14ac:dyDescent="0.2">
      <c r="A234" s="26" t="s">
        <v>213</v>
      </c>
      <c r="B234" s="26" t="s">
        <v>8</v>
      </c>
      <c r="C234" s="27">
        <v>6639432.9250760693</v>
      </c>
      <c r="D234" s="27">
        <v>7229664.7170030074</v>
      </c>
      <c r="E234" s="28">
        <v>105806.93067993289</v>
      </c>
      <c r="F234" s="28">
        <v>110516.03088334575</v>
      </c>
      <c r="G234" s="28">
        <v>2564769.8732789247</v>
      </c>
      <c r="H234" s="28">
        <v>2705051.372982143</v>
      </c>
      <c r="I234" s="28">
        <v>44908.976575880559</v>
      </c>
      <c r="J234" s="28">
        <v>45411.344228130351</v>
      </c>
      <c r="K234" s="30">
        <v>0.49978719185518017</v>
      </c>
      <c r="L234" s="30">
        <v>0.52389911336546602</v>
      </c>
      <c r="M234" s="29">
        <v>1281839.1327208402</v>
      </c>
      <c r="N234" s="29">
        <v>1417174.0159133812</v>
      </c>
    </row>
    <row r="235" spans="1:14" x14ac:dyDescent="0.2">
      <c r="A235" s="26" t="s">
        <v>213</v>
      </c>
      <c r="B235" s="26" t="s">
        <v>7</v>
      </c>
      <c r="C235" s="27">
        <v>1303453.0271763683</v>
      </c>
      <c r="D235" s="27">
        <v>1420804.4395537893</v>
      </c>
      <c r="E235" s="28">
        <v>20772.009544688422</v>
      </c>
      <c r="F235" s="28">
        <v>21719.080132669449</v>
      </c>
      <c r="G235" s="28">
        <v>503515.44974721817</v>
      </c>
      <c r="H235" s="28">
        <v>531608.19351901114</v>
      </c>
      <c r="I235" s="28">
        <v>8816.5272736080042</v>
      </c>
      <c r="J235" s="28">
        <v>8924.4303866112605</v>
      </c>
      <c r="K235" s="30">
        <v>0.50274232385183537</v>
      </c>
      <c r="L235" s="30">
        <v>0.52660219352217541</v>
      </c>
      <c r="M235" s="29">
        <v>253138.52730121851</v>
      </c>
      <c r="N235" s="29">
        <v>279946.04080147238</v>
      </c>
    </row>
    <row r="236" spans="1:14" x14ac:dyDescent="0.2">
      <c r="A236" s="26" t="s">
        <v>213</v>
      </c>
      <c r="B236" s="26" t="s">
        <v>8</v>
      </c>
      <c r="C236" s="27">
        <v>6639432.9250760693</v>
      </c>
      <c r="D236" s="27">
        <v>7229664.7170030074</v>
      </c>
      <c r="E236" s="28">
        <v>105806.93067993289</v>
      </c>
      <c r="F236" s="28">
        <v>110516.03088334575</v>
      </c>
      <c r="G236" s="28">
        <v>2564769.8732789247</v>
      </c>
      <c r="H236" s="28">
        <v>2705051.372982143</v>
      </c>
      <c r="I236" s="28">
        <v>44908.976575880559</v>
      </c>
      <c r="J236" s="28">
        <v>45411.344228130351</v>
      </c>
      <c r="K236" s="30">
        <v>0.51931405654424179</v>
      </c>
      <c r="L236" s="30">
        <v>0.55064389246251466</v>
      </c>
      <c r="M236" s="29">
        <v>1331921.0469949394</v>
      </c>
      <c r="N236" s="29">
        <v>1489520.0173299569</v>
      </c>
    </row>
    <row r="237" spans="1:14" x14ac:dyDescent="0.2">
      <c r="A237" s="26" t="s">
        <v>213</v>
      </c>
      <c r="B237" s="26" t="s">
        <v>7</v>
      </c>
      <c r="C237" s="27">
        <v>1303453.0271763683</v>
      </c>
      <c r="D237" s="27">
        <v>1420804.4395537893</v>
      </c>
      <c r="E237" s="28">
        <v>20772.009544688422</v>
      </c>
      <c r="F237" s="28">
        <v>21719.080132669449</v>
      </c>
      <c r="G237" s="28">
        <v>503515.44974721817</v>
      </c>
      <c r="H237" s="28">
        <v>531608.19351901114</v>
      </c>
      <c r="I237" s="28">
        <v>8816.5272736080042</v>
      </c>
      <c r="J237" s="28">
        <v>8924.4303866112605</v>
      </c>
      <c r="K237" s="30">
        <v>0.78954844746814423</v>
      </c>
      <c r="L237" s="30">
        <v>0.53565964942587874</v>
      </c>
      <c r="M237" s="29">
        <v>397549.84162414051</v>
      </c>
      <c r="N237" s="29">
        <v>284761.05857231823</v>
      </c>
    </row>
    <row r="238" spans="1:14" x14ac:dyDescent="0.2">
      <c r="A238" s="26" t="s">
        <v>213</v>
      </c>
      <c r="B238" s="26" t="s">
        <v>7</v>
      </c>
      <c r="C238" s="27">
        <v>1303453.0271763683</v>
      </c>
      <c r="D238" s="27">
        <v>1420804.4395537893</v>
      </c>
      <c r="E238" s="28">
        <v>20772.009544688422</v>
      </c>
      <c r="F238" s="28">
        <v>21719.080132669449</v>
      </c>
      <c r="G238" s="28">
        <v>503515.44974721817</v>
      </c>
      <c r="H238" s="28">
        <v>531608.19351901114</v>
      </c>
      <c r="I238" s="28">
        <v>8816.5272736080042</v>
      </c>
      <c r="J238" s="28">
        <v>8924.4303866112605</v>
      </c>
      <c r="K238" s="30">
        <v>0.49926474841327978</v>
      </c>
      <c r="L238" s="30">
        <v>0.59889814129700758</v>
      </c>
      <c r="M238" s="29">
        <v>251387.51434024429</v>
      </c>
      <c r="N238" s="29">
        <v>318379.15899679571</v>
      </c>
    </row>
    <row r="239" spans="1:14" x14ac:dyDescent="0.2">
      <c r="A239" s="26" t="s">
        <v>213</v>
      </c>
      <c r="B239" s="26" t="s">
        <v>8</v>
      </c>
      <c r="C239" s="27">
        <v>6639432.9250760693</v>
      </c>
      <c r="D239" s="27">
        <v>7229664.7170030074</v>
      </c>
      <c r="E239" s="28">
        <v>105806.93067993289</v>
      </c>
      <c r="F239" s="28">
        <v>110516.03088334575</v>
      </c>
      <c r="G239" s="28">
        <v>2564769.8732789247</v>
      </c>
      <c r="H239" s="28">
        <v>2705051.372982143</v>
      </c>
      <c r="I239" s="28">
        <v>44908.976575880559</v>
      </c>
      <c r="J239" s="28">
        <v>45411.344228130351</v>
      </c>
      <c r="K239" s="30">
        <v>0.52977109174924464</v>
      </c>
      <c r="L239" s="30">
        <v>0.53923291130728768</v>
      </c>
      <c r="M239" s="29">
        <v>1358740.9358525479</v>
      </c>
      <c r="N239" s="29">
        <v>1458652.7270889366</v>
      </c>
    </row>
    <row r="240" spans="1:14" x14ac:dyDescent="0.2">
      <c r="A240" s="26" t="s">
        <v>221</v>
      </c>
      <c r="B240" s="26" t="s">
        <v>7</v>
      </c>
      <c r="C240" s="27">
        <v>419907.21842873486</v>
      </c>
      <c r="D240" s="27">
        <v>455962.86304389208</v>
      </c>
      <c r="E240" s="28">
        <v>14696.23822536326</v>
      </c>
      <c r="F240" s="28">
        <v>16083.020628745049</v>
      </c>
      <c r="G240" s="28">
        <v>458111.09297845041</v>
      </c>
      <c r="H240" s="28">
        <v>367743.68715719483</v>
      </c>
      <c r="I240" s="28">
        <v>12571.760232766799</v>
      </c>
      <c r="J240" s="28">
        <v>13644.010346294466</v>
      </c>
      <c r="K240" s="30">
        <v>9.7139552987873468E-2</v>
      </c>
      <c r="L240" s="30">
        <v>0.52893889371483604</v>
      </c>
      <c r="M240" s="29">
        <v>44500.706790712815</v>
      </c>
      <c r="N240" s="29">
        <v>194513.93905554138</v>
      </c>
    </row>
    <row r="241" spans="1:14" x14ac:dyDescent="0.2">
      <c r="A241" s="26" t="s">
        <v>221</v>
      </c>
      <c r="B241" s="26" t="s">
        <v>8</v>
      </c>
      <c r="C241" s="27">
        <v>6144.8764311446357</v>
      </c>
      <c r="D241" s="27">
        <v>6129.974707821596</v>
      </c>
      <c r="E241" s="28">
        <v>215.06314712912723</v>
      </c>
      <c r="F241" s="28">
        <v>216.2204812502236</v>
      </c>
      <c r="G241" s="28">
        <v>6703.9477640390851</v>
      </c>
      <c r="H241" s="28">
        <v>4943.9541768507179</v>
      </c>
      <c r="I241" s="28">
        <v>183.97376792283228</v>
      </c>
      <c r="J241" s="28">
        <v>183.43037364424595</v>
      </c>
      <c r="K241" s="30">
        <v>0.56182084559605472</v>
      </c>
      <c r="L241" s="30">
        <v>0.53427813445153194</v>
      </c>
      <c r="M241" s="29">
        <v>3766.4176016242191</v>
      </c>
      <c r="N241" s="29">
        <v>2641.4466144216608</v>
      </c>
    </row>
    <row r="242" spans="1:14" x14ac:dyDescent="0.2">
      <c r="A242" s="26" t="s">
        <v>222</v>
      </c>
      <c r="B242" s="26" t="s">
        <v>8</v>
      </c>
      <c r="C242" s="27">
        <v>2164612.8142225486</v>
      </c>
      <c r="D242" s="27">
        <v>2329291.7398046879</v>
      </c>
      <c r="E242" s="28">
        <v>52927.888160681614</v>
      </c>
      <c r="F242" s="28">
        <v>58249.989703224906</v>
      </c>
      <c r="G242" s="28">
        <v>1452497.0637752665</v>
      </c>
      <c r="H242" s="28">
        <v>1319555.041994106</v>
      </c>
      <c r="I242" s="28">
        <v>33764.678979417331</v>
      </c>
      <c r="J242" s="28">
        <v>37020.408912620675</v>
      </c>
      <c r="K242" s="30">
        <v>0.430581349192661</v>
      </c>
      <c r="L242" s="30">
        <v>0.53499830226782996</v>
      </c>
      <c r="M242" s="29">
        <v>625418.14541873278</v>
      </c>
      <c r="N242" s="29">
        <v>705959.70721580181</v>
      </c>
    </row>
    <row r="243" spans="1:14" x14ac:dyDescent="0.2">
      <c r="A243" s="26" t="s">
        <v>222</v>
      </c>
      <c r="B243" s="26" t="s">
        <v>8</v>
      </c>
      <c r="C243" s="27">
        <v>2164612.8142225486</v>
      </c>
      <c r="D243" s="27">
        <v>2329291.7398046879</v>
      </c>
      <c r="E243" s="28">
        <v>52927.888160681614</v>
      </c>
      <c r="F243" s="28">
        <v>58249.989703224906</v>
      </c>
      <c r="G243" s="28">
        <v>1452497.0637752665</v>
      </c>
      <c r="H243" s="28">
        <v>1319555.041994106</v>
      </c>
      <c r="I243" s="28">
        <v>33764.678979417331</v>
      </c>
      <c r="J243" s="28">
        <v>37020.408912620675</v>
      </c>
      <c r="K243" s="30">
        <v>0.43066701565571136</v>
      </c>
      <c r="L243" s="30">
        <v>0.5533904481923847</v>
      </c>
      <c r="M243" s="29">
        <v>625542.5757047775</v>
      </c>
      <c r="N243" s="29">
        <v>730229.1561036394</v>
      </c>
    </row>
    <row r="244" spans="1:14" x14ac:dyDescent="0.2">
      <c r="A244" s="26" t="s">
        <v>222</v>
      </c>
      <c r="B244" s="26" t="s">
        <v>8</v>
      </c>
      <c r="C244" s="27">
        <v>2164612.8142225486</v>
      </c>
      <c r="D244" s="27">
        <v>2329291.7398046879</v>
      </c>
      <c r="E244" s="28">
        <v>52927.888160681614</v>
      </c>
      <c r="F244" s="28">
        <v>58249.989703224906</v>
      </c>
      <c r="G244" s="28">
        <v>1452497.0637752665</v>
      </c>
      <c r="H244" s="28">
        <v>1319555.041994106</v>
      </c>
      <c r="I244" s="28">
        <v>33764.678979417331</v>
      </c>
      <c r="J244" s="28">
        <v>37020.408912620675</v>
      </c>
      <c r="K244" s="30">
        <v>2.4481625999999999E-2</v>
      </c>
      <c r="L244" s="30">
        <v>0.61781495933333341</v>
      </c>
      <c r="M244" s="29">
        <v>35559.48988144422</v>
      </c>
      <c r="N244" s="29">
        <v>815240.84460768371</v>
      </c>
    </row>
    <row r="245" spans="1:14" x14ac:dyDescent="0.2">
      <c r="A245" s="26" t="s">
        <v>222</v>
      </c>
      <c r="B245" s="26" t="s">
        <v>8</v>
      </c>
      <c r="C245" s="27">
        <v>2164612.8142225486</v>
      </c>
      <c r="D245" s="27">
        <v>2329291.7398046879</v>
      </c>
      <c r="E245" s="28">
        <v>52927.888160681614</v>
      </c>
      <c r="F245" s="28">
        <v>58249.989703224906</v>
      </c>
      <c r="G245" s="28">
        <v>1452497.0637752665</v>
      </c>
      <c r="H245" s="28">
        <v>1319555.041994106</v>
      </c>
      <c r="I245" s="28">
        <v>33764.678979417331</v>
      </c>
      <c r="J245" s="28">
        <v>37020.408912620675</v>
      </c>
      <c r="K245" s="30">
        <v>0.52294801350967723</v>
      </c>
      <c r="L245" s="30">
        <v>0.52766413014608737</v>
      </c>
      <c r="M245" s="29">
        <v>759580.45412991464</v>
      </c>
      <c r="N245" s="29">
        <v>696281.86341370374</v>
      </c>
    </row>
    <row r="246" spans="1:14" x14ac:dyDescent="0.2">
      <c r="A246" s="26" t="s">
        <v>222</v>
      </c>
      <c r="B246" s="26" t="s">
        <v>8</v>
      </c>
      <c r="C246" s="27">
        <v>2164612.8142225486</v>
      </c>
      <c r="D246" s="27">
        <v>2329291.7398046879</v>
      </c>
      <c r="E246" s="28">
        <v>52927.888160681614</v>
      </c>
      <c r="F246" s="28">
        <v>58249.989703224906</v>
      </c>
      <c r="G246" s="28">
        <v>1452497.0637752665</v>
      </c>
      <c r="H246" s="28">
        <v>1319555.041994106</v>
      </c>
      <c r="I246" s="28">
        <v>33764.678979417331</v>
      </c>
      <c r="J246" s="28">
        <v>37020.408912620675</v>
      </c>
      <c r="K246" s="30">
        <v>0.56665428403242601</v>
      </c>
      <c r="L246" s="30">
        <v>0.55320428403242605</v>
      </c>
      <c r="M246" s="29">
        <v>823063.68373277469</v>
      </c>
      <c r="N246" s="29">
        <v>729983.50224772736</v>
      </c>
    </row>
    <row r="247" spans="1:14" x14ac:dyDescent="0.2">
      <c r="A247" s="26" t="s">
        <v>222</v>
      </c>
      <c r="B247" s="26" t="s">
        <v>8</v>
      </c>
      <c r="C247" s="27">
        <v>2164612.8142225486</v>
      </c>
      <c r="D247" s="27">
        <v>2329291.7398046879</v>
      </c>
      <c r="E247" s="28">
        <v>52927.888160681614</v>
      </c>
      <c r="F247" s="28">
        <v>58249.989703224906</v>
      </c>
      <c r="G247" s="28">
        <v>1452497.0637752665</v>
      </c>
      <c r="H247" s="28">
        <v>1319555.041994106</v>
      </c>
      <c r="I247" s="28">
        <v>33764.678979417331</v>
      </c>
      <c r="J247" s="28">
        <v>37020.408912620675</v>
      </c>
      <c r="K247" s="30">
        <v>0.44044956316899075</v>
      </c>
      <c r="L247" s="30">
        <v>0.55844164655613371</v>
      </c>
      <c r="M247" s="29">
        <v>639751.6972440579</v>
      </c>
      <c r="N247" s="29">
        <v>736894.4903726367</v>
      </c>
    </row>
    <row r="248" spans="1:14" x14ac:dyDescent="0.2">
      <c r="A248" s="26" t="s">
        <v>233</v>
      </c>
      <c r="B248" s="26" t="s">
        <v>7</v>
      </c>
      <c r="C248" s="27">
        <v>2383.6150145686038</v>
      </c>
      <c r="D248" s="27">
        <v>2402.9123675661085</v>
      </c>
      <c r="E248" s="28">
        <v>75.226673438432329</v>
      </c>
      <c r="F248" s="28">
        <v>45.120999219287199</v>
      </c>
      <c r="G248" s="28">
        <v>2620.5501025637282</v>
      </c>
      <c r="H248" s="28">
        <v>1806.1033567496281</v>
      </c>
      <c r="I248" s="28">
        <v>72.333339844646474</v>
      </c>
      <c r="J248" s="28">
        <v>34.807627969164415</v>
      </c>
      <c r="K248" s="30">
        <v>0.53529417588888906</v>
      </c>
      <c r="L248" s="30">
        <v>0.42368378786912292</v>
      </c>
      <c r="M248" s="29">
        <v>1402.7652075273945</v>
      </c>
      <c r="N248" s="29">
        <v>765.21671147082031</v>
      </c>
    </row>
    <row r="249" spans="1:14" x14ac:dyDescent="0.2">
      <c r="A249" s="26" t="s">
        <v>233</v>
      </c>
      <c r="B249" s="26" t="s">
        <v>8</v>
      </c>
      <c r="C249" s="27">
        <v>2464.8578288754297</v>
      </c>
      <c r="D249" s="27">
        <v>2439.4867828109082</v>
      </c>
      <c r="E249" s="28">
        <v>77.790689281479402</v>
      </c>
      <c r="F249" s="28">
        <v>45.807780054069795</v>
      </c>
      <c r="G249" s="28">
        <v>2709.8685806162125</v>
      </c>
      <c r="H249" s="28">
        <v>1833.5938200043058</v>
      </c>
      <c r="I249" s="28">
        <v>74.798739693730198</v>
      </c>
      <c r="J249" s="28">
        <v>35.337430327425274</v>
      </c>
      <c r="K249" s="30">
        <v>0.20469531668413155</v>
      </c>
      <c r="L249" s="30">
        <v>0.53649150961834402</v>
      </c>
      <c r="M249" s="29">
        <v>554.69740728161366</v>
      </c>
      <c r="N249" s="29">
        <v>983.70751652097624</v>
      </c>
    </row>
    <row r="250" spans="1:14" x14ac:dyDescent="0.2">
      <c r="A250" s="26" t="s">
        <v>234</v>
      </c>
      <c r="B250" s="26" t="s">
        <v>7</v>
      </c>
      <c r="C250" s="27">
        <v>2522.9563704897105</v>
      </c>
      <c r="D250" s="27">
        <v>2634.4940991323642</v>
      </c>
      <c r="E250" s="28">
        <v>31.210727251234619</v>
      </c>
      <c r="F250" s="28">
        <v>33.207556014804702</v>
      </c>
      <c r="G250" s="28">
        <v>1775.2293398335858</v>
      </c>
      <c r="H250" s="28">
        <v>1734.1645482794809</v>
      </c>
      <c r="I250" s="28">
        <v>21.49552369030598</v>
      </c>
      <c r="J250" s="28">
        <v>23.201096645324579</v>
      </c>
      <c r="K250" s="30">
        <v>0.62248172412114067</v>
      </c>
      <c r="L250" s="30">
        <v>0.58350905638794759</v>
      </c>
      <c r="M250" s="29">
        <v>1105.0478201700448</v>
      </c>
      <c r="N250" s="29">
        <v>1011.9007191879913</v>
      </c>
    </row>
    <row r="251" spans="1:14" x14ac:dyDescent="0.2">
      <c r="A251" s="26" t="s">
        <v>234</v>
      </c>
      <c r="B251" s="26" t="s">
        <v>8</v>
      </c>
      <c r="C251" s="27">
        <v>11666.769363430552</v>
      </c>
      <c r="D251" s="27">
        <v>11397.865560590362</v>
      </c>
      <c r="E251" s="28">
        <v>144.32606158560446</v>
      </c>
      <c r="F251" s="28">
        <v>143.66904795010558</v>
      </c>
      <c r="G251" s="28">
        <v>8209.0960895266853</v>
      </c>
      <c r="H251" s="28">
        <v>7502.6831101049102</v>
      </c>
      <c r="I251" s="28">
        <v>99.400576313683899</v>
      </c>
      <c r="J251" s="28">
        <v>100.37713901456998</v>
      </c>
      <c r="K251" s="30">
        <v>0.52866952591519445</v>
      </c>
      <c r="L251" s="30">
        <v>0.56739641953217246</v>
      </c>
      <c r="M251" s="29">
        <v>4339.8989378423494</v>
      </c>
      <c r="N251" s="29">
        <v>4256.9955335580298</v>
      </c>
    </row>
    <row r="252" spans="1:14" x14ac:dyDescent="0.2">
      <c r="A252" s="26" t="s">
        <v>237</v>
      </c>
      <c r="B252" s="26" t="s">
        <v>7</v>
      </c>
      <c r="C252" s="27">
        <v>4470.2447174296785</v>
      </c>
      <c r="D252" s="27">
        <v>4566.593827336028</v>
      </c>
      <c r="E252" s="28">
        <v>52.097175724304336</v>
      </c>
      <c r="F252" s="28">
        <v>75.235824584923279</v>
      </c>
      <c r="G252" s="28">
        <v>2713.9767243223232</v>
      </c>
      <c r="H252" s="28">
        <v>2829.766595659924</v>
      </c>
      <c r="I252" s="28">
        <v>34.909726710266455</v>
      </c>
      <c r="J252" s="28">
        <v>57.024769031420327</v>
      </c>
      <c r="K252" s="30">
        <v>0.4856288988365754</v>
      </c>
      <c r="L252" s="30">
        <v>0.48869233552559477</v>
      </c>
      <c r="M252" s="29">
        <v>1317.9855281007458</v>
      </c>
      <c r="N252" s="29">
        <v>1382.8852466253595</v>
      </c>
    </row>
    <row r="253" spans="1:14" x14ac:dyDescent="0.2">
      <c r="A253" s="26" t="s">
        <v>237</v>
      </c>
      <c r="B253" s="26" t="s">
        <v>8</v>
      </c>
      <c r="C253" s="27">
        <v>2785.7075310251507</v>
      </c>
      <c r="D253" s="27">
        <v>3243.693408677912</v>
      </c>
      <c r="E253" s="28">
        <v>32.46522370340864</v>
      </c>
      <c r="F253" s="28">
        <v>53.440695084749358</v>
      </c>
      <c r="G253" s="28">
        <v>1691.2598476977223</v>
      </c>
      <c r="H253" s="28">
        <v>2010.0091231003209</v>
      </c>
      <c r="I253" s="28">
        <v>21.754578272559403</v>
      </c>
      <c r="J253" s="28">
        <v>40.505215579136184</v>
      </c>
      <c r="K253" s="30">
        <v>0.5293473539491077</v>
      </c>
      <c r="L253" s="30">
        <v>0.49178919211682348</v>
      </c>
      <c r="M253" s="29">
        <v>895.26392521916023</v>
      </c>
      <c r="N253" s="29">
        <v>988.50076279695168</v>
      </c>
    </row>
    <row r="254" spans="1:14" x14ac:dyDescent="0.2">
      <c r="A254" s="26" t="s">
        <v>238</v>
      </c>
      <c r="B254" s="26" t="s">
        <v>7</v>
      </c>
      <c r="C254" s="27">
        <v>73147.883645833004</v>
      </c>
      <c r="D254" s="27">
        <v>97321.157085706509</v>
      </c>
      <c r="E254" s="28">
        <v>557.65845529948444</v>
      </c>
      <c r="F254" s="28">
        <v>770.37739582654717</v>
      </c>
      <c r="G254" s="28">
        <v>37238.706609946334</v>
      </c>
      <c r="H254" s="28">
        <v>47043.714354909716</v>
      </c>
      <c r="I254" s="28">
        <v>311.90742278248405</v>
      </c>
      <c r="J254" s="28">
        <v>433.70917522396297</v>
      </c>
      <c r="K254" s="30">
        <v>0.52887306219440078</v>
      </c>
      <c r="L254" s="30">
        <v>0.57765362165371603</v>
      </c>
      <c r="M254" s="29">
        <v>19694.54879696119</v>
      </c>
      <c r="N254" s="29">
        <v>27174.971973156506</v>
      </c>
    </row>
    <row r="255" spans="1:14" x14ac:dyDescent="0.2">
      <c r="A255" s="26" t="s">
        <v>238</v>
      </c>
      <c r="B255" s="26" t="s">
        <v>8</v>
      </c>
      <c r="C255" s="27">
        <v>212484.32986904433</v>
      </c>
      <c r="D255" s="27">
        <v>254809.53647330942</v>
      </c>
      <c r="E255" s="28">
        <v>1619.9195009364782</v>
      </c>
      <c r="F255" s="28">
        <v>2017.0280853443335</v>
      </c>
      <c r="G255" s="28">
        <v>108173.21328824467</v>
      </c>
      <c r="H255" s="28">
        <v>123171.43987715563</v>
      </c>
      <c r="I255" s="28">
        <v>906.04726217382927</v>
      </c>
      <c r="J255" s="28">
        <v>1135.5519931366532</v>
      </c>
      <c r="K255" s="30">
        <v>0.51525691269047247</v>
      </c>
      <c r="L255" s="30">
        <v>0.54970164571251634</v>
      </c>
      <c r="M255" s="29">
        <v>55736.995914708939</v>
      </c>
      <c r="N255" s="29">
        <v>67707.543205252718</v>
      </c>
    </row>
    <row r="256" spans="1:14" x14ac:dyDescent="0.2">
      <c r="A256" s="26" t="s">
        <v>238</v>
      </c>
      <c r="B256" s="26" t="s">
        <v>7</v>
      </c>
      <c r="C256" s="27">
        <v>73147.883645833004</v>
      </c>
      <c r="D256" s="27">
        <v>97321.157085706509</v>
      </c>
      <c r="E256" s="28">
        <v>557.65845529948444</v>
      </c>
      <c r="F256" s="28">
        <v>770.37739582654717</v>
      </c>
      <c r="G256" s="28">
        <v>37238.706609946334</v>
      </c>
      <c r="H256" s="28">
        <v>47043.714354909716</v>
      </c>
      <c r="I256" s="28">
        <v>311.90742278248405</v>
      </c>
      <c r="J256" s="28">
        <v>433.70917522396297</v>
      </c>
      <c r="K256" s="30">
        <v>0.45047564964176012</v>
      </c>
      <c r="L256" s="30">
        <v>0.53439853788532676</v>
      </c>
      <c r="M256" s="29">
        <v>16775.130551934482</v>
      </c>
      <c r="N256" s="29">
        <v>25140.092167958712</v>
      </c>
    </row>
    <row r="257" spans="1:14" x14ac:dyDescent="0.2">
      <c r="A257" s="26" t="s">
        <v>238</v>
      </c>
      <c r="B257" s="26" t="s">
        <v>8</v>
      </c>
      <c r="C257" s="27">
        <v>212484.32986904433</v>
      </c>
      <c r="D257" s="27">
        <v>254809.53647330942</v>
      </c>
      <c r="E257" s="28">
        <v>1619.9195009364782</v>
      </c>
      <c r="F257" s="28">
        <v>2017.0280853443335</v>
      </c>
      <c r="G257" s="28">
        <v>108173.21328824467</v>
      </c>
      <c r="H257" s="28">
        <v>123171.43987715563</v>
      </c>
      <c r="I257" s="28">
        <v>906.04726217382927</v>
      </c>
      <c r="J257" s="28">
        <v>1135.5519931366532</v>
      </c>
      <c r="K257" s="30">
        <v>0.51779144220174278</v>
      </c>
      <c r="L257" s="30">
        <v>0.55586629291309597</v>
      </c>
      <c r="M257" s="29">
        <v>56011.164116116939</v>
      </c>
      <c r="N257" s="29">
        <v>68466.851677282786</v>
      </c>
    </row>
    <row r="258" spans="1:14" x14ac:dyDescent="0.2">
      <c r="A258" s="26" t="s">
        <v>238</v>
      </c>
      <c r="B258" s="26" t="s">
        <v>8</v>
      </c>
      <c r="C258" s="27">
        <v>212484.32986904433</v>
      </c>
      <c r="D258" s="27">
        <v>254809.53647330942</v>
      </c>
      <c r="E258" s="28">
        <v>1619.9195009364782</v>
      </c>
      <c r="F258" s="28">
        <v>2017.0280853443335</v>
      </c>
      <c r="G258" s="28">
        <v>108173.21328824467</v>
      </c>
      <c r="H258" s="28">
        <v>123171.43987715563</v>
      </c>
      <c r="I258" s="28">
        <v>906.04726217382927</v>
      </c>
      <c r="J258" s="28">
        <v>1135.5519931366532</v>
      </c>
      <c r="K258" s="30">
        <v>2.4481625999999999E-2</v>
      </c>
      <c r="L258" s="30">
        <v>0.66329698641738599</v>
      </c>
      <c r="M258" s="29">
        <v>2648.2561509410361</v>
      </c>
      <c r="N258" s="29">
        <v>81699.244883207575</v>
      </c>
    </row>
    <row r="259" spans="1:14" x14ac:dyDescent="0.2">
      <c r="A259" s="26" t="s">
        <v>238</v>
      </c>
      <c r="B259" s="26" t="s">
        <v>7</v>
      </c>
      <c r="C259" s="27">
        <v>73147.883645833004</v>
      </c>
      <c r="D259" s="27">
        <v>97321.157085706509</v>
      </c>
      <c r="E259" s="28">
        <v>557.65845529948444</v>
      </c>
      <c r="F259" s="28">
        <v>770.37739582654717</v>
      </c>
      <c r="G259" s="28">
        <v>37238.706609946334</v>
      </c>
      <c r="H259" s="28">
        <v>47043.714354909716</v>
      </c>
      <c r="I259" s="28">
        <v>311.90742278248405</v>
      </c>
      <c r="J259" s="28">
        <v>433.70917522396297</v>
      </c>
      <c r="K259" s="30">
        <v>0.45960105365028497</v>
      </c>
      <c r="L259" s="30">
        <v>0.52022905346802373</v>
      </c>
      <c r="M259" s="29">
        <v>17114.948794505166</v>
      </c>
      <c r="N259" s="29">
        <v>24473.506990474762</v>
      </c>
    </row>
    <row r="260" spans="1:14" x14ac:dyDescent="0.2">
      <c r="A260" s="26" t="s">
        <v>238</v>
      </c>
      <c r="B260" s="26" t="s">
        <v>8</v>
      </c>
      <c r="C260" s="27">
        <v>212484.32986904433</v>
      </c>
      <c r="D260" s="27">
        <v>254809.53647330942</v>
      </c>
      <c r="E260" s="28">
        <v>1619.9195009364782</v>
      </c>
      <c r="F260" s="28">
        <v>2017.0280853443335</v>
      </c>
      <c r="G260" s="28">
        <v>108173.21328824467</v>
      </c>
      <c r="H260" s="28">
        <v>123171.43987715563</v>
      </c>
      <c r="I260" s="28">
        <v>906.04726217382927</v>
      </c>
      <c r="J260" s="28">
        <v>1135.5519931366532</v>
      </c>
      <c r="K260" s="30">
        <v>0.53504206609822236</v>
      </c>
      <c r="L260" s="30">
        <v>0.54075143727159247</v>
      </c>
      <c r="M260" s="29">
        <v>57877.219534226111</v>
      </c>
      <c r="N260" s="29">
        <v>66605.13314438345</v>
      </c>
    </row>
    <row r="261" spans="1:14" x14ac:dyDescent="0.2">
      <c r="A261" s="26" t="s">
        <v>274</v>
      </c>
      <c r="B261" s="26" t="s">
        <v>8</v>
      </c>
      <c r="C261" s="27">
        <v>86317.289930062761</v>
      </c>
      <c r="D261" s="27">
        <v>118464.82910288831</v>
      </c>
      <c r="E261" s="28">
        <v>1711.6739303353763</v>
      </c>
      <c r="F261" s="28">
        <v>2431.6412222428771</v>
      </c>
      <c r="G261" s="28">
        <v>73585.206357168383</v>
      </c>
      <c r="H261" s="28">
        <v>91614.38491291189</v>
      </c>
      <c r="I261" s="28">
        <v>1514.6268237740455</v>
      </c>
      <c r="J261" s="28">
        <v>2161.3471926566845</v>
      </c>
      <c r="K261" s="30">
        <v>0.52554033165371083</v>
      </c>
      <c r="L261" s="30">
        <v>0.520429842209847</v>
      </c>
      <c r="M261" s="29">
        <v>38671.99375375302</v>
      </c>
      <c r="N261" s="29">
        <v>47678.859884378922</v>
      </c>
    </row>
    <row r="262" spans="1:14" x14ac:dyDescent="0.2">
      <c r="A262" s="26" t="s">
        <v>274</v>
      </c>
      <c r="B262" s="26" t="s">
        <v>7</v>
      </c>
      <c r="C262" s="27">
        <v>10000.173897385863</v>
      </c>
      <c r="D262" s="27">
        <v>10360.015076058691</v>
      </c>
      <c r="E262" s="28">
        <v>198.30368832066566</v>
      </c>
      <c r="F262" s="28">
        <v>212.65248017301855</v>
      </c>
      <c r="G262" s="28">
        <v>8525.1154252286033</v>
      </c>
      <c r="H262" s="28">
        <v>8011.8834937691245</v>
      </c>
      <c r="I262" s="28">
        <v>175.47505997532951</v>
      </c>
      <c r="J262" s="28">
        <v>189.01466089207776</v>
      </c>
      <c r="K262" s="30">
        <v>0.50395607765913908</v>
      </c>
      <c r="L262" s="30">
        <v>0.30838461430110237</v>
      </c>
      <c r="M262" s="29">
        <v>4296.2837312896309</v>
      </c>
      <c r="N262" s="29">
        <v>2470.7416010513598</v>
      </c>
    </row>
    <row r="263" spans="1:14" x14ac:dyDescent="0.2">
      <c r="A263" s="26" t="s">
        <v>274</v>
      </c>
      <c r="B263" s="26" t="s">
        <v>8</v>
      </c>
      <c r="C263" s="27">
        <v>86317.289930062761</v>
      </c>
      <c r="D263" s="27">
        <v>118464.82910288831</v>
      </c>
      <c r="E263" s="28">
        <v>1711.6739303353763</v>
      </c>
      <c r="F263" s="28">
        <v>2431.6412222428771</v>
      </c>
      <c r="G263" s="28">
        <v>73585.206357168383</v>
      </c>
      <c r="H263" s="28">
        <v>91614.38491291189</v>
      </c>
      <c r="I263" s="28">
        <v>1514.6268237740455</v>
      </c>
      <c r="J263" s="28">
        <v>2161.3471926566845</v>
      </c>
      <c r="K263" s="30">
        <v>0.22480709093668419</v>
      </c>
      <c r="L263" s="30">
        <v>0.5283386379230498</v>
      </c>
      <c r="M263" s="29">
        <v>16542.476177130626</v>
      </c>
      <c r="N263" s="29">
        <v>48403.419339045875</v>
      </c>
    </row>
    <row r="264" spans="1:14" x14ac:dyDescent="0.2">
      <c r="A264" s="26" t="s">
        <v>274</v>
      </c>
      <c r="B264" s="26" t="s">
        <v>8</v>
      </c>
      <c r="C264" s="27">
        <v>86317.289930062761</v>
      </c>
      <c r="D264" s="27">
        <v>118464.82910288831</v>
      </c>
      <c r="E264" s="28">
        <v>1711.6739303353763</v>
      </c>
      <c r="F264" s="28">
        <v>2431.6412222428771</v>
      </c>
      <c r="G264" s="28">
        <v>73585.206357168383</v>
      </c>
      <c r="H264" s="28">
        <v>91614.38491291189</v>
      </c>
      <c r="I264" s="28">
        <v>1514.6268237740455</v>
      </c>
      <c r="J264" s="28">
        <v>2161.3471926566845</v>
      </c>
      <c r="K264" s="30">
        <v>0.41607364694116045</v>
      </c>
      <c r="L264" s="30">
        <v>0.51561063450603939</v>
      </c>
      <c r="M264" s="29">
        <v>30616.865169944915</v>
      </c>
      <c r="N264" s="29">
        <v>47237.351134827019</v>
      </c>
    </row>
    <row r="265" spans="1:14" x14ac:dyDescent="0.2">
      <c r="A265" s="26" t="s">
        <v>274</v>
      </c>
      <c r="B265" s="26" t="s">
        <v>7</v>
      </c>
      <c r="C265" s="27">
        <v>10000.173897385863</v>
      </c>
      <c r="D265" s="27">
        <v>10360.015076058691</v>
      </c>
      <c r="E265" s="28">
        <v>198.30368832066566</v>
      </c>
      <c r="F265" s="28">
        <v>212.65248017301855</v>
      </c>
      <c r="G265" s="28">
        <v>8525.1154252286033</v>
      </c>
      <c r="H265" s="28">
        <v>8011.8834937691245</v>
      </c>
      <c r="I265" s="28">
        <v>175.47505997532951</v>
      </c>
      <c r="J265" s="28">
        <v>189.01466089207776</v>
      </c>
      <c r="K265" s="30">
        <v>0.44897631171166508</v>
      </c>
      <c r="L265" s="30">
        <v>0.4652982263701122</v>
      </c>
      <c r="M265" s="29">
        <v>3827.5748805353614</v>
      </c>
      <c r="N265" s="29">
        <v>3727.9151795347516</v>
      </c>
    </row>
    <row r="266" spans="1:14" x14ac:dyDescent="0.2">
      <c r="A266" s="26" t="s">
        <v>274</v>
      </c>
      <c r="B266" s="26" t="s">
        <v>8</v>
      </c>
      <c r="C266" s="27">
        <v>86317.289930062761</v>
      </c>
      <c r="D266" s="27">
        <v>118464.82910288831</v>
      </c>
      <c r="E266" s="28">
        <v>1711.6739303353763</v>
      </c>
      <c r="F266" s="28">
        <v>2431.6412222428771</v>
      </c>
      <c r="G266" s="28">
        <v>73585.206357168383</v>
      </c>
      <c r="H266" s="28">
        <v>91614.38491291189</v>
      </c>
      <c r="I266" s="28">
        <v>1514.6268237740455</v>
      </c>
      <c r="J266" s="28">
        <v>2161.3471926566845</v>
      </c>
      <c r="K266" s="30">
        <v>0.48993805356001502</v>
      </c>
      <c r="L266" s="30">
        <v>0.5443799343851472</v>
      </c>
      <c r="M266" s="29">
        <v>36052.192773443123</v>
      </c>
      <c r="N266" s="29">
        <v>49873.032847626593</v>
      </c>
    </row>
    <row r="267" spans="1:14" x14ac:dyDescent="0.2">
      <c r="A267" s="26" t="s">
        <v>274</v>
      </c>
      <c r="B267" s="26" t="s">
        <v>7</v>
      </c>
      <c r="C267" s="27">
        <v>10000.173897385863</v>
      </c>
      <c r="D267" s="27">
        <v>10360.015076058691</v>
      </c>
      <c r="E267" s="28">
        <v>198.30368832066566</v>
      </c>
      <c r="F267" s="28">
        <v>212.65248017301855</v>
      </c>
      <c r="G267" s="28">
        <v>8525.1154252286033</v>
      </c>
      <c r="H267" s="28">
        <v>8011.8834937691245</v>
      </c>
      <c r="I267" s="28">
        <v>175.47505997532951</v>
      </c>
      <c r="J267" s="28">
        <v>189.01466089207776</v>
      </c>
      <c r="K267" s="30">
        <v>0.4143569203501154</v>
      </c>
      <c r="L267" s="30">
        <v>0.52208372524489399</v>
      </c>
      <c r="M267" s="29">
        <v>3532.4405732269884</v>
      </c>
      <c r="N267" s="29">
        <v>4182.8739806550611</v>
      </c>
    </row>
    <row r="268" spans="1:14" x14ac:dyDescent="0.2">
      <c r="A268" s="26" t="s">
        <v>274</v>
      </c>
      <c r="B268" s="26" t="s">
        <v>8</v>
      </c>
      <c r="C268" s="27">
        <v>86317.289930062761</v>
      </c>
      <c r="D268" s="27">
        <v>118464.82910288831</v>
      </c>
      <c r="E268" s="28">
        <v>1711.6739303353763</v>
      </c>
      <c r="F268" s="28">
        <v>2431.6412222428771</v>
      </c>
      <c r="G268" s="28">
        <v>73585.206357168383</v>
      </c>
      <c r="H268" s="28">
        <v>91614.38491291189</v>
      </c>
      <c r="I268" s="28">
        <v>1514.6268237740455</v>
      </c>
      <c r="J268" s="28">
        <v>2161.3471926566845</v>
      </c>
      <c r="K268" s="30">
        <v>0.27139227002084987</v>
      </c>
      <c r="L268" s="30">
        <v>0.52881914501134886</v>
      </c>
      <c r="M268" s="29">
        <v>19970.4561932246</v>
      </c>
      <c r="N268" s="29">
        <v>48447.44070038668</v>
      </c>
    </row>
    <row r="269" spans="1:14" x14ac:dyDescent="0.2">
      <c r="A269" s="26" t="s">
        <v>274</v>
      </c>
      <c r="B269" s="26" t="s">
        <v>7</v>
      </c>
      <c r="C269" s="27">
        <v>10000.173897385863</v>
      </c>
      <c r="D269" s="27">
        <v>10360.015076058691</v>
      </c>
      <c r="E269" s="28">
        <v>198.30368832066566</v>
      </c>
      <c r="F269" s="28">
        <v>212.65248017301855</v>
      </c>
      <c r="G269" s="28">
        <v>8525.1154252286033</v>
      </c>
      <c r="H269" s="28">
        <v>8011.8834937691245</v>
      </c>
      <c r="I269" s="28">
        <v>175.47505997532951</v>
      </c>
      <c r="J269" s="28">
        <v>189.01466089207776</v>
      </c>
      <c r="K269" s="30">
        <v>0.55970428990770127</v>
      </c>
      <c r="L269" s="30">
        <v>0.63869041241272406</v>
      </c>
      <c r="M269" s="29">
        <v>4771.5436754587663</v>
      </c>
      <c r="N269" s="29">
        <v>5117.1131728380988</v>
      </c>
    </row>
    <row r="270" spans="1:14" x14ac:dyDescent="0.2">
      <c r="A270" s="26" t="s">
        <v>274</v>
      </c>
      <c r="B270" s="26" t="s">
        <v>8</v>
      </c>
      <c r="C270" s="27">
        <v>86317.289930062761</v>
      </c>
      <c r="D270" s="27">
        <v>118464.82910288831</v>
      </c>
      <c r="E270" s="28">
        <v>1711.6739303353763</v>
      </c>
      <c r="F270" s="28">
        <v>2431.6412222428771</v>
      </c>
      <c r="G270" s="28">
        <v>73585.206357168383</v>
      </c>
      <c r="H270" s="28">
        <v>91614.38491291189</v>
      </c>
      <c r="I270" s="28">
        <v>1514.6268237740455</v>
      </c>
      <c r="J270" s="28">
        <v>2161.3471926566845</v>
      </c>
      <c r="K270" s="30">
        <v>0.492237177030456</v>
      </c>
      <c r="L270" s="30">
        <v>0.53583653995223346</v>
      </c>
      <c r="M270" s="29">
        <v>36221.37424845613</v>
      </c>
      <c r="N270" s="29">
        <v>49090.335021586805</v>
      </c>
    </row>
    <row r="271" spans="1:14" x14ac:dyDescent="0.2">
      <c r="A271" s="26" t="s">
        <v>274</v>
      </c>
      <c r="B271" s="26" t="s">
        <v>7</v>
      </c>
      <c r="C271" s="27">
        <v>10000.173897385863</v>
      </c>
      <c r="D271" s="27">
        <v>10360.015076058691</v>
      </c>
      <c r="E271" s="28">
        <v>198.30368832066566</v>
      </c>
      <c r="F271" s="28">
        <v>212.65248017301855</v>
      </c>
      <c r="G271" s="28">
        <v>8525.1154252286033</v>
      </c>
      <c r="H271" s="28">
        <v>8011.8834937691245</v>
      </c>
      <c r="I271" s="28">
        <v>175.47505997532951</v>
      </c>
      <c r="J271" s="28">
        <v>189.01466089207776</v>
      </c>
      <c r="K271" s="30">
        <v>0.49877229481892177</v>
      </c>
      <c r="L271" s="30">
        <v>0.50865331791173585</v>
      </c>
      <c r="M271" s="29">
        <v>4252.0913842374584</v>
      </c>
      <c r="N271" s="29">
        <v>4075.2711218279355</v>
      </c>
    </row>
    <row r="272" spans="1:14" x14ac:dyDescent="0.2">
      <c r="A272" s="26" t="s">
        <v>274</v>
      </c>
      <c r="B272" s="26" t="s">
        <v>8</v>
      </c>
      <c r="C272" s="27">
        <v>86317.289930062761</v>
      </c>
      <c r="D272" s="27">
        <v>118464.82910288831</v>
      </c>
      <c r="E272" s="28">
        <v>1711.6739303353763</v>
      </c>
      <c r="F272" s="28">
        <v>2431.6412222428771</v>
      </c>
      <c r="G272" s="28">
        <v>73585.206357168383</v>
      </c>
      <c r="H272" s="28">
        <v>91614.38491291189</v>
      </c>
      <c r="I272" s="28">
        <v>1514.6268237740455</v>
      </c>
      <c r="J272" s="28">
        <v>2161.3471926566845</v>
      </c>
      <c r="K272" s="30">
        <v>0.48906895794370303</v>
      </c>
      <c r="L272" s="30">
        <v>0.51480444626778454</v>
      </c>
      <c r="M272" s="29">
        <v>35988.240193172693</v>
      </c>
      <c r="N272" s="29">
        <v>47163.492695255278</v>
      </c>
    </row>
    <row r="273" spans="1:14" x14ac:dyDescent="0.2">
      <c r="A273" s="26" t="s">
        <v>282</v>
      </c>
      <c r="B273" s="26" t="s">
        <v>8</v>
      </c>
      <c r="C273" s="27">
        <v>2468.7695274322009</v>
      </c>
      <c r="D273" s="27">
        <v>2687.2362386173277</v>
      </c>
      <c r="E273" s="28">
        <v>24.556225023427352</v>
      </c>
      <c r="F273" s="28">
        <v>21.287100311190475</v>
      </c>
      <c r="G273" s="28">
        <v>1988.1664249159992</v>
      </c>
      <c r="H273" s="28">
        <v>1972.0014943281669</v>
      </c>
      <c r="I273" s="28">
        <v>22.667284637009864</v>
      </c>
      <c r="J273" s="28">
        <v>17.147941917347882</v>
      </c>
      <c r="K273" s="30">
        <v>0.48173017767311149</v>
      </c>
      <c r="L273" s="30">
        <v>0.48774026295072043</v>
      </c>
      <c r="M273" s="29">
        <v>957.75976511849922</v>
      </c>
      <c r="N273" s="29">
        <v>961.82452738283371</v>
      </c>
    </row>
    <row r="274" spans="1:14" x14ac:dyDescent="0.2">
      <c r="A274" s="26" t="s">
        <v>283</v>
      </c>
      <c r="B274" s="26" t="s">
        <v>8</v>
      </c>
      <c r="C274" s="27">
        <v>157291.98054762118</v>
      </c>
      <c r="D274" s="27">
        <v>159562.83728456407</v>
      </c>
      <c r="E274" s="28">
        <v>3024.938720225065</v>
      </c>
      <c r="F274" s="28">
        <v>3127.0045328518722</v>
      </c>
      <c r="G274" s="28">
        <v>112189.58588923328</v>
      </c>
      <c r="H274" s="28">
        <v>112456.85015506326</v>
      </c>
      <c r="I274" s="28">
        <v>2325.0150266468727</v>
      </c>
      <c r="J274" s="28">
        <v>2482.8461041661176</v>
      </c>
      <c r="K274" s="30">
        <v>0.54665153399048394</v>
      </c>
      <c r="L274" s="30">
        <v>0.56041661023119416</v>
      </c>
      <c r="M274" s="29">
        <v>61328.60922410652</v>
      </c>
      <c r="N274" s="29">
        <v>63022.686761177894</v>
      </c>
    </row>
    <row r="275" spans="1:14" x14ac:dyDescent="0.2">
      <c r="A275" s="26" t="s">
        <v>283</v>
      </c>
      <c r="B275" s="26" t="s">
        <v>7</v>
      </c>
      <c r="C275" s="27">
        <v>2564.5794882706077</v>
      </c>
      <c r="D275" s="27">
        <v>2613.5421860414999</v>
      </c>
      <c r="E275" s="28">
        <v>49.320351667999063</v>
      </c>
      <c r="F275" s="28">
        <v>51.218431569855056</v>
      </c>
      <c r="G275" s="28">
        <v>1829.2039414049621</v>
      </c>
      <c r="H275" s="28">
        <v>1841.9747792867684</v>
      </c>
      <c r="I275" s="28">
        <v>37.908390666199715</v>
      </c>
      <c r="J275" s="28">
        <v>40.667508456962473</v>
      </c>
      <c r="K275" s="30">
        <v>2.4481625999999999E-2</v>
      </c>
      <c r="L275" s="30">
        <v>0.28953490963693629</v>
      </c>
      <c r="M275" s="29">
        <v>44.781886771202196</v>
      </c>
      <c r="N275" s="29">
        <v>533.31600127431011</v>
      </c>
    </row>
    <row r="276" spans="1:14" x14ac:dyDescent="0.2">
      <c r="A276" s="26" t="s">
        <v>283</v>
      </c>
      <c r="B276" s="26" t="s">
        <v>8</v>
      </c>
      <c r="C276" s="27">
        <v>157291.98054762118</v>
      </c>
      <c r="D276" s="27">
        <v>159562.83728456407</v>
      </c>
      <c r="E276" s="28">
        <v>3024.938720225065</v>
      </c>
      <c r="F276" s="28">
        <v>3127.0045328518722</v>
      </c>
      <c r="G276" s="28">
        <v>112189.58588923328</v>
      </c>
      <c r="H276" s="28">
        <v>112456.85015506326</v>
      </c>
      <c r="I276" s="28">
        <v>2325.0150266468727</v>
      </c>
      <c r="J276" s="28">
        <v>2482.8461041661176</v>
      </c>
      <c r="K276" s="30">
        <v>0.51897463301843971</v>
      </c>
      <c r="L276" s="30">
        <v>0.55596527640935001</v>
      </c>
      <c r="M276" s="29">
        <v>58223.549165355565</v>
      </c>
      <c r="N276" s="29">
        <v>62522.103780584606</v>
      </c>
    </row>
    <row r="277" spans="1:14" x14ac:dyDescent="0.2">
      <c r="A277" s="26" t="s">
        <v>283</v>
      </c>
      <c r="B277" s="26" t="s">
        <v>8</v>
      </c>
      <c r="C277" s="27">
        <v>157291.98054762118</v>
      </c>
      <c r="D277" s="27">
        <v>159562.83728456407</v>
      </c>
      <c r="E277" s="28">
        <v>3024.938720225065</v>
      </c>
      <c r="F277" s="28">
        <v>3127.0045328518722</v>
      </c>
      <c r="G277" s="28">
        <v>112189.58588923328</v>
      </c>
      <c r="H277" s="28">
        <v>112456.85015506326</v>
      </c>
      <c r="I277" s="28">
        <v>2325.0150266468727</v>
      </c>
      <c r="J277" s="28">
        <v>2482.8461041661176</v>
      </c>
      <c r="K277" s="30">
        <v>0.48725380648756339</v>
      </c>
      <c r="L277" s="30">
        <v>0.50874520276619872</v>
      </c>
      <c r="M277" s="29">
        <v>54664.80277279234</v>
      </c>
      <c r="N277" s="29">
        <v>57211.883034585684</v>
      </c>
    </row>
    <row r="278" spans="1:14" x14ac:dyDescent="0.2">
      <c r="A278" s="26" t="s">
        <v>283</v>
      </c>
      <c r="B278" s="26" t="s">
        <v>8</v>
      </c>
      <c r="C278" s="27">
        <v>157291.98054762118</v>
      </c>
      <c r="D278" s="27">
        <v>159562.83728456407</v>
      </c>
      <c r="E278" s="28">
        <v>3024.938720225065</v>
      </c>
      <c r="F278" s="28">
        <v>3127.0045328518722</v>
      </c>
      <c r="G278" s="28">
        <v>112189.58588923328</v>
      </c>
      <c r="H278" s="28">
        <v>112456.85015506326</v>
      </c>
      <c r="I278" s="28">
        <v>2325.0150266468727</v>
      </c>
      <c r="J278" s="28">
        <v>2482.8461041661176</v>
      </c>
      <c r="K278" s="30">
        <v>0.42559920940884344</v>
      </c>
      <c r="L278" s="30">
        <v>0.55683083804503619</v>
      </c>
      <c r="M278" s="29">
        <v>47747.79905836322</v>
      </c>
      <c r="N278" s="29">
        <v>62619.442115748934</v>
      </c>
    </row>
    <row r="279" spans="1:14" x14ac:dyDescent="0.2">
      <c r="A279" s="26" t="s">
        <v>283</v>
      </c>
      <c r="B279" s="26" t="s">
        <v>7</v>
      </c>
      <c r="C279" s="27">
        <v>2564.5794882706077</v>
      </c>
      <c r="D279" s="27">
        <v>2613.5421860414999</v>
      </c>
      <c r="E279" s="28">
        <v>49.320351667999063</v>
      </c>
      <c r="F279" s="28">
        <v>51.218431569855056</v>
      </c>
      <c r="G279" s="28">
        <v>1829.2039414049621</v>
      </c>
      <c r="H279" s="28">
        <v>1841.9747792867684</v>
      </c>
      <c r="I279" s="28">
        <v>37.908390666199715</v>
      </c>
      <c r="J279" s="28">
        <v>40.667508456962473</v>
      </c>
      <c r="K279" s="30">
        <v>0.37461925563751935</v>
      </c>
      <c r="L279" s="30">
        <v>0.4856597898048825</v>
      </c>
      <c r="M279" s="29">
        <v>685.25501893834348</v>
      </c>
      <c r="N279" s="29">
        <v>894.57308413430678</v>
      </c>
    </row>
    <row r="280" spans="1:14" x14ac:dyDescent="0.2">
      <c r="A280" s="26" t="s">
        <v>283</v>
      </c>
      <c r="B280" s="26" t="s">
        <v>8</v>
      </c>
      <c r="C280" s="27">
        <v>157291.98054762118</v>
      </c>
      <c r="D280" s="27">
        <v>159562.83728456407</v>
      </c>
      <c r="E280" s="28">
        <v>3024.938720225065</v>
      </c>
      <c r="F280" s="28">
        <v>3127.0045328518722</v>
      </c>
      <c r="G280" s="28">
        <v>112189.58588923328</v>
      </c>
      <c r="H280" s="28">
        <v>112456.85015506326</v>
      </c>
      <c r="I280" s="28">
        <v>2325.0150266468727</v>
      </c>
      <c r="J280" s="28">
        <v>2482.8461041661176</v>
      </c>
      <c r="K280" s="30">
        <v>0.44485331491044344</v>
      </c>
      <c r="L280" s="30">
        <v>0.53761619495334911</v>
      </c>
      <c r="M280" s="29">
        <v>49907.909181255331</v>
      </c>
      <c r="N280" s="29">
        <v>60458.623876804064</v>
      </c>
    </row>
    <row r="281" spans="1:14" x14ac:dyDescent="0.2">
      <c r="A281" s="26" t="s">
        <v>289</v>
      </c>
      <c r="B281" s="26" t="s">
        <v>8</v>
      </c>
      <c r="C281" s="27">
        <v>2497.705435231313</v>
      </c>
      <c r="D281" s="27">
        <v>2445.762235041022</v>
      </c>
      <c r="E281" s="28">
        <v>54.59378117075768</v>
      </c>
      <c r="F281" s="28">
        <v>55.700589203832806</v>
      </c>
      <c r="G281" s="28">
        <v>2386.8933750110582</v>
      </c>
      <c r="H281" s="28">
        <v>1322.7877197924768</v>
      </c>
      <c r="I281" s="28">
        <v>53.262225532446514</v>
      </c>
      <c r="J281" s="28">
        <v>32.913984529537565</v>
      </c>
      <c r="K281" s="30">
        <v>0.51264975597505191</v>
      </c>
      <c r="L281" s="30">
        <v>0.5325237623279524</v>
      </c>
      <c r="M281" s="29">
        <v>1223.640306237887</v>
      </c>
      <c r="N281" s="29">
        <v>704.41589330510294</v>
      </c>
    </row>
    <row r="282" spans="1:14" x14ac:dyDescent="0.2">
      <c r="A282" s="26" t="s">
        <v>290</v>
      </c>
      <c r="B282" s="26" t="s">
        <v>8</v>
      </c>
      <c r="C282" s="27">
        <v>5613.1914825407057</v>
      </c>
      <c r="D282" s="27">
        <v>5800.7181898919407</v>
      </c>
      <c r="E282" s="28">
        <v>123.00494075105343</v>
      </c>
      <c r="F282" s="28">
        <v>116.50586289290746</v>
      </c>
      <c r="G282" s="28">
        <v>4689.5957968150888</v>
      </c>
      <c r="H282" s="28">
        <v>4932.6659658781764</v>
      </c>
      <c r="I282" s="28">
        <v>101.57752640176446</v>
      </c>
      <c r="J282" s="28">
        <v>102.08568732855937</v>
      </c>
      <c r="K282" s="30">
        <v>0.40543763520415066</v>
      </c>
      <c r="L282" s="30">
        <v>0.54143030011841398</v>
      </c>
      <c r="M282" s="29">
        <v>1901.3386299240342</v>
      </c>
      <c r="N282" s="29">
        <v>2670.6948142893075</v>
      </c>
    </row>
    <row r="283" spans="1:14" x14ac:dyDescent="0.2">
      <c r="A283" s="26" t="s">
        <v>291</v>
      </c>
      <c r="B283" s="26" t="s">
        <v>7</v>
      </c>
      <c r="C283" s="27">
        <v>5031.6325035596656</v>
      </c>
      <c r="D283" s="27">
        <v>5066.7514187549641</v>
      </c>
      <c r="E283" s="28">
        <v>75.873893877216886</v>
      </c>
      <c r="F283" s="28">
        <v>77.427757036083619</v>
      </c>
      <c r="G283" s="28">
        <v>3798.66610453356</v>
      </c>
      <c r="H283" s="28">
        <v>3715.2802533756289</v>
      </c>
      <c r="I283" s="28">
        <v>61.264794877803709</v>
      </c>
      <c r="J283" s="28">
        <v>62.166121516794689</v>
      </c>
      <c r="K283" s="30">
        <v>0.57451772842620719</v>
      </c>
      <c r="L283" s="30">
        <v>0.62553574552447988</v>
      </c>
      <c r="M283" s="29">
        <v>2182.4010214262503</v>
      </c>
      <c r="N283" s="29">
        <v>2324.0406031277025</v>
      </c>
    </row>
    <row r="284" spans="1:14" x14ac:dyDescent="0.2">
      <c r="A284" s="26" t="s">
        <v>291</v>
      </c>
      <c r="B284" s="26" t="s">
        <v>8</v>
      </c>
      <c r="C284" s="27">
        <v>103557.18328109986</v>
      </c>
      <c r="D284" s="27">
        <v>130685.41130199797</v>
      </c>
      <c r="E284" s="28">
        <v>1561.5780224281034</v>
      </c>
      <c r="F284" s="28">
        <v>1997.0741483382628</v>
      </c>
      <c r="G284" s="28">
        <v>78181.218865365168</v>
      </c>
      <c r="H284" s="28">
        <v>95827.264431672811</v>
      </c>
      <c r="I284" s="28">
        <v>1260.9048032326102</v>
      </c>
      <c r="J284" s="28">
        <v>1603.4347233613908</v>
      </c>
      <c r="K284" s="30">
        <v>0.4175124327418071</v>
      </c>
      <c r="L284" s="30">
        <v>0.54735709442967018</v>
      </c>
      <c r="M284" s="29">
        <v>32641.630883198275</v>
      </c>
      <c r="N284" s="29">
        <v>52451.733026464106</v>
      </c>
    </row>
    <row r="285" spans="1:14" x14ac:dyDescent="0.2">
      <c r="A285" s="26" t="s">
        <v>291</v>
      </c>
      <c r="B285" s="26" t="s">
        <v>8</v>
      </c>
      <c r="C285" s="27">
        <v>103557.18328109986</v>
      </c>
      <c r="D285" s="27">
        <v>130685.41130199797</v>
      </c>
      <c r="E285" s="28">
        <v>1561.5780224281034</v>
      </c>
      <c r="F285" s="28">
        <v>1997.0741483382628</v>
      </c>
      <c r="G285" s="28">
        <v>78181.218865365168</v>
      </c>
      <c r="H285" s="28">
        <v>95827.264431672811</v>
      </c>
      <c r="I285" s="28">
        <v>1260.9048032326102</v>
      </c>
      <c r="J285" s="28">
        <v>1603.4347233613908</v>
      </c>
      <c r="K285" s="30">
        <v>0.40084374465559852</v>
      </c>
      <c r="L285" s="30">
        <v>0.54553158253281842</v>
      </c>
      <c r="M285" s="29">
        <v>31338.452531731898</v>
      </c>
      <c r="N285" s="29">
        <v>52276.799215201332</v>
      </c>
    </row>
    <row r="286" spans="1:14" x14ac:dyDescent="0.2">
      <c r="A286" s="26" t="s">
        <v>291</v>
      </c>
      <c r="B286" s="26" t="s">
        <v>8</v>
      </c>
      <c r="C286" s="27">
        <v>103557.18328109986</v>
      </c>
      <c r="D286" s="27">
        <v>130685.41130199797</v>
      </c>
      <c r="E286" s="28">
        <v>1561.5780224281034</v>
      </c>
      <c r="F286" s="28">
        <v>1997.0741483382628</v>
      </c>
      <c r="G286" s="28">
        <v>78181.218865365168</v>
      </c>
      <c r="H286" s="28">
        <v>95827.264431672811</v>
      </c>
      <c r="I286" s="28">
        <v>1260.9048032326102</v>
      </c>
      <c r="J286" s="28">
        <v>1603.4347233613908</v>
      </c>
      <c r="K286" s="30">
        <v>0.4780589997168021</v>
      </c>
      <c r="L286" s="30">
        <v>0.55793376807568928</v>
      </c>
      <c r="M286" s="29">
        <v>37375.23528741685</v>
      </c>
      <c r="N286" s="29">
        <v>53465.266728748684</v>
      </c>
    </row>
    <row r="287" spans="1:14" x14ac:dyDescent="0.2">
      <c r="A287" s="26" t="s">
        <v>291</v>
      </c>
      <c r="B287" s="26" t="s">
        <v>7</v>
      </c>
      <c r="C287" s="27">
        <v>5031.6325035596656</v>
      </c>
      <c r="D287" s="27">
        <v>5066.7514187549641</v>
      </c>
      <c r="E287" s="28">
        <v>75.873893877216886</v>
      </c>
      <c r="F287" s="28">
        <v>77.427757036083619</v>
      </c>
      <c r="G287" s="28">
        <v>3798.66610453356</v>
      </c>
      <c r="H287" s="28">
        <v>3715.2802533756289</v>
      </c>
      <c r="I287" s="28">
        <v>61.264794877803709</v>
      </c>
      <c r="J287" s="28">
        <v>62.166121516794689</v>
      </c>
      <c r="K287" s="30">
        <v>0.42230986353920741</v>
      </c>
      <c r="L287" s="30">
        <v>0.49751186973513933</v>
      </c>
      <c r="M287" s="29">
        <v>1604.2141642365802</v>
      </c>
      <c r="N287" s="29">
        <v>1848.3960254469514</v>
      </c>
    </row>
    <row r="288" spans="1:14" x14ac:dyDescent="0.2">
      <c r="A288" s="26" t="s">
        <v>291</v>
      </c>
      <c r="B288" s="26" t="s">
        <v>8</v>
      </c>
      <c r="C288" s="27">
        <v>103557.18328109986</v>
      </c>
      <c r="D288" s="27">
        <v>130685.41130199797</v>
      </c>
      <c r="E288" s="28">
        <v>1561.5780224281034</v>
      </c>
      <c r="F288" s="28">
        <v>1997.0741483382628</v>
      </c>
      <c r="G288" s="28">
        <v>78181.218865365168</v>
      </c>
      <c r="H288" s="28">
        <v>95827.264431672811</v>
      </c>
      <c r="I288" s="28">
        <v>1260.9048032326102</v>
      </c>
      <c r="J288" s="28">
        <v>1603.4347233613908</v>
      </c>
      <c r="K288" s="30">
        <v>0.4826328674219898</v>
      </c>
      <c r="L288" s="30">
        <v>0.54344844085514543</v>
      </c>
      <c r="M288" s="29">
        <v>37732.825839537356</v>
      </c>
      <c r="N288" s="29">
        <v>52077.177446806323</v>
      </c>
    </row>
    <row r="289" spans="1:14" x14ac:dyDescent="0.2">
      <c r="A289" s="26" t="s">
        <v>291</v>
      </c>
      <c r="B289" s="26" t="s">
        <v>7</v>
      </c>
      <c r="C289" s="27">
        <v>5031.6325035596656</v>
      </c>
      <c r="D289" s="27">
        <v>5066.7514187549641</v>
      </c>
      <c r="E289" s="28">
        <v>75.873893877216886</v>
      </c>
      <c r="F289" s="28">
        <v>77.427757036083619</v>
      </c>
      <c r="G289" s="28">
        <v>3798.66610453356</v>
      </c>
      <c r="H289" s="28">
        <v>3715.2802533756289</v>
      </c>
      <c r="I289" s="28">
        <v>61.264794877803709</v>
      </c>
      <c r="J289" s="28">
        <v>62.166121516794689</v>
      </c>
      <c r="K289" s="30">
        <v>0.45412268540654638</v>
      </c>
      <c r="L289" s="30">
        <v>0.50802646878774915</v>
      </c>
      <c r="M289" s="29">
        <v>1725.0604523536049</v>
      </c>
      <c r="N289" s="29">
        <v>1887.4607076792747</v>
      </c>
    </row>
    <row r="290" spans="1:14" x14ac:dyDescent="0.2">
      <c r="A290" s="26" t="s">
        <v>291</v>
      </c>
      <c r="B290" s="26" t="s">
        <v>8</v>
      </c>
      <c r="C290" s="27">
        <v>103557.18328109986</v>
      </c>
      <c r="D290" s="27">
        <v>130685.41130199797</v>
      </c>
      <c r="E290" s="28">
        <v>1561.5780224281034</v>
      </c>
      <c r="F290" s="28">
        <v>1997.0741483382628</v>
      </c>
      <c r="G290" s="28">
        <v>78181.218865365168</v>
      </c>
      <c r="H290" s="28">
        <v>95827.264431672811</v>
      </c>
      <c r="I290" s="28">
        <v>1260.9048032326102</v>
      </c>
      <c r="J290" s="28">
        <v>1603.4347233613908</v>
      </c>
      <c r="K290" s="30">
        <v>0.4818280083082383</v>
      </c>
      <c r="L290" s="30">
        <v>0.54221023865062379</v>
      </c>
      <c r="M290" s="29">
        <v>37669.900973009368</v>
      </c>
      <c r="N290" s="29">
        <v>51958.52391673375</v>
      </c>
    </row>
    <row r="291" spans="1:14" x14ac:dyDescent="0.2">
      <c r="A291" s="26" t="s">
        <v>297</v>
      </c>
      <c r="B291" s="26" t="s">
        <v>7</v>
      </c>
      <c r="C291" s="27">
        <v>2392.0463882906761</v>
      </c>
      <c r="D291" s="27">
        <v>2390.3621378856906</v>
      </c>
      <c r="E291" s="28">
        <v>42.637367368013059</v>
      </c>
      <c r="F291" s="28">
        <v>73.501150796969</v>
      </c>
      <c r="G291" s="28">
        <v>-317.63637636567813</v>
      </c>
      <c r="H291" s="28">
        <v>1778.2425403183738</v>
      </c>
      <c r="I291" s="28">
        <v>21.618946834485495</v>
      </c>
      <c r="J291" s="28">
        <v>68.265452384034219</v>
      </c>
      <c r="K291" s="30">
        <v>0.24465731009826425</v>
      </c>
      <c r="L291" s="30">
        <v>0.56348637138361823</v>
      </c>
      <c r="M291" s="29">
        <v>-77.712061430986694</v>
      </c>
      <c r="N291" s="29">
        <v>1002.0154364839879</v>
      </c>
    </row>
    <row r="292" spans="1:14" x14ac:dyDescent="0.2">
      <c r="A292" s="26" t="s">
        <v>297</v>
      </c>
      <c r="B292" s="26" t="s">
        <v>8</v>
      </c>
      <c r="C292" s="27">
        <v>3175.4556256432347</v>
      </c>
      <c r="D292" s="27">
        <v>3171.7801000198551</v>
      </c>
      <c r="E292" s="28">
        <v>56.60135553145539</v>
      </c>
      <c r="F292" s="28">
        <v>97.528940795803919</v>
      </c>
      <c r="G292" s="28">
        <v>-421.66415466553093</v>
      </c>
      <c r="H292" s="28">
        <v>2359.5564090466246</v>
      </c>
      <c r="I292" s="28">
        <v>28.699278861019632</v>
      </c>
      <c r="J292" s="28">
        <v>90.581673780212398</v>
      </c>
      <c r="K292" s="30">
        <v>3.2572544127470433</v>
      </c>
      <c r="L292" s="30">
        <v>0.40066122676639049</v>
      </c>
      <c r="M292" s="29">
        <v>-1373.4674284815524</v>
      </c>
      <c r="N292" s="29">
        <v>945.38276547311966</v>
      </c>
    </row>
    <row r="293" spans="1:14" x14ac:dyDescent="0.2">
      <c r="A293" s="26" t="s">
        <v>298</v>
      </c>
      <c r="B293" s="26" t="s">
        <v>7</v>
      </c>
      <c r="C293" s="27">
        <v>2874.971452929758</v>
      </c>
      <c r="D293" s="27">
        <v>3651.9925498239841</v>
      </c>
      <c r="E293" s="28">
        <v>48.534474820147196</v>
      </c>
      <c r="F293" s="28">
        <v>60.525995436376689</v>
      </c>
      <c r="G293" s="28">
        <v>2112.703437368084</v>
      </c>
      <c r="H293" s="28">
        <v>2665.8532312524662</v>
      </c>
      <c r="I293" s="28">
        <v>40.843170033284011</v>
      </c>
      <c r="J293" s="28">
        <v>50.112697457796777</v>
      </c>
      <c r="K293" s="30">
        <v>0.27607167431027713</v>
      </c>
      <c r="L293" s="30">
        <v>0.43017991132162303</v>
      </c>
      <c r="M293" s="29">
        <v>583.25757527528469</v>
      </c>
      <c r="N293" s="29">
        <v>1146.7965066166482</v>
      </c>
    </row>
    <row r="294" spans="1:14" x14ac:dyDescent="0.2">
      <c r="A294" s="26" t="s">
        <v>298</v>
      </c>
      <c r="B294" s="26" t="s">
        <v>8</v>
      </c>
      <c r="C294" s="27">
        <v>22172.202315289313</v>
      </c>
      <c r="D294" s="27">
        <v>23773.271263574661</v>
      </c>
      <c r="E294" s="28">
        <v>374.30500183992967</v>
      </c>
      <c r="F294" s="28">
        <v>394.00433828273174</v>
      </c>
      <c r="G294" s="28">
        <v>16293.479365785133</v>
      </c>
      <c r="H294" s="28">
        <v>17353.828396636913</v>
      </c>
      <c r="I294" s="28">
        <v>314.9885291044871</v>
      </c>
      <c r="J294" s="28">
        <v>326.21719079658868</v>
      </c>
      <c r="K294" s="30">
        <v>0.48073292788200711</v>
      </c>
      <c r="L294" s="30">
        <v>0.53343071485734006</v>
      </c>
      <c r="M294" s="29">
        <v>7832.8120408989553</v>
      </c>
      <c r="N294" s="29">
        <v>9257.0650871296366</v>
      </c>
    </row>
    <row r="295" spans="1:14" x14ac:dyDescent="0.2">
      <c r="A295" s="26" t="s">
        <v>301</v>
      </c>
      <c r="B295" s="26" t="s">
        <v>7</v>
      </c>
      <c r="C295" s="27">
        <v>691801.52709309978</v>
      </c>
      <c r="D295" s="27">
        <v>769301.56730847992</v>
      </c>
      <c r="E295" s="28">
        <v>8712.8336672330461</v>
      </c>
      <c r="F295" s="28">
        <v>9485.2918796170397</v>
      </c>
      <c r="G295" s="28">
        <v>457281.53077774035</v>
      </c>
      <c r="H295" s="28">
        <v>494416.0545580195</v>
      </c>
      <c r="I295" s="28">
        <v>5757.8608881655209</v>
      </c>
      <c r="J295" s="28">
        <v>6161.7087825773306</v>
      </c>
      <c r="K295" s="30">
        <v>0.50632657551817439</v>
      </c>
      <c r="L295" s="30">
        <v>0.52194619388714192</v>
      </c>
      <c r="M295" s="29">
        <v>231533.79152640194</v>
      </c>
      <c r="N295" s="29">
        <v>258058.5778732558</v>
      </c>
    </row>
    <row r="296" spans="1:14" x14ac:dyDescent="0.2">
      <c r="A296" s="26" t="s">
        <v>301</v>
      </c>
      <c r="B296" s="26" t="s">
        <v>8</v>
      </c>
      <c r="C296" s="27">
        <v>198157.09191999192</v>
      </c>
      <c r="D296" s="27">
        <v>192803.19647865134</v>
      </c>
      <c r="E296" s="28">
        <v>2495.6721173140058</v>
      </c>
      <c r="F296" s="28">
        <v>2377.2141792476514</v>
      </c>
      <c r="G296" s="28">
        <v>130982.04438546274</v>
      </c>
      <c r="H296" s="28">
        <v>123911.08995482566</v>
      </c>
      <c r="I296" s="28">
        <v>1649.2605532008251</v>
      </c>
      <c r="J296" s="28">
        <v>1544.2541644726912</v>
      </c>
      <c r="K296" s="30">
        <v>0.48704937352665628</v>
      </c>
      <c r="L296" s="30">
        <v>0.49698789665645754</v>
      </c>
      <c r="M296" s="29">
        <v>63794.722661180313</v>
      </c>
      <c r="N296" s="29">
        <v>61582.311969057904</v>
      </c>
    </row>
    <row r="297" spans="1:14" x14ac:dyDescent="0.2">
      <c r="A297" s="26" t="s">
        <v>302</v>
      </c>
      <c r="B297" s="26" t="s">
        <v>7</v>
      </c>
      <c r="C297" s="27">
        <v>5638068.0364380702</v>
      </c>
      <c r="D297" s="27">
        <v>5543192.9374843929</v>
      </c>
      <c r="E297" s="28">
        <v>45424.91409092598</v>
      </c>
      <c r="F297" s="28">
        <v>42741.242211918237</v>
      </c>
      <c r="G297" s="28">
        <v>2976773.2863319474</v>
      </c>
      <c r="H297" s="28">
        <v>2853038.3231220068</v>
      </c>
      <c r="I297" s="28">
        <v>25831.479293062002</v>
      </c>
      <c r="J297" s="28">
        <v>23904.820921720777</v>
      </c>
      <c r="K297" s="30">
        <v>0.48105762762213072</v>
      </c>
      <c r="L297" s="30">
        <v>1.4327145819795841</v>
      </c>
      <c r="M297" s="29">
        <v>1431999.4950917803</v>
      </c>
      <c r="N297" s="29">
        <v>4087589.6084834798</v>
      </c>
    </row>
    <row r="298" spans="1:14" x14ac:dyDescent="0.2">
      <c r="A298" s="26" t="s">
        <v>302</v>
      </c>
      <c r="B298" s="26" t="s">
        <v>8</v>
      </c>
      <c r="C298" s="27">
        <v>22145729.547941297</v>
      </c>
      <c r="D298" s="27">
        <v>22270622.787756376</v>
      </c>
      <c r="E298" s="28">
        <v>178424.21476553322</v>
      </c>
      <c r="F298" s="28">
        <v>171719.45727253356</v>
      </c>
      <c r="G298" s="28">
        <v>11692447.785055712</v>
      </c>
      <c r="H298" s="28">
        <v>11462516.461153233</v>
      </c>
      <c r="I298" s="28">
        <v>101463.29390675499</v>
      </c>
      <c r="J298" s="28">
        <v>96041.262781322584</v>
      </c>
      <c r="K298" s="30">
        <v>0.50562121252937076</v>
      </c>
      <c r="L298" s="30">
        <v>0.51622154143252397</v>
      </c>
      <c r="M298" s="29">
        <v>5911949.6265162248</v>
      </c>
      <c r="N298" s="29">
        <v>5917197.9162722016</v>
      </c>
    </row>
    <row r="299" spans="1:14" x14ac:dyDescent="0.2">
      <c r="A299" s="26" t="s">
        <v>302</v>
      </c>
      <c r="B299" s="26" t="s">
        <v>7</v>
      </c>
      <c r="C299" s="27">
        <v>5638068.0364380702</v>
      </c>
      <c r="D299" s="27">
        <v>5543192.9374843929</v>
      </c>
      <c r="E299" s="28">
        <v>45424.91409092598</v>
      </c>
      <c r="F299" s="28">
        <v>42741.242211918237</v>
      </c>
      <c r="G299" s="28">
        <v>2976773.2863319474</v>
      </c>
      <c r="H299" s="28">
        <v>2853038.3231220068</v>
      </c>
      <c r="I299" s="28">
        <v>25831.479293062002</v>
      </c>
      <c r="J299" s="28">
        <v>23904.820921720777</v>
      </c>
      <c r="K299" s="30">
        <v>0.48272846359798383</v>
      </c>
      <c r="L299" s="30">
        <v>0.50633556020874171</v>
      </c>
      <c r="M299" s="29">
        <v>1436973.1949905423</v>
      </c>
      <c r="N299" s="29">
        <v>1444594.7576349904</v>
      </c>
    </row>
    <row r="300" spans="1:14" x14ac:dyDescent="0.2">
      <c r="A300" s="26" t="s">
        <v>302</v>
      </c>
      <c r="B300" s="26" t="s">
        <v>8</v>
      </c>
      <c r="C300" s="27">
        <v>22145729.547941297</v>
      </c>
      <c r="D300" s="27">
        <v>22270622.787756376</v>
      </c>
      <c r="E300" s="28">
        <v>178424.21476553322</v>
      </c>
      <c r="F300" s="28">
        <v>171719.45727253356</v>
      </c>
      <c r="G300" s="28">
        <v>11692447.785055712</v>
      </c>
      <c r="H300" s="28">
        <v>11462516.461153233</v>
      </c>
      <c r="I300" s="28">
        <v>101463.29390675499</v>
      </c>
      <c r="J300" s="28">
        <v>96041.262781322584</v>
      </c>
      <c r="K300" s="30">
        <v>0.51220459756378045</v>
      </c>
      <c r="L300" s="30">
        <v>0.52906675909399448</v>
      </c>
      <c r="M300" s="29">
        <v>5988925.5122799771</v>
      </c>
      <c r="N300" s="29">
        <v>6064436.435163904</v>
      </c>
    </row>
    <row r="301" spans="1:14" x14ac:dyDescent="0.2">
      <c r="A301" s="26" t="s">
        <v>302</v>
      </c>
      <c r="B301" s="26" t="s">
        <v>7</v>
      </c>
      <c r="C301" s="27">
        <v>5638068.0364380702</v>
      </c>
      <c r="D301" s="27">
        <v>5543192.9374843929</v>
      </c>
      <c r="E301" s="28">
        <v>45424.91409092598</v>
      </c>
      <c r="F301" s="28">
        <v>42741.242211918237</v>
      </c>
      <c r="G301" s="28">
        <v>2976773.2863319474</v>
      </c>
      <c r="H301" s="28">
        <v>2853038.3231220068</v>
      </c>
      <c r="I301" s="28">
        <v>25831.479293062002</v>
      </c>
      <c r="J301" s="28">
        <v>23904.820921720777</v>
      </c>
      <c r="K301" s="30">
        <v>0.47948467725451005</v>
      </c>
      <c r="L301" s="30">
        <v>0.51046816794436678</v>
      </c>
      <c r="M301" s="29">
        <v>1427317.1784567211</v>
      </c>
      <c r="N301" s="29">
        <v>1456385.2458791591</v>
      </c>
    </row>
    <row r="302" spans="1:14" x14ac:dyDescent="0.2">
      <c r="A302" s="26" t="s">
        <v>302</v>
      </c>
      <c r="B302" s="26" t="s">
        <v>8</v>
      </c>
      <c r="C302" s="27">
        <v>22145729.547941297</v>
      </c>
      <c r="D302" s="27">
        <v>22270622.787756376</v>
      </c>
      <c r="E302" s="28">
        <v>178424.21476553322</v>
      </c>
      <c r="F302" s="28">
        <v>171719.45727253356</v>
      </c>
      <c r="G302" s="28">
        <v>11692447.785055712</v>
      </c>
      <c r="H302" s="28">
        <v>11462516.461153233</v>
      </c>
      <c r="I302" s="28">
        <v>101463.29390675499</v>
      </c>
      <c r="J302" s="28">
        <v>96041.262781322584</v>
      </c>
      <c r="K302" s="30">
        <v>0.50557741921825028</v>
      </c>
      <c r="L302" s="30">
        <v>0.5255650193099537</v>
      </c>
      <c r="M302" s="29">
        <v>5911437.5755126132</v>
      </c>
      <c r="N302" s="29">
        <v>6024297.6852466613</v>
      </c>
    </row>
    <row r="303" spans="1:14" x14ac:dyDescent="0.2">
      <c r="A303" s="26" t="s">
        <v>302</v>
      </c>
      <c r="B303" s="26" t="s">
        <v>7</v>
      </c>
      <c r="C303" s="27">
        <v>5638068.0364380702</v>
      </c>
      <c r="D303" s="27">
        <v>5543192.9374843929</v>
      </c>
      <c r="E303" s="28">
        <v>45424.91409092598</v>
      </c>
      <c r="F303" s="28">
        <v>42741.242211918237</v>
      </c>
      <c r="G303" s="28">
        <v>2976773.2863319474</v>
      </c>
      <c r="H303" s="28">
        <v>2853038.3231220068</v>
      </c>
      <c r="I303" s="28">
        <v>25831.479293062002</v>
      </c>
      <c r="J303" s="28">
        <v>23904.820921720777</v>
      </c>
      <c r="K303" s="30">
        <v>0.44724313447730796</v>
      </c>
      <c r="L303" s="30">
        <v>0.46737530909098984</v>
      </c>
      <c r="M303" s="29">
        <v>1331341.4152074172</v>
      </c>
      <c r="N303" s="29">
        <v>1333439.6681175872</v>
      </c>
    </row>
    <row r="304" spans="1:14" x14ac:dyDescent="0.2">
      <c r="A304" s="26" t="s">
        <v>302</v>
      </c>
      <c r="B304" s="26" t="s">
        <v>8</v>
      </c>
      <c r="C304" s="27">
        <v>22145729.547941297</v>
      </c>
      <c r="D304" s="27">
        <v>22270622.787756376</v>
      </c>
      <c r="E304" s="28">
        <v>178424.21476553322</v>
      </c>
      <c r="F304" s="28">
        <v>171719.45727253356</v>
      </c>
      <c r="G304" s="28">
        <v>11692447.785055712</v>
      </c>
      <c r="H304" s="28">
        <v>11462516.461153233</v>
      </c>
      <c r="I304" s="28">
        <v>101463.29390675499</v>
      </c>
      <c r="J304" s="28">
        <v>96041.262781322584</v>
      </c>
      <c r="K304" s="30">
        <v>0.47654384428163743</v>
      </c>
      <c r="L304" s="30">
        <v>0.4822199088924834</v>
      </c>
      <c r="M304" s="29">
        <v>5571964.0165527659</v>
      </c>
      <c r="N304" s="29">
        <v>5527453.643575903</v>
      </c>
    </row>
    <row r="305" spans="1:14" x14ac:dyDescent="0.2">
      <c r="A305" s="26" t="s">
        <v>302</v>
      </c>
      <c r="B305" s="26" t="s">
        <v>7</v>
      </c>
      <c r="C305" s="27">
        <v>5638068.0364380702</v>
      </c>
      <c r="D305" s="27">
        <v>5543192.9374843929</v>
      </c>
      <c r="E305" s="28">
        <v>45424.91409092598</v>
      </c>
      <c r="F305" s="28">
        <v>42741.242211918237</v>
      </c>
      <c r="G305" s="28">
        <v>2976773.2863319474</v>
      </c>
      <c r="H305" s="28">
        <v>2853038.3231220068</v>
      </c>
      <c r="I305" s="28">
        <v>25831.479293062002</v>
      </c>
      <c r="J305" s="28">
        <v>23904.820921720777</v>
      </c>
      <c r="K305" s="30">
        <v>0.49539795508568363</v>
      </c>
      <c r="L305" s="30">
        <v>0.51763673263505461</v>
      </c>
      <c r="M305" s="29">
        <v>1474687.398802537</v>
      </c>
      <c r="N305" s="29">
        <v>1476837.4356634708</v>
      </c>
    </row>
    <row r="306" spans="1:14" x14ac:dyDescent="0.2">
      <c r="A306" s="26" t="s">
        <v>302</v>
      </c>
      <c r="B306" s="26" t="s">
        <v>7</v>
      </c>
      <c r="C306" s="27">
        <v>5638068.0364380702</v>
      </c>
      <c r="D306" s="27">
        <v>5543192.9374843929</v>
      </c>
      <c r="E306" s="28">
        <v>45424.91409092598</v>
      </c>
      <c r="F306" s="28">
        <v>42741.242211918237</v>
      </c>
      <c r="G306" s="28">
        <v>2976773.2863319474</v>
      </c>
      <c r="H306" s="28">
        <v>2853038.3231220068</v>
      </c>
      <c r="I306" s="28">
        <v>25831.479293062002</v>
      </c>
      <c r="J306" s="28">
        <v>23904.820921720777</v>
      </c>
      <c r="K306" s="30">
        <v>0.47784300226440013</v>
      </c>
      <c r="L306" s="30">
        <v>0.49396495642660082</v>
      </c>
      <c r="M306" s="29">
        <v>1422430.2842013226</v>
      </c>
      <c r="N306" s="29">
        <v>1409300.9509643845</v>
      </c>
    </row>
    <row r="307" spans="1:14" x14ac:dyDescent="0.2">
      <c r="A307" s="26" t="s">
        <v>302</v>
      </c>
      <c r="B307" s="26" t="s">
        <v>8</v>
      </c>
      <c r="C307" s="27">
        <v>22145729.547941297</v>
      </c>
      <c r="D307" s="27">
        <v>22270622.787756376</v>
      </c>
      <c r="E307" s="28">
        <v>178424.21476553322</v>
      </c>
      <c r="F307" s="28">
        <v>171719.45727253356</v>
      </c>
      <c r="G307" s="28">
        <v>11692447.785055712</v>
      </c>
      <c r="H307" s="28">
        <v>11462516.461153233</v>
      </c>
      <c r="I307" s="28">
        <v>101463.29390675499</v>
      </c>
      <c r="J307" s="28">
        <v>96041.262781322584</v>
      </c>
      <c r="K307" s="30">
        <v>0.48480300486718292</v>
      </c>
      <c r="L307" s="30">
        <v>0.49634314704196369</v>
      </c>
      <c r="M307" s="29">
        <v>5668533.8204476461</v>
      </c>
      <c r="N307" s="29">
        <v>5689341.4933491088</v>
      </c>
    </row>
    <row r="308" spans="1:14" x14ac:dyDescent="0.2">
      <c r="A308" s="26" t="s">
        <v>302</v>
      </c>
      <c r="B308" s="26" t="s">
        <v>8</v>
      </c>
      <c r="C308" s="27">
        <v>22145729.547941297</v>
      </c>
      <c r="D308" s="27">
        <v>22270622.787756376</v>
      </c>
      <c r="E308" s="28">
        <v>178424.21476553322</v>
      </c>
      <c r="F308" s="28">
        <v>171719.45727253356</v>
      </c>
      <c r="G308" s="28">
        <v>11692447.785055712</v>
      </c>
      <c r="H308" s="28">
        <v>11462516.461153233</v>
      </c>
      <c r="I308" s="28">
        <v>101463.29390675499</v>
      </c>
      <c r="J308" s="28">
        <v>96041.262781322584</v>
      </c>
      <c r="K308" s="30">
        <v>0.48661461617384194</v>
      </c>
      <c r="L308" s="30">
        <v>0.50468734104754942</v>
      </c>
      <c r="M308" s="29">
        <v>5689715.9910575738</v>
      </c>
      <c r="N308" s="29">
        <v>5784986.9544931911</v>
      </c>
    </row>
    <row r="309" spans="1:14" x14ac:dyDescent="0.2">
      <c r="A309" s="26" t="s">
        <v>302</v>
      </c>
      <c r="B309" s="26" t="s">
        <v>7</v>
      </c>
      <c r="C309" s="27">
        <v>5638068.0364380702</v>
      </c>
      <c r="D309" s="27">
        <v>5543192.9374843929</v>
      </c>
      <c r="E309" s="28">
        <v>45424.91409092598</v>
      </c>
      <c r="F309" s="28">
        <v>42741.242211918237</v>
      </c>
      <c r="G309" s="28">
        <v>2976773.2863319474</v>
      </c>
      <c r="H309" s="28">
        <v>2853038.3231220068</v>
      </c>
      <c r="I309" s="28">
        <v>25831.479293062002</v>
      </c>
      <c r="J309" s="28">
        <v>23904.820921720777</v>
      </c>
      <c r="K309" s="30">
        <v>0.49509789229710449</v>
      </c>
      <c r="L309" s="30">
        <v>0.50763204754155344</v>
      </c>
      <c r="M309" s="29">
        <v>1473794.1799092724</v>
      </c>
      <c r="N309" s="29">
        <v>1448293.6856809445</v>
      </c>
    </row>
    <row r="310" spans="1:14" x14ac:dyDescent="0.2">
      <c r="A310" s="26" t="s">
        <v>302</v>
      </c>
      <c r="B310" s="26" t="s">
        <v>8</v>
      </c>
      <c r="C310" s="27">
        <v>22145729.547941297</v>
      </c>
      <c r="D310" s="27">
        <v>22270622.787756376</v>
      </c>
      <c r="E310" s="28">
        <v>178424.21476553322</v>
      </c>
      <c r="F310" s="28">
        <v>171719.45727253356</v>
      </c>
      <c r="G310" s="28">
        <v>11692447.785055712</v>
      </c>
      <c r="H310" s="28">
        <v>11462516.461153233</v>
      </c>
      <c r="I310" s="28">
        <v>101463.29390675499</v>
      </c>
      <c r="J310" s="28">
        <v>96041.262781322584</v>
      </c>
      <c r="K310" s="30">
        <v>0.50689964355535744</v>
      </c>
      <c r="L310" s="30">
        <v>0.51894537284190601</v>
      </c>
      <c r="M310" s="29">
        <v>5926897.6145343687</v>
      </c>
      <c r="N310" s="29">
        <v>5948419.8786396496</v>
      </c>
    </row>
    <row r="311" spans="1:14" x14ac:dyDescent="0.2">
      <c r="A311" s="26" t="s">
        <v>302</v>
      </c>
      <c r="B311" s="26" t="s">
        <v>7</v>
      </c>
      <c r="C311" s="27">
        <v>5638068.0364380702</v>
      </c>
      <c r="D311" s="27">
        <v>5543192.9374843929</v>
      </c>
      <c r="E311" s="28">
        <v>45424.91409092598</v>
      </c>
      <c r="F311" s="28">
        <v>42741.242211918237</v>
      </c>
      <c r="G311" s="28">
        <v>2976773.2863319474</v>
      </c>
      <c r="H311" s="28">
        <v>2853038.3231220068</v>
      </c>
      <c r="I311" s="28">
        <v>25831.479293062002</v>
      </c>
      <c r="J311" s="28">
        <v>23904.820921720777</v>
      </c>
      <c r="K311" s="30">
        <v>2.4481625999999999E-2</v>
      </c>
      <c r="L311" s="30">
        <v>0.52726038221306415</v>
      </c>
      <c r="M311" s="29">
        <v>72876.250282769644</v>
      </c>
      <c r="N311" s="29">
        <v>1504294.0767178289</v>
      </c>
    </row>
    <row r="312" spans="1:14" x14ac:dyDescent="0.2">
      <c r="A312" s="26" t="s">
        <v>302</v>
      </c>
      <c r="B312" s="26" t="s">
        <v>8</v>
      </c>
      <c r="C312" s="27">
        <v>22145729.547941297</v>
      </c>
      <c r="D312" s="27">
        <v>22270622.787756376</v>
      </c>
      <c r="E312" s="28">
        <v>178424.21476553322</v>
      </c>
      <c r="F312" s="28">
        <v>171719.45727253356</v>
      </c>
      <c r="G312" s="28">
        <v>11692447.785055712</v>
      </c>
      <c r="H312" s="28">
        <v>11462516.461153233</v>
      </c>
      <c r="I312" s="28">
        <v>101463.29390675499</v>
      </c>
      <c r="J312" s="28">
        <v>96041.262781322584</v>
      </c>
      <c r="K312" s="30">
        <v>0.47949452075259985</v>
      </c>
      <c r="L312" s="30">
        <v>0.51440331990505705</v>
      </c>
      <c r="M312" s="29">
        <v>5606464.6471200865</v>
      </c>
      <c r="N312" s="29">
        <v>5896356.5220835889</v>
      </c>
    </row>
    <row r="313" spans="1:14" x14ac:dyDescent="0.2">
      <c r="A313" s="26" t="s">
        <v>302</v>
      </c>
      <c r="B313" s="26" t="s">
        <v>7</v>
      </c>
      <c r="C313" s="27">
        <v>5638068.0364380702</v>
      </c>
      <c r="D313" s="27">
        <v>5543192.9374843929</v>
      </c>
      <c r="E313" s="28">
        <v>45424.91409092598</v>
      </c>
      <c r="F313" s="28">
        <v>42741.242211918237</v>
      </c>
      <c r="G313" s="28">
        <v>2976773.2863319474</v>
      </c>
      <c r="H313" s="28">
        <v>2853038.3231220068</v>
      </c>
      <c r="I313" s="28">
        <v>25831.479293062002</v>
      </c>
      <c r="J313" s="28">
        <v>23904.820921720777</v>
      </c>
      <c r="K313" s="30">
        <v>0.45960455314702037</v>
      </c>
      <c r="L313" s="30">
        <v>0.49628505780455268</v>
      </c>
      <c r="M313" s="29">
        <v>1368138.5560845821</v>
      </c>
      <c r="N313" s="29">
        <v>1415920.2891092091</v>
      </c>
    </row>
    <row r="314" spans="1:14" x14ac:dyDescent="0.2">
      <c r="A314" s="26" t="s">
        <v>302</v>
      </c>
      <c r="B314" s="26" t="s">
        <v>7</v>
      </c>
      <c r="C314" s="27">
        <v>5638068.0364380702</v>
      </c>
      <c r="D314" s="27">
        <v>5543192.9374843929</v>
      </c>
      <c r="E314" s="28">
        <v>45424.91409092598</v>
      </c>
      <c r="F314" s="28">
        <v>42741.242211918237</v>
      </c>
      <c r="G314" s="28">
        <v>2976773.2863319474</v>
      </c>
      <c r="H314" s="28">
        <v>2853038.3231220068</v>
      </c>
      <c r="I314" s="28">
        <v>25831.479293062002</v>
      </c>
      <c r="J314" s="28">
        <v>23904.820921720777</v>
      </c>
      <c r="K314" s="30">
        <v>0.61084830068665052</v>
      </c>
      <c r="L314" s="30">
        <v>0.30469373789376453</v>
      </c>
      <c r="M314" s="29">
        <v>1818356.9034852863</v>
      </c>
      <c r="N314" s="29">
        <v>869302.91102620226</v>
      </c>
    </row>
    <row r="315" spans="1:14" x14ac:dyDescent="0.2">
      <c r="A315" s="26" t="s">
        <v>302</v>
      </c>
      <c r="B315" s="26" t="s">
        <v>8</v>
      </c>
      <c r="C315" s="27">
        <v>22145729.547941297</v>
      </c>
      <c r="D315" s="27">
        <v>22270622.787756376</v>
      </c>
      <c r="E315" s="28">
        <v>178424.21476553322</v>
      </c>
      <c r="F315" s="28">
        <v>171719.45727253356</v>
      </c>
      <c r="G315" s="28">
        <v>11692447.785055712</v>
      </c>
      <c r="H315" s="28">
        <v>11462516.461153233</v>
      </c>
      <c r="I315" s="28">
        <v>101463.29390675499</v>
      </c>
      <c r="J315" s="28">
        <v>96041.262781322584</v>
      </c>
      <c r="K315" s="30">
        <v>0.57079496220460002</v>
      </c>
      <c r="L315" s="30">
        <v>0.59707855380646413</v>
      </c>
      <c r="M315" s="29">
        <v>6673990.2915501343</v>
      </c>
      <c r="N315" s="29">
        <v>6844022.7516081613</v>
      </c>
    </row>
    <row r="316" spans="1:14" x14ac:dyDescent="0.2">
      <c r="A316" s="26" t="s">
        <v>302</v>
      </c>
      <c r="B316" s="26" t="s">
        <v>8</v>
      </c>
      <c r="C316" s="27">
        <v>22145729.547941297</v>
      </c>
      <c r="D316" s="27">
        <v>22270622.787756376</v>
      </c>
      <c r="E316" s="28">
        <v>178424.21476553322</v>
      </c>
      <c r="F316" s="28">
        <v>171719.45727253356</v>
      </c>
      <c r="G316" s="28">
        <v>11692447.785055712</v>
      </c>
      <c r="H316" s="28">
        <v>11462516.461153233</v>
      </c>
      <c r="I316" s="28">
        <v>101463.29390675499</v>
      </c>
      <c r="J316" s="28">
        <v>96041.262781322584</v>
      </c>
      <c r="K316" s="30">
        <v>0.42612495236528186</v>
      </c>
      <c r="L316" s="30">
        <v>0.45884282085027667</v>
      </c>
      <c r="M316" s="29">
        <v>4982443.7554404102</v>
      </c>
      <c r="N316" s="29">
        <v>5259493.3870782806</v>
      </c>
    </row>
    <row r="317" spans="1:14" x14ac:dyDescent="0.2">
      <c r="A317" s="26" t="s">
        <v>302</v>
      </c>
      <c r="B317" s="26" t="s">
        <v>7</v>
      </c>
      <c r="C317" s="27">
        <v>5638068.0364380702</v>
      </c>
      <c r="D317" s="27">
        <v>5543192.9374843929</v>
      </c>
      <c r="E317" s="28">
        <v>45424.91409092598</v>
      </c>
      <c r="F317" s="28">
        <v>42741.242211918237</v>
      </c>
      <c r="G317" s="28">
        <v>2976773.2863319474</v>
      </c>
      <c r="H317" s="28">
        <v>2853038.3231220068</v>
      </c>
      <c r="I317" s="28">
        <v>25831.479293062002</v>
      </c>
      <c r="J317" s="28">
        <v>23904.820921720777</v>
      </c>
      <c r="K317" s="30">
        <v>0.51283323457660746</v>
      </c>
      <c r="L317" s="30">
        <v>0.51520071021262326</v>
      </c>
      <c r="M317" s="29">
        <v>1526588.2730308503</v>
      </c>
      <c r="N317" s="29">
        <v>1469887.3703362898</v>
      </c>
    </row>
    <row r="318" spans="1:14" x14ac:dyDescent="0.2">
      <c r="A318" s="26" t="s">
        <v>302</v>
      </c>
      <c r="B318" s="26" t="s">
        <v>8</v>
      </c>
      <c r="C318" s="27">
        <v>22145729.547941297</v>
      </c>
      <c r="D318" s="27">
        <v>22270622.787756376</v>
      </c>
      <c r="E318" s="28">
        <v>178424.21476553322</v>
      </c>
      <c r="F318" s="28">
        <v>171719.45727253356</v>
      </c>
      <c r="G318" s="28">
        <v>11692447.785055712</v>
      </c>
      <c r="H318" s="28">
        <v>11462516.461153233</v>
      </c>
      <c r="I318" s="28">
        <v>101463.29390675499</v>
      </c>
      <c r="J318" s="28">
        <v>96041.262781322584</v>
      </c>
      <c r="K318" s="30">
        <v>0.49174178270232588</v>
      </c>
      <c r="L318" s="30">
        <v>0.50344743405913273</v>
      </c>
      <c r="M318" s="29">
        <v>5749665.1179771572</v>
      </c>
      <c r="N318" s="29">
        <v>5770774.5002281656</v>
      </c>
    </row>
    <row r="319" spans="1:14" x14ac:dyDescent="0.2">
      <c r="A319" s="26" t="s">
        <v>302</v>
      </c>
      <c r="B319" s="26" t="s">
        <v>7</v>
      </c>
      <c r="C319" s="27">
        <v>5638068.0364380702</v>
      </c>
      <c r="D319" s="27">
        <v>5543192.9374843929</v>
      </c>
      <c r="E319" s="28">
        <v>45424.91409092598</v>
      </c>
      <c r="F319" s="28">
        <v>42741.242211918237</v>
      </c>
      <c r="G319" s="28">
        <v>2976773.2863319474</v>
      </c>
      <c r="H319" s="28">
        <v>2853038.3231220068</v>
      </c>
      <c r="I319" s="28">
        <v>25831.479293062002</v>
      </c>
      <c r="J319" s="28">
        <v>23904.820921720777</v>
      </c>
      <c r="K319" s="30">
        <v>0.50891304038071972</v>
      </c>
      <c r="L319" s="30">
        <v>0.51627595955489602</v>
      </c>
      <c r="M319" s="29">
        <v>1514918.743671298</v>
      </c>
      <c r="N319" s="29">
        <v>1472955.0979167055</v>
      </c>
    </row>
    <row r="320" spans="1:14" x14ac:dyDescent="0.2">
      <c r="A320" s="26" t="s">
        <v>302</v>
      </c>
      <c r="B320" s="26" t="s">
        <v>8</v>
      </c>
      <c r="C320" s="27">
        <v>22145729.547941297</v>
      </c>
      <c r="D320" s="27">
        <v>22270622.787756376</v>
      </c>
      <c r="E320" s="28">
        <v>178424.21476553322</v>
      </c>
      <c r="F320" s="28">
        <v>171719.45727253356</v>
      </c>
      <c r="G320" s="28">
        <v>11692447.785055712</v>
      </c>
      <c r="H320" s="28">
        <v>11462516.461153233</v>
      </c>
      <c r="I320" s="28">
        <v>101463.29390675499</v>
      </c>
      <c r="J320" s="28">
        <v>96041.262781322584</v>
      </c>
      <c r="K320" s="30">
        <v>0.49128086124020842</v>
      </c>
      <c r="L320" s="30">
        <v>0.50230751569490073</v>
      </c>
      <c r="M320" s="29">
        <v>5744275.8178483378</v>
      </c>
      <c r="N320" s="29">
        <v>5757708.1672137855</v>
      </c>
    </row>
    <row r="321" spans="1:14" x14ac:dyDescent="0.2">
      <c r="A321" s="26" t="s">
        <v>302</v>
      </c>
      <c r="B321" s="26" t="s">
        <v>7</v>
      </c>
      <c r="C321" s="27">
        <v>5638068.0364380702</v>
      </c>
      <c r="D321" s="27">
        <v>5543192.9374843929</v>
      </c>
      <c r="E321" s="28">
        <v>45424.91409092598</v>
      </c>
      <c r="F321" s="28">
        <v>42741.242211918237</v>
      </c>
      <c r="G321" s="28">
        <v>2976773.2863319474</v>
      </c>
      <c r="H321" s="28">
        <v>2853038.3231220068</v>
      </c>
      <c r="I321" s="28">
        <v>25831.479293062002</v>
      </c>
      <c r="J321" s="28">
        <v>23904.820921720777</v>
      </c>
      <c r="K321" s="30">
        <v>0.50403972480988513</v>
      </c>
      <c r="L321" s="30">
        <v>0.507332235078229</v>
      </c>
      <c r="M321" s="29">
        <v>1500411.9880641722</v>
      </c>
      <c r="N321" s="29">
        <v>1447438.3092333302</v>
      </c>
    </row>
    <row r="322" spans="1:14" x14ac:dyDescent="0.2">
      <c r="A322" s="26" t="s">
        <v>302</v>
      </c>
      <c r="B322" s="26" t="s">
        <v>8</v>
      </c>
      <c r="C322" s="27">
        <v>22145729.547941297</v>
      </c>
      <c r="D322" s="27">
        <v>22270622.787756376</v>
      </c>
      <c r="E322" s="28">
        <v>178424.21476553322</v>
      </c>
      <c r="F322" s="28">
        <v>171719.45727253356</v>
      </c>
      <c r="G322" s="28">
        <v>11692447.785055712</v>
      </c>
      <c r="H322" s="28">
        <v>11462516.461153233</v>
      </c>
      <c r="I322" s="28">
        <v>101463.29390675499</v>
      </c>
      <c r="J322" s="28">
        <v>96041.262781322584</v>
      </c>
      <c r="K322" s="30">
        <v>0.483940518582334</v>
      </c>
      <c r="L322" s="30">
        <v>0.4933222092085921</v>
      </c>
      <c r="M322" s="29">
        <v>5658449.2445967235</v>
      </c>
      <c r="N322" s="29">
        <v>5654713.9437059658</v>
      </c>
    </row>
    <row r="323" spans="1:14" x14ac:dyDescent="0.2">
      <c r="A323" s="26" t="s">
        <v>302</v>
      </c>
      <c r="B323" s="26" t="s">
        <v>7</v>
      </c>
      <c r="C323" s="27">
        <v>5638068.0364380702</v>
      </c>
      <c r="D323" s="27">
        <v>5543192.9374843929</v>
      </c>
      <c r="E323" s="28">
        <v>45424.91409092598</v>
      </c>
      <c r="F323" s="28">
        <v>42741.242211918237</v>
      </c>
      <c r="G323" s="28">
        <v>2976773.2863319474</v>
      </c>
      <c r="H323" s="28">
        <v>2853038.3231220068</v>
      </c>
      <c r="I323" s="28">
        <v>25831.479293062002</v>
      </c>
      <c r="J323" s="28">
        <v>23904.820921720777</v>
      </c>
      <c r="K323" s="30">
        <v>0.40812949522114156</v>
      </c>
      <c r="L323" s="30">
        <v>0.47221799488512539</v>
      </c>
      <c r="M323" s="29">
        <v>1214908.9787384365</v>
      </c>
      <c r="N323" s="29">
        <v>1347256.0362750946</v>
      </c>
    </row>
    <row r="324" spans="1:14" x14ac:dyDescent="0.2">
      <c r="A324" s="26" t="s">
        <v>302</v>
      </c>
      <c r="B324" s="26" t="s">
        <v>8</v>
      </c>
      <c r="C324" s="27">
        <v>22145729.547941297</v>
      </c>
      <c r="D324" s="27">
        <v>22270622.787756376</v>
      </c>
      <c r="E324" s="28">
        <v>178424.21476553322</v>
      </c>
      <c r="F324" s="28">
        <v>171719.45727253356</v>
      </c>
      <c r="G324" s="28">
        <v>11692447.785055712</v>
      </c>
      <c r="H324" s="28">
        <v>11462516.461153233</v>
      </c>
      <c r="I324" s="28">
        <v>101463.29390675499</v>
      </c>
      <c r="J324" s="28">
        <v>96041.262781322584</v>
      </c>
      <c r="K324" s="30">
        <v>0.4750637751994628</v>
      </c>
      <c r="L324" s="30">
        <v>0.49870723454128496</v>
      </c>
      <c r="M324" s="29">
        <v>5554658.3860911634</v>
      </c>
      <c r="N324" s="29">
        <v>5716439.8852256853</v>
      </c>
    </row>
    <row r="325" spans="1:14" x14ac:dyDescent="0.2">
      <c r="A325" s="26" t="s">
        <v>318</v>
      </c>
      <c r="B325" s="26" t="s">
        <v>7</v>
      </c>
      <c r="C325" s="27">
        <v>186161.92562326737</v>
      </c>
      <c r="D325" s="27">
        <v>224860.46964934948</v>
      </c>
      <c r="E325" s="28">
        <v>2238.9183860021126</v>
      </c>
      <c r="F325" s="28">
        <v>2450.5695137942384</v>
      </c>
      <c r="G325" s="28">
        <v>110426.29500514468</v>
      </c>
      <c r="H325" s="28">
        <v>125935.99581684271</v>
      </c>
      <c r="I325" s="28">
        <v>1454.3298155294501</v>
      </c>
      <c r="J325" s="28">
        <v>1500.344325041443</v>
      </c>
      <c r="K325" s="30">
        <v>0.49374465697000508</v>
      </c>
      <c r="L325" s="30">
        <v>0.52095574315763304</v>
      </c>
      <c r="M325" s="29">
        <v>54522.393147783747</v>
      </c>
      <c r="N325" s="29">
        <v>65607.080291059858</v>
      </c>
    </row>
    <row r="326" spans="1:14" x14ac:dyDescent="0.2">
      <c r="A326" s="26" t="s">
        <v>318</v>
      </c>
      <c r="B326" s="26" t="s">
        <v>8</v>
      </c>
      <c r="C326" s="27">
        <v>1608464.7248079176</v>
      </c>
      <c r="D326" s="27">
        <v>2328907.8423515009</v>
      </c>
      <c r="E326" s="28">
        <v>19344.563790643224</v>
      </c>
      <c r="F326" s="28">
        <v>25380.853147744092</v>
      </c>
      <c r="G326" s="28">
        <v>954098.42593940487</v>
      </c>
      <c r="H326" s="28">
        <v>1304334.7670204393</v>
      </c>
      <c r="I326" s="28">
        <v>12565.610280855182</v>
      </c>
      <c r="J326" s="28">
        <v>15539.252720878119</v>
      </c>
      <c r="K326" s="30">
        <v>0.51155680016840388</v>
      </c>
      <c r="L326" s="30">
        <v>0.53160264921088485</v>
      </c>
      <c r="M326" s="29">
        <v>488075.53781927284</v>
      </c>
      <c r="N326" s="29">
        <v>693387.81760592782</v>
      </c>
    </row>
    <row r="327" spans="1:14" x14ac:dyDescent="0.2">
      <c r="A327" s="26" t="s">
        <v>319</v>
      </c>
      <c r="B327" s="26" t="s">
        <v>7</v>
      </c>
      <c r="C327" s="27">
        <v>26295.680388700453</v>
      </c>
      <c r="D327" s="27">
        <v>30918.155394380599</v>
      </c>
      <c r="E327" s="28">
        <v>770.21777519681075</v>
      </c>
      <c r="F327" s="28">
        <v>915.16152477789797</v>
      </c>
      <c r="G327" s="28">
        <v>17500.446882715351</v>
      </c>
      <c r="H327" s="28">
        <v>20102.152532009295</v>
      </c>
      <c r="I327" s="28">
        <v>534.63493520321265</v>
      </c>
      <c r="J327" s="28">
        <v>633.65169301079425</v>
      </c>
      <c r="K327" s="30">
        <v>0.4862021322589522</v>
      </c>
      <c r="L327" s="30">
        <v>0.48854996682380514</v>
      </c>
      <c r="M327" s="29">
        <v>8508.7545898607368</v>
      </c>
      <c r="N327" s="29">
        <v>9820.9059526002111</v>
      </c>
    </row>
    <row r="328" spans="1:14" x14ac:dyDescent="0.2">
      <c r="A328" s="26" t="s">
        <v>319</v>
      </c>
      <c r="B328" s="26" t="s">
        <v>8</v>
      </c>
      <c r="C328" s="27">
        <v>55786.770000121498</v>
      </c>
      <c r="D328" s="27">
        <v>74612.651764714217</v>
      </c>
      <c r="E328" s="28">
        <v>1634.0311883838374</v>
      </c>
      <c r="F328" s="28">
        <v>2208.4961824445909</v>
      </c>
      <c r="G328" s="28">
        <v>37127.520212974174</v>
      </c>
      <c r="H328" s="28">
        <v>48511.138114810739</v>
      </c>
      <c r="I328" s="28">
        <v>1134.2378566872094</v>
      </c>
      <c r="J328" s="28">
        <v>1529.1479232078925</v>
      </c>
      <c r="K328" s="30">
        <v>0.48331597230765799</v>
      </c>
      <c r="L328" s="30">
        <v>0.48132739748608433</v>
      </c>
      <c r="M328" s="29">
        <v>17944.323531105838</v>
      </c>
      <c r="N328" s="29">
        <v>23349.739857889843</v>
      </c>
    </row>
    <row r="329" spans="1:14" x14ac:dyDescent="0.2">
      <c r="A329" s="26" t="s">
        <v>320</v>
      </c>
      <c r="B329" s="26" t="s">
        <v>7</v>
      </c>
      <c r="C329" s="27">
        <v>2455.7024985571816</v>
      </c>
      <c r="D329" s="27">
        <v>2438.9409422973727</v>
      </c>
      <c r="E329" s="28">
        <v>31.256003502743937</v>
      </c>
      <c r="F329" s="28">
        <v>30.090845241446385</v>
      </c>
      <c r="G329" s="28">
        <v>1149.3055951621825</v>
      </c>
      <c r="H329" s="28">
        <v>1116.3342125450483</v>
      </c>
      <c r="I329" s="28">
        <v>15.199793302863835</v>
      </c>
      <c r="J329" s="28">
        <v>14.424655409211026</v>
      </c>
      <c r="K329" s="30">
        <v>0.54812209769035158</v>
      </c>
      <c r="L329" s="30">
        <v>0.39840196395018296</v>
      </c>
      <c r="M329" s="29">
        <v>629.95979370755344</v>
      </c>
      <c r="N329" s="29">
        <v>444.74974270272821</v>
      </c>
    </row>
    <row r="330" spans="1:14" x14ac:dyDescent="0.2">
      <c r="A330" s="26" t="s">
        <v>320</v>
      </c>
      <c r="B330" s="26" t="s">
        <v>8</v>
      </c>
      <c r="C330" s="27">
        <v>5969492.8868575506</v>
      </c>
      <c r="D330" s="27">
        <v>7028021.1510496028</v>
      </c>
      <c r="E330" s="28">
        <v>75979.273014890408</v>
      </c>
      <c r="F330" s="28">
        <v>86709.396337675018</v>
      </c>
      <c r="G330" s="28">
        <v>2793812.1898630615</v>
      </c>
      <c r="H330" s="28">
        <v>3216814.4465264007</v>
      </c>
      <c r="I330" s="28">
        <v>36948.717548832152</v>
      </c>
      <c r="J330" s="28">
        <v>41565.903279742713</v>
      </c>
      <c r="K330" s="30">
        <v>0.50954651786957461</v>
      </c>
      <c r="L330" s="30">
        <v>0.5278480290615617</v>
      </c>
      <c r="M330" s="29">
        <v>1423577.2729262938</v>
      </c>
      <c r="N330" s="29">
        <v>1697989.165455719</v>
      </c>
    </row>
    <row r="331" spans="1:14" x14ac:dyDescent="0.2">
      <c r="A331" s="26" t="s">
        <v>321</v>
      </c>
      <c r="B331" s="26" t="s">
        <v>8</v>
      </c>
      <c r="C331" s="27">
        <v>15333415.222499529</v>
      </c>
      <c r="D331" s="27">
        <v>15655759.539207675</v>
      </c>
      <c r="E331" s="28">
        <v>154957.40553761154</v>
      </c>
      <c r="F331" s="28">
        <v>150688.49620622085</v>
      </c>
      <c r="G331" s="28">
        <v>7212078.1994035402</v>
      </c>
      <c r="H331" s="28">
        <v>7139465.8691578181</v>
      </c>
      <c r="I331" s="28">
        <v>75784.37583585766</v>
      </c>
      <c r="J331" s="28">
        <v>71648.353304865246</v>
      </c>
      <c r="K331" s="30">
        <v>0.4972231608044943</v>
      </c>
      <c r="L331" s="30">
        <v>0.54187884280878929</v>
      </c>
      <c r="M331" s="29">
        <v>3586012.3182766144</v>
      </c>
      <c r="N331" s="29">
        <v>3868725.5034520854</v>
      </c>
    </row>
    <row r="332" spans="1:14" x14ac:dyDescent="0.2">
      <c r="A332" s="26" t="s">
        <v>321</v>
      </c>
      <c r="B332" s="26" t="s">
        <v>8</v>
      </c>
      <c r="C332" s="27">
        <v>15333415.222499529</v>
      </c>
      <c r="D332" s="27">
        <v>15655759.539207675</v>
      </c>
      <c r="E332" s="28">
        <v>154957.40553761154</v>
      </c>
      <c r="F332" s="28">
        <v>150688.49620622085</v>
      </c>
      <c r="G332" s="28">
        <v>7212078.1994035402</v>
      </c>
      <c r="H332" s="28">
        <v>7139465.8691578181</v>
      </c>
      <c r="I332" s="28">
        <v>75784.37583585766</v>
      </c>
      <c r="J332" s="28">
        <v>71648.353304865246</v>
      </c>
      <c r="K332" s="30">
        <v>0.5312018395591237</v>
      </c>
      <c r="L332" s="30">
        <v>0.54824534665133562</v>
      </c>
      <c r="M332" s="29">
        <v>3831069.2065674132</v>
      </c>
      <c r="N332" s="29">
        <v>3914178.940341807</v>
      </c>
    </row>
    <row r="333" spans="1:14" x14ac:dyDescent="0.2">
      <c r="A333" s="26" t="s">
        <v>321</v>
      </c>
      <c r="B333" s="26" t="s">
        <v>8</v>
      </c>
      <c r="C333" s="27">
        <v>15333415.222499529</v>
      </c>
      <c r="D333" s="27">
        <v>15655759.539207675</v>
      </c>
      <c r="E333" s="28">
        <v>154957.40553761154</v>
      </c>
      <c r="F333" s="28">
        <v>150688.49620622085</v>
      </c>
      <c r="G333" s="28">
        <v>7212078.1994035402</v>
      </c>
      <c r="H333" s="28">
        <v>7139465.8691578181</v>
      </c>
      <c r="I333" s="28">
        <v>75784.37583585766</v>
      </c>
      <c r="J333" s="28">
        <v>71648.353304865246</v>
      </c>
      <c r="K333" s="30">
        <v>0.51321981349315349</v>
      </c>
      <c r="L333" s="30">
        <v>0.5324097735068013</v>
      </c>
      <c r="M333" s="29">
        <v>3701381.4283959232</v>
      </c>
      <c r="N333" s="29">
        <v>3801121.4063578523</v>
      </c>
    </row>
    <row r="334" spans="1:14" x14ac:dyDescent="0.2">
      <c r="A334" s="26" t="s">
        <v>321</v>
      </c>
      <c r="B334" s="26" t="s">
        <v>8</v>
      </c>
      <c r="C334" s="27">
        <v>15333415.222499529</v>
      </c>
      <c r="D334" s="27">
        <v>15655759.539207675</v>
      </c>
      <c r="E334" s="28">
        <v>154957.40553761154</v>
      </c>
      <c r="F334" s="28">
        <v>150688.49620622085</v>
      </c>
      <c r="G334" s="28">
        <v>7212078.1994035402</v>
      </c>
      <c r="H334" s="28">
        <v>7139465.8691578181</v>
      </c>
      <c r="I334" s="28">
        <v>75784.37583585766</v>
      </c>
      <c r="J334" s="28">
        <v>71648.353304865246</v>
      </c>
      <c r="K334" s="30">
        <v>1.8043762584730254</v>
      </c>
      <c r="L334" s="30">
        <v>0.48416324174262049</v>
      </c>
      <c r="M334" s="29">
        <v>13013302.677254634</v>
      </c>
      <c r="N334" s="29">
        <v>3456666.939522245</v>
      </c>
    </row>
    <row r="335" spans="1:14" x14ac:dyDescent="0.2">
      <c r="A335" s="26" t="s">
        <v>321</v>
      </c>
      <c r="B335" s="26" t="s">
        <v>8</v>
      </c>
      <c r="C335" s="27">
        <v>15333415.222499529</v>
      </c>
      <c r="D335" s="27">
        <v>15655759.539207675</v>
      </c>
      <c r="E335" s="28">
        <v>154957.40553761154</v>
      </c>
      <c r="F335" s="28">
        <v>150688.49620622085</v>
      </c>
      <c r="G335" s="28">
        <v>7212078.1994035402</v>
      </c>
      <c r="H335" s="28">
        <v>7139465.8691578181</v>
      </c>
      <c r="I335" s="28">
        <v>75784.37583585766</v>
      </c>
      <c r="J335" s="28">
        <v>71648.353304865246</v>
      </c>
      <c r="K335" s="30">
        <v>0.52144109717258025</v>
      </c>
      <c r="L335" s="30">
        <v>0.5406907501108098</v>
      </c>
      <c r="M335" s="29">
        <v>3760673.9691914292</v>
      </c>
      <c r="N335" s="29">
        <v>3860243.1561854654</v>
      </c>
    </row>
    <row r="336" spans="1:14" x14ac:dyDescent="0.2">
      <c r="A336" s="26" t="s">
        <v>321</v>
      </c>
      <c r="B336" s="26" t="s">
        <v>8</v>
      </c>
      <c r="C336" s="27">
        <v>15333415.222499529</v>
      </c>
      <c r="D336" s="27">
        <v>15655759.539207675</v>
      </c>
      <c r="E336" s="28">
        <v>154957.40553761154</v>
      </c>
      <c r="F336" s="28">
        <v>150688.49620622085</v>
      </c>
      <c r="G336" s="28">
        <v>7212078.1994035402</v>
      </c>
      <c r="H336" s="28">
        <v>7139465.8691578181</v>
      </c>
      <c r="I336" s="28">
        <v>75784.37583585766</v>
      </c>
      <c r="J336" s="28">
        <v>71648.353304865246</v>
      </c>
      <c r="K336" s="30">
        <v>0.52747462511985888</v>
      </c>
      <c r="L336" s="30">
        <v>0.53046159125426995</v>
      </c>
      <c r="M336" s="29">
        <v>3804188.2445654892</v>
      </c>
      <c r="N336" s="29">
        <v>3787212.4256590055</v>
      </c>
    </row>
    <row r="337" spans="1:14" x14ac:dyDescent="0.2">
      <c r="A337" s="26" t="s">
        <v>327</v>
      </c>
      <c r="B337" s="26" t="s">
        <v>7</v>
      </c>
      <c r="C337" s="27">
        <v>16448.513078175467</v>
      </c>
      <c r="D337" s="27">
        <v>18681.74794542601</v>
      </c>
      <c r="E337" s="28">
        <v>521.7261706921945</v>
      </c>
      <c r="F337" s="28">
        <v>589.91344711697843</v>
      </c>
      <c r="G337" s="28">
        <v>15491.48343355215</v>
      </c>
      <c r="H337" s="28">
        <v>15160.654511727978</v>
      </c>
      <c r="I337" s="28">
        <v>459.65137391754308</v>
      </c>
      <c r="J337" s="28">
        <v>508.89595973350828</v>
      </c>
      <c r="K337" s="30">
        <v>0.55806431545733215</v>
      </c>
      <c r="L337" s="30">
        <v>0.54461431545733219</v>
      </c>
      <c r="M337" s="29">
        <v>8645.2440977638817</v>
      </c>
      <c r="N337" s="29">
        <v>8256.7094787898477</v>
      </c>
    </row>
    <row r="338" spans="1:14" x14ac:dyDescent="0.2">
      <c r="A338" s="26" t="s">
        <v>327</v>
      </c>
      <c r="B338" s="26" t="s">
        <v>8</v>
      </c>
      <c r="C338" s="27">
        <v>49978.998794370476</v>
      </c>
      <c r="D338" s="27">
        <v>54783.636965382473</v>
      </c>
      <c r="E338" s="28">
        <v>1585.2710535041929</v>
      </c>
      <c r="F338" s="28">
        <v>1729.9025884655755</v>
      </c>
      <c r="G338" s="28">
        <v>47071.053059246857</v>
      </c>
      <c r="H338" s="28">
        <v>44458.141462691376</v>
      </c>
      <c r="I338" s="28">
        <v>1396.6560596493666</v>
      </c>
      <c r="J338" s="28">
        <v>1492.3213605403705</v>
      </c>
      <c r="K338" s="30">
        <v>0.53080885251852628</v>
      </c>
      <c r="L338" s="30">
        <v>0.51266003223313605</v>
      </c>
      <c r="M338" s="29">
        <v>24985.731661217491</v>
      </c>
      <c r="N338" s="29">
        <v>22791.912235288684</v>
      </c>
    </row>
    <row r="339" spans="1:14" x14ac:dyDescent="0.2">
      <c r="A339" s="26" t="s">
        <v>327</v>
      </c>
      <c r="B339" s="26" t="s">
        <v>7</v>
      </c>
      <c r="C339" s="27">
        <v>16448.513078175467</v>
      </c>
      <c r="D339" s="27">
        <v>18681.74794542601</v>
      </c>
      <c r="E339" s="28">
        <v>521.7261706921945</v>
      </c>
      <c r="F339" s="28">
        <v>589.91344711697843</v>
      </c>
      <c r="G339" s="28">
        <v>15491.48343355215</v>
      </c>
      <c r="H339" s="28">
        <v>15160.654511727978</v>
      </c>
      <c r="I339" s="28">
        <v>459.65137391754308</v>
      </c>
      <c r="J339" s="28">
        <v>508.89595973350828</v>
      </c>
      <c r="K339" s="30">
        <v>0.42928963351259547</v>
      </c>
      <c r="L339" s="30">
        <v>0.55605272935035877</v>
      </c>
      <c r="M339" s="29">
        <v>6650.3332457560464</v>
      </c>
      <c r="N339" s="29">
        <v>8430.1233199841736</v>
      </c>
    </row>
    <row r="340" spans="1:14" x14ac:dyDescent="0.2">
      <c r="A340" s="26" t="s">
        <v>327</v>
      </c>
      <c r="B340" s="26" t="s">
        <v>8</v>
      </c>
      <c r="C340" s="27">
        <v>49978.998794370476</v>
      </c>
      <c r="D340" s="27">
        <v>54783.636965382473</v>
      </c>
      <c r="E340" s="28">
        <v>1585.2710535041929</v>
      </c>
      <c r="F340" s="28">
        <v>1729.9025884655755</v>
      </c>
      <c r="G340" s="28">
        <v>47071.053059246857</v>
      </c>
      <c r="H340" s="28">
        <v>44458.141462691376</v>
      </c>
      <c r="I340" s="28">
        <v>1396.6560596493666</v>
      </c>
      <c r="J340" s="28">
        <v>1492.3213605403705</v>
      </c>
      <c r="K340" s="30">
        <v>0.44710761177170588</v>
      </c>
      <c r="L340" s="30">
        <v>0.56712520538528577</v>
      </c>
      <c r="M340" s="29">
        <v>21045.826116899112</v>
      </c>
      <c r="N340" s="29">
        <v>25213.332608076937</v>
      </c>
    </row>
    <row r="341" spans="1:14" x14ac:dyDescent="0.2">
      <c r="A341" s="26" t="s">
        <v>327</v>
      </c>
      <c r="B341" s="26" t="s">
        <v>7</v>
      </c>
      <c r="C341" s="27">
        <v>16448.513078175467</v>
      </c>
      <c r="D341" s="27">
        <v>18681.74794542601</v>
      </c>
      <c r="E341" s="28">
        <v>521.7261706921945</v>
      </c>
      <c r="F341" s="28">
        <v>589.91344711697843</v>
      </c>
      <c r="G341" s="28">
        <v>15491.48343355215</v>
      </c>
      <c r="H341" s="28">
        <v>15160.654511727978</v>
      </c>
      <c r="I341" s="28">
        <v>459.65137391754308</v>
      </c>
      <c r="J341" s="28">
        <v>508.89595973350828</v>
      </c>
      <c r="K341" s="30">
        <v>0.48900080624811482</v>
      </c>
      <c r="L341" s="30">
        <v>0.59116748947954201</v>
      </c>
      <c r="M341" s="29">
        <v>7575.3478889863154</v>
      </c>
      <c r="N341" s="29">
        <v>8962.4860665649212</v>
      </c>
    </row>
    <row r="342" spans="1:14" x14ac:dyDescent="0.2">
      <c r="A342" s="26" t="s">
        <v>327</v>
      </c>
      <c r="B342" s="26" t="s">
        <v>8</v>
      </c>
      <c r="C342" s="27">
        <v>49978.998794370476</v>
      </c>
      <c r="D342" s="27">
        <v>54783.636965382473</v>
      </c>
      <c r="E342" s="28">
        <v>1585.2710535041929</v>
      </c>
      <c r="F342" s="28">
        <v>1729.9025884655755</v>
      </c>
      <c r="G342" s="28">
        <v>47071.053059246857</v>
      </c>
      <c r="H342" s="28">
        <v>44458.141462691376</v>
      </c>
      <c r="I342" s="28">
        <v>1396.6560596493666</v>
      </c>
      <c r="J342" s="28">
        <v>1492.3213605403705</v>
      </c>
      <c r="K342" s="30">
        <v>0.39153940151471445</v>
      </c>
      <c r="L342" s="30">
        <v>0.59168285187859704</v>
      </c>
      <c r="M342" s="29">
        <v>18430.171943484882</v>
      </c>
      <c r="N342" s="29">
        <v>26305.119929867335</v>
      </c>
    </row>
    <row r="343" spans="1:14" x14ac:dyDescent="0.2">
      <c r="A343" s="26" t="s">
        <v>327</v>
      </c>
      <c r="B343" s="26" t="s">
        <v>7</v>
      </c>
      <c r="C343" s="27">
        <v>16448.513078175467</v>
      </c>
      <c r="D343" s="27">
        <v>18681.74794542601</v>
      </c>
      <c r="E343" s="28">
        <v>521.7261706921945</v>
      </c>
      <c r="F343" s="28">
        <v>589.91344711697843</v>
      </c>
      <c r="G343" s="28">
        <v>15491.48343355215</v>
      </c>
      <c r="H343" s="28">
        <v>15160.654511727978</v>
      </c>
      <c r="I343" s="28">
        <v>459.65137391754308</v>
      </c>
      <c r="J343" s="28">
        <v>508.89595973350828</v>
      </c>
      <c r="K343" s="30">
        <v>0.41863629431903893</v>
      </c>
      <c r="L343" s="30">
        <v>0.45978058541185751</v>
      </c>
      <c r="M343" s="29">
        <v>6485.2972181270534</v>
      </c>
      <c r="N343" s="29">
        <v>6970.5746066292086</v>
      </c>
    </row>
    <row r="344" spans="1:14" x14ac:dyDescent="0.2">
      <c r="A344" s="26" t="s">
        <v>327</v>
      </c>
      <c r="B344" s="26" t="s">
        <v>8</v>
      </c>
      <c r="C344" s="27">
        <v>49978.998794370476</v>
      </c>
      <c r="D344" s="27">
        <v>54783.636965382473</v>
      </c>
      <c r="E344" s="28">
        <v>1585.2710535041929</v>
      </c>
      <c r="F344" s="28">
        <v>1729.9025884655755</v>
      </c>
      <c r="G344" s="28">
        <v>47071.053059246857</v>
      </c>
      <c r="H344" s="28">
        <v>44458.141462691376</v>
      </c>
      <c r="I344" s="28">
        <v>1396.6560596493666</v>
      </c>
      <c r="J344" s="28">
        <v>1492.3213605403705</v>
      </c>
      <c r="K344" s="30">
        <v>0.49506990958128638</v>
      </c>
      <c r="L344" s="30">
        <v>0.44160256285811633</v>
      </c>
      <c r="M344" s="29">
        <v>23303.461981937275</v>
      </c>
      <c r="N344" s="29">
        <v>19632.829209833195</v>
      </c>
    </row>
    <row r="345" spans="1:14" x14ac:dyDescent="0.2">
      <c r="A345" s="26" t="s">
        <v>327</v>
      </c>
      <c r="B345" s="26" t="s">
        <v>7</v>
      </c>
      <c r="C345" s="27">
        <v>16448.513078175467</v>
      </c>
      <c r="D345" s="27">
        <v>18681.74794542601</v>
      </c>
      <c r="E345" s="28">
        <v>521.7261706921945</v>
      </c>
      <c r="F345" s="28">
        <v>589.91344711697843</v>
      </c>
      <c r="G345" s="28">
        <v>15491.48343355215</v>
      </c>
      <c r="H345" s="28">
        <v>15160.654511727978</v>
      </c>
      <c r="I345" s="28">
        <v>459.65137391754308</v>
      </c>
      <c r="J345" s="28">
        <v>508.89595973350828</v>
      </c>
      <c r="K345" s="30">
        <v>2.2439040270808484E-2</v>
      </c>
      <c r="L345" s="30">
        <v>0.52552928764210172</v>
      </c>
      <c r="M345" s="29">
        <v>347.61402062003918</v>
      </c>
      <c r="N345" s="29">
        <v>7967.36796573642</v>
      </c>
    </row>
    <row r="346" spans="1:14" x14ac:dyDescent="0.2">
      <c r="A346" s="26" t="s">
        <v>327</v>
      </c>
      <c r="B346" s="26" t="s">
        <v>8</v>
      </c>
      <c r="C346" s="27">
        <v>49978.998794370476</v>
      </c>
      <c r="D346" s="27">
        <v>54783.636965382473</v>
      </c>
      <c r="E346" s="28">
        <v>1585.2710535041929</v>
      </c>
      <c r="F346" s="28">
        <v>1729.9025884655755</v>
      </c>
      <c r="G346" s="28">
        <v>47071.053059246857</v>
      </c>
      <c r="H346" s="28">
        <v>44458.141462691376</v>
      </c>
      <c r="I346" s="28">
        <v>1396.6560596493666</v>
      </c>
      <c r="J346" s="28">
        <v>1492.3213605403705</v>
      </c>
      <c r="K346" s="30">
        <v>0.51277052630318176</v>
      </c>
      <c r="L346" s="30">
        <v>0.54855521112419414</v>
      </c>
      <c r="M346" s="29">
        <v>24136.648650835006</v>
      </c>
      <c r="N346" s="29">
        <v>24387.745176255958</v>
      </c>
    </row>
    <row r="347" spans="1:14" x14ac:dyDescent="0.2">
      <c r="A347" s="26" t="s">
        <v>333</v>
      </c>
      <c r="B347" s="26" t="s">
        <v>7</v>
      </c>
      <c r="C347" s="27">
        <v>3399066.7244494101</v>
      </c>
      <c r="D347" s="27">
        <v>3636542.6298523364</v>
      </c>
      <c r="E347" s="28">
        <v>37784.912683121991</v>
      </c>
      <c r="F347" s="28">
        <v>40283.037713362217</v>
      </c>
      <c r="G347" s="28">
        <v>1863041.291402654</v>
      </c>
      <c r="H347" s="28">
        <v>1949885.7959872012</v>
      </c>
      <c r="I347" s="28">
        <v>21796.227085796283</v>
      </c>
      <c r="J347" s="28">
        <v>22952.467520409933</v>
      </c>
      <c r="K347" s="30">
        <v>0.4745695558168242</v>
      </c>
      <c r="L347" s="30">
        <v>0.5113345642138869</v>
      </c>
      <c r="M347" s="29">
        <v>884142.67812936008</v>
      </c>
      <c r="N347" s="29">
        <v>997044.00375796342</v>
      </c>
    </row>
    <row r="348" spans="1:14" x14ac:dyDescent="0.2">
      <c r="A348" s="26" t="s">
        <v>333</v>
      </c>
      <c r="B348" s="26" t="s">
        <v>8</v>
      </c>
      <c r="C348" s="27">
        <v>3355432.135799909</v>
      </c>
      <c r="D348" s="27">
        <v>3333530.2820799071</v>
      </c>
      <c r="E348" s="28">
        <v>37299.859209406372</v>
      </c>
      <c r="F348" s="28">
        <v>36926.482029749386</v>
      </c>
      <c r="G348" s="28">
        <v>1839125.0087940628</v>
      </c>
      <c r="H348" s="28">
        <v>1787412.9383668888</v>
      </c>
      <c r="I348" s="28">
        <v>21516.423986857735</v>
      </c>
      <c r="J348" s="28">
        <v>21039.969365311375</v>
      </c>
      <c r="K348" s="30">
        <v>0.48976770811463899</v>
      </c>
      <c r="L348" s="30">
        <v>0.51280627742485874</v>
      </c>
      <c r="M348" s="29">
        <v>900744.04049338342</v>
      </c>
      <c r="N348" s="29">
        <v>916596.57514495275</v>
      </c>
    </row>
    <row r="349" spans="1:14" x14ac:dyDescent="0.2">
      <c r="A349" s="26" t="s">
        <v>334</v>
      </c>
      <c r="B349" s="26" t="s">
        <v>7</v>
      </c>
      <c r="C349" s="27">
        <v>3898259.9680750677</v>
      </c>
      <c r="D349" s="27">
        <v>4048901.882984357</v>
      </c>
      <c r="E349" s="28">
        <v>34381.324639353377</v>
      </c>
      <c r="F349" s="28">
        <v>34415.426761786184</v>
      </c>
      <c r="G349" s="28">
        <v>2268908.2421268676</v>
      </c>
      <c r="H349" s="28">
        <v>2272652.5581538584</v>
      </c>
      <c r="I349" s="28">
        <v>20697.521048397612</v>
      </c>
      <c r="J349" s="28">
        <v>20327.323487128077</v>
      </c>
      <c r="K349" s="30">
        <v>0.4748099847370188</v>
      </c>
      <c r="L349" s="30">
        <v>0.5138743598720551</v>
      </c>
      <c r="M349" s="29">
        <v>1077300.2878139543</v>
      </c>
      <c r="N349" s="29">
        <v>1167857.8785329026</v>
      </c>
    </row>
    <row r="350" spans="1:14" x14ac:dyDescent="0.2">
      <c r="A350" s="26" t="s">
        <v>334</v>
      </c>
      <c r="B350" s="26" t="s">
        <v>8</v>
      </c>
      <c r="C350" s="27">
        <v>527077.88510851015</v>
      </c>
      <c r="D350" s="27">
        <v>728125.71433319501</v>
      </c>
      <c r="E350" s="28">
        <v>4648.6473520358413</v>
      </c>
      <c r="F350" s="28">
        <v>6189.0255479683456</v>
      </c>
      <c r="G350" s="28">
        <v>306775.6813448281</v>
      </c>
      <c r="H350" s="28">
        <v>408697.67042051448</v>
      </c>
      <c r="I350" s="28">
        <v>2798.4807864328177</v>
      </c>
      <c r="J350" s="28">
        <v>3655.5212653455769</v>
      </c>
      <c r="K350" s="30">
        <v>0.50150804965864293</v>
      </c>
      <c r="L350" s="30">
        <v>0.53719086619136758</v>
      </c>
      <c r="M350" s="29">
        <v>153850.47363394607</v>
      </c>
      <c r="N350" s="29">
        <v>219548.65558359024</v>
      </c>
    </row>
    <row r="351" spans="1:14" x14ac:dyDescent="0.2">
      <c r="A351" s="26" t="s">
        <v>335</v>
      </c>
      <c r="B351" s="26" t="s">
        <v>7</v>
      </c>
      <c r="C351" s="27">
        <v>2014259.2945849849</v>
      </c>
      <c r="D351" s="27">
        <v>2110443.5973377414</v>
      </c>
      <c r="E351" s="28">
        <v>30289.771176492224</v>
      </c>
      <c r="F351" s="28">
        <v>31128.370618433302</v>
      </c>
      <c r="G351" s="28">
        <v>1203511.7248157992</v>
      </c>
      <c r="H351" s="28">
        <v>1221651.7388387755</v>
      </c>
      <c r="I351" s="28">
        <v>19543.92219251435</v>
      </c>
      <c r="J351" s="28">
        <v>19775.985564541927</v>
      </c>
      <c r="K351" s="30">
        <v>0.16642458076693353</v>
      </c>
      <c r="L351" s="30">
        <v>0.51845063481585674</v>
      </c>
      <c r="M351" s="29">
        <v>200293.93425055846</v>
      </c>
      <c r="N351" s="29">
        <v>633366.11952485843</v>
      </c>
    </row>
    <row r="352" spans="1:14" x14ac:dyDescent="0.2">
      <c r="A352" s="26" t="s">
        <v>335</v>
      </c>
      <c r="B352" s="26" t="s">
        <v>8</v>
      </c>
      <c r="C352" s="27">
        <v>11343374.088247679</v>
      </c>
      <c r="D352" s="27">
        <v>12014625.024679005</v>
      </c>
      <c r="E352" s="28">
        <v>170577.94218751055</v>
      </c>
      <c r="F352" s="28">
        <v>177211.89094155148</v>
      </c>
      <c r="G352" s="28">
        <v>6777619.8183018053</v>
      </c>
      <c r="H352" s="28">
        <v>6954787.8803349277</v>
      </c>
      <c r="I352" s="28">
        <v>110062.30487667854</v>
      </c>
      <c r="J352" s="28">
        <v>112583.46413576863</v>
      </c>
      <c r="K352" s="30">
        <v>0.45175671311553506</v>
      </c>
      <c r="L352" s="30">
        <v>0.51104991601228367</v>
      </c>
      <c r="M352" s="29">
        <v>3061835.2518627336</v>
      </c>
      <c r="N352" s="29">
        <v>3554243.7621284132</v>
      </c>
    </row>
    <row r="353" spans="1:14" x14ac:dyDescent="0.2">
      <c r="A353" s="26" t="s">
        <v>335</v>
      </c>
      <c r="B353" s="26" t="s">
        <v>7</v>
      </c>
      <c r="C353" s="27">
        <v>2014259.2945849849</v>
      </c>
      <c r="D353" s="27">
        <v>2110443.5973377414</v>
      </c>
      <c r="E353" s="28">
        <v>30289.771176492224</v>
      </c>
      <c r="F353" s="28">
        <v>31128.370618433302</v>
      </c>
      <c r="G353" s="28">
        <v>1203511.7248157992</v>
      </c>
      <c r="H353" s="28">
        <v>1221651.7388387755</v>
      </c>
      <c r="I353" s="28">
        <v>19543.92219251435</v>
      </c>
      <c r="J353" s="28">
        <v>19775.985564541927</v>
      </c>
      <c r="K353" s="30">
        <v>0.49890742936791277</v>
      </c>
      <c r="L353" s="30">
        <v>0.53594688097521292</v>
      </c>
      <c r="M353" s="29">
        <v>600440.9408419932</v>
      </c>
      <c r="N353" s="29">
        <v>654740.43906858715</v>
      </c>
    </row>
    <row r="354" spans="1:14" x14ac:dyDescent="0.2">
      <c r="A354" s="26" t="s">
        <v>335</v>
      </c>
      <c r="B354" s="26" t="s">
        <v>8</v>
      </c>
      <c r="C354" s="27">
        <v>11343374.088247679</v>
      </c>
      <c r="D354" s="27">
        <v>12014625.024679005</v>
      </c>
      <c r="E354" s="28">
        <v>170577.94218751055</v>
      </c>
      <c r="F354" s="28">
        <v>177211.89094155148</v>
      </c>
      <c r="G354" s="28">
        <v>6777619.8183018053</v>
      </c>
      <c r="H354" s="28">
        <v>6954787.8803349277</v>
      </c>
      <c r="I354" s="28">
        <v>110062.30487667854</v>
      </c>
      <c r="J354" s="28">
        <v>112583.46413576863</v>
      </c>
      <c r="K354" s="30">
        <v>0.52676168373160848</v>
      </c>
      <c r="L354" s="30">
        <v>0.5407781319005015</v>
      </c>
      <c r="M354" s="29">
        <v>3570190.4271813771</v>
      </c>
      <c r="N354" s="29">
        <v>3760997.1976917707</v>
      </c>
    </row>
    <row r="355" spans="1:14" x14ac:dyDescent="0.2">
      <c r="A355" s="26" t="s">
        <v>335</v>
      </c>
      <c r="B355" s="26" t="s">
        <v>7</v>
      </c>
      <c r="C355" s="27">
        <v>2014259.2945849849</v>
      </c>
      <c r="D355" s="27">
        <v>2110443.5973377414</v>
      </c>
      <c r="E355" s="28">
        <v>30289.771176492224</v>
      </c>
      <c r="F355" s="28">
        <v>31128.370618433302</v>
      </c>
      <c r="G355" s="28">
        <v>1203511.7248157992</v>
      </c>
      <c r="H355" s="28">
        <v>1221651.7388387755</v>
      </c>
      <c r="I355" s="28">
        <v>19543.92219251435</v>
      </c>
      <c r="J355" s="28">
        <v>19775.985564541927</v>
      </c>
      <c r="K355" s="30">
        <v>0.4224603978079427</v>
      </c>
      <c r="L355" s="30">
        <v>0.51289068305633201</v>
      </c>
      <c r="M355" s="29">
        <v>508436.04203220579</v>
      </c>
      <c r="N355" s="29">
        <v>626573.79478997528</v>
      </c>
    </row>
    <row r="356" spans="1:14" x14ac:dyDescent="0.2">
      <c r="A356" s="26" t="s">
        <v>335</v>
      </c>
      <c r="B356" s="26" t="s">
        <v>8</v>
      </c>
      <c r="C356" s="27">
        <v>11343374.088247679</v>
      </c>
      <c r="D356" s="27">
        <v>12014625.024679005</v>
      </c>
      <c r="E356" s="28">
        <v>170577.94218751055</v>
      </c>
      <c r="F356" s="28">
        <v>177211.89094155148</v>
      </c>
      <c r="G356" s="28">
        <v>6777619.8183018053</v>
      </c>
      <c r="H356" s="28">
        <v>6954787.8803349277</v>
      </c>
      <c r="I356" s="28">
        <v>110062.30487667854</v>
      </c>
      <c r="J356" s="28">
        <v>112583.46413576863</v>
      </c>
      <c r="K356" s="30">
        <v>0.50104645604328912</v>
      </c>
      <c r="L356" s="30">
        <v>0.53598187898661531</v>
      </c>
      <c r="M356" s="29">
        <v>3395902.3903688807</v>
      </c>
      <c r="N356" s="29">
        <v>3727640.276055254</v>
      </c>
    </row>
    <row r="357" spans="1:14" x14ac:dyDescent="0.2">
      <c r="A357" s="26" t="s">
        <v>335</v>
      </c>
      <c r="B357" s="26" t="s">
        <v>7</v>
      </c>
      <c r="C357" s="27">
        <v>2014259.2945849849</v>
      </c>
      <c r="D357" s="27">
        <v>2110443.5973377414</v>
      </c>
      <c r="E357" s="28">
        <v>30289.771176492224</v>
      </c>
      <c r="F357" s="28">
        <v>31128.370618433302</v>
      </c>
      <c r="G357" s="28">
        <v>1203511.7248157992</v>
      </c>
      <c r="H357" s="28">
        <v>1221651.7388387755</v>
      </c>
      <c r="I357" s="28">
        <v>19543.92219251435</v>
      </c>
      <c r="J357" s="28">
        <v>19775.985564541927</v>
      </c>
      <c r="K357" s="30">
        <v>0.3752346586988381</v>
      </c>
      <c r="L357" s="30">
        <v>0.50488397302399868</v>
      </c>
      <c r="M357" s="29">
        <v>451599.31130130636</v>
      </c>
      <c r="N357" s="29">
        <v>616792.3835565974</v>
      </c>
    </row>
    <row r="358" spans="1:14" x14ac:dyDescent="0.2">
      <c r="A358" s="26" t="s">
        <v>335</v>
      </c>
      <c r="B358" s="26" t="s">
        <v>8</v>
      </c>
      <c r="C358" s="27">
        <v>11343374.088247679</v>
      </c>
      <c r="D358" s="27">
        <v>12014625.024679005</v>
      </c>
      <c r="E358" s="28">
        <v>170577.94218751055</v>
      </c>
      <c r="F358" s="28">
        <v>177211.89094155148</v>
      </c>
      <c r="G358" s="28">
        <v>6777619.8183018053</v>
      </c>
      <c r="H358" s="28">
        <v>6954787.8803349277</v>
      </c>
      <c r="I358" s="28">
        <v>110062.30487667854</v>
      </c>
      <c r="J358" s="28">
        <v>112583.46413576863</v>
      </c>
      <c r="K358" s="30">
        <v>0.33856294421086219</v>
      </c>
      <c r="L358" s="30">
        <v>0.53169306636561964</v>
      </c>
      <c r="M358" s="29">
        <v>2294650.920426148</v>
      </c>
      <c r="N358" s="29">
        <v>3697812.4940177258</v>
      </c>
    </row>
    <row r="359" spans="1:14" x14ac:dyDescent="0.2">
      <c r="A359" s="26" t="s">
        <v>339</v>
      </c>
      <c r="B359" s="26" t="s">
        <v>7</v>
      </c>
      <c r="C359" s="27">
        <v>694727.86969754461</v>
      </c>
      <c r="D359" s="27">
        <v>746835.30835504481</v>
      </c>
      <c r="E359" s="28">
        <v>9597.9225586171924</v>
      </c>
      <c r="F359" s="28">
        <v>10426.254484865856</v>
      </c>
      <c r="G359" s="28">
        <v>494346.96738203114</v>
      </c>
      <c r="H359" s="28">
        <v>507065.93179013883</v>
      </c>
      <c r="I359" s="28">
        <v>6933.2969589201557</v>
      </c>
      <c r="J359" s="28">
        <v>7378.8418864364712</v>
      </c>
      <c r="K359" s="30">
        <v>0.50796622072686626</v>
      </c>
      <c r="L359" s="30">
        <v>0.52301800678104748</v>
      </c>
      <c r="M359" s="29">
        <v>251111.56074883777</v>
      </c>
      <c r="N359" s="29">
        <v>265204.61295145302</v>
      </c>
    </row>
    <row r="360" spans="1:14" x14ac:dyDescent="0.2">
      <c r="A360" s="26" t="s">
        <v>339</v>
      </c>
      <c r="B360" s="26" t="s">
        <v>8</v>
      </c>
      <c r="C360" s="27">
        <v>1481203.3791350985</v>
      </c>
      <c r="D360" s="27">
        <v>1444607.1289194957</v>
      </c>
      <c r="E360" s="28">
        <v>20463.372705473921</v>
      </c>
      <c r="F360" s="28">
        <v>20167.554196039287</v>
      </c>
      <c r="G360" s="28">
        <v>1053978.7310824804</v>
      </c>
      <c r="H360" s="28">
        <v>980820.07063866104</v>
      </c>
      <c r="I360" s="28">
        <v>14782.223849131891</v>
      </c>
      <c r="J360" s="28">
        <v>14272.929350105627</v>
      </c>
      <c r="K360" s="30">
        <v>0.50879522155726742</v>
      </c>
      <c r="L360" s="30">
        <v>0.51597776671772277</v>
      </c>
      <c r="M360" s="29">
        <v>536259.34199775814</v>
      </c>
      <c r="N360" s="29">
        <v>506081.34960005543</v>
      </c>
    </row>
    <row r="361" spans="1:14" x14ac:dyDescent="0.2">
      <c r="A361" s="26" t="s">
        <v>340</v>
      </c>
      <c r="B361" s="26" t="s">
        <v>7</v>
      </c>
      <c r="C361" s="27">
        <v>17177465.774116967</v>
      </c>
      <c r="D361" s="27">
        <v>16695097.571369838</v>
      </c>
      <c r="E361" s="28">
        <v>237730.37087407871</v>
      </c>
      <c r="F361" s="28">
        <v>231351.37664899687</v>
      </c>
      <c r="G361" s="28">
        <v>10932264.252913184</v>
      </c>
      <c r="H361" s="28">
        <v>10493562.893747808</v>
      </c>
      <c r="I361" s="28">
        <v>156918.0015671546</v>
      </c>
      <c r="J361" s="28">
        <v>152258.4897660015</v>
      </c>
      <c r="K361" s="30">
        <v>0.45130084946096405</v>
      </c>
      <c r="L361" s="30">
        <v>0.48381529312093208</v>
      </c>
      <c r="M361" s="29">
        <v>4933740.1438714517</v>
      </c>
      <c r="N361" s="29">
        <v>5076946.2073215321</v>
      </c>
    </row>
    <row r="362" spans="1:14" x14ac:dyDescent="0.2">
      <c r="A362" s="26" t="s">
        <v>340</v>
      </c>
      <c r="B362" s="26" t="s">
        <v>8</v>
      </c>
      <c r="C362" s="27">
        <v>20148571.856795486</v>
      </c>
      <c r="D362" s="27">
        <v>19126133.730383579</v>
      </c>
      <c r="E362" s="28">
        <v>278849.48356680683</v>
      </c>
      <c r="F362" s="28">
        <v>265039.32364463527</v>
      </c>
      <c r="G362" s="28">
        <v>12823166.976656148</v>
      </c>
      <c r="H362" s="28">
        <v>12021570.185860485</v>
      </c>
      <c r="I362" s="28">
        <v>184059.37591589187</v>
      </c>
      <c r="J362" s="28">
        <v>174429.42303282651</v>
      </c>
      <c r="K362" s="30">
        <v>0.46017906751345911</v>
      </c>
      <c r="L362" s="30">
        <v>0.47937027950326405</v>
      </c>
      <c r="M362" s="29">
        <v>5900953.021887009</v>
      </c>
      <c r="N362" s="29">
        <v>5762783.460064047</v>
      </c>
    </row>
    <row r="363" spans="1:14" x14ac:dyDescent="0.2">
      <c r="A363" s="26" t="s">
        <v>340</v>
      </c>
      <c r="B363" s="26" t="s">
        <v>7</v>
      </c>
      <c r="C363" s="27">
        <v>17177465.774116967</v>
      </c>
      <c r="D363" s="27">
        <v>16695097.571369838</v>
      </c>
      <c r="E363" s="28">
        <v>237730.37087407871</v>
      </c>
      <c r="F363" s="28">
        <v>231351.37664899687</v>
      </c>
      <c r="G363" s="28">
        <v>10932264.252913184</v>
      </c>
      <c r="H363" s="28">
        <v>10493562.893747808</v>
      </c>
      <c r="I363" s="28">
        <v>156918.0015671546</v>
      </c>
      <c r="J363" s="28">
        <v>152258.4897660015</v>
      </c>
      <c r="K363" s="30">
        <v>0.43423267531875975</v>
      </c>
      <c r="L363" s="30">
        <v>0.46727133004813037</v>
      </c>
      <c r="M363" s="29">
        <v>4747146.3538341345</v>
      </c>
      <c r="N363" s="29">
        <v>4903341.0903052464</v>
      </c>
    </row>
    <row r="364" spans="1:14" x14ac:dyDescent="0.2">
      <c r="A364" s="26" t="s">
        <v>340</v>
      </c>
      <c r="B364" s="26" t="s">
        <v>8</v>
      </c>
      <c r="C364" s="27">
        <v>20148571.856795486</v>
      </c>
      <c r="D364" s="27">
        <v>19126133.730383579</v>
      </c>
      <c r="E364" s="28">
        <v>278849.48356680683</v>
      </c>
      <c r="F364" s="28">
        <v>265039.32364463527</v>
      </c>
      <c r="G364" s="28">
        <v>12823166.976656148</v>
      </c>
      <c r="H364" s="28">
        <v>12021570.185860485</v>
      </c>
      <c r="I364" s="28">
        <v>184059.37591589187</v>
      </c>
      <c r="J364" s="28">
        <v>174429.42303282651</v>
      </c>
      <c r="K364" s="30">
        <v>0.44536864629308526</v>
      </c>
      <c r="L364" s="30">
        <v>0.4602510168556706</v>
      </c>
      <c r="M364" s="29">
        <v>5711036.5175835434</v>
      </c>
      <c r="N364" s="29">
        <v>5532939.9022441013</v>
      </c>
    </row>
    <row r="365" spans="1:14" x14ac:dyDescent="0.2">
      <c r="A365" s="26" t="s">
        <v>340</v>
      </c>
      <c r="B365" s="26" t="s">
        <v>8</v>
      </c>
      <c r="C365" s="27">
        <v>20148571.856795486</v>
      </c>
      <c r="D365" s="27">
        <v>19126133.730383579</v>
      </c>
      <c r="E365" s="28">
        <v>278849.48356680683</v>
      </c>
      <c r="F365" s="28">
        <v>265039.32364463527</v>
      </c>
      <c r="G365" s="28">
        <v>12823166.976656148</v>
      </c>
      <c r="H365" s="28">
        <v>12021570.185860485</v>
      </c>
      <c r="I365" s="28">
        <v>184059.37591589187</v>
      </c>
      <c r="J365" s="28">
        <v>174429.42303282651</v>
      </c>
      <c r="K365" s="30">
        <v>0.51764156283026008</v>
      </c>
      <c r="L365" s="30">
        <v>0.53645839978812682</v>
      </c>
      <c r="M365" s="29">
        <v>6637804.1942296699</v>
      </c>
      <c r="N365" s="29">
        <v>6449072.3048473699</v>
      </c>
    </row>
    <row r="366" spans="1:14" x14ac:dyDescent="0.2">
      <c r="A366" s="26" t="s">
        <v>340</v>
      </c>
      <c r="B366" s="26" t="s">
        <v>7</v>
      </c>
      <c r="C366" s="27">
        <v>17177465.774116967</v>
      </c>
      <c r="D366" s="27">
        <v>16695097.571369838</v>
      </c>
      <c r="E366" s="28">
        <v>237730.37087407871</v>
      </c>
      <c r="F366" s="28">
        <v>231351.37664899687</v>
      </c>
      <c r="G366" s="28">
        <v>10932264.252913184</v>
      </c>
      <c r="H366" s="28">
        <v>10493562.893747808</v>
      </c>
      <c r="I366" s="28">
        <v>156918.0015671546</v>
      </c>
      <c r="J366" s="28">
        <v>152258.4897660015</v>
      </c>
      <c r="K366" s="30">
        <v>0.43490972316491899</v>
      </c>
      <c r="L366" s="30">
        <v>0.49632541168547772</v>
      </c>
      <c r="M366" s="29">
        <v>4754548.0198002132</v>
      </c>
      <c r="N366" s="29">
        <v>5208221.9232868338</v>
      </c>
    </row>
    <row r="367" spans="1:14" x14ac:dyDescent="0.2">
      <c r="A367" s="26" t="s">
        <v>340</v>
      </c>
      <c r="B367" s="26" t="s">
        <v>8</v>
      </c>
      <c r="C367" s="27">
        <v>20148571.856795486</v>
      </c>
      <c r="D367" s="27">
        <v>19126133.730383579</v>
      </c>
      <c r="E367" s="28">
        <v>278849.48356680683</v>
      </c>
      <c r="F367" s="28">
        <v>265039.32364463527</v>
      </c>
      <c r="G367" s="28">
        <v>12823166.976656148</v>
      </c>
      <c r="H367" s="28">
        <v>12021570.185860485</v>
      </c>
      <c r="I367" s="28">
        <v>184059.37591589187</v>
      </c>
      <c r="J367" s="28">
        <v>174429.42303282651</v>
      </c>
      <c r="K367" s="30">
        <v>0.49520791161851607</v>
      </c>
      <c r="L367" s="30">
        <v>0.50181000710423584</v>
      </c>
      <c r="M367" s="29">
        <v>6350133.7388454117</v>
      </c>
      <c r="N367" s="29">
        <v>6032544.2203707201</v>
      </c>
    </row>
    <row r="368" spans="1:14" x14ac:dyDescent="0.2">
      <c r="A368" s="26" t="s">
        <v>340</v>
      </c>
      <c r="B368" s="26" t="s">
        <v>7</v>
      </c>
      <c r="C368" s="27">
        <v>17177465.774116967</v>
      </c>
      <c r="D368" s="27">
        <v>16695097.571369838</v>
      </c>
      <c r="E368" s="28">
        <v>237730.37087407871</v>
      </c>
      <c r="F368" s="28">
        <v>231351.37664899687</v>
      </c>
      <c r="G368" s="28">
        <v>10932264.252913184</v>
      </c>
      <c r="H368" s="28">
        <v>10493562.893747808</v>
      </c>
      <c r="I368" s="28">
        <v>156918.0015671546</v>
      </c>
      <c r="J368" s="28">
        <v>152258.4897660015</v>
      </c>
      <c r="K368" s="30">
        <v>0.44836626069574909</v>
      </c>
      <c r="L368" s="30">
        <v>0.47868677869349607</v>
      </c>
      <c r="M368" s="29">
        <v>4901658.4440164911</v>
      </c>
      <c r="N368" s="29">
        <v>5023129.8186257398</v>
      </c>
    </row>
    <row r="369" spans="1:14" x14ac:dyDescent="0.2">
      <c r="A369" s="26" t="s">
        <v>340</v>
      </c>
      <c r="B369" s="26" t="s">
        <v>8</v>
      </c>
      <c r="C369" s="27">
        <v>20148571.856795486</v>
      </c>
      <c r="D369" s="27">
        <v>19126133.730383579</v>
      </c>
      <c r="E369" s="28">
        <v>278849.48356680683</v>
      </c>
      <c r="F369" s="28">
        <v>265039.32364463527</v>
      </c>
      <c r="G369" s="28">
        <v>12823166.976656148</v>
      </c>
      <c r="H369" s="28">
        <v>12021570.185860485</v>
      </c>
      <c r="I369" s="28">
        <v>184059.37591589187</v>
      </c>
      <c r="J369" s="28">
        <v>174429.42303282651</v>
      </c>
      <c r="K369" s="30">
        <v>0.47737858029006675</v>
      </c>
      <c r="L369" s="30">
        <v>0.49520858171972582</v>
      </c>
      <c r="M369" s="29">
        <v>6121505.2461385792</v>
      </c>
      <c r="N369" s="29">
        <v>5953184.7217841111</v>
      </c>
    </row>
    <row r="370" spans="1:14" x14ac:dyDescent="0.2">
      <c r="A370" s="26" t="s">
        <v>340</v>
      </c>
      <c r="B370" s="26" t="s">
        <v>7</v>
      </c>
      <c r="C370" s="27">
        <v>17177465.774116967</v>
      </c>
      <c r="D370" s="27">
        <v>16695097.571369838</v>
      </c>
      <c r="E370" s="28">
        <v>237730.37087407871</v>
      </c>
      <c r="F370" s="28">
        <v>231351.37664899687</v>
      </c>
      <c r="G370" s="28">
        <v>10932264.252913184</v>
      </c>
      <c r="H370" s="28">
        <v>10493562.893747808</v>
      </c>
      <c r="I370" s="28">
        <v>156918.0015671546</v>
      </c>
      <c r="J370" s="28">
        <v>152258.4897660015</v>
      </c>
      <c r="K370" s="30">
        <v>0.38057640856075425</v>
      </c>
      <c r="L370" s="30">
        <v>0.48059802347105507</v>
      </c>
      <c r="M370" s="29">
        <v>4160561.8668108168</v>
      </c>
      <c r="N370" s="29">
        <v>5043185.5859044017</v>
      </c>
    </row>
    <row r="371" spans="1:14" x14ac:dyDescent="0.2">
      <c r="A371" s="26" t="s">
        <v>340</v>
      </c>
      <c r="B371" s="26" t="s">
        <v>8</v>
      </c>
      <c r="C371" s="27">
        <v>20148571.856795486</v>
      </c>
      <c r="D371" s="27">
        <v>19126133.730383579</v>
      </c>
      <c r="E371" s="28">
        <v>278849.48356680683</v>
      </c>
      <c r="F371" s="28">
        <v>265039.32364463527</v>
      </c>
      <c r="G371" s="28">
        <v>12823166.976656148</v>
      </c>
      <c r="H371" s="28">
        <v>12021570.185860485</v>
      </c>
      <c r="I371" s="28">
        <v>184059.37591589187</v>
      </c>
      <c r="J371" s="28">
        <v>174429.42303282651</v>
      </c>
      <c r="K371" s="30">
        <v>0.41613333874874425</v>
      </c>
      <c r="L371" s="30">
        <v>0.49525084746074122</v>
      </c>
      <c r="M371" s="29">
        <v>5336147.2873285636</v>
      </c>
      <c r="N371" s="29">
        <v>5953692.8223561859</v>
      </c>
    </row>
    <row r="372" spans="1:14" x14ac:dyDescent="0.2">
      <c r="A372" s="26" t="s">
        <v>340</v>
      </c>
      <c r="B372" s="26" t="s">
        <v>7</v>
      </c>
      <c r="C372" s="27">
        <v>17177465.774116967</v>
      </c>
      <c r="D372" s="27">
        <v>16695097.571369838</v>
      </c>
      <c r="E372" s="28">
        <v>237730.37087407871</v>
      </c>
      <c r="F372" s="28">
        <v>231351.37664899687</v>
      </c>
      <c r="G372" s="28">
        <v>10932264.252913184</v>
      </c>
      <c r="H372" s="28">
        <v>10493562.893747808</v>
      </c>
      <c r="I372" s="28">
        <v>156918.0015671546</v>
      </c>
      <c r="J372" s="28">
        <v>152258.4897660015</v>
      </c>
      <c r="K372" s="30">
        <v>0.44268599477713033</v>
      </c>
      <c r="L372" s="30">
        <v>0.46684609769699942</v>
      </c>
      <c r="M372" s="29">
        <v>4839560.2759673344</v>
      </c>
      <c r="N372" s="29">
        <v>4898878.8878841968</v>
      </c>
    </row>
    <row r="373" spans="1:14" x14ac:dyDescent="0.2">
      <c r="A373" s="26" t="s">
        <v>340</v>
      </c>
      <c r="B373" s="26" t="s">
        <v>8</v>
      </c>
      <c r="C373" s="27">
        <v>20148571.856795486</v>
      </c>
      <c r="D373" s="27">
        <v>19126133.730383579</v>
      </c>
      <c r="E373" s="28">
        <v>278849.48356680683</v>
      </c>
      <c r="F373" s="28">
        <v>265039.32364463527</v>
      </c>
      <c r="G373" s="28">
        <v>12823166.976656148</v>
      </c>
      <c r="H373" s="28">
        <v>12021570.185860485</v>
      </c>
      <c r="I373" s="28">
        <v>184059.37591589187</v>
      </c>
      <c r="J373" s="28">
        <v>174429.42303282651</v>
      </c>
      <c r="K373" s="30">
        <v>0.44590287891653541</v>
      </c>
      <c r="L373" s="30">
        <v>0.46024483788612752</v>
      </c>
      <c r="M373" s="29">
        <v>5717887.0717184218</v>
      </c>
      <c r="N373" s="29">
        <v>5532865.6213280624</v>
      </c>
    </row>
    <row r="374" spans="1:14" x14ac:dyDescent="0.2">
      <c r="A374" s="26" t="s">
        <v>340</v>
      </c>
      <c r="B374" s="26" t="s">
        <v>7</v>
      </c>
      <c r="C374" s="27">
        <v>17177465.774116967</v>
      </c>
      <c r="D374" s="27">
        <v>16695097.571369838</v>
      </c>
      <c r="E374" s="28">
        <v>237730.37087407871</v>
      </c>
      <c r="F374" s="28">
        <v>231351.37664899687</v>
      </c>
      <c r="G374" s="28">
        <v>10932264.252913184</v>
      </c>
      <c r="H374" s="28">
        <v>10493562.893747808</v>
      </c>
      <c r="I374" s="28">
        <v>156918.0015671546</v>
      </c>
      <c r="J374" s="28">
        <v>152258.4897660015</v>
      </c>
      <c r="K374" s="30">
        <v>0.30062087594412135</v>
      </c>
      <c r="L374" s="30">
        <v>0.50481083664550241</v>
      </c>
      <c r="M374" s="29">
        <v>3286466.8557633669</v>
      </c>
      <c r="N374" s="29">
        <v>5297264.2637850307</v>
      </c>
    </row>
    <row r="375" spans="1:14" x14ac:dyDescent="0.2">
      <c r="A375" s="26" t="s">
        <v>340</v>
      </c>
      <c r="B375" s="26" t="s">
        <v>8</v>
      </c>
      <c r="C375" s="27">
        <v>20148571.856795486</v>
      </c>
      <c r="D375" s="27">
        <v>19126133.730383579</v>
      </c>
      <c r="E375" s="28">
        <v>278849.48356680683</v>
      </c>
      <c r="F375" s="28">
        <v>265039.32364463527</v>
      </c>
      <c r="G375" s="28">
        <v>12823166.976656148</v>
      </c>
      <c r="H375" s="28">
        <v>12021570.185860485</v>
      </c>
      <c r="I375" s="28">
        <v>184059.37591589187</v>
      </c>
      <c r="J375" s="28">
        <v>174429.42303282651</v>
      </c>
      <c r="K375" s="30">
        <v>0.42346378666347095</v>
      </c>
      <c r="L375" s="30">
        <v>0.51344933176316498</v>
      </c>
      <c r="M375" s="29">
        <v>5430146.8449527854</v>
      </c>
      <c r="N375" s="29">
        <v>6172467.1786740534</v>
      </c>
    </row>
    <row r="376" spans="1:14" x14ac:dyDescent="0.2">
      <c r="A376" s="26" t="s">
        <v>400</v>
      </c>
      <c r="B376" s="26" t="s">
        <v>7</v>
      </c>
      <c r="C376" s="27">
        <v>5830.8471083945851</v>
      </c>
      <c r="D376" s="27">
        <v>7195.175633468597</v>
      </c>
      <c r="E376" s="28">
        <v>68.841192562986862</v>
      </c>
      <c r="F376" s="28">
        <v>108.10843524887764</v>
      </c>
      <c r="G376" s="28">
        <v>4096.7155982933191</v>
      </c>
      <c r="H376" s="28">
        <v>4996.3873806897691</v>
      </c>
      <c r="I376" s="28">
        <v>51.868605722526702</v>
      </c>
      <c r="J376" s="28">
        <v>86.074787649077521</v>
      </c>
      <c r="K376" s="30">
        <v>0.5210484952030574</v>
      </c>
      <c r="L376" s="30">
        <v>0.46731875962394442</v>
      </c>
      <c r="M376" s="29">
        <v>2134.5874977656267</v>
      </c>
      <c r="N376" s="29">
        <v>2334.9055533446717</v>
      </c>
    </row>
    <row r="377" spans="1:14" x14ac:dyDescent="0.2">
      <c r="A377" s="26" t="s">
        <v>400</v>
      </c>
      <c r="B377" s="26" t="s">
        <v>8</v>
      </c>
      <c r="C377" s="27">
        <v>4322.2999189350285</v>
      </c>
      <c r="D377" s="27">
        <v>6006.5617951772037</v>
      </c>
      <c r="E377" s="28">
        <v>51.030712262375594</v>
      </c>
      <c r="F377" s="28">
        <v>90.249360124272371</v>
      </c>
      <c r="G377" s="28">
        <v>3036.8200656316708</v>
      </c>
      <c r="H377" s="28">
        <v>4171.004445695391</v>
      </c>
      <c r="I377" s="28">
        <v>38.449245219787137</v>
      </c>
      <c r="J377" s="28">
        <v>71.855581761761897</v>
      </c>
      <c r="K377" s="30">
        <v>0.50154702022259923</v>
      </c>
      <c r="L377" s="30">
        <v>0.45166535492598048</v>
      </c>
      <c r="M377" s="29">
        <v>1523.1080548697628</v>
      </c>
      <c r="N377" s="29">
        <v>1883.8982033628513</v>
      </c>
    </row>
    <row r="378" spans="1:14" x14ac:dyDescent="0.2">
      <c r="A378" s="26" t="s">
        <v>401</v>
      </c>
      <c r="B378" s="26" t="s">
        <v>7</v>
      </c>
      <c r="C378" s="27">
        <v>30258.27501402807</v>
      </c>
      <c r="D378" s="27">
        <v>33074.37543015417</v>
      </c>
      <c r="E378" s="28">
        <v>205.77365167140087</v>
      </c>
      <c r="F378" s="28">
        <v>211.3044969979594</v>
      </c>
      <c r="G378" s="28">
        <v>20902.216915682147</v>
      </c>
      <c r="H378" s="28">
        <v>22816.562141921229</v>
      </c>
      <c r="I378" s="28">
        <v>153.78872914388907</v>
      </c>
      <c r="J378" s="28">
        <v>155.67025982834673</v>
      </c>
      <c r="K378" s="30">
        <v>0.42440592425344281</v>
      </c>
      <c r="L378" s="30">
        <v>0.48238127774033601</v>
      </c>
      <c r="M378" s="29">
        <v>8871.0246890460294</v>
      </c>
      <c r="N378" s="29">
        <v>11006.282399661741</v>
      </c>
    </row>
    <row r="379" spans="1:14" x14ac:dyDescent="0.2">
      <c r="A379" s="26" t="s">
        <v>401</v>
      </c>
      <c r="B379" s="26" t="s">
        <v>8</v>
      </c>
      <c r="C379" s="27">
        <v>41971.927531548761</v>
      </c>
      <c r="D379" s="27">
        <v>51625.023838054789</v>
      </c>
      <c r="E379" s="28">
        <v>285.43321758593703</v>
      </c>
      <c r="F379" s="28">
        <v>329.82027786569699</v>
      </c>
      <c r="G379" s="28">
        <v>28993.930857823019</v>
      </c>
      <c r="H379" s="28">
        <v>35613.841505990647</v>
      </c>
      <c r="I379" s="28">
        <v>213.32377314317398</v>
      </c>
      <c r="J379" s="28">
        <v>242.9820902131884</v>
      </c>
      <c r="K379" s="30">
        <v>0.46138093225909671</v>
      </c>
      <c r="L379" s="30">
        <v>0.48962130069120419</v>
      </c>
      <c r="M379" s="29">
        <v>13377.246849038176</v>
      </c>
      <c r="N379" s="29">
        <v>17437.295400773535</v>
      </c>
    </row>
    <row r="380" spans="1:14" x14ac:dyDescent="0.2">
      <c r="A380" s="26" t="s">
        <v>402</v>
      </c>
      <c r="B380" s="26" t="s">
        <v>7</v>
      </c>
      <c r="C380" s="27">
        <v>22589.687908764499</v>
      </c>
      <c r="D380" s="27">
        <v>17450.820619715865</v>
      </c>
      <c r="E380" s="28">
        <v>41.01295801885459</v>
      </c>
      <c r="F380" s="28">
        <v>31.210393216279922</v>
      </c>
      <c r="G380" s="28">
        <v>12738.214631076047</v>
      </c>
      <c r="H380" s="28">
        <v>9598.2177376732761</v>
      </c>
      <c r="I380" s="28">
        <v>26.495352189520418</v>
      </c>
      <c r="J380" s="28">
        <v>21.075652983687178</v>
      </c>
      <c r="K380" s="30">
        <v>0.48915003958461839</v>
      </c>
      <c r="L380" s="30">
        <v>0.4666177624997403</v>
      </c>
      <c r="M380" s="29">
        <v>6230.8981910282137</v>
      </c>
      <c r="N380" s="29">
        <v>4478.6988847384237</v>
      </c>
    </row>
    <row r="381" spans="1:14" x14ac:dyDescent="0.2">
      <c r="A381" s="26" t="s">
        <v>402</v>
      </c>
      <c r="B381" s="26" t="s">
        <v>8</v>
      </c>
      <c r="C381" s="27">
        <v>24879.240769894503</v>
      </c>
      <c r="D381" s="27">
        <v>23492.992697482528</v>
      </c>
      <c r="E381" s="28">
        <v>45.169781068146953</v>
      </c>
      <c r="F381" s="28">
        <v>42.016679667615591</v>
      </c>
      <c r="G381" s="28">
        <v>14029.282301955765</v>
      </c>
      <c r="H381" s="28">
        <v>12921.504617682385</v>
      </c>
      <c r="I381" s="28">
        <v>29.180759338887338</v>
      </c>
      <c r="J381" s="28">
        <v>28.372887008020857</v>
      </c>
      <c r="K381" s="30">
        <v>0.50074371734629297</v>
      </c>
      <c r="L381" s="30">
        <v>0.49429200540811408</v>
      </c>
      <c r="M381" s="29">
        <v>7025.0749715818883</v>
      </c>
      <c r="N381" s="29">
        <v>6386.9964303644329</v>
      </c>
    </row>
    <row r="382" spans="1:14" x14ac:dyDescent="0.2">
      <c r="A382" s="26" t="s">
        <v>403</v>
      </c>
      <c r="B382" s="26" t="s">
        <v>7</v>
      </c>
      <c r="C382" s="27">
        <v>2677.0416652525364</v>
      </c>
      <c r="D382" s="27">
        <v>4538.2173119991485</v>
      </c>
      <c r="E382" s="28">
        <v>9.0057423223710558</v>
      </c>
      <c r="F382" s="28">
        <v>22.029758486810547</v>
      </c>
      <c r="G382" s="28">
        <v>970.36343773999738</v>
      </c>
      <c r="H382" s="28">
        <v>2624.1650437406502</v>
      </c>
      <c r="I382" s="28">
        <v>2.6487477418738394</v>
      </c>
      <c r="J382" s="28">
        <v>14.444662001830867</v>
      </c>
      <c r="K382" s="30">
        <v>0.37103792275365804</v>
      </c>
      <c r="L382" s="30">
        <v>0.24470485744727544</v>
      </c>
      <c r="M382" s="29">
        <v>360.04163425514719</v>
      </c>
      <c r="N382" s="29">
        <v>642.14593294667907</v>
      </c>
    </row>
    <row r="383" spans="1:14" x14ac:dyDescent="0.2">
      <c r="A383" s="26" t="s">
        <v>403</v>
      </c>
      <c r="B383" s="26" t="s">
        <v>8</v>
      </c>
      <c r="C383" s="27">
        <v>2392.3871520945695</v>
      </c>
      <c r="D383" s="27">
        <v>4016.1752617923562</v>
      </c>
      <c r="E383" s="28">
        <v>8.0481460213217773</v>
      </c>
      <c r="F383" s="28">
        <v>19.495622394295189</v>
      </c>
      <c r="G383" s="28">
        <v>867.18299959387934</v>
      </c>
      <c r="H383" s="28">
        <v>2322.301028570364</v>
      </c>
      <c r="I383" s="28">
        <v>2.3671017709769928</v>
      </c>
      <c r="J383" s="28">
        <v>12.783057797457026</v>
      </c>
      <c r="K383" s="30">
        <v>0.52944064624324894</v>
      </c>
      <c r="L383" s="30">
        <v>0.13701696789532597</v>
      </c>
      <c r="M383" s="29">
        <v>459.12192771614258</v>
      </c>
      <c r="N383" s="29">
        <v>318.19464547490804</v>
      </c>
    </row>
    <row r="384" spans="1:14" x14ac:dyDescent="0.2">
      <c r="A384" s="26" t="s">
        <v>404</v>
      </c>
      <c r="B384" s="26" t="s">
        <v>7</v>
      </c>
      <c r="C384" s="27">
        <v>5677.9366052804289</v>
      </c>
      <c r="D384" s="27">
        <v>7284.9908504777222</v>
      </c>
      <c r="E384" s="28">
        <v>56.478699592592818</v>
      </c>
      <c r="F384" s="28">
        <v>92.265455905791541</v>
      </c>
      <c r="G384" s="28">
        <v>4014.3136991279907</v>
      </c>
      <c r="H384" s="28">
        <v>4869.4580672805332</v>
      </c>
      <c r="I384" s="28">
        <v>44.236641037283469</v>
      </c>
      <c r="J384" s="28">
        <v>72.772753953863756</v>
      </c>
      <c r="K384" s="30">
        <v>0.47684636306638539</v>
      </c>
      <c r="L384" s="30">
        <v>0.49150107593576486</v>
      </c>
      <c r="M384" s="29">
        <v>1914.2108876367504</v>
      </c>
      <c r="N384" s="29">
        <v>2393.3438792924721</v>
      </c>
    </row>
    <row r="385" spans="1:14" x14ac:dyDescent="0.2">
      <c r="A385" s="26" t="s">
        <v>404</v>
      </c>
      <c r="B385" s="26" t="s">
        <v>8</v>
      </c>
      <c r="C385" s="27">
        <v>3128.9909627278139</v>
      </c>
      <c r="D385" s="27">
        <v>3771.7727138419968</v>
      </c>
      <c r="E385" s="28">
        <v>31.124218690200372</v>
      </c>
      <c r="F385" s="28">
        <v>47.770043388981833</v>
      </c>
      <c r="G385" s="28">
        <v>2212.2035097124121</v>
      </c>
      <c r="H385" s="28">
        <v>2521.1409933565114</v>
      </c>
      <c r="I385" s="28">
        <v>24.377878734744705</v>
      </c>
      <c r="J385" s="28">
        <v>37.677780701168771</v>
      </c>
      <c r="K385" s="30">
        <v>0.50076633949186566</v>
      </c>
      <c r="L385" s="30">
        <v>0.49103601642788597</v>
      </c>
      <c r="M385" s="29">
        <v>1107.7970537697424</v>
      </c>
      <c r="N385" s="29">
        <v>1237.9710302308247</v>
      </c>
    </row>
    <row r="386" spans="1:14" x14ac:dyDescent="0.2">
      <c r="A386" s="26" t="s">
        <v>404</v>
      </c>
      <c r="B386" s="26" t="s">
        <v>7</v>
      </c>
      <c r="C386" s="27">
        <v>5677.9366052804289</v>
      </c>
      <c r="D386" s="27">
        <v>7284.9908504777222</v>
      </c>
      <c r="E386" s="28">
        <v>56.478699592592818</v>
      </c>
      <c r="F386" s="28">
        <v>92.265455905791541</v>
      </c>
      <c r="G386" s="28">
        <v>4014.3136991279907</v>
      </c>
      <c r="H386" s="28">
        <v>4869.4580672805332</v>
      </c>
      <c r="I386" s="28">
        <v>44.236641037283469</v>
      </c>
      <c r="J386" s="28">
        <v>72.772753953863756</v>
      </c>
      <c r="K386" s="30">
        <v>0.48015916907127348</v>
      </c>
      <c r="L386" s="30">
        <v>0.40914236416293637</v>
      </c>
      <c r="M386" s="29">
        <v>1927.5095301647261</v>
      </c>
      <c r="N386" s="29">
        <v>1992.3015858394401</v>
      </c>
    </row>
    <row r="387" spans="1:14" x14ac:dyDescent="0.2">
      <c r="A387" s="26" t="s">
        <v>404</v>
      </c>
      <c r="B387" s="26" t="s">
        <v>8</v>
      </c>
      <c r="C387" s="27">
        <v>3128.9909627278139</v>
      </c>
      <c r="D387" s="27">
        <v>3771.7727138419968</v>
      </c>
      <c r="E387" s="28">
        <v>31.124218690200372</v>
      </c>
      <c r="F387" s="28">
        <v>47.770043388981833</v>
      </c>
      <c r="G387" s="28">
        <v>2212.2035097124121</v>
      </c>
      <c r="H387" s="28">
        <v>2521.1409933565114</v>
      </c>
      <c r="I387" s="28">
        <v>24.377878734744705</v>
      </c>
      <c r="J387" s="28">
        <v>37.677780701168771</v>
      </c>
      <c r="K387" s="30">
        <v>0.55552957278186588</v>
      </c>
      <c r="L387" s="30">
        <v>0.58061879430927377</v>
      </c>
      <c r="M387" s="29">
        <v>1228.9444706570805</v>
      </c>
      <c r="N387" s="29">
        <v>1463.8218438463425</v>
      </c>
    </row>
    <row r="388" spans="1:14" x14ac:dyDescent="0.2">
      <c r="A388" s="1"/>
      <c r="B388" s="1"/>
      <c r="C388" s="8"/>
      <c r="D388" s="8"/>
      <c r="E388" s="9"/>
      <c r="F388" s="9"/>
      <c r="G388" s="8"/>
      <c r="H388" s="10"/>
      <c r="I388" s="9"/>
      <c r="J388" s="9"/>
      <c r="K388" s="11"/>
      <c r="L388" s="11"/>
      <c r="M388" s="10"/>
      <c r="N388"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tabColor theme="9" tint="0.79998168889431442"/>
  </sheetPr>
  <dimension ref="A1:O449"/>
  <sheetViews>
    <sheetView showGridLines="0" zoomScale="90" zoomScaleNormal="90" workbookViewId="0">
      <selection sqref="A1:XFD1"/>
    </sheetView>
  </sheetViews>
  <sheetFormatPr baseColWidth="10" defaultColWidth="9.33203125" defaultRowHeight="15" x14ac:dyDescent="0.2"/>
  <cols>
    <col min="1" max="1" width="16.6640625" style="13" bestFit="1" customWidth="1"/>
    <col min="2" max="2" width="23.5" style="13" customWidth="1"/>
    <col min="3" max="3" width="16.6640625" style="13" bestFit="1" customWidth="1"/>
    <col min="4" max="4" width="17" style="13" bestFit="1" customWidth="1"/>
    <col min="5" max="5" width="15.83203125" style="14" customWidth="1"/>
    <col min="6" max="6" width="16.1640625" style="13" bestFit="1" customWidth="1"/>
    <col min="7" max="16384" width="9.33203125" style="13"/>
  </cols>
  <sheetData>
    <row r="1" spans="1:15" x14ac:dyDescent="0.2">
      <c r="A1" s="19" t="s">
        <v>0</v>
      </c>
      <c r="B1" s="19" t="s">
        <v>1</v>
      </c>
      <c r="C1" s="19" t="s">
        <v>0</v>
      </c>
      <c r="D1" s="19" t="s">
        <v>420</v>
      </c>
      <c r="E1" s="20" t="s">
        <v>423</v>
      </c>
      <c r="F1" s="19" t="s">
        <v>424</v>
      </c>
      <c r="K1" s="12"/>
      <c r="L1" s="12"/>
      <c r="M1" s="12"/>
      <c r="N1" s="12"/>
      <c r="O1" s="12"/>
    </row>
    <row r="2" spans="1:15" x14ac:dyDescent="0.2">
      <c r="A2" s="15" t="s">
        <v>153</v>
      </c>
      <c r="B2" s="18" t="s">
        <v>154</v>
      </c>
      <c r="C2" s="15" t="s">
        <v>153</v>
      </c>
      <c r="D2" s="18" t="s">
        <v>422</v>
      </c>
      <c r="E2" s="17">
        <v>2017</v>
      </c>
      <c r="F2" s="15">
        <v>95395715.756443441</v>
      </c>
    </row>
    <row r="3" spans="1:15" x14ac:dyDescent="0.2">
      <c r="A3" s="15" t="s">
        <v>153</v>
      </c>
      <c r="B3" s="18" t="s">
        <v>154</v>
      </c>
      <c r="C3" s="15" t="s">
        <v>153</v>
      </c>
      <c r="D3" s="18" t="s">
        <v>422</v>
      </c>
      <c r="E3" s="17">
        <v>2018</v>
      </c>
      <c r="F3" s="15">
        <v>91877021.322804138</v>
      </c>
    </row>
    <row r="4" spans="1:15" x14ac:dyDescent="0.2">
      <c r="A4" s="15" t="s">
        <v>153</v>
      </c>
      <c r="B4" s="18" t="s">
        <v>154</v>
      </c>
      <c r="C4" s="15" t="s">
        <v>153</v>
      </c>
      <c r="D4" s="18" t="s">
        <v>422</v>
      </c>
      <c r="E4" s="17">
        <v>2019</v>
      </c>
      <c r="F4" s="15">
        <v>89922191.081893429</v>
      </c>
    </row>
    <row r="5" spans="1:15" x14ac:dyDescent="0.2">
      <c r="A5" s="15" t="s">
        <v>153</v>
      </c>
      <c r="B5" s="18" t="s">
        <v>154</v>
      </c>
      <c r="C5" s="15" t="s">
        <v>153</v>
      </c>
      <c r="D5" s="18" t="s">
        <v>422</v>
      </c>
      <c r="E5" s="17">
        <v>2020</v>
      </c>
      <c r="F5" s="15">
        <v>87576394.792800546</v>
      </c>
    </row>
    <row r="6" spans="1:15" x14ac:dyDescent="0.2">
      <c r="A6" s="15" t="s">
        <v>153</v>
      </c>
      <c r="B6" s="18" t="s">
        <v>154</v>
      </c>
      <c r="C6" s="15" t="s">
        <v>153</v>
      </c>
      <c r="D6" s="18" t="s">
        <v>422</v>
      </c>
      <c r="E6" s="17">
        <v>2021</v>
      </c>
      <c r="F6" s="15">
        <v>85621564.551889807</v>
      </c>
    </row>
    <row r="7" spans="1:15" x14ac:dyDescent="0.2">
      <c r="A7" s="15" t="s">
        <v>153</v>
      </c>
      <c r="B7" s="18" t="s">
        <v>154</v>
      </c>
      <c r="C7" s="15" t="s">
        <v>153</v>
      </c>
      <c r="D7" s="18" t="s">
        <v>422</v>
      </c>
      <c r="E7" s="17">
        <v>2022</v>
      </c>
      <c r="F7" s="15">
        <v>83275768.262796968</v>
      </c>
    </row>
    <row r="8" spans="1:15" x14ac:dyDescent="0.2">
      <c r="A8" s="15" t="s">
        <v>153</v>
      </c>
      <c r="B8" s="18" t="s">
        <v>154</v>
      </c>
      <c r="C8" s="15" t="s">
        <v>153</v>
      </c>
      <c r="D8" s="18" t="s">
        <v>422</v>
      </c>
      <c r="E8" s="17">
        <v>2023</v>
      </c>
      <c r="F8" s="15">
        <v>80929971.973704085</v>
      </c>
    </row>
    <row r="9" spans="1:15" x14ac:dyDescent="0.2">
      <c r="A9" s="15" t="s">
        <v>153</v>
      </c>
      <c r="B9" s="18" t="s">
        <v>154</v>
      </c>
      <c r="C9" s="15" t="s">
        <v>153</v>
      </c>
      <c r="D9" s="18" t="s">
        <v>421</v>
      </c>
      <c r="E9" s="17">
        <v>2017</v>
      </c>
      <c r="F9" s="15">
        <v>25412793.13183945</v>
      </c>
    </row>
    <row r="10" spans="1:15" x14ac:dyDescent="0.2">
      <c r="A10" s="15" t="s">
        <v>153</v>
      </c>
      <c r="B10" s="18" t="s">
        <v>154</v>
      </c>
      <c r="C10" s="15" t="s">
        <v>153</v>
      </c>
      <c r="D10" s="18" t="s">
        <v>421</v>
      </c>
      <c r="E10" s="17">
        <v>2018</v>
      </c>
      <c r="F10" s="15">
        <v>31668249.90275377</v>
      </c>
    </row>
    <row r="11" spans="1:15" x14ac:dyDescent="0.2">
      <c r="A11" s="15" t="s">
        <v>153</v>
      </c>
      <c r="B11" s="18" t="s">
        <v>154</v>
      </c>
      <c r="C11" s="15" t="s">
        <v>153</v>
      </c>
      <c r="D11" s="18" t="s">
        <v>421</v>
      </c>
      <c r="E11" s="17">
        <v>2019</v>
      </c>
      <c r="F11" s="15">
        <v>36359842.480939515</v>
      </c>
    </row>
    <row r="12" spans="1:15" x14ac:dyDescent="0.2">
      <c r="A12" s="15" t="s">
        <v>153</v>
      </c>
      <c r="B12" s="18" t="s">
        <v>154</v>
      </c>
      <c r="C12" s="15" t="s">
        <v>153</v>
      </c>
      <c r="D12" s="18" t="s">
        <v>421</v>
      </c>
      <c r="E12" s="17">
        <v>2020</v>
      </c>
      <c r="F12" s="15">
        <v>41442401.107307404</v>
      </c>
    </row>
    <row r="13" spans="1:15" x14ac:dyDescent="0.2">
      <c r="A13" s="15" t="s">
        <v>153</v>
      </c>
      <c r="B13" s="18" t="s">
        <v>154</v>
      </c>
      <c r="C13" s="15" t="s">
        <v>153</v>
      </c>
      <c r="D13" s="18" t="s">
        <v>421</v>
      </c>
      <c r="E13" s="17">
        <v>2021</v>
      </c>
      <c r="F13" s="15">
        <v>46133993.685493141</v>
      </c>
    </row>
    <row r="14" spans="1:15" x14ac:dyDescent="0.2">
      <c r="A14" s="15" t="s">
        <v>153</v>
      </c>
      <c r="B14" s="18" t="s">
        <v>154</v>
      </c>
      <c r="C14" s="15" t="s">
        <v>153</v>
      </c>
      <c r="D14" s="18" t="s">
        <v>421</v>
      </c>
      <c r="E14" s="17">
        <v>2022</v>
      </c>
      <c r="F14" s="15">
        <v>51216552.311861038</v>
      </c>
    </row>
    <row r="15" spans="1:15" x14ac:dyDescent="0.2">
      <c r="A15" s="15" t="s">
        <v>153</v>
      </c>
      <c r="B15" s="18" t="s">
        <v>154</v>
      </c>
      <c r="C15" s="15" t="s">
        <v>153</v>
      </c>
      <c r="D15" s="18" t="s">
        <v>421</v>
      </c>
      <c r="E15" s="17">
        <v>2023</v>
      </c>
      <c r="F15" s="15">
        <v>56299110.938228928</v>
      </c>
    </row>
    <row r="16" spans="1:15" x14ac:dyDescent="0.2">
      <c r="A16" s="15" t="s">
        <v>153</v>
      </c>
      <c r="B16" s="18" t="s">
        <v>155</v>
      </c>
      <c r="C16" s="15" t="s">
        <v>153</v>
      </c>
      <c r="D16" s="18" t="s">
        <v>422</v>
      </c>
      <c r="E16" s="17">
        <v>2017</v>
      </c>
      <c r="F16" s="15">
        <v>27663753394.608086</v>
      </c>
    </row>
    <row r="17" spans="1:6" x14ac:dyDescent="0.2">
      <c r="A17" s="15" t="s">
        <v>153</v>
      </c>
      <c r="B17" s="18" t="s">
        <v>155</v>
      </c>
      <c r="C17" s="15" t="s">
        <v>153</v>
      </c>
      <c r="D17" s="18" t="s">
        <v>422</v>
      </c>
      <c r="E17" s="17">
        <v>2018</v>
      </c>
      <c r="F17" s="15">
        <v>26643369048.085651</v>
      </c>
    </row>
    <row r="18" spans="1:6" x14ac:dyDescent="0.2">
      <c r="A18" s="15" t="s">
        <v>153</v>
      </c>
      <c r="B18" s="18" t="s">
        <v>155</v>
      </c>
      <c r="C18" s="15" t="s">
        <v>153</v>
      </c>
      <c r="D18" s="18" t="s">
        <v>422</v>
      </c>
      <c r="E18" s="17">
        <v>2019</v>
      </c>
      <c r="F18" s="15">
        <v>26076488855.573189</v>
      </c>
    </row>
    <row r="19" spans="1:6" x14ac:dyDescent="0.2">
      <c r="A19" s="15" t="s">
        <v>153</v>
      </c>
      <c r="B19" s="18" t="s">
        <v>155</v>
      </c>
      <c r="C19" s="15" t="s">
        <v>153</v>
      </c>
      <c r="D19" s="18" t="s">
        <v>422</v>
      </c>
      <c r="E19" s="17">
        <v>2020</v>
      </c>
      <c r="F19" s="15">
        <v>25396232624.558239</v>
      </c>
    </row>
    <row r="20" spans="1:6" x14ac:dyDescent="0.2">
      <c r="A20" s="15" t="s">
        <v>153</v>
      </c>
      <c r="B20" s="18" t="s">
        <v>155</v>
      </c>
      <c r="C20" s="15" t="s">
        <v>153</v>
      </c>
      <c r="D20" s="18" t="s">
        <v>422</v>
      </c>
      <c r="E20" s="17">
        <v>2021</v>
      </c>
      <c r="F20" s="15">
        <v>24829352432.04578</v>
      </c>
    </row>
    <row r="21" spans="1:6" x14ac:dyDescent="0.2">
      <c r="A21" s="15" t="s">
        <v>153</v>
      </c>
      <c r="B21" s="18" t="s">
        <v>155</v>
      </c>
      <c r="C21" s="15" t="s">
        <v>153</v>
      </c>
      <c r="D21" s="18" t="s">
        <v>422</v>
      </c>
      <c r="E21" s="17">
        <v>2022</v>
      </c>
      <c r="F21" s="15">
        <v>24149096201.03083</v>
      </c>
    </row>
    <row r="22" spans="1:6" x14ac:dyDescent="0.2">
      <c r="A22" s="15" t="s">
        <v>153</v>
      </c>
      <c r="B22" s="18" t="s">
        <v>155</v>
      </c>
      <c r="C22" s="15" t="s">
        <v>153</v>
      </c>
      <c r="D22" s="18" t="s">
        <v>422</v>
      </c>
      <c r="E22" s="17">
        <v>2023</v>
      </c>
      <c r="F22" s="15">
        <v>23468839970.015873</v>
      </c>
    </row>
    <row r="23" spans="1:6" x14ac:dyDescent="0.2">
      <c r="A23" s="15" t="s">
        <v>153</v>
      </c>
      <c r="B23" s="18" t="s">
        <v>155</v>
      </c>
      <c r="C23" s="15" t="s">
        <v>153</v>
      </c>
      <c r="D23" s="18" t="s">
        <v>421</v>
      </c>
      <c r="E23" s="17">
        <v>2017</v>
      </c>
      <c r="F23" s="15">
        <v>7369442502.6619883</v>
      </c>
    </row>
    <row r="24" spans="1:6" x14ac:dyDescent="0.2">
      <c r="A24" s="15" t="s">
        <v>153</v>
      </c>
      <c r="B24" s="18" t="s">
        <v>155</v>
      </c>
      <c r="C24" s="15" t="s">
        <v>153</v>
      </c>
      <c r="D24" s="18" t="s">
        <v>421</v>
      </c>
      <c r="E24" s="17">
        <v>2018</v>
      </c>
      <c r="F24" s="15">
        <v>9183459118.7018642</v>
      </c>
    </row>
    <row r="25" spans="1:6" x14ac:dyDescent="0.2">
      <c r="A25" s="15" t="s">
        <v>153</v>
      </c>
      <c r="B25" s="18" t="s">
        <v>155</v>
      </c>
      <c r="C25" s="15" t="s">
        <v>153</v>
      </c>
      <c r="D25" s="18" t="s">
        <v>421</v>
      </c>
      <c r="E25" s="17">
        <v>2019</v>
      </c>
      <c r="F25" s="15">
        <v>10543971580.731768</v>
      </c>
    </row>
    <row r="26" spans="1:6" x14ac:dyDescent="0.2">
      <c r="A26" s="15" t="s">
        <v>153</v>
      </c>
      <c r="B26" s="18" t="s">
        <v>155</v>
      </c>
      <c r="C26" s="15" t="s">
        <v>153</v>
      </c>
      <c r="D26" s="18" t="s">
        <v>421</v>
      </c>
      <c r="E26" s="17">
        <v>2020</v>
      </c>
      <c r="F26" s="15">
        <v>12017860081.264168</v>
      </c>
    </row>
    <row r="27" spans="1:6" x14ac:dyDescent="0.2">
      <c r="A27" s="15" t="s">
        <v>153</v>
      </c>
      <c r="B27" s="18" t="s">
        <v>155</v>
      </c>
      <c r="C27" s="15" t="s">
        <v>153</v>
      </c>
      <c r="D27" s="18" t="s">
        <v>421</v>
      </c>
      <c r="E27" s="17">
        <v>2021</v>
      </c>
      <c r="F27" s="15">
        <v>13378372543.294073</v>
      </c>
    </row>
    <row r="28" spans="1:6" x14ac:dyDescent="0.2">
      <c r="A28" s="15" t="s">
        <v>153</v>
      </c>
      <c r="B28" s="18" t="s">
        <v>155</v>
      </c>
      <c r="C28" s="15" t="s">
        <v>153</v>
      </c>
      <c r="D28" s="18" t="s">
        <v>421</v>
      </c>
      <c r="E28" s="17">
        <v>2022</v>
      </c>
      <c r="F28" s="15">
        <v>14852261043.826469</v>
      </c>
    </row>
    <row r="29" spans="1:6" x14ac:dyDescent="0.2">
      <c r="A29" s="15" t="s">
        <v>153</v>
      </c>
      <c r="B29" s="18" t="s">
        <v>155</v>
      </c>
      <c r="C29" s="15" t="s">
        <v>153</v>
      </c>
      <c r="D29" s="18" t="s">
        <v>421</v>
      </c>
      <c r="E29" s="17">
        <v>2023</v>
      </c>
      <c r="F29" s="15">
        <v>16326149544.35887</v>
      </c>
    </row>
    <row r="30" spans="1:6" x14ac:dyDescent="0.2">
      <c r="A30" s="15" t="s">
        <v>153</v>
      </c>
      <c r="B30" s="18" t="s">
        <v>176</v>
      </c>
      <c r="C30" s="15" t="s">
        <v>153</v>
      </c>
      <c r="D30" s="18" t="s">
        <v>422</v>
      </c>
      <c r="E30" s="17">
        <v>2017</v>
      </c>
      <c r="F30" s="15">
        <v>14869275538.635878</v>
      </c>
    </row>
    <row r="31" spans="1:6" x14ac:dyDescent="0.2">
      <c r="A31" s="15" t="s">
        <v>153</v>
      </c>
      <c r="B31" s="18" t="s">
        <v>176</v>
      </c>
      <c r="C31" s="15" t="s">
        <v>153</v>
      </c>
      <c r="D31" s="18" t="s">
        <v>422</v>
      </c>
      <c r="E31" s="17">
        <v>2018</v>
      </c>
      <c r="F31" s="15">
        <v>14320818654.014063</v>
      </c>
    </row>
    <row r="32" spans="1:6" x14ac:dyDescent="0.2">
      <c r="A32" s="15" t="s">
        <v>153</v>
      </c>
      <c r="B32" s="18" t="s">
        <v>176</v>
      </c>
      <c r="C32" s="15" t="s">
        <v>153</v>
      </c>
      <c r="D32" s="18" t="s">
        <v>422</v>
      </c>
      <c r="E32" s="17">
        <v>2019</v>
      </c>
      <c r="F32" s="15">
        <v>14016120384.779722</v>
      </c>
    </row>
    <row r="33" spans="1:6" x14ac:dyDescent="0.2">
      <c r="A33" s="15" t="s">
        <v>153</v>
      </c>
      <c r="B33" s="18" t="s">
        <v>176</v>
      </c>
      <c r="C33" s="15" t="s">
        <v>153</v>
      </c>
      <c r="D33" s="18" t="s">
        <v>422</v>
      </c>
      <c r="E33" s="17">
        <v>2020</v>
      </c>
      <c r="F33" s="15">
        <v>13650482461.698509</v>
      </c>
    </row>
    <row r="34" spans="1:6" x14ac:dyDescent="0.2">
      <c r="A34" s="15" t="s">
        <v>153</v>
      </c>
      <c r="B34" s="18" t="s">
        <v>176</v>
      </c>
      <c r="C34" s="15" t="s">
        <v>153</v>
      </c>
      <c r="D34" s="18" t="s">
        <v>422</v>
      </c>
      <c r="E34" s="17">
        <v>2021</v>
      </c>
      <c r="F34" s="15">
        <v>13345784192.464169</v>
      </c>
    </row>
    <row r="35" spans="1:6" x14ac:dyDescent="0.2">
      <c r="A35" s="15" t="s">
        <v>153</v>
      </c>
      <c r="B35" s="18" t="s">
        <v>176</v>
      </c>
      <c r="C35" s="15" t="s">
        <v>153</v>
      </c>
      <c r="D35" s="18" t="s">
        <v>422</v>
      </c>
      <c r="E35" s="17">
        <v>2022</v>
      </c>
      <c r="F35" s="15">
        <v>12980146269.382957</v>
      </c>
    </row>
    <row r="36" spans="1:6" x14ac:dyDescent="0.2">
      <c r="A36" s="15" t="s">
        <v>153</v>
      </c>
      <c r="B36" s="18" t="s">
        <v>176</v>
      </c>
      <c r="C36" s="15" t="s">
        <v>153</v>
      </c>
      <c r="D36" s="18" t="s">
        <v>422</v>
      </c>
      <c r="E36" s="17">
        <v>2023</v>
      </c>
      <c r="F36" s="15">
        <v>12614508346.301746</v>
      </c>
    </row>
    <row r="37" spans="1:6" x14ac:dyDescent="0.2">
      <c r="A37" s="15" t="s">
        <v>153</v>
      </c>
      <c r="B37" s="18" t="s">
        <v>176</v>
      </c>
      <c r="C37" s="15" t="s">
        <v>153</v>
      </c>
      <c r="D37" s="18" t="s">
        <v>421</v>
      </c>
      <c r="E37" s="17">
        <v>2017</v>
      </c>
      <c r="F37" s="15">
        <v>3961077500.0464435</v>
      </c>
    </row>
    <row r="38" spans="1:6" x14ac:dyDescent="0.2">
      <c r="A38" s="15" t="s">
        <v>153</v>
      </c>
      <c r="B38" s="18" t="s">
        <v>176</v>
      </c>
      <c r="C38" s="15" t="s">
        <v>153</v>
      </c>
      <c r="D38" s="18" t="s">
        <v>421</v>
      </c>
      <c r="E38" s="17">
        <v>2018</v>
      </c>
      <c r="F38" s="15">
        <v>4936111961.5963364</v>
      </c>
    </row>
    <row r="39" spans="1:6" x14ac:dyDescent="0.2">
      <c r="A39" s="15" t="s">
        <v>153</v>
      </c>
      <c r="B39" s="16" t="s">
        <v>176</v>
      </c>
      <c r="C39" s="15" t="s">
        <v>153</v>
      </c>
      <c r="D39" s="15" t="s">
        <v>421</v>
      </c>
      <c r="E39" s="17">
        <v>2019</v>
      </c>
      <c r="F39" s="15">
        <v>5667387807.7587557</v>
      </c>
    </row>
    <row r="40" spans="1:6" x14ac:dyDescent="0.2">
      <c r="A40" s="15" t="s">
        <v>153</v>
      </c>
      <c r="B40" s="18" t="s">
        <v>176</v>
      </c>
      <c r="C40" s="15" t="s">
        <v>153</v>
      </c>
      <c r="D40" s="18" t="s">
        <v>421</v>
      </c>
      <c r="E40" s="17">
        <v>2020</v>
      </c>
      <c r="F40" s="15">
        <v>6459603307.7680454</v>
      </c>
    </row>
    <row r="41" spans="1:6" x14ac:dyDescent="0.2">
      <c r="A41" s="15" t="s">
        <v>153</v>
      </c>
      <c r="B41" s="18" t="s">
        <v>176</v>
      </c>
      <c r="C41" s="15" t="s">
        <v>153</v>
      </c>
      <c r="D41" s="18" t="s">
        <v>421</v>
      </c>
      <c r="E41" s="17">
        <v>2021</v>
      </c>
      <c r="F41" s="15">
        <v>7190879153.9304647</v>
      </c>
    </row>
    <row r="42" spans="1:6" x14ac:dyDescent="0.2">
      <c r="A42" s="15" t="s">
        <v>153</v>
      </c>
      <c r="B42" s="18" t="s">
        <v>176</v>
      </c>
      <c r="C42" s="15" t="s">
        <v>153</v>
      </c>
      <c r="D42" s="18" t="s">
        <v>421</v>
      </c>
      <c r="E42" s="17">
        <v>2022</v>
      </c>
      <c r="F42" s="15">
        <v>7983094653.9397545</v>
      </c>
    </row>
    <row r="43" spans="1:6" x14ac:dyDescent="0.2">
      <c r="A43" s="15" t="s">
        <v>153</v>
      </c>
      <c r="B43" s="16" t="s">
        <v>176</v>
      </c>
      <c r="C43" s="15" t="s">
        <v>153</v>
      </c>
      <c r="D43" s="15" t="s">
        <v>421</v>
      </c>
      <c r="E43" s="17">
        <v>2023</v>
      </c>
      <c r="F43" s="15">
        <v>8775310153.9490433</v>
      </c>
    </row>
    <row r="44" spans="1:6" x14ac:dyDescent="0.2">
      <c r="A44" s="15" t="s">
        <v>153</v>
      </c>
      <c r="B44" s="18" t="s">
        <v>177</v>
      </c>
      <c r="C44" s="15" t="s">
        <v>153</v>
      </c>
      <c r="D44" s="18" t="s">
        <v>422</v>
      </c>
      <c r="E44" s="17">
        <v>2017</v>
      </c>
      <c r="F44" s="15">
        <v>5591847182.7316227</v>
      </c>
    </row>
    <row r="45" spans="1:6" x14ac:dyDescent="0.2">
      <c r="A45" s="15" t="s">
        <v>153</v>
      </c>
      <c r="B45" s="18" t="s">
        <v>177</v>
      </c>
      <c r="C45" s="15" t="s">
        <v>153</v>
      </c>
      <c r="D45" s="18" t="s">
        <v>422</v>
      </c>
      <c r="E45" s="17">
        <v>2018</v>
      </c>
      <c r="F45" s="15">
        <v>5385590524.3521767</v>
      </c>
    </row>
    <row r="46" spans="1:6" x14ac:dyDescent="0.2">
      <c r="A46" s="15" t="s">
        <v>153</v>
      </c>
      <c r="B46" s="18" t="s">
        <v>177</v>
      </c>
      <c r="C46" s="15" t="s">
        <v>153</v>
      </c>
      <c r="D46" s="18" t="s">
        <v>422</v>
      </c>
      <c r="E46" s="17">
        <v>2019</v>
      </c>
      <c r="F46" s="15">
        <v>5271003491.9191513</v>
      </c>
    </row>
    <row r="47" spans="1:6" x14ac:dyDescent="0.2">
      <c r="A47" s="15" t="s">
        <v>153</v>
      </c>
      <c r="B47" s="18" t="s">
        <v>177</v>
      </c>
      <c r="C47" s="15" t="s">
        <v>153</v>
      </c>
      <c r="D47" s="18" t="s">
        <v>422</v>
      </c>
      <c r="E47" s="17">
        <v>2020</v>
      </c>
      <c r="F47" s="15">
        <v>5133499052.9995203</v>
      </c>
    </row>
    <row r="48" spans="1:6" x14ac:dyDescent="0.2">
      <c r="A48" s="15" t="s">
        <v>153</v>
      </c>
      <c r="B48" s="16" t="s">
        <v>177</v>
      </c>
      <c r="C48" s="15" t="s">
        <v>153</v>
      </c>
      <c r="D48" s="15" t="s">
        <v>422</v>
      </c>
      <c r="E48" s="17">
        <v>2021</v>
      </c>
      <c r="F48" s="15">
        <v>5018912020.5664949</v>
      </c>
    </row>
    <row r="49" spans="1:6" x14ac:dyDescent="0.2">
      <c r="A49" s="15" t="s">
        <v>153</v>
      </c>
      <c r="B49" s="18" t="s">
        <v>177</v>
      </c>
      <c r="C49" s="15" t="s">
        <v>153</v>
      </c>
      <c r="D49" s="18" t="s">
        <v>422</v>
      </c>
      <c r="E49" s="17">
        <v>2022</v>
      </c>
      <c r="F49" s="15">
        <v>4881407581.6468668</v>
      </c>
    </row>
    <row r="50" spans="1:6" x14ac:dyDescent="0.2">
      <c r="A50" s="15" t="s">
        <v>153</v>
      </c>
      <c r="B50" s="18" t="s">
        <v>177</v>
      </c>
      <c r="C50" s="15" t="s">
        <v>153</v>
      </c>
      <c r="D50" s="18" t="s">
        <v>422</v>
      </c>
      <c r="E50" s="17">
        <v>2023</v>
      </c>
      <c r="F50" s="15">
        <v>4743903142.7272367</v>
      </c>
    </row>
    <row r="51" spans="1:6" x14ac:dyDescent="0.2">
      <c r="A51" s="15" t="s">
        <v>153</v>
      </c>
      <c r="B51" s="18" t="s">
        <v>177</v>
      </c>
      <c r="C51" s="15" t="s">
        <v>153</v>
      </c>
      <c r="D51" s="18" t="s">
        <v>421</v>
      </c>
      <c r="E51" s="17">
        <v>2017</v>
      </c>
      <c r="F51" s="15">
        <v>1489631421.6293254</v>
      </c>
    </row>
    <row r="52" spans="1:6" x14ac:dyDescent="0.2">
      <c r="A52" s="15" t="s">
        <v>153</v>
      </c>
      <c r="B52" s="16" t="s">
        <v>177</v>
      </c>
      <c r="C52" s="15" t="s">
        <v>153</v>
      </c>
      <c r="D52" s="15" t="s">
        <v>421</v>
      </c>
      <c r="E52" s="17">
        <v>2018</v>
      </c>
      <c r="F52" s="15">
        <v>1856309925.4150054</v>
      </c>
    </row>
    <row r="53" spans="1:6" x14ac:dyDescent="0.2">
      <c r="A53" s="15" t="s">
        <v>153</v>
      </c>
      <c r="B53" s="18" t="s">
        <v>177</v>
      </c>
      <c r="C53" s="15" t="s">
        <v>153</v>
      </c>
      <c r="D53" s="18" t="s">
        <v>421</v>
      </c>
      <c r="E53" s="17">
        <v>2019</v>
      </c>
      <c r="F53" s="15">
        <v>2131318803.2542658</v>
      </c>
    </row>
    <row r="54" spans="1:6" x14ac:dyDescent="0.2">
      <c r="A54" s="15" t="s">
        <v>153</v>
      </c>
      <c r="B54" s="18" t="s">
        <v>177</v>
      </c>
      <c r="C54" s="15" t="s">
        <v>153</v>
      </c>
      <c r="D54" s="18" t="s">
        <v>421</v>
      </c>
      <c r="E54" s="17">
        <v>2020</v>
      </c>
      <c r="F54" s="15">
        <v>2429245087.5801306</v>
      </c>
    </row>
    <row r="55" spans="1:6" x14ac:dyDescent="0.2">
      <c r="A55" s="15" t="s">
        <v>153</v>
      </c>
      <c r="B55" s="18" t="s">
        <v>177</v>
      </c>
      <c r="C55" s="15" t="s">
        <v>153</v>
      </c>
      <c r="D55" s="18" t="s">
        <v>421</v>
      </c>
      <c r="E55" s="17">
        <v>2021</v>
      </c>
      <c r="F55" s="15">
        <v>2704253965.4193912</v>
      </c>
    </row>
    <row r="56" spans="1:6" x14ac:dyDescent="0.2">
      <c r="A56" s="15" t="s">
        <v>153</v>
      </c>
      <c r="B56" s="18" t="s">
        <v>177</v>
      </c>
      <c r="C56" s="15" t="s">
        <v>153</v>
      </c>
      <c r="D56" s="18" t="s">
        <v>421</v>
      </c>
      <c r="E56" s="17">
        <v>2022</v>
      </c>
      <c r="F56" s="15">
        <v>3002180249.7452559</v>
      </c>
    </row>
    <row r="57" spans="1:6" x14ac:dyDescent="0.2">
      <c r="A57" s="15" t="s">
        <v>153</v>
      </c>
      <c r="B57" s="16" t="s">
        <v>177</v>
      </c>
      <c r="C57" s="15" t="s">
        <v>153</v>
      </c>
      <c r="D57" s="15" t="s">
        <v>421</v>
      </c>
      <c r="E57" s="17">
        <v>2023</v>
      </c>
      <c r="F57" s="15">
        <v>3300106534.0711207</v>
      </c>
    </row>
    <row r="58" spans="1:6" x14ac:dyDescent="0.2">
      <c r="A58" s="15" t="s">
        <v>153</v>
      </c>
      <c r="B58" s="18" t="s">
        <v>178</v>
      </c>
      <c r="C58" s="15" t="s">
        <v>153</v>
      </c>
      <c r="D58" s="18" t="s">
        <v>422</v>
      </c>
      <c r="E58" s="17">
        <v>2017</v>
      </c>
      <c r="F58" s="15">
        <v>681189150.61454415</v>
      </c>
    </row>
    <row r="59" spans="1:6" x14ac:dyDescent="0.2">
      <c r="A59" s="15" t="s">
        <v>153</v>
      </c>
      <c r="B59" s="18" t="s">
        <v>178</v>
      </c>
      <c r="C59" s="15" t="s">
        <v>153</v>
      </c>
      <c r="D59" s="18" t="s">
        <v>422</v>
      </c>
      <c r="E59" s="17">
        <v>2018</v>
      </c>
      <c r="F59" s="15">
        <v>656063321.28859794</v>
      </c>
    </row>
    <row r="60" spans="1:6" x14ac:dyDescent="0.2">
      <c r="A60" s="15" t="s">
        <v>153</v>
      </c>
      <c r="B60" s="16" t="s">
        <v>178</v>
      </c>
      <c r="C60" s="15" t="s">
        <v>153</v>
      </c>
      <c r="D60" s="15" t="s">
        <v>422</v>
      </c>
      <c r="E60" s="17">
        <v>2019</v>
      </c>
      <c r="F60" s="15">
        <v>642104527.21862781</v>
      </c>
    </row>
    <row r="61" spans="1:6" x14ac:dyDescent="0.2">
      <c r="A61" s="15" t="s">
        <v>153</v>
      </c>
      <c r="B61" s="18" t="s">
        <v>178</v>
      </c>
      <c r="C61" s="15" t="s">
        <v>153</v>
      </c>
      <c r="D61" s="18" t="s">
        <v>422</v>
      </c>
      <c r="E61" s="17">
        <v>2020</v>
      </c>
      <c r="F61" s="15">
        <v>625353974.33466363</v>
      </c>
    </row>
    <row r="62" spans="1:6" x14ac:dyDescent="0.2">
      <c r="A62" s="15" t="s">
        <v>153</v>
      </c>
      <c r="B62" s="18" t="s">
        <v>178</v>
      </c>
      <c r="C62" s="15" t="s">
        <v>153</v>
      </c>
      <c r="D62" s="18" t="s">
        <v>422</v>
      </c>
      <c r="E62" s="17">
        <v>2021</v>
      </c>
      <c r="F62" s="15">
        <v>611395180.26469338</v>
      </c>
    </row>
    <row r="63" spans="1:6" x14ac:dyDescent="0.2">
      <c r="A63" s="15" t="s">
        <v>153</v>
      </c>
      <c r="B63" s="18" t="s">
        <v>178</v>
      </c>
      <c r="C63" s="15" t="s">
        <v>153</v>
      </c>
      <c r="D63" s="18" t="s">
        <v>422</v>
      </c>
      <c r="E63" s="17">
        <v>2022</v>
      </c>
      <c r="F63" s="15">
        <v>594644627.3807292</v>
      </c>
    </row>
    <row r="64" spans="1:6" x14ac:dyDescent="0.2">
      <c r="A64" s="15" t="s">
        <v>153</v>
      </c>
      <c r="B64" s="18" t="s">
        <v>178</v>
      </c>
      <c r="C64" s="15" t="s">
        <v>153</v>
      </c>
      <c r="D64" s="18" t="s">
        <v>422</v>
      </c>
      <c r="E64" s="17">
        <v>2023</v>
      </c>
      <c r="F64" s="15">
        <v>577894074.49676502</v>
      </c>
    </row>
    <row r="65" spans="1:6" x14ac:dyDescent="0.2">
      <c r="A65" s="15" t="s">
        <v>153</v>
      </c>
      <c r="B65" s="16" t="s">
        <v>178</v>
      </c>
      <c r="C65" s="15" t="s">
        <v>153</v>
      </c>
      <c r="D65" s="15" t="s">
        <v>421</v>
      </c>
      <c r="E65" s="17">
        <v>2017</v>
      </c>
      <c r="F65" s="15">
        <v>181464322.90961218</v>
      </c>
    </row>
    <row r="66" spans="1:6" x14ac:dyDescent="0.2">
      <c r="A66" s="15" t="s">
        <v>153</v>
      </c>
      <c r="B66" s="18" t="s">
        <v>178</v>
      </c>
      <c r="C66" s="15" t="s">
        <v>153</v>
      </c>
      <c r="D66" s="18" t="s">
        <v>421</v>
      </c>
      <c r="E66" s="17">
        <v>2018</v>
      </c>
      <c r="F66" s="15">
        <v>226132463.93351674</v>
      </c>
    </row>
    <row r="67" spans="1:6" x14ac:dyDescent="0.2">
      <c r="A67" s="15" t="s">
        <v>153</v>
      </c>
      <c r="B67" s="18" t="s">
        <v>178</v>
      </c>
      <c r="C67" s="15" t="s">
        <v>153</v>
      </c>
      <c r="D67" s="18" t="s">
        <v>421</v>
      </c>
      <c r="E67" s="17">
        <v>2019</v>
      </c>
      <c r="F67" s="15">
        <v>259633569.70144513</v>
      </c>
    </row>
    <row r="68" spans="1:6" x14ac:dyDescent="0.2">
      <c r="A68" s="15" t="s">
        <v>153</v>
      </c>
      <c r="B68" s="18" t="s">
        <v>178</v>
      </c>
      <c r="C68" s="15" t="s">
        <v>153</v>
      </c>
      <c r="D68" s="18" t="s">
        <v>421</v>
      </c>
      <c r="E68" s="17">
        <v>2020</v>
      </c>
      <c r="F68" s="15">
        <v>295926434.28336757</v>
      </c>
    </row>
    <row r="69" spans="1:6" x14ac:dyDescent="0.2">
      <c r="A69" s="15" t="s">
        <v>153</v>
      </c>
      <c r="B69" s="18" t="s">
        <v>178</v>
      </c>
      <c r="C69" s="15" t="s">
        <v>153</v>
      </c>
      <c r="D69" s="18" t="s">
        <v>421</v>
      </c>
      <c r="E69" s="17">
        <v>2021</v>
      </c>
      <c r="F69" s="15">
        <v>329427540.05129594</v>
      </c>
    </row>
    <row r="70" spans="1:6" x14ac:dyDescent="0.2">
      <c r="A70" s="15" t="s">
        <v>153</v>
      </c>
      <c r="B70" s="18" t="s">
        <v>178</v>
      </c>
      <c r="C70" s="15" t="s">
        <v>153</v>
      </c>
      <c r="D70" s="18" t="s">
        <v>421</v>
      </c>
      <c r="E70" s="17">
        <v>2022</v>
      </c>
      <c r="F70" s="15">
        <v>365720404.63321841</v>
      </c>
    </row>
    <row r="71" spans="1:6" x14ac:dyDescent="0.2">
      <c r="A71" s="15" t="s">
        <v>153</v>
      </c>
      <c r="B71" s="18" t="s">
        <v>178</v>
      </c>
      <c r="C71" s="15" t="s">
        <v>153</v>
      </c>
      <c r="D71" s="18" t="s">
        <v>421</v>
      </c>
      <c r="E71" s="17">
        <v>2023</v>
      </c>
      <c r="F71" s="15">
        <v>402013269.21514094</v>
      </c>
    </row>
    <row r="72" spans="1:6" x14ac:dyDescent="0.2">
      <c r="A72" s="15" t="s">
        <v>153</v>
      </c>
      <c r="B72" s="18" t="s">
        <v>181</v>
      </c>
      <c r="C72" s="15" t="s">
        <v>153</v>
      </c>
      <c r="D72" s="18" t="s">
        <v>422</v>
      </c>
      <c r="E72" s="17">
        <v>2017</v>
      </c>
      <c r="F72" s="15">
        <v>16313231954.331352</v>
      </c>
    </row>
    <row r="73" spans="1:6" x14ac:dyDescent="0.2">
      <c r="A73" s="15" t="s">
        <v>153</v>
      </c>
      <c r="B73" s="18" t="s">
        <v>181</v>
      </c>
      <c r="C73" s="15" t="s">
        <v>153</v>
      </c>
      <c r="D73" s="18" t="s">
        <v>422</v>
      </c>
      <c r="E73" s="17">
        <v>2018</v>
      </c>
      <c r="F73" s="15">
        <v>15711514382.245359</v>
      </c>
    </row>
    <row r="74" spans="1:6" x14ac:dyDescent="0.2">
      <c r="A74" s="15" t="s">
        <v>153</v>
      </c>
      <c r="B74" s="18" t="s">
        <v>181</v>
      </c>
      <c r="C74" s="15" t="s">
        <v>153</v>
      </c>
      <c r="D74" s="18" t="s">
        <v>422</v>
      </c>
      <c r="E74" s="17">
        <v>2019</v>
      </c>
      <c r="F74" s="15">
        <v>15377226842.197586</v>
      </c>
    </row>
    <row r="75" spans="1:6" x14ac:dyDescent="0.2">
      <c r="A75" s="15" t="s">
        <v>153</v>
      </c>
      <c r="B75" s="18" t="s">
        <v>181</v>
      </c>
      <c r="C75" s="15" t="s">
        <v>153</v>
      </c>
      <c r="D75" s="18" t="s">
        <v>422</v>
      </c>
      <c r="E75" s="17">
        <v>2020</v>
      </c>
      <c r="F75" s="15">
        <v>14976081794.140257</v>
      </c>
    </row>
    <row r="76" spans="1:6" x14ac:dyDescent="0.2">
      <c r="A76" s="15" t="s">
        <v>153</v>
      </c>
      <c r="B76" s="18" t="s">
        <v>181</v>
      </c>
      <c r="C76" s="15" t="s">
        <v>153</v>
      </c>
      <c r="D76" s="18" t="s">
        <v>422</v>
      </c>
      <c r="E76" s="17">
        <v>2021</v>
      </c>
      <c r="F76" s="15">
        <v>14641794254.09248</v>
      </c>
    </row>
    <row r="77" spans="1:6" x14ac:dyDescent="0.2">
      <c r="A77" s="15" t="s">
        <v>153</v>
      </c>
      <c r="B77" s="18" t="s">
        <v>181</v>
      </c>
      <c r="C77" s="15" t="s">
        <v>153</v>
      </c>
      <c r="D77" s="18" t="s">
        <v>422</v>
      </c>
      <c r="E77" s="17">
        <v>2022</v>
      </c>
      <c r="F77" s="15">
        <v>14240649206.035152</v>
      </c>
    </row>
    <row r="78" spans="1:6" x14ac:dyDescent="0.2">
      <c r="A78" s="15" t="s">
        <v>153</v>
      </c>
      <c r="B78" s="18" t="s">
        <v>181</v>
      </c>
      <c r="C78" s="15" t="s">
        <v>153</v>
      </c>
      <c r="D78" s="18" t="s">
        <v>422</v>
      </c>
      <c r="E78" s="17">
        <v>2023</v>
      </c>
      <c r="F78" s="15">
        <v>13839504157.977825</v>
      </c>
    </row>
    <row r="79" spans="1:6" x14ac:dyDescent="0.2">
      <c r="A79" s="15" t="s">
        <v>153</v>
      </c>
      <c r="B79" s="18" t="s">
        <v>181</v>
      </c>
      <c r="C79" s="15" t="s">
        <v>153</v>
      </c>
      <c r="D79" s="18" t="s">
        <v>421</v>
      </c>
      <c r="E79" s="17">
        <v>2017</v>
      </c>
      <c r="F79" s="15">
        <v>4345738020.6210566</v>
      </c>
    </row>
    <row r="80" spans="1:6" x14ac:dyDescent="0.2">
      <c r="A80" s="15" t="s">
        <v>153</v>
      </c>
      <c r="B80" s="18" t="s">
        <v>181</v>
      </c>
      <c r="C80" s="15" t="s">
        <v>153</v>
      </c>
      <c r="D80" s="18" t="s">
        <v>421</v>
      </c>
      <c r="E80" s="17">
        <v>2018</v>
      </c>
      <c r="F80" s="15">
        <v>5415458148.7739325</v>
      </c>
    </row>
    <row r="81" spans="1:6" x14ac:dyDescent="0.2">
      <c r="A81" s="15" t="s">
        <v>153</v>
      </c>
      <c r="B81" s="18" t="s">
        <v>181</v>
      </c>
      <c r="C81" s="15" t="s">
        <v>153</v>
      </c>
      <c r="D81" s="18" t="s">
        <v>421</v>
      </c>
      <c r="E81" s="17">
        <v>2019</v>
      </c>
      <c r="F81" s="15">
        <v>6217748244.8885889</v>
      </c>
    </row>
    <row r="82" spans="1:6" x14ac:dyDescent="0.2">
      <c r="A82" s="15" t="s">
        <v>153</v>
      </c>
      <c r="B82" s="18" t="s">
        <v>181</v>
      </c>
      <c r="C82" s="15" t="s">
        <v>153</v>
      </c>
      <c r="D82" s="18" t="s">
        <v>421</v>
      </c>
      <c r="E82" s="17">
        <v>2020</v>
      </c>
      <c r="F82" s="15">
        <v>7086895849.0127993</v>
      </c>
    </row>
    <row r="83" spans="1:6" x14ac:dyDescent="0.2">
      <c r="A83" s="15" t="s">
        <v>153</v>
      </c>
      <c r="B83" s="18" t="s">
        <v>181</v>
      </c>
      <c r="C83" s="15" t="s">
        <v>153</v>
      </c>
      <c r="D83" s="18" t="s">
        <v>421</v>
      </c>
      <c r="E83" s="17">
        <v>2021</v>
      </c>
      <c r="F83" s="15">
        <v>7889185945.1274567</v>
      </c>
    </row>
    <row r="84" spans="1:6" x14ac:dyDescent="0.2">
      <c r="A84" s="15" t="s">
        <v>153</v>
      </c>
      <c r="B84" s="18" t="s">
        <v>181</v>
      </c>
      <c r="C84" s="15" t="s">
        <v>153</v>
      </c>
      <c r="D84" s="18" t="s">
        <v>421</v>
      </c>
      <c r="E84" s="17">
        <v>2022</v>
      </c>
      <c r="F84" s="15">
        <v>8758333549.251667</v>
      </c>
    </row>
    <row r="85" spans="1:6" x14ac:dyDescent="0.2">
      <c r="A85" s="15" t="s">
        <v>153</v>
      </c>
      <c r="B85" s="18" t="s">
        <v>181</v>
      </c>
      <c r="C85" s="15" t="s">
        <v>153</v>
      </c>
      <c r="D85" s="18" t="s">
        <v>421</v>
      </c>
      <c r="E85" s="17">
        <v>2023</v>
      </c>
      <c r="F85" s="15">
        <v>9627481153.3758774</v>
      </c>
    </row>
    <row r="86" spans="1:6" x14ac:dyDescent="0.2">
      <c r="A86" s="15" t="s">
        <v>153</v>
      </c>
      <c r="B86" s="18" t="s">
        <v>182</v>
      </c>
      <c r="C86" s="15" t="s">
        <v>153</v>
      </c>
      <c r="D86" s="18" t="s">
        <v>422</v>
      </c>
      <c r="E86" s="17">
        <v>2017</v>
      </c>
      <c r="F86" s="15">
        <v>1251972523.0317831</v>
      </c>
    </row>
    <row r="87" spans="1:6" x14ac:dyDescent="0.2">
      <c r="A87" s="15" t="s">
        <v>153</v>
      </c>
      <c r="B87" s="16" t="s">
        <v>182</v>
      </c>
      <c r="C87" s="15" t="s">
        <v>153</v>
      </c>
      <c r="D87" s="15" t="s">
        <v>422</v>
      </c>
      <c r="E87" s="17">
        <v>2018</v>
      </c>
      <c r="F87" s="15">
        <v>1205793208.6576598</v>
      </c>
    </row>
    <row r="88" spans="1:6" x14ac:dyDescent="0.2">
      <c r="A88" s="15" t="s">
        <v>153</v>
      </c>
      <c r="B88" s="18" t="s">
        <v>182</v>
      </c>
      <c r="C88" s="15" t="s">
        <v>153</v>
      </c>
      <c r="D88" s="18" t="s">
        <v>422</v>
      </c>
      <c r="E88" s="17">
        <v>2019</v>
      </c>
      <c r="F88" s="15">
        <v>1180138034.0053692</v>
      </c>
    </row>
    <row r="89" spans="1:6" x14ac:dyDescent="0.2">
      <c r="A89" s="15" t="s">
        <v>153</v>
      </c>
      <c r="B89" s="18" t="s">
        <v>182</v>
      </c>
      <c r="C89" s="15" t="s">
        <v>153</v>
      </c>
      <c r="D89" s="18" t="s">
        <v>422</v>
      </c>
      <c r="E89" s="17">
        <v>2020</v>
      </c>
      <c r="F89" s="15">
        <v>1149351824.4226208</v>
      </c>
    </row>
    <row r="90" spans="1:6" x14ac:dyDescent="0.2">
      <c r="A90" s="15" t="s">
        <v>153</v>
      </c>
      <c r="B90" s="18" t="s">
        <v>182</v>
      </c>
      <c r="C90" s="15" t="s">
        <v>153</v>
      </c>
      <c r="D90" s="18" t="s">
        <v>422</v>
      </c>
      <c r="E90" s="17">
        <v>2021</v>
      </c>
      <c r="F90" s="15">
        <v>1123696649.77033</v>
      </c>
    </row>
    <row r="91" spans="1:6" x14ac:dyDescent="0.2">
      <c r="A91" s="15" t="s">
        <v>153</v>
      </c>
      <c r="B91" s="18" t="s">
        <v>182</v>
      </c>
      <c r="C91" s="15" t="s">
        <v>153</v>
      </c>
      <c r="D91" s="18" t="s">
        <v>422</v>
      </c>
      <c r="E91" s="17">
        <v>2022</v>
      </c>
      <c r="F91" s="15">
        <v>1092910440.1875811</v>
      </c>
    </row>
    <row r="92" spans="1:6" x14ac:dyDescent="0.2">
      <c r="A92" s="15" t="s">
        <v>153</v>
      </c>
      <c r="B92" s="16" t="s">
        <v>182</v>
      </c>
      <c r="C92" s="15" t="s">
        <v>153</v>
      </c>
      <c r="D92" s="15" t="s">
        <v>422</v>
      </c>
      <c r="E92" s="17">
        <v>2023</v>
      </c>
      <c r="F92" s="15">
        <v>1062124230.6048323</v>
      </c>
    </row>
    <row r="93" spans="1:6" x14ac:dyDescent="0.2">
      <c r="A93" s="15" t="s">
        <v>153</v>
      </c>
      <c r="B93" s="16" t="s">
        <v>182</v>
      </c>
      <c r="C93" s="15" t="s">
        <v>153</v>
      </c>
      <c r="D93" s="15" t="s">
        <v>421</v>
      </c>
      <c r="E93" s="17">
        <v>2017</v>
      </c>
      <c r="F93" s="15">
        <v>333517270.47977829</v>
      </c>
    </row>
    <row r="94" spans="1:6" x14ac:dyDescent="0.2">
      <c r="A94" s="15" t="s">
        <v>153</v>
      </c>
      <c r="B94" s="18" t="s">
        <v>182</v>
      </c>
      <c r="C94" s="15" t="s">
        <v>153</v>
      </c>
      <c r="D94" s="18" t="s">
        <v>421</v>
      </c>
      <c r="E94" s="17">
        <v>2018</v>
      </c>
      <c r="F94" s="15">
        <v>415613829.36710829</v>
      </c>
    </row>
    <row r="95" spans="1:6" x14ac:dyDescent="0.2">
      <c r="A95" s="15" t="s">
        <v>153</v>
      </c>
      <c r="B95" s="18" t="s">
        <v>182</v>
      </c>
      <c r="C95" s="15" t="s">
        <v>153</v>
      </c>
      <c r="D95" s="18" t="s">
        <v>421</v>
      </c>
      <c r="E95" s="17">
        <v>2019</v>
      </c>
      <c r="F95" s="15">
        <v>477186248.53260583</v>
      </c>
    </row>
    <row r="96" spans="1:6" x14ac:dyDescent="0.2">
      <c r="A96" s="15" t="s">
        <v>153</v>
      </c>
      <c r="B96" s="18" t="s">
        <v>182</v>
      </c>
      <c r="C96" s="15" t="s">
        <v>153</v>
      </c>
      <c r="D96" s="18" t="s">
        <v>421</v>
      </c>
      <c r="E96" s="17">
        <v>2020</v>
      </c>
      <c r="F96" s="15">
        <v>543889702.6285615</v>
      </c>
    </row>
    <row r="97" spans="1:6" x14ac:dyDescent="0.2">
      <c r="A97" s="15" t="s">
        <v>153</v>
      </c>
      <c r="B97" s="16" t="s">
        <v>182</v>
      </c>
      <c r="C97" s="15" t="s">
        <v>153</v>
      </c>
      <c r="D97" s="15" t="s">
        <v>421</v>
      </c>
      <c r="E97" s="17">
        <v>2021</v>
      </c>
      <c r="F97" s="15">
        <v>605462121.79405904</v>
      </c>
    </row>
    <row r="98" spans="1:6" x14ac:dyDescent="0.2">
      <c r="A98" s="15" t="s">
        <v>153</v>
      </c>
      <c r="B98" s="18" t="s">
        <v>182</v>
      </c>
      <c r="C98" s="15" t="s">
        <v>153</v>
      </c>
      <c r="D98" s="18" t="s">
        <v>421</v>
      </c>
      <c r="E98" s="17">
        <v>2022</v>
      </c>
      <c r="F98" s="15">
        <v>672165575.89001465</v>
      </c>
    </row>
    <row r="99" spans="1:6" x14ac:dyDescent="0.2">
      <c r="A99" s="15" t="s">
        <v>153</v>
      </c>
      <c r="B99" s="16" t="s">
        <v>182</v>
      </c>
      <c r="C99" s="15" t="s">
        <v>153</v>
      </c>
      <c r="D99" s="15" t="s">
        <v>421</v>
      </c>
      <c r="E99" s="17">
        <v>2023</v>
      </c>
      <c r="F99" s="15">
        <v>738869029.98597026</v>
      </c>
    </row>
    <row r="100" spans="1:6" x14ac:dyDescent="0.2">
      <c r="A100" s="15" t="s">
        <v>153</v>
      </c>
      <c r="B100" s="18" t="s">
        <v>183</v>
      </c>
      <c r="C100" s="15" t="s">
        <v>153</v>
      </c>
      <c r="D100" s="18" t="s">
        <v>422</v>
      </c>
      <c r="E100" s="17">
        <v>2017</v>
      </c>
      <c r="F100" s="15">
        <v>128160107.41398308</v>
      </c>
    </row>
    <row r="101" spans="1:6" x14ac:dyDescent="0.2">
      <c r="A101" s="15" t="s">
        <v>153</v>
      </c>
      <c r="B101" s="18" t="s">
        <v>183</v>
      </c>
      <c r="C101" s="15" t="s">
        <v>153</v>
      </c>
      <c r="D101" s="18" t="s">
        <v>422</v>
      </c>
      <c r="E101" s="17">
        <v>2018</v>
      </c>
      <c r="F101" s="15">
        <v>123432890.33723781</v>
      </c>
    </row>
    <row r="102" spans="1:6" x14ac:dyDescent="0.2">
      <c r="A102" s="15" t="s">
        <v>153</v>
      </c>
      <c r="B102" s="16" t="s">
        <v>183</v>
      </c>
      <c r="C102" s="15" t="s">
        <v>153</v>
      </c>
      <c r="D102" s="15" t="s">
        <v>422</v>
      </c>
      <c r="E102" s="17">
        <v>2019</v>
      </c>
      <c r="F102" s="15">
        <v>120806658.62793486</v>
      </c>
    </row>
    <row r="103" spans="1:6" x14ac:dyDescent="0.2">
      <c r="A103" s="15" t="s">
        <v>153</v>
      </c>
      <c r="B103" s="18" t="s">
        <v>183</v>
      </c>
      <c r="C103" s="15" t="s">
        <v>153</v>
      </c>
      <c r="D103" s="18" t="s">
        <v>422</v>
      </c>
      <c r="E103" s="17">
        <v>2020</v>
      </c>
      <c r="F103" s="15">
        <v>117655180.57677136</v>
      </c>
    </row>
    <row r="104" spans="1:6" x14ac:dyDescent="0.2">
      <c r="A104" s="15" t="s">
        <v>153</v>
      </c>
      <c r="B104" s="18" t="s">
        <v>183</v>
      </c>
      <c r="C104" s="15" t="s">
        <v>153</v>
      </c>
      <c r="D104" s="18" t="s">
        <v>422</v>
      </c>
      <c r="E104" s="17">
        <v>2021</v>
      </c>
      <c r="F104" s="15">
        <v>115028948.86746843</v>
      </c>
    </row>
    <row r="105" spans="1:6" x14ac:dyDescent="0.2">
      <c r="A105" s="15" t="s">
        <v>153</v>
      </c>
      <c r="B105" s="18" t="s">
        <v>183</v>
      </c>
      <c r="C105" s="15" t="s">
        <v>153</v>
      </c>
      <c r="D105" s="18" t="s">
        <v>422</v>
      </c>
      <c r="E105" s="17">
        <v>2022</v>
      </c>
      <c r="F105" s="15">
        <v>111877470.81630488</v>
      </c>
    </row>
    <row r="106" spans="1:6" x14ac:dyDescent="0.2">
      <c r="A106" s="15" t="s">
        <v>153</v>
      </c>
      <c r="B106" s="18" t="s">
        <v>183</v>
      </c>
      <c r="C106" s="15" t="s">
        <v>153</v>
      </c>
      <c r="D106" s="18" t="s">
        <v>422</v>
      </c>
      <c r="E106" s="17">
        <v>2023</v>
      </c>
      <c r="F106" s="15">
        <v>108725992.76514138</v>
      </c>
    </row>
    <row r="107" spans="1:6" x14ac:dyDescent="0.2">
      <c r="A107" s="15" t="s">
        <v>153</v>
      </c>
      <c r="B107" s="16" t="s">
        <v>183</v>
      </c>
      <c r="C107" s="15" t="s">
        <v>153</v>
      </c>
      <c r="D107" s="15" t="s">
        <v>421</v>
      </c>
      <c r="E107" s="17">
        <v>2017</v>
      </c>
      <c r="F107" s="15">
        <v>34141012.220938116</v>
      </c>
    </row>
    <row r="108" spans="1:6" x14ac:dyDescent="0.2">
      <c r="A108" s="15" t="s">
        <v>153</v>
      </c>
      <c r="B108" s="18" t="s">
        <v>183</v>
      </c>
      <c r="C108" s="15" t="s">
        <v>153</v>
      </c>
      <c r="D108" s="18" t="s">
        <v>421</v>
      </c>
      <c r="E108" s="17">
        <v>2018</v>
      </c>
      <c r="F108" s="15">
        <v>42544953.69070749</v>
      </c>
    </row>
    <row r="109" spans="1:6" x14ac:dyDescent="0.2">
      <c r="A109" s="15" t="s">
        <v>153</v>
      </c>
      <c r="B109" s="16" t="s">
        <v>183</v>
      </c>
      <c r="C109" s="15" t="s">
        <v>153</v>
      </c>
      <c r="D109" s="15" t="s">
        <v>421</v>
      </c>
      <c r="E109" s="17">
        <v>2019</v>
      </c>
      <c r="F109" s="15">
        <v>48847909.793034539</v>
      </c>
    </row>
    <row r="110" spans="1:6" x14ac:dyDescent="0.2">
      <c r="A110" s="15" t="s">
        <v>153</v>
      </c>
      <c r="B110" s="18" t="s">
        <v>183</v>
      </c>
      <c r="C110" s="15" t="s">
        <v>153</v>
      </c>
      <c r="D110" s="18" t="s">
        <v>421</v>
      </c>
      <c r="E110" s="17">
        <v>2020</v>
      </c>
      <c r="F110" s="15">
        <v>55676112.237222165</v>
      </c>
    </row>
    <row r="111" spans="1:6" x14ac:dyDescent="0.2">
      <c r="A111" s="15" t="s">
        <v>153</v>
      </c>
      <c r="B111" s="18" t="s">
        <v>183</v>
      </c>
      <c r="C111" s="15" t="s">
        <v>153</v>
      </c>
      <c r="D111" s="18" t="s">
        <v>421</v>
      </c>
      <c r="E111" s="17">
        <v>2021</v>
      </c>
      <c r="F111" s="15">
        <v>61979068.339549199</v>
      </c>
    </row>
    <row r="112" spans="1:6" x14ac:dyDescent="0.2">
      <c r="A112" s="15" t="s">
        <v>153</v>
      </c>
      <c r="B112" s="16" t="s">
        <v>183</v>
      </c>
      <c r="C112" s="15" t="s">
        <v>153</v>
      </c>
      <c r="D112" s="15" t="s">
        <v>421</v>
      </c>
      <c r="E112" s="17">
        <v>2022</v>
      </c>
      <c r="F112" s="15">
        <v>68807270.783736825</v>
      </c>
    </row>
    <row r="113" spans="1:6" x14ac:dyDescent="0.2">
      <c r="A113" s="15" t="s">
        <v>153</v>
      </c>
      <c r="B113" s="16" t="s">
        <v>183</v>
      </c>
      <c r="C113" s="15" t="s">
        <v>153</v>
      </c>
      <c r="D113" s="15" t="s">
        <v>421</v>
      </c>
      <c r="E113" s="17">
        <v>2023</v>
      </c>
      <c r="F113" s="15">
        <v>75635473.227924436</v>
      </c>
    </row>
    <row r="114" spans="1:6" x14ac:dyDescent="0.2">
      <c r="A114" s="15" t="s">
        <v>153</v>
      </c>
      <c r="B114" s="18" t="s">
        <v>184</v>
      </c>
      <c r="C114" s="15" t="s">
        <v>153</v>
      </c>
      <c r="D114" s="18" t="s">
        <v>422</v>
      </c>
      <c r="E114" s="17">
        <v>2017</v>
      </c>
      <c r="F114" s="15">
        <v>1878690047.3741021</v>
      </c>
    </row>
    <row r="115" spans="1:6" x14ac:dyDescent="0.2">
      <c r="A115" s="15" t="s">
        <v>153</v>
      </c>
      <c r="B115" s="18" t="s">
        <v>184</v>
      </c>
      <c r="C115" s="15" t="s">
        <v>153</v>
      </c>
      <c r="D115" s="18" t="s">
        <v>422</v>
      </c>
      <c r="E115" s="17">
        <v>2018</v>
      </c>
      <c r="F115" s="15">
        <v>1809394103.0037458</v>
      </c>
    </row>
    <row r="116" spans="1:6" x14ac:dyDescent="0.2">
      <c r="A116" s="15" t="s">
        <v>153</v>
      </c>
      <c r="B116" s="18" t="s">
        <v>184</v>
      </c>
      <c r="C116" s="15" t="s">
        <v>153</v>
      </c>
      <c r="D116" s="18" t="s">
        <v>422</v>
      </c>
      <c r="E116" s="17">
        <v>2019</v>
      </c>
      <c r="F116" s="15">
        <v>1770896356.1313257</v>
      </c>
    </row>
    <row r="117" spans="1:6" x14ac:dyDescent="0.2">
      <c r="A117" s="15" t="s">
        <v>153</v>
      </c>
      <c r="B117" s="18" t="s">
        <v>184</v>
      </c>
      <c r="C117" s="15" t="s">
        <v>153</v>
      </c>
      <c r="D117" s="18" t="s">
        <v>422</v>
      </c>
      <c r="E117" s="17">
        <v>2020</v>
      </c>
      <c r="F117" s="15">
        <v>1724699059.8844221</v>
      </c>
    </row>
    <row r="118" spans="1:6" x14ac:dyDescent="0.2">
      <c r="A118" s="15" t="s">
        <v>153</v>
      </c>
      <c r="B118" s="18" t="s">
        <v>184</v>
      </c>
      <c r="C118" s="15" t="s">
        <v>153</v>
      </c>
      <c r="D118" s="18" t="s">
        <v>422</v>
      </c>
      <c r="E118" s="17">
        <v>2021</v>
      </c>
      <c r="F118" s="15">
        <v>1686201313.0120013</v>
      </c>
    </row>
    <row r="119" spans="1:6" x14ac:dyDescent="0.2">
      <c r="A119" s="15" t="s">
        <v>153</v>
      </c>
      <c r="B119" s="16" t="s">
        <v>184</v>
      </c>
      <c r="C119" s="15" t="s">
        <v>153</v>
      </c>
      <c r="D119" s="15" t="s">
        <v>422</v>
      </c>
      <c r="E119" s="17">
        <v>2022</v>
      </c>
      <c r="F119" s="15">
        <v>1640004016.7650974</v>
      </c>
    </row>
    <row r="120" spans="1:6" x14ac:dyDescent="0.2">
      <c r="A120" s="15" t="s">
        <v>153</v>
      </c>
      <c r="B120" s="18" t="s">
        <v>184</v>
      </c>
      <c r="C120" s="15" t="s">
        <v>153</v>
      </c>
      <c r="D120" s="18" t="s">
        <v>422</v>
      </c>
      <c r="E120" s="17">
        <v>2023</v>
      </c>
      <c r="F120" s="15">
        <v>1593806720.5181932</v>
      </c>
    </row>
    <row r="121" spans="1:6" x14ac:dyDescent="0.2">
      <c r="A121" s="15" t="s">
        <v>153</v>
      </c>
      <c r="B121" s="18" t="s">
        <v>184</v>
      </c>
      <c r="C121" s="15" t="s">
        <v>153</v>
      </c>
      <c r="D121" s="18" t="s">
        <v>421</v>
      </c>
      <c r="E121" s="17">
        <v>2017</v>
      </c>
      <c r="F121" s="15">
        <v>500470709.34146166</v>
      </c>
    </row>
    <row r="122" spans="1:6" x14ac:dyDescent="0.2">
      <c r="A122" s="15" t="s">
        <v>153</v>
      </c>
      <c r="B122" s="18" t="s">
        <v>184</v>
      </c>
      <c r="C122" s="15" t="s">
        <v>153</v>
      </c>
      <c r="D122" s="18" t="s">
        <v>421</v>
      </c>
      <c r="E122" s="17">
        <v>2018</v>
      </c>
      <c r="F122" s="15">
        <v>623663499.33320606</v>
      </c>
    </row>
    <row r="123" spans="1:6" x14ac:dyDescent="0.2">
      <c r="A123" s="15" t="s">
        <v>153</v>
      </c>
      <c r="B123" s="18" t="s">
        <v>184</v>
      </c>
      <c r="C123" s="15" t="s">
        <v>153</v>
      </c>
      <c r="D123" s="18" t="s">
        <v>421</v>
      </c>
      <c r="E123" s="17">
        <v>2019</v>
      </c>
      <c r="F123" s="15">
        <v>716058091.82701433</v>
      </c>
    </row>
    <row r="124" spans="1:6" x14ac:dyDescent="0.2">
      <c r="A124" s="15" t="s">
        <v>153</v>
      </c>
      <c r="B124" s="18" t="s">
        <v>184</v>
      </c>
      <c r="C124" s="15" t="s">
        <v>153</v>
      </c>
      <c r="D124" s="18" t="s">
        <v>421</v>
      </c>
      <c r="E124" s="17">
        <v>2020</v>
      </c>
      <c r="F124" s="15">
        <v>816152233.69530666</v>
      </c>
    </row>
    <row r="125" spans="1:6" x14ac:dyDescent="0.2">
      <c r="A125" s="15" t="s">
        <v>153</v>
      </c>
      <c r="B125" s="18" t="s">
        <v>184</v>
      </c>
      <c r="C125" s="15" t="s">
        <v>153</v>
      </c>
      <c r="D125" s="18" t="s">
        <v>421</v>
      </c>
      <c r="E125" s="17">
        <v>2021</v>
      </c>
      <c r="F125" s="15">
        <v>908546826.18911493</v>
      </c>
    </row>
    <row r="126" spans="1:6" x14ac:dyDescent="0.2">
      <c r="A126" s="15" t="s">
        <v>153</v>
      </c>
      <c r="B126" s="18" t="s">
        <v>184</v>
      </c>
      <c r="C126" s="15" t="s">
        <v>153</v>
      </c>
      <c r="D126" s="18" t="s">
        <v>421</v>
      </c>
      <c r="E126" s="17">
        <v>2022</v>
      </c>
      <c r="F126" s="15">
        <v>1008640968.0574075</v>
      </c>
    </row>
    <row r="127" spans="1:6" x14ac:dyDescent="0.2">
      <c r="A127" s="15" t="s">
        <v>153</v>
      </c>
      <c r="B127" s="18" t="s">
        <v>184</v>
      </c>
      <c r="C127" s="15" t="s">
        <v>153</v>
      </c>
      <c r="D127" s="18" t="s">
        <v>421</v>
      </c>
      <c r="E127" s="17">
        <v>2023</v>
      </c>
      <c r="F127" s="15">
        <v>1108735109.9256997</v>
      </c>
    </row>
    <row r="128" spans="1:6" x14ac:dyDescent="0.2">
      <c r="A128" s="15" t="s">
        <v>153</v>
      </c>
      <c r="B128" s="18" t="s">
        <v>189</v>
      </c>
      <c r="C128" s="15" t="s">
        <v>153</v>
      </c>
      <c r="D128" s="18" t="s">
        <v>422</v>
      </c>
      <c r="E128" s="17">
        <v>2017</v>
      </c>
      <c r="F128" s="15">
        <v>21213194645.916203</v>
      </c>
    </row>
    <row r="129" spans="1:6" x14ac:dyDescent="0.2">
      <c r="A129" s="15" t="s">
        <v>153</v>
      </c>
      <c r="B129" s="16" t="s">
        <v>189</v>
      </c>
      <c r="C129" s="15" t="s">
        <v>153</v>
      </c>
      <c r="D129" s="15" t="s">
        <v>422</v>
      </c>
      <c r="E129" s="17">
        <v>2018</v>
      </c>
      <c r="F129" s="15">
        <v>20430740745.04224</v>
      </c>
    </row>
    <row r="130" spans="1:6" x14ac:dyDescent="0.2">
      <c r="A130" s="15" t="s">
        <v>153</v>
      </c>
      <c r="B130" s="18" t="s">
        <v>189</v>
      </c>
      <c r="C130" s="15" t="s">
        <v>153</v>
      </c>
      <c r="D130" s="18" t="s">
        <v>422</v>
      </c>
      <c r="E130" s="17">
        <v>2019</v>
      </c>
      <c r="F130" s="15">
        <v>19996044133.445595</v>
      </c>
    </row>
    <row r="131" spans="1:6" x14ac:dyDescent="0.2">
      <c r="A131" s="15" t="s">
        <v>153</v>
      </c>
      <c r="B131" s="18" t="s">
        <v>189</v>
      </c>
      <c r="C131" s="15" t="s">
        <v>153</v>
      </c>
      <c r="D131" s="18" t="s">
        <v>422</v>
      </c>
      <c r="E131" s="17">
        <v>2020</v>
      </c>
      <c r="F131" s="15">
        <v>19474408199.529629</v>
      </c>
    </row>
    <row r="132" spans="1:6" x14ac:dyDescent="0.2">
      <c r="A132" s="15" t="s">
        <v>153</v>
      </c>
      <c r="B132" s="18" t="s">
        <v>189</v>
      </c>
      <c r="C132" s="15" t="s">
        <v>153</v>
      </c>
      <c r="D132" s="18" t="s">
        <v>422</v>
      </c>
      <c r="E132" s="17">
        <v>2021</v>
      </c>
      <c r="F132" s="15">
        <v>19039711587.93298</v>
      </c>
    </row>
    <row r="133" spans="1:6" x14ac:dyDescent="0.2">
      <c r="A133" s="15" t="s">
        <v>153</v>
      </c>
      <c r="B133" s="18" t="s">
        <v>189</v>
      </c>
      <c r="C133" s="15" t="s">
        <v>153</v>
      </c>
      <c r="D133" s="18" t="s">
        <v>422</v>
      </c>
      <c r="E133" s="17">
        <v>2022</v>
      </c>
      <c r="F133" s="15">
        <v>18518075654.01701</v>
      </c>
    </row>
    <row r="134" spans="1:6" x14ac:dyDescent="0.2">
      <c r="A134" s="15" t="s">
        <v>153</v>
      </c>
      <c r="B134" s="18" t="s">
        <v>189</v>
      </c>
      <c r="C134" s="15" t="s">
        <v>153</v>
      </c>
      <c r="D134" s="18" t="s">
        <v>422</v>
      </c>
      <c r="E134" s="17">
        <v>2023</v>
      </c>
      <c r="F134" s="15">
        <v>17996439720.101036</v>
      </c>
    </row>
    <row r="135" spans="1:6" x14ac:dyDescent="0.2">
      <c r="A135" s="15" t="s">
        <v>153</v>
      </c>
      <c r="B135" s="18" t="s">
        <v>189</v>
      </c>
      <c r="C135" s="15" t="s">
        <v>153</v>
      </c>
      <c r="D135" s="18" t="s">
        <v>421</v>
      </c>
      <c r="E135" s="17">
        <v>2017</v>
      </c>
      <c r="F135" s="15">
        <v>5651055950.7563648</v>
      </c>
    </row>
    <row r="136" spans="1:6" x14ac:dyDescent="0.2">
      <c r="A136" s="15" t="s">
        <v>153</v>
      </c>
      <c r="B136" s="18" t="s">
        <v>189</v>
      </c>
      <c r="C136" s="15" t="s">
        <v>153</v>
      </c>
      <c r="D136" s="18" t="s">
        <v>421</v>
      </c>
      <c r="E136" s="17">
        <v>2018</v>
      </c>
      <c r="F136" s="15">
        <v>7042085107.8656244</v>
      </c>
    </row>
    <row r="137" spans="1:6" x14ac:dyDescent="0.2">
      <c r="A137" s="15" t="s">
        <v>153</v>
      </c>
      <c r="B137" s="18" t="s">
        <v>189</v>
      </c>
      <c r="C137" s="15" t="s">
        <v>153</v>
      </c>
      <c r="D137" s="18" t="s">
        <v>421</v>
      </c>
      <c r="E137" s="17">
        <v>2019</v>
      </c>
      <c r="F137" s="15">
        <v>8085356975.6975679</v>
      </c>
    </row>
    <row r="138" spans="1:6" x14ac:dyDescent="0.2">
      <c r="A138" s="15" t="s">
        <v>153</v>
      </c>
      <c r="B138" s="18" t="s">
        <v>189</v>
      </c>
      <c r="C138" s="15" t="s">
        <v>153</v>
      </c>
      <c r="D138" s="18" t="s">
        <v>421</v>
      </c>
      <c r="E138" s="17">
        <v>2020</v>
      </c>
      <c r="F138" s="15">
        <v>9215568165.8488407</v>
      </c>
    </row>
    <row r="139" spans="1:6" x14ac:dyDescent="0.2">
      <c r="A139" s="15" t="s">
        <v>153</v>
      </c>
      <c r="B139" s="18" t="s">
        <v>189</v>
      </c>
      <c r="C139" s="15" t="s">
        <v>153</v>
      </c>
      <c r="D139" s="18" t="s">
        <v>421</v>
      </c>
      <c r="E139" s="17">
        <v>2021</v>
      </c>
      <c r="F139" s="15">
        <v>10258840033.680786</v>
      </c>
    </row>
    <row r="140" spans="1:6" x14ac:dyDescent="0.2">
      <c r="A140" s="15" t="s">
        <v>153</v>
      </c>
      <c r="B140" s="18" t="s">
        <v>189</v>
      </c>
      <c r="C140" s="15" t="s">
        <v>153</v>
      </c>
      <c r="D140" s="18" t="s">
        <v>421</v>
      </c>
      <c r="E140" s="17">
        <v>2022</v>
      </c>
      <c r="F140" s="15">
        <v>11389051223.832056</v>
      </c>
    </row>
    <row r="141" spans="1:6" x14ac:dyDescent="0.2">
      <c r="A141" s="15" t="s">
        <v>153</v>
      </c>
      <c r="B141" s="16" t="s">
        <v>189</v>
      </c>
      <c r="C141" s="15" t="s">
        <v>153</v>
      </c>
      <c r="D141" s="15" t="s">
        <v>421</v>
      </c>
      <c r="E141" s="17">
        <v>2023</v>
      </c>
      <c r="F141" s="15">
        <v>12519262413.98333</v>
      </c>
    </row>
    <row r="142" spans="1:6" x14ac:dyDescent="0.2">
      <c r="A142" s="15" t="s">
        <v>153</v>
      </c>
      <c r="B142" s="18" t="s">
        <v>190</v>
      </c>
      <c r="C142" s="15" t="s">
        <v>153</v>
      </c>
      <c r="D142" s="18" t="s">
        <v>422</v>
      </c>
      <c r="E142" s="17">
        <v>2017</v>
      </c>
      <c r="F142" s="15">
        <v>31549197122.22683</v>
      </c>
    </row>
    <row r="143" spans="1:6" x14ac:dyDescent="0.2">
      <c r="A143" s="15" t="s">
        <v>153</v>
      </c>
      <c r="B143" s="16" t="s">
        <v>190</v>
      </c>
      <c r="C143" s="15" t="s">
        <v>153</v>
      </c>
      <c r="D143" s="15" t="s">
        <v>422</v>
      </c>
      <c r="E143" s="17">
        <v>2018</v>
      </c>
      <c r="F143" s="15">
        <v>30385497228.374195</v>
      </c>
    </row>
    <row r="144" spans="1:6" x14ac:dyDescent="0.2">
      <c r="A144" s="15" t="s">
        <v>153</v>
      </c>
      <c r="B144" s="18" t="s">
        <v>190</v>
      </c>
      <c r="C144" s="15" t="s">
        <v>153</v>
      </c>
      <c r="D144" s="18" t="s">
        <v>422</v>
      </c>
      <c r="E144" s="17">
        <v>2019</v>
      </c>
      <c r="F144" s="15">
        <v>29738997287.344955</v>
      </c>
    </row>
    <row r="145" spans="1:6" x14ac:dyDescent="0.2">
      <c r="A145" s="15" t="s">
        <v>153</v>
      </c>
      <c r="B145" s="16" t="s">
        <v>190</v>
      </c>
      <c r="C145" s="15" t="s">
        <v>153</v>
      </c>
      <c r="D145" s="15" t="s">
        <v>422</v>
      </c>
      <c r="E145" s="17">
        <v>2020</v>
      </c>
      <c r="F145" s="15">
        <v>28963197358.109871</v>
      </c>
    </row>
    <row r="146" spans="1:6" x14ac:dyDescent="0.2">
      <c r="A146" s="15" t="s">
        <v>153</v>
      </c>
      <c r="B146" s="18" t="s">
        <v>190</v>
      </c>
      <c r="C146" s="15" t="s">
        <v>153</v>
      </c>
      <c r="D146" s="18" t="s">
        <v>422</v>
      </c>
      <c r="E146" s="17">
        <v>2021</v>
      </c>
      <c r="F146" s="15">
        <v>28316697417.080631</v>
      </c>
    </row>
    <row r="147" spans="1:6" x14ac:dyDescent="0.2">
      <c r="A147" s="15" t="s">
        <v>153</v>
      </c>
      <c r="B147" s="16" t="s">
        <v>190</v>
      </c>
      <c r="C147" s="15" t="s">
        <v>153</v>
      </c>
      <c r="D147" s="15" t="s">
        <v>422</v>
      </c>
      <c r="E147" s="17">
        <v>2022</v>
      </c>
      <c r="F147" s="15">
        <v>27540897487.845551</v>
      </c>
    </row>
    <row r="148" spans="1:6" x14ac:dyDescent="0.2">
      <c r="A148" s="15" t="s">
        <v>153</v>
      </c>
      <c r="B148" s="18" t="s">
        <v>190</v>
      </c>
      <c r="C148" s="15" t="s">
        <v>153</v>
      </c>
      <c r="D148" s="18" t="s">
        <v>422</v>
      </c>
      <c r="E148" s="17">
        <v>2023</v>
      </c>
      <c r="F148" s="15">
        <v>26765097558.610458</v>
      </c>
    </row>
    <row r="149" spans="1:6" x14ac:dyDescent="0.2">
      <c r="A149" s="15" t="s">
        <v>153</v>
      </c>
      <c r="B149" s="18" t="s">
        <v>190</v>
      </c>
      <c r="C149" s="15" t="s">
        <v>153</v>
      </c>
      <c r="D149" s="18" t="s">
        <v>421</v>
      </c>
      <c r="E149" s="17">
        <v>2017</v>
      </c>
      <c r="F149" s="15">
        <v>8404499233.3800983</v>
      </c>
    </row>
    <row r="150" spans="1:6" x14ac:dyDescent="0.2">
      <c r="A150" s="15" t="s">
        <v>153</v>
      </c>
      <c r="B150" s="18" t="s">
        <v>190</v>
      </c>
      <c r="C150" s="15" t="s">
        <v>153</v>
      </c>
      <c r="D150" s="18" t="s">
        <v>421</v>
      </c>
      <c r="E150" s="17">
        <v>2018</v>
      </c>
      <c r="F150" s="15">
        <v>10473299044.673658</v>
      </c>
    </row>
    <row r="151" spans="1:6" x14ac:dyDescent="0.2">
      <c r="A151" s="15" t="s">
        <v>153</v>
      </c>
      <c r="B151" s="18" t="s">
        <v>190</v>
      </c>
      <c r="C151" s="15" t="s">
        <v>153</v>
      </c>
      <c r="D151" s="18" t="s">
        <v>421</v>
      </c>
      <c r="E151" s="17">
        <v>2019</v>
      </c>
      <c r="F151" s="15">
        <v>12024898903.143829</v>
      </c>
    </row>
    <row r="152" spans="1:6" x14ac:dyDescent="0.2">
      <c r="A152" s="15" t="s">
        <v>153</v>
      </c>
      <c r="B152" s="16" t="s">
        <v>190</v>
      </c>
      <c r="C152" s="15" t="s">
        <v>153</v>
      </c>
      <c r="D152" s="15" t="s">
        <v>421</v>
      </c>
      <c r="E152" s="17">
        <v>2020</v>
      </c>
      <c r="F152" s="15">
        <v>13705798749.819851</v>
      </c>
    </row>
    <row r="153" spans="1:6" x14ac:dyDescent="0.2">
      <c r="A153" s="15" t="s">
        <v>153</v>
      </c>
      <c r="B153" s="18" t="s">
        <v>190</v>
      </c>
      <c r="C153" s="15" t="s">
        <v>153</v>
      </c>
      <c r="D153" s="18" t="s">
        <v>421</v>
      </c>
      <c r="E153" s="17">
        <v>2021</v>
      </c>
      <c r="F153" s="15">
        <v>15257398608.290022</v>
      </c>
    </row>
    <row r="154" spans="1:6" x14ac:dyDescent="0.2">
      <c r="A154" s="15" t="s">
        <v>153</v>
      </c>
      <c r="B154" s="16" t="s">
        <v>190</v>
      </c>
      <c r="C154" s="15" t="s">
        <v>153</v>
      </c>
      <c r="D154" s="15" t="s">
        <v>421</v>
      </c>
      <c r="E154" s="17">
        <v>2022</v>
      </c>
      <c r="F154" s="15">
        <v>16938298454.96604</v>
      </c>
    </row>
    <row r="155" spans="1:6" x14ac:dyDescent="0.2">
      <c r="A155" s="15" t="s">
        <v>153</v>
      </c>
      <c r="B155" s="16" t="s">
        <v>190</v>
      </c>
      <c r="C155" s="15" t="s">
        <v>153</v>
      </c>
      <c r="D155" s="15" t="s">
        <v>421</v>
      </c>
      <c r="E155" s="17">
        <v>2023</v>
      </c>
      <c r="F155" s="15">
        <v>18619198301.642059</v>
      </c>
    </row>
    <row r="156" spans="1:6" x14ac:dyDescent="0.2">
      <c r="A156" s="15" t="s">
        <v>153</v>
      </c>
      <c r="B156" s="18" t="s">
        <v>202</v>
      </c>
      <c r="C156" s="15" t="s">
        <v>153</v>
      </c>
      <c r="D156" s="18" t="s">
        <v>422</v>
      </c>
      <c r="E156" s="17">
        <v>2017</v>
      </c>
      <c r="F156" s="15">
        <v>13527107049.74859</v>
      </c>
    </row>
    <row r="157" spans="1:6" x14ac:dyDescent="0.2">
      <c r="A157" s="15" t="s">
        <v>153</v>
      </c>
      <c r="B157" s="16" t="s">
        <v>202</v>
      </c>
      <c r="C157" s="15" t="s">
        <v>153</v>
      </c>
      <c r="D157" s="15" t="s">
        <v>422</v>
      </c>
      <c r="E157" s="17">
        <v>2018</v>
      </c>
      <c r="F157" s="15">
        <v>13028156379.880814</v>
      </c>
    </row>
    <row r="158" spans="1:6" x14ac:dyDescent="0.2">
      <c r="A158" s="15" t="s">
        <v>153</v>
      </c>
      <c r="B158" s="18" t="s">
        <v>202</v>
      </c>
      <c r="C158" s="15" t="s">
        <v>153</v>
      </c>
      <c r="D158" s="18" t="s">
        <v>422</v>
      </c>
      <c r="E158" s="17">
        <v>2019</v>
      </c>
      <c r="F158" s="15">
        <v>12750961563.287605</v>
      </c>
    </row>
    <row r="159" spans="1:6" x14ac:dyDescent="0.2">
      <c r="A159" s="15" t="s">
        <v>153</v>
      </c>
      <c r="B159" s="16" t="s">
        <v>202</v>
      </c>
      <c r="C159" s="15" t="s">
        <v>153</v>
      </c>
      <c r="D159" s="15" t="s">
        <v>422</v>
      </c>
      <c r="E159" s="17">
        <v>2020</v>
      </c>
      <c r="F159" s="15">
        <v>12418327783.375757</v>
      </c>
    </row>
    <row r="160" spans="1:6" x14ac:dyDescent="0.2">
      <c r="A160" s="15" t="s">
        <v>153</v>
      </c>
      <c r="B160" s="18" t="s">
        <v>202</v>
      </c>
      <c r="C160" s="15" t="s">
        <v>153</v>
      </c>
      <c r="D160" s="18" t="s">
        <v>422</v>
      </c>
      <c r="E160" s="17">
        <v>2021</v>
      </c>
      <c r="F160" s="15">
        <v>12141132966.782549</v>
      </c>
    </row>
    <row r="161" spans="1:6" x14ac:dyDescent="0.2">
      <c r="A161" s="15" t="s">
        <v>153</v>
      </c>
      <c r="B161" s="16" t="s">
        <v>202</v>
      </c>
      <c r="C161" s="15" t="s">
        <v>153</v>
      </c>
      <c r="D161" s="15" t="s">
        <v>422</v>
      </c>
      <c r="E161" s="17">
        <v>2022</v>
      </c>
      <c r="F161" s="15">
        <v>11808499186.870695</v>
      </c>
    </row>
    <row r="162" spans="1:6" x14ac:dyDescent="0.2">
      <c r="A162" s="15" t="s">
        <v>153</v>
      </c>
      <c r="B162" s="18" t="s">
        <v>202</v>
      </c>
      <c r="C162" s="15" t="s">
        <v>153</v>
      </c>
      <c r="D162" s="18" t="s">
        <v>422</v>
      </c>
      <c r="E162" s="17">
        <v>2023</v>
      </c>
      <c r="F162" s="15">
        <v>11475865406.958845</v>
      </c>
    </row>
    <row r="163" spans="1:6" x14ac:dyDescent="0.2">
      <c r="A163" s="15" t="s">
        <v>153</v>
      </c>
      <c r="B163" s="18" t="s">
        <v>202</v>
      </c>
      <c r="C163" s="15" t="s">
        <v>153</v>
      </c>
      <c r="D163" s="18" t="s">
        <v>421</v>
      </c>
      <c r="E163" s="17">
        <v>2017</v>
      </c>
      <c r="F163" s="15">
        <v>3603532615.7117143</v>
      </c>
    </row>
    <row r="164" spans="1:6" x14ac:dyDescent="0.2">
      <c r="A164" s="15" t="s">
        <v>153</v>
      </c>
      <c r="B164" s="16" t="s">
        <v>202</v>
      </c>
      <c r="C164" s="15" t="s">
        <v>153</v>
      </c>
      <c r="D164" s="15" t="s">
        <v>421</v>
      </c>
      <c r="E164" s="17">
        <v>2018</v>
      </c>
      <c r="F164" s="15">
        <v>4490556028.8099833</v>
      </c>
    </row>
    <row r="165" spans="1:6" x14ac:dyDescent="0.2">
      <c r="A165" s="15" t="s">
        <v>153</v>
      </c>
      <c r="B165" s="16" t="s">
        <v>202</v>
      </c>
      <c r="C165" s="15" t="s">
        <v>153</v>
      </c>
      <c r="D165" s="15" t="s">
        <v>421</v>
      </c>
      <c r="E165" s="17">
        <v>2019</v>
      </c>
      <c r="F165" s="15">
        <v>5155823588.6336851</v>
      </c>
    </row>
    <row r="166" spans="1:6" x14ac:dyDescent="0.2">
      <c r="A166" s="15" t="s">
        <v>153</v>
      </c>
      <c r="B166" s="16" t="s">
        <v>202</v>
      </c>
      <c r="C166" s="15" t="s">
        <v>153</v>
      </c>
      <c r="D166" s="15" t="s">
        <v>421</v>
      </c>
      <c r="E166" s="17">
        <v>2020</v>
      </c>
      <c r="F166" s="15">
        <v>5876530111.7760267</v>
      </c>
    </row>
    <row r="167" spans="1:6" x14ac:dyDescent="0.2">
      <c r="A167" s="15" t="s">
        <v>153</v>
      </c>
      <c r="B167" s="16" t="s">
        <v>202</v>
      </c>
      <c r="C167" s="15" t="s">
        <v>153</v>
      </c>
      <c r="D167" s="15" t="s">
        <v>421</v>
      </c>
      <c r="E167" s="17">
        <v>2021</v>
      </c>
      <c r="F167" s="15">
        <v>6541797671.5997286</v>
      </c>
    </row>
    <row r="168" spans="1:6" x14ac:dyDescent="0.2">
      <c r="A168" s="15" t="s">
        <v>153</v>
      </c>
      <c r="B168" s="18" t="s">
        <v>202</v>
      </c>
      <c r="C168" s="15" t="s">
        <v>153</v>
      </c>
      <c r="D168" s="18" t="s">
        <v>421</v>
      </c>
      <c r="E168" s="17">
        <v>2022</v>
      </c>
      <c r="F168" s="15">
        <v>7262504194.7420731</v>
      </c>
    </row>
    <row r="169" spans="1:6" x14ac:dyDescent="0.2">
      <c r="A169" s="15" t="s">
        <v>153</v>
      </c>
      <c r="B169" s="16" t="s">
        <v>202</v>
      </c>
      <c r="C169" s="15" t="s">
        <v>153</v>
      </c>
      <c r="D169" s="15" t="s">
        <v>421</v>
      </c>
      <c r="E169" s="17">
        <v>2023</v>
      </c>
      <c r="F169" s="15">
        <v>7983210717.8844147</v>
      </c>
    </row>
    <row r="170" spans="1:6" x14ac:dyDescent="0.2">
      <c r="A170" s="15" t="s">
        <v>153</v>
      </c>
      <c r="B170" s="18" t="s">
        <v>203</v>
      </c>
      <c r="C170" s="15" t="s">
        <v>153</v>
      </c>
      <c r="D170" s="18" t="s">
        <v>422</v>
      </c>
      <c r="E170" s="17">
        <v>2017</v>
      </c>
      <c r="F170" s="15">
        <v>2244970756.9228849</v>
      </c>
    </row>
    <row r="171" spans="1:6" x14ac:dyDescent="0.2">
      <c r="A171" s="15" t="s">
        <v>153</v>
      </c>
      <c r="B171" s="18" t="s">
        <v>203</v>
      </c>
      <c r="C171" s="15" t="s">
        <v>153</v>
      </c>
      <c r="D171" s="18" t="s">
        <v>422</v>
      </c>
      <c r="E171" s="17">
        <v>2018</v>
      </c>
      <c r="F171" s="15">
        <v>2162164458.5117965</v>
      </c>
    </row>
    <row r="172" spans="1:6" x14ac:dyDescent="0.2">
      <c r="A172" s="15" t="s">
        <v>153</v>
      </c>
      <c r="B172" s="16" t="s">
        <v>203</v>
      </c>
      <c r="C172" s="15" t="s">
        <v>153</v>
      </c>
      <c r="D172" s="15" t="s">
        <v>422</v>
      </c>
      <c r="E172" s="17">
        <v>2019</v>
      </c>
      <c r="F172" s="15">
        <v>2116160959.3945231</v>
      </c>
    </row>
    <row r="173" spans="1:6" x14ac:dyDescent="0.2">
      <c r="A173" s="15" t="s">
        <v>153</v>
      </c>
      <c r="B173" s="16" t="s">
        <v>203</v>
      </c>
      <c r="C173" s="15" t="s">
        <v>153</v>
      </c>
      <c r="D173" s="15" t="s">
        <v>422</v>
      </c>
      <c r="E173" s="17">
        <v>2020</v>
      </c>
      <c r="F173" s="15">
        <v>2060956760.4537961</v>
      </c>
    </row>
    <row r="174" spans="1:6" x14ac:dyDescent="0.2">
      <c r="A174" s="15" t="s">
        <v>153</v>
      </c>
      <c r="B174" s="16" t="s">
        <v>203</v>
      </c>
      <c r="C174" s="15" t="s">
        <v>153</v>
      </c>
      <c r="D174" s="15" t="s">
        <v>422</v>
      </c>
      <c r="E174" s="17">
        <v>2021</v>
      </c>
      <c r="F174" s="15">
        <v>2014953261.3365245</v>
      </c>
    </row>
    <row r="175" spans="1:6" x14ac:dyDescent="0.2">
      <c r="A175" s="15" t="s">
        <v>153</v>
      </c>
      <c r="B175" s="18" t="s">
        <v>203</v>
      </c>
      <c r="C175" s="15" t="s">
        <v>153</v>
      </c>
      <c r="D175" s="18" t="s">
        <v>422</v>
      </c>
      <c r="E175" s="17">
        <v>2022</v>
      </c>
      <c r="F175" s="15">
        <v>1959749062.3957975</v>
      </c>
    </row>
    <row r="176" spans="1:6" x14ac:dyDescent="0.2">
      <c r="A176" s="15" t="s">
        <v>153</v>
      </c>
      <c r="B176" s="16" t="s">
        <v>203</v>
      </c>
      <c r="C176" s="15" t="s">
        <v>153</v>
      </c>
      <c r="D176" s="15" t="s">
        <v>422</v>
      </c>
      <c r="E176" s="17">
        <v>2023</v>
      </c>
      <c r="F176" s="15">
        <v>1904544863.455071</v>
      </c>
    </row>
    <row r="177" spans="1:6" x14ac:dyDescent="0.2">
      <c r="A177" s="15" t="s">
        <v>153</v>
      </c>
      <c r="B177" s="16" t="s">
        <v>203</v>
      </c>
      <c r="C177" s="15" t="s">
        <v>153</v>
      </c>
      <c r="D177" s="15" t="s">
        <v>421</v>
      </c>
      <c r="E177" s="17">
        <v>2017</v>
      </c>
      <c r="F177" s="15">
        <v>598045488.52453911</v>
      </c>
    </row>
    <row r="178" spans="1:6" x14ac:dyDescent="0.2">
      <c r="A178" s="15" t="s">
        <v>153</v>
      </c>
      <c r="B178" s="18" t="s">
        <v>203</v>
      </c>
      <c r="C178" s="15" t="s">
        <v>153</v>
      </c>
      <c r="D178" s="18" t="s">
        <v>421</v>
      </c>
      <c r="E178" s="17">
        <v>2018</v>
      </c>
      <c r="F178" s="15">
        <v>745256685.69981027</v>
      </c>
    </row>
    <row r="179" spans="1:6" x14ac:dyDescent="0.2">
      <c r="A179" s="15" t="s">
        <v>153</v>
      </c>
      <c r="B179" s="18" t="s">
        <v>203</v>
      </c>
      <c r="C179" s="15" t="s">
        <v>153</v>
      </c>
      <c r="D179" s="18" t="s">
        <v>421</v>
      </c>
      <c r="E179" s="17">
        <v>2019</v>
      </c>
      <c r="F179" s="15">
        <v>855665083.58126378</v>
      </c>
    </row>
    <row r="180" spans="1:6" x14ac:dyDescent="0.2">
      <c r="A180" s="15" t="s">
        <v>153</v>
      </c>
      <c r="B180" s="16" t="s">
        <v>203</v>
      </c>
      <c r="C180" s="15" t="s">
        <v>153</v>
      </c>
      <c r="D180" s="15" t="s">
        <v>421</v>
      </c>
      <c r="E180" s="17">
        <v>2020</v>
      </c>
      <c r="F180" s="15">
        <v>975274181.28617144</v>
      </c>
    </row>
    <row r="181" spans="1:6" x14ac:dyDescent="0.2">
      <c r="A181" s="15" t="s">
        <v>153</v>
      </c>
      <c r="B181" s="18" t="s">
        <v>203</v>
      </c>
      <c r="C181" s="15" t="s">
        <v>153</v>
      </c>
      <c r="D181" s="18" t="s">
        <v>421</v>
      </c>
      <c r="E181" s="17">
        <v>2021</v>
      </c>
      <c r="F181" s="15">
        <v>1085682579.167625</v>
      </c>
    </row>
    <row r="182" spans="1:6" x14ac:dyDescent="0.2">
      <c r="A182" s="15" t="s">
        <v>153</v>
      </c>
      <c r="B182" s="18" t="s">
        <v>203</v>
      </c>
      <c r="C182" s="15" t="s">
        <v>153</v>
      </c>
      <c r="D182" s="18" t="s">
        <v>421</v>
      </c>
      <c r="E182" s="17">
        <v>2022</v>
      </c>
      <c r="F182" s="15">
        <v>1205291676.8725328</v>
      </c>
    </row>
    <row r="183" spans="1:6" x14ac:dyDescent="0.2">
      <c r="A183" s="15" t="s">
        <v>153</v>
      </c>
      <c r="B183" s="18" t="s">
        <v>203</v>
      </c>
      <c r="C183" s="15" t="s">
        <v>153</v>
      </c>
      <c r="D183" s="18" t="s">
        <v>421</v>
      </c>
      <c r="E183" s="17">
        <v>2023</v>
      </c>
      <c r="F183" s="15">
        <v>1324900774.5774405</v>
      </c>
    </row>
    <row r="184" spans="1:6" x14ac:dyDescent="0.2">
      <c r="A184" s="15" t="s">
        <v>153</v>
      </c>
      <c r="B184" s="18" t="s">
        <v>204</v>
      </c>
      <c r="C184" s="15" t="s">
        <v>153</v>
      </c>
      <c r="D184" s="18" t="s">
        <v>422</v>
      </c>
      <c r="E184" s="17">
        <v>2017</v>
      </c>
      <c r="F184" s="15">
        <v>2814211017.9936061</v>
      </c>
    </row>
    <row r="185" spans="1:6" x14ac:dyDescent="0.2">
      <c r="A185" s="15" t="s">
        <v>153</v>
      </c>
      <c r="B185" s="18" t="s">
        <v>204</v>
      </c>
      <c r="C185" s="15" t="s">
        <v>153</v>
      </c>
      <c r="D185" s="18" t="s">
        <v>422</v>
      </c>
      <c r="E185" s="17">
        <v>2018</v>
      </c>
      <c r="F185" s="15">
        <v>2710408152.5758085</v>
      </c>
    </row>
    <row r="186" spans="1:6" x14ac:dyDescent="0.2">
      <c r="A186" s="15" t="s">
        <v>153</v>
      </c>
      <c r="B186" s="18" t="s">
        <v>204</v>
      </c>
      <c r="C186" s="15" t="s">
        <v>153</v>
      </c>
      <c r="D186" s="18" t="s">
        <v>422</v>
      </c>
      <c r="E186" s="17">
        <v>2019</v>
      </c>
      <c r="F186" s="15">
        <v>2652739894.0103655</v>
      </c>
    </row>
    <row r="187" spans="1:6" x14ac:dyDescent="0.2">
      <c r="A187" s="15" t="s">
        <v>153</v>
      </c>
      <c r="B187" s="18" t="s">
        <v>204</v>
      </c>
      <c r="C187" s="15" t="s">
        <v>153</v>
      </c>
      <c r="D187" s="18" t="s">
        <v>422</v>
      </c>
      <c r="E187" s="17">
        <v>2020</v>
      </c>
      <c r="F187" s="15">
        <v>2583537983.7318349</v>
      </c>
    </row>
    <row r="188" spans="1:6" x14ac:dyDescent="0.2">
      <c r="A188" s="15" t="s">
        <v>153</v>
      </c>
      <c r="B188" s="16" t="s">
        <v>204</v>
      </c>
      <c r="C188" s="15" t="s">
        <v>153</v>
      </c>
      <c r="D188" s="15" t="s">
        <v>422</v>
      </c>
      <c r="E188" s="17">
        <v>2021</v>
      </c>
      <c r="F188" s="15">
        <v>2525869725.1663914</v>
      </c>
    </row>
    <row r="189" spans="1:6" x14ac:dyDescent="0.2">
      <c r="A189" s="15" t="s">
        <v>153</v>
      </c>
      <c r="B189" s="18" t="s">
        <v>204</v>
      </c>
      <c r="C189" s="15" t="s">
        <v>153</v>
      </c>
      <c r="D189" s="18" t="s">
        <v>422</v>
      </c>
      <c r="E189" s="17">
        <v>2022</v>
      </c>
      <c r="F189" s="15">
        <v>2456667814.8878608</v>
      </c>
    </row>
    <row r="190" spans="1:6" x14ac:dyDescent="0.2">
      <c r="A190" s="15" t="s">
        <v>153</v>
      </c>
      <c r="B190" s="18" t="s">
        <v>204</v>
      </c>
      <c r="C190" s="15" t="s">
        <v>153</v>
      </c>
      <c r="D190" s="18" t="s">
        <v>422</v>
      </c>
      <c r="E190" s="17">
        <v>2023</v>
      </c>
      <c r="F190" s="15">
        <v>2387465904.6093287</v>
      </c>
    </row>
    <row r="191" spans="1:6" x14ac:dyDescent="0.2">
      <c r="A191" s="15" t="s">
        <v>153</v>
      </c>
      <c r="B191" s="16" t="s">
        <v>204</v>
      </c>
      <c r="C191" s="15" t="s">
        <v>153</v>
      </c>
      <c r="D191" s="15" t="s">
        <v>421</v>
      </c>
      <c r="E191" s="17">
        <v>2017</v>
      </c>
      <c r="F191" s="15">
        <v>749687361.35075557</v>
      </c>
    </row>
    <row r="192" spans="1:6" x14ac:dyDescent="0.2">
      <c r="A192" s="15" t="s">
        <v>153</v>
      </c>
      <c r="B192" s="18" t="s">
        <v>204</v>
      </c>
      <c r="C192" s="15" t="s">
        <v>153</v>
      </c>
      <c r="D192" s="18" t="s">
        <v>421</v>
      </c>
      <c r="E192" s="17">
        <v>2018</v>
      </c>
      <c r="F192" s="15">
        <v>934225788.76017225</v>
      </c>
    </row>
    <row r="193" spans="1:6" x14ac:dyDescent="0.2">
      <c r="A193" s="15" t="s">
        <v>153</v>
      </c>
      <c r="B193" s="18" t="s">
        <v>204</v>
      </c>
      <c r="C193" s="15" t="s">
        <v>153</v>
      </c>
      <c r="D193" s="18" t="s">
        <v>421</v>
      </c>
      <c r="E193" s="17">
        <v>2019</v>
      </c>
      <c r="F193" s="15">
        <v>1072629609.3172348</v>
      </c>
    </row>
    <row r="194" spans="1:6" x14ac:dyDescent="0.2">
      <c r="A194" s="15" t="s">
        <v>153</v>
      </c>
      <c r="B194" s="18" t="s">
        <v>204</v>
      </c>
      <c r="C194" s="15" t="s">
        <v>153</v>
      </c>
      <c r="D194" s="18" t="s">
        <v>421</v>
      </c>
      <c r="E194" s="17">
        <v>2020</v>
      </c>
      <c r="F194" s="15">
        <v>1222567081.5873861</v>
      </c>
    </row>
    <row r="195" spans="1:6" x14ac:dyDescent="0.2">
      <c r="A195" s="15" t="s">
        <v>153</v>
      </c>
      <c r="B195" s="18" t="s">
        <v>204</v>
      </c>
      <c r="C195" s="15" t="s">
        <v>153</v>
      </c>
      <c r="D195" s="18" t="s">
        <v>421</v>
      </c>
      <c r="E195" s="17">
        <v>2021</v>
      </c>
      <c r="F195" s="15">
        <v>1360970902.1444488</v>
      </c>
    </row>
    <row r="196" spans="1:6" x14ac:dyDescent="0.2">
      <c r="A196" s="15" t="s">
        <v>153</v>
      </c>
      <c r="B196" s="18" t="s">
        <v>204</v>
      </c>
      <c r="C196" s="15" t="s">
        <v>153</v>
      </c>
      <c r="D196" s="18" t="s">
        <v>421</v>
      </c>
      <c r="E196" s="17">
        <v>2022</v>
      </c>
      <c r="F196" s="15">
        <v>1510908374.4145997</v>
      </c>
    </row>
    <row r="197" spans="1:6" x14ac:dyDescent="0.2">
      <c r="A197" s="15" t="s">
        <v>153</v>
      </c>
      <c r="B197" s="16" t="s">
        <v>204</v>
      </c>
      <c r="C197" s="15" t="s">
        <v>153</v>
      </c>
      <c r="D197" s="15" t="s">
        <v>421</v>
      </c>
      <c r="E197" s="17">
        <v>2023</v>
      </c>
      <c r="F197" s="15">
        <v>1660845846.6847508</v>
      </c>
    </row>
    <row r="198" spans="1:6" x14ac:dyDescent="0.2">
      <c r="A198" s="15" t="s">
        <v>153</v>
      </c>
      <c r="B198" s="18" t="s">
        <v>210</v>
      </c>
      <c r="C198" s="15" t="s">
        <v>153</v>
      </c>
      <c r="D198" s="18" t="s">
        <v>422</v>
      </c>
      <c r="E198" s="17">
        <v>2017</v>
      </c>
      <c r="F198" s="15">
        <v>10249630184.717461</v>
      </c>
    </row>
    <row r="199" spans="1:6" x14ac:dyDescent="0.2">
      <c r="A199" s="15" t="s">
        <v>153</v>
      </c>
      <c r="B199" s="18" t="s">
        <v>210</v>
      </c>
      <c r="C199" s="15" t="s">
        <v>153</v>
      </c>
      <c r="D199" s="18" t="s">
        <v>422</v>
      </c>
      <c r="E199" s="17">
        <v>2018</v>
      </c>
      <c r="F199" s="15">
        <v>9871570054.9532928</v>
      </c>
    </row>
    <row r="200" spans="1:6" x14ac:dyDescent="0.2">
      <c r="A200" s="15" t="s">
        <v>153</v>
      </c>
      <c r="B200" s="18" t="s">
        <v>210</v>
      </c>
      <c r="C200" s="15" t="s">
        <v>153</v>
      </c>
      <c r="D200" s="18" t="s">
        <v>422</v>
      </c>
      <c r="E200" s="17">
        <v>2019</v>
      </c>
      <c r="F200" s="15">
        <v>9661536649.5287533</v>
      </c>
    </row>
    <row r="201" spans="1:6" x14ac:dyDescent="0.2">
      <c r="A201" s="15" t="s">
        <v>153</v>
      </c>
      <c r="B201" s="18" t="s">
        <v>210</v>
      </c>
      <c r="C201" s="15" t="s">
        <v>153</v>
      </c>
      <c r="D201" s="18" t="s">
        <v>422</v>
      </c>
      <c r="E201" s="17">
        <v>2020</v>
      </c>
      <c r="F201" s="15">
        <v>9409496563.0193062</v>
      </c>
    </row>
    <row r="202" spans="1:6" x14ac:dyDescent="0.2">
      <c r="A202" s="15" t="s">
        <v>153</v>
      </c>
      <c r="B202" s="18" t="s">
        <v>210</v>
      </c>
      <c r="C202" s="15" t="s">
        <v>153</v>
      </c>
      <c r="D202" s="18" t="s">
        <v>422</v>
      </c>
      <c r="E202" s="17">
        <v>2021</v>
      </c>
      <c r="F202" s="15">
        <v>9199463157.5947685</v>
      </c>
    </row>
    <row r="203" spans="1:6" x14ac:dyDescent="0.2">
      <c r="A203" s="15" t="s">
        <v>153</v>
      </c>
      <c r="B203" s="18" t="s">
        <v>210</v>
      </c>
      <c r="C203" s="15" t="s">
        <v>153</v>
      </c>
      <c r="D203" s="18" t="s">
        <v>422</v>
      </c>
      <c r="E203" s="17">
        <v>2022</v>
      </c>
      <c r="F203" s="15">
        <v>8947423071.0853214</v>
      </c>
    </row>
    <row r="204" spans="1:6" x14ac:dyDescent="0.2">
      <c r="A204" s="15" t="s">
        <v>153</v>
      </c>
      <c r="B204" s="18" t="s">
        <v>210</v>
      </c>
      <c r="C204" s="15" t="s">
        <v>153</v>
      </c>
      <c r="D204" s="18" t="s">
        <v>422</v>
      </c>
      <c r="E204" s="17">
        <v>2023</v>
      </c>
      <c r="F204" s="15">
        <v>8695382984.5758781</v>
      </c>
    </row>
    <row r="205" spans="1:6" x14ac:dyDescent="0.2">
      <c r="A205" s="15" t="s">
        <v>153</v>
      </c>
      <c r="B205" s="16" t="s">
        <v>210</v>
      </c>
      <c r="C205" s="15" t="s">
        <v>153</v>
      </c>
      <c r="D205" s="15" t="s">
        <v>421</v>
      </c>
      <c r="E205" s="17">
        <v>2017</v>
      </c>
      <c r="F205" s="15">
        <v>2730434270.5189958</v>
      </c>
    </row>
    <row r="206" spans="1:6" x14ac:dyDescent="0.2">
      <c r="A206" s="15" t="s">
        <v>153</v>
      </c>
      <c r="B206" s="18" t="s">
        <v>210</v>
      </c>
      <c r="C206" s="15" t="s">
        <v>153</v>
      </c>
      <c r="D206" s="18" t="s">
        <v>421</v>
      </c>
      <c r="E206" s="17">
        <v>2018</v>
      </c>
      <c r="F206" s="15">
        <v>3402541167.8775177</v>
      </c>
    </row>
    <row r="207" spans="1:6" x14ac:dyDescent="0.2">
      <c r="A207" s="15" t="s">
        <v>153</v>
      </c>
      <c r="B207" s="16" t="s">
        <v>210</v>
      </c>
      <c r="C207" s="15" t="s">
        <v>153</v>
      </c>
      <c r="D207" s="15" t="s">
        <v>421</v>
      </c>
      <c r="E207" s="17">
        <v>2019</v>
      </c>
      <c r="F207" s="15">
        <v>3906621340.8964095</v>
      </c>
    </row>
    <row r="208" spans="1:6" x14ac:dyDescent="0.2">
      <c r="A208" s="15" t="s">
        <v>153</v>
      </c>
      <c r="B208" s="18" t="s">
        <v>210</v>
      </c>
      <c r="C208" s="15" t="s">
        <v>153</v>
      </c>
      <c r="D208" s="18" t="s">
        <v>421</v>
      </c>
      <c r="E208" s="17">
        <v>2020</v>
      </c>
      <c r="F208" s="15">
        <v>4452708195.0002089</v>
      </c>
    </row>
    <row r="209" spans="1:6" x14ac:dyDescent="0.2">
      <c r="A209" s="15" t="s">
        <v>153</v>
      </c>
      <c r="B209" s="18" t="s">
        <v>210</v>
      </c>
      <c r="C209" s="15" t="s">
        <v>153</v>
      </c>
      <c r="D209" s="18" t="s">
        <v>421</v>
      </c>
      <c r="E209" s="17">
        <v>2021</v>
      </c>
      <c r="F209" s="15">
        <v>4956788368.0190992</v>
      </c>
    </row>
    <row r="210" spans="1:6" x14ac:dyDescent="0.2">
      <c r="A210" s="15" t="s">
        <v>153</v>
      </c>
      <c r="B210" s="18" t="s">
        <v>210</v>
      </c>
      <c r="C210" s="15" t="s">
        <v>153</v>
      </c>
      <c r="D210" s="18" t="s">
        <v>421</v>
      </c>
      <c r="E210" s="17">
        <v>2022</v>
      </c>
      <c r="F210" s="15">
        <v>5502875222.1228991</v>
      </c>
    </row>
    <row r="211" spans="1:6" x14ac:dyDescent="0.2">
      <c r="A211" s="15" t="s">
        <v>153</v>
      </c>
      <c r="B211" s="18" t="s">
        <v>210</v>
      </c>
      <c r="C211" s="15" t="s">
        <v>153</v>
      </c>
      <c r="D211" s="18" t="s">
        <v>421</v>
      </c>
      <c r="E211" s="17">
        <v>2023</v>
      </c>
      <c r="F211" s="15">
        <v>6048962076.2266979</v>
      </c>
    </row>
    <row r="212" spans="1:6" x14ac:dyDescent="0.2">
      <c r="A212" s="15" t="s">
        <v>153</v>
      </c>
      <c r="B212" s="18" t="s">
        <v>211</v>
      </c>
      <c r="C212" s="15" t="s">
        <v>153</v>
      </c>
      <c r="D212" s="18" t="s">
        <v>422</v>
      </c>
      <c r="E212" s="17">
        <v>2017</v>
      </c>
      <c r="F212" s="15">
        <v>196038130.84160334</v>
      </c>
    </row>
    <row r="213" spans="1:6" x14ac:dyDescent="0.2">
      <c r="A213" s="15" t="s">
        <v>153</v>
      </c>
      <c r="B213" s="18" t="s">
        <v>211</v>
      </c>
      <c r="C213" s="15" t="s">
        <v>153</v>
      </c>
      <c r="D213" s="18" t="s">
        <v>422</v>
      </c>
      <c r="E213" s="17">
        <v>2018</v>
      </c>
      <c r="F213" s="15">
        <v>188807216.17941305</v>
      </c>
    </row>
    <row r="214" spans="1:6" x14ac:dyDescent="0.2">
      <c r="A214" s="15" t="s">
        <v>153</v>
      </c>
      <c r="B214" s="16" t="s">
        <v>211</v>
      </c>
      <c r="C214" s="15" t="s">
        <v>153</v>
      </c>
      <c r="D214" s="15" t="s">
        <v>422</v>
      </c>
      <c r="E214" s="17">
        <v>2019</v>
      </c>
      <c r="F214" s="15">
        <v>184790041.36708513</v>
      </c>
    </row>
    <row r="215" spans="1:6" x14ac:dyDescent="0.2">
      <c r="A215" s="15" t="s">
        <v>153</v>
      </c>
      <c r="B215" s="18" t="s">
        <v>211</v>
      </c>
      <c r="C215" s="15" t="s">
        <v>153</v>
      </c>
      <c r="D215" s="18" t="s">
        <v>422</v>
      </c>
      <c r="E215" s="17">
        <v>2020</v>
      </c>
      <c r="F215" s="15">
        <v>179969431.59229159</v>
      </c>
    </row>
    <row r="216" spans="1:6" x14ac:dyDescent="0.2">
      <c r="A216" s="15" t="s">
        <v>153</v>
      </c>
      <c r="B216" s="18" t="s">
        <v>211</v>
      </c>
      <c r="C216" s="15" t="s">
        <v>153</v>
      </c>
      <c r="D216" s="18" t="s">
        <v>422</v>
      </c>
      <c r="E216" s="17">
        <v>2021</v>
      </c>
      <c r="F216" s="15">
        <v>175952256.77996364</v>
      </c>
    </row>
    <row r="217" spans="1:6" x14ac:dyDescent="0.2">
      <c r="A217" s="15" t="s">
        <v>153</v>
      </c>
      <c r="B217" s="16" t="s">
        <v>211</v>
      </c>
      <c r="C217" s="15" t="s">
        <v>153</v>
      </c>
      <c r="D217" s="15" t="s">
        <v>422</v>
      </c>
      <c r="E217" s="17">
        <v>2022</v>
      </c>
      <c r="F217" s="15">
        <v>171131647.00517014</v>
      </c>
    </row>
    <row r="218" spans="1:6" x14ac:dyDescent="0.2">
      <c r="A218" s="15" t="s">
        <v>153</v>
      </c>
      <c r="B218" s="16" t="s">
        <v>211</v>
      </c>
      <c r="C218" s="15" t="s">
        <v>153</v>
      </c>
      <c r="D218" s="15" t="s">
        <v>422</v>
      </c>
      <c r="E218" s="17">
        <v>2023</v>
      </c>
      <c r="F218" s="15">
        <v>166311037.2303766</v>
      </c>
    </row>
    <row r="219" spans="1:6" x14ac:dyDescent="0.2">
      <c r="A219" s="15" t="s">
        <v>153</v>
      </c>
      <c r="B219" s="18" t="s">
        <v>211</v>
      </c>
      <c r="C219" s="15" t="s">
        <v>153</v>
      </c>
      <c r="D219" s="18" t="s">
        <v>421</v>
      </c>
      <c r="E219" s="17">
        <v>2017</v>
      </c>
      <c r="F219" s="15">
        <v>52223272.560263187</v>
      </c>
    </row>
    <row r="220" spans="1:6" x14ac:dyDescent="0.2">
      <c r="A220" s="15" t="s">
        <v>153</v>
      </c>
      <c r="B220" s="16" t="s">
        <v>211</v>
      </c>
      <c r="C220" s="15" t="s">
        <v>153</v>
      </c>
      <c r="D220" s="15" t="s">
        <v>421</v>
      </c>
      <c r="E220" s="17">
        <v>2018</v>
      </c>
      <c r="F220" s="15">
        <v>65078231.959712587</v>
      </c>
    </row>
    <row r="221" spans="1:6" x14ac:dyDescent="0.2">
      <c r="A221" s="15" t="s">
        <v>153</v>
      </c>
      <c r="B221" s="18" t="s">
        <v>211</v>
      </c>
      <c r="C221" s="15" t="s">
        <v>153</v>
      </c>
      <c r="D221" s="18" t="s">
        <v>421</v>
      </c>
      <c r="E221" s="17">
        <v>2019</v>
      </c>
      <c r="F221" s="15">
        <v>74719451.509299636</v>
      </c>
    </row>
    <row r="222" spans="1:6" x14ac:dyDescent="0.2">
      <c r="A222" s="15" t="s">
        <v>153</v>
      </c>
      <c r="B222" s="16" t="s">
        <v>211</v>
      </c>
      <c r="C222" s="15" t="s">
        <v>153</v>
      </c>
      <c r="D222" s="15" t="s">
        <v>421</v>
      </c>
      <c r="E222" s="17">
        <v>2020</v>
      </c>
      <c r="F222" s="15">
        <v>85164106.021352261</v>
      </c>
    </row>
    <row r="223" spans="1:6" x14ac:dyDescent="0.2">
      <c r="A223" s="15" t="s">
        <v>153</v>
      </c>
      <c r="B223" s="18" t="s">
        <v>211</v>
      </c>
      <c r="C223" s="15" t="s">
        <v>153</v>
      </c>
      <c r="D223" s="18" t="s">
        <v>421</v>
      </c>
      <c r="E223" s="17">
        <v>2021</v>
      </c>
      <c r="F223" s="15">
        <v>94805325.570939302</v>
      </c>
    </row>
    <row r="224" spans="1:6" x14ac:dyDescent="0.2">
      <c r="A224" s="15" t="s">
        <v>153</v>
      </c>
      <c r="B224" s="18" t="s">
        <v>211</v>
      </c>
      <c r="C224" s="15" t="s">
        <v>153</v>
      </c>
      <c r="D224" s="18" t="s">
        <v>421</v>
      </c>
      <c r="E224" s="17">
        <v>2022</v>
      </c>
      <c r="F224" s="15">
        <v>105249980.08299194</v>
      </c>
    </row>
    <row r="225" spans="1:6" x14ac:dyDescent="0.2">
      <c r="A225" s="15" t="s">
        <v>153</v>
      </c>
      <c r="B225" s="18" t="s">
        <v>211</v>
      </c>
      <c r="C225" s="15" t="s">
        <v>153</v>
      </c>
      <c r="D225" s="18" t="s">
        <v>421</v>
      </c>
      <c r="E225" s="17">
        <v>2023</v>
      </c>
      <c r="F225" s="15">
        <v>115694634.5950446</v>
      </c>
    </row>
    <row r="226" spans="1:6" x14ac:dyDescent="0.2">
      <c r="A226" s="15" t="s">
        <v>153</v>
      </c>
      <c r="B226" s="16" t="s">
        <v>212</v>
      </c>
      <c r="C226" s="15" t="s">
        <v>153</v>
      </c>
      <c r="D226" s="15" t="s">
        <v>422</v>
      </c>
      <c r="E226" s="17">
        <v>2017</v>
      </c>
      <c r="F226" s="15">
        <v>4794456141.8759604</v>
      </c>
    </row>
    <row r="227" spans="1:6" x14ac:dyDescent="0.2">
      <c r="A227" s="15" t="s">
        <v>153</v>
      </c>
      <c r="B227" s="18" t="s">
        <v>212</v>
      </c>
      <c r="C227" s="15" t="s">
        <v>153</v>
      </c>
      <c r="D227" s="18" t="s">
        <v>422</v>
      </c>
      <c r="E227" s="17">
        <v>2018</v>
      </c>
      <c r="F227" s="15">
        <v>4617611448.1182394</v>
      </c>
    </row>
    <row r="228" spans="1:6" x14ac:dyDescent="0.2">
      <c r="A228" s="15" t="s">
        <v>153</v>
      </c>
      <c r="B228" s="16" t="s">
        <v>212</v>
      </c>
      <c r="C228" s="15" t="s">
        <v>153</v>
      </c>
      <c r="D228" s="15" t="s">
        <v>422</v>
      </c>
      <c r="E228" s="17">
        <v>2019</v>
      </c>
      <c r="F228" s="15">
        <v>4519364396.0306177</v>
      </c>
    </row>
    <row r="229" spans="1:6" x14ac:dyDescent="0.2">
      <c r="A229" s="15" t="s">
        <v>153</v>
      </c>
      <c r="B229" s="16" t="s">
        <v>212</v>
      </c>
      <c r="C229" s="15" t="s">
        <v>153</v>
      </c>
      <c r="D229" s="15" t="s">
        <v>422</v>
      </c>
      <c r="E229" s="17">
        <v>2020</v>
      </c>
      <c r="F229" s="15">
        <v>4401467933.5254707</v>
      </c>
    </row>
    <row r="230" spans="1:6" x14ac:dyDescent="0.2">
      <c r="A230" s="15" t="s">
        <v>153</v>
      </c>
      <c r="B230" s="18" t="s">
        <v>212</v>
      </c>
      <c r="C230" s="15" t="s">
        <v>153</v>
      </c>
      <c r="D230" s="18" t="s">
        <v>422</v>
      </c>
      <c r="E230" s="17">
        <v>2021</v>
      </c>
      <c r="F230" s="15">
        <v>4303220881.437849</v>
      </c>
    </row>
    <row r="231" spans="1:6" x14ac:dyDescent="0.2">
      <c r="A231" s="15" t="s">
        <v>153</v>
      </c>
      <c r="B231" s="16" t="s">
        <v>212</v>
      </c>
      <c r="C231" s="15" t="s">
        <v>153</v>
      </c>
      <c r="D231" s="15" t="s">
        <v>422</v>
      </c>
      <c r="E231" s="17">
        <v>2022</v>
      </c>
      <c r="F231" s="15">
        <v>4185324418.9327021</v>
      </c>
    </row>
    <row r="232" spans="1:6" x14ac:dyDescent="0.2">
      <c r="A232" s="15" t="s">
        <v>153</v>
      </c>
      <c r="B232" s="18" t="s">
        <v>212</v>
      </c>
      <c r="C232" s="15" t="s">
        <v>153</v>
      </c>
      <c r="D232" s="18" t="s">
        <v>422</v>
      </c>
      <c r="E232" s="17">
        <v>2023</v>
      </c>
      <c r="F232" s="15">
        <v>4067427956.427556</v>
      </c>
    </row>
    <row r="233" spans="1:6" x14ac:dyDescent="0.2">
      <c r="A233" s="15" t="s">
        <v>153</v>
      </c>
      <c r="B233" s="16" t="s">
        <v>212</v>
      </c>
      <c r="C233" s="15" t="s">
        <v>153</v>
      </c>
      <c r="D233" s="15" t="s">
        <v>421</v>
      </c>
      <c r="E233" s="17">
        <v>2017</v>
      </c>
      <c r="F233" s="15">
        <v>1277211677.1390874</v>
      </c>
    </row>
    <row r="234" spans="1:6" x14ac:dyDescent="0.2">
      <c r="A234" s="15" t="s">
        <v>153</v>
      </c>
      <c r="B234" s="16" t="s">
        <v>212</v>
      </c>
      <c r="C234" s="15" t="s">
        <v>153</v>
      </c>
      <c r="D234" s="15" t="s">
        <v>421</v>
      </c>
      <c r="E234" s="17">
        <v>2018</v>
      </c>
      <c r="F234" s="15">
        <v>1591602243.8194785</v>
      </c>
    </row>
    <row r="235" spans="1:6" x14ac:dyDescent="0.2">
      <c r="A235" s="15" t="s">
        <v>153</v>
      </c>
      <c r="B235" s="18" t="s">
        <v>212</v>
      </c>
      <c r="C235" s="15" t="s">
        <v>153</v>
      </c>
      <c r="D235" s="18" t="s">
        <v>421</v>
      </c>
      <c r="E235" s="17">
        <v>2019</v>
      </c>
      <c r="F235" s="15">
        <v>1827395168.8297713</v>
      </c>
    </row>
    <row r="236" spans="1:6" x14ac:dyDescent="0.2">
      <c r="A236" s="15" t="s">
        <v>153</v>
      </c>
      <c r="B236" s="18" t="s">
        <v>212</v>
      </c>
      <c r="C236" s="15" t="s">
        <v>153</v>
      </c>
      <c r="D236" s="18" t="s">
        <v>421</v>
      </c>
      <c r="E236" s="17">
        <v>2020</v>
      </c>
      <c r="F236" s="15">
        <v>2082837504.2575891</v>
      </c>
    </row>
    <row r="237" spans="1:6" x14ac:dyDescent="0.2">
      <c r="A237" s="15" t="s">
        <v>153</v>
      </c>
      <c r="B237" s="16" t="s">
        <v>212</v>
      </c>
      <c r="C237" s="15" t="s">
        <v>153</v>
      </c>
      <c r="D237" s="15" t="s">
        <v>421</v>
      </c>
      <c r="E237" s="17">
        <v>2021</v>
      </c>
      <c r="F237" s="15">
        <v>2318630429.2678819</v>
      </c>
    </row>
    <row r="238" spans="1:6" x14ac:dyDescent="0.2">
      <c r="A238" s="15" t="s">
        <v>153</v>
      </c>
      <c r="B238" s="18" t="s">
        <v>212</v>
      </c>
      <c r="C238" s="15" t="s">
        <v>153</v>
      </c>
      <c r="D238" s="18" t="s">
        <v>421</v>
      </c>
      <c r="E238" s="17">
        <v>2022</v>
      </c>
      <c r="F238" s="15">
        <v>2574072764.6956997</v>
      </c>
    </row>
    <row r="239" spans="1:6" x14ac:dyDescent="0.2">
      <c r="A239" s="15" t="s">
        <v>153</v>
      </c>
      <c r="B239" s="18" t="s">
        <v>212</v>
      </c>
      <c r="C239" s="15" t="s">
        <v>153</v>
      </c>
      <c r="D239" s="18" t="s">
        <v>421</v>
      </c>
      <c r="E239" s="17">
        <v>2023</v>
      </c>
      <c r="F239" s="15">
        <v>2829515100.1235175</v>
      </c>
    </row>
    <row r="240" spans="1:6" x14ac:dyDescent="0.2">
      <c r="A240" s="15" t="s">
        <v>153</v>
      </c>
      <c r="B240" s="16" t="s">
        <v>213</v>
      </c>
      <c r="C240" s="15" t="s">
        <v>153</v>
      </c>
      <c r="D240" s="15" t="s">
        <v>422</v>
      </c>
      <c r="E240" s="17">
        <v>2017</v>
      </c>
      <c r="F240" s="15">
        <v>14195518709.781237</v>
      </c>
    </row>
    <row r="241" spans="1:6" x14ac:dyDescent="0.2">
      <c r="A241" s="15" t="s">
        <v>153</v>
      </c>
      <c r="B241" s="18" t="s">
        <v>213</v>
      </c>
      <c r="C241" s="15" t="s">
        <v>153</v>
      </c>
      <c r="D241" s="18" t="s">
        <v>422</v>
      </c>
      <c r="E241" s="17">
        <v>2018</v>
      </c>
      <c r="F241" s="15">
        <v>13671913511.469629</v>
      </c>
    </row>
    <row r="242" spans="1:6" x14ac:dyDescent="0.2">
      <c r="A242" s="15" t="s">
        <v>153</v>
      </c>
      <c r="B242" s="18" t="s">
        <v>213</v>
      </c>
      <c r="C242" s="15" t="s">
        <v>153</v>
      </c>
      <c r="D242" s="18" t="s">
        <v>422</v>
      </c>
      <c r="E242" s="17">
        <v>2019</v>
      </c>
      <c r="F242" s="15">
        <v>13381021734.629848</v>
      </c>
    </row>
    <row r="243" spans="1:6" x14ac:dyDescent="0.2">
      <c r="A243" s="15" t="s">
        <v>153</v>
      </c>
      <c r="B243" s="16" t="s">
        <v>213</v>
      </c>
      <c r="C243" s="15" t="s">
        <v>153</v>
      </c>
      <c r="D243" s="15" t="s">
        <v>422</v>
      </c>
      <c r="E243" s="17">
        <v>2020</v>
      </c>
      <c r="F243" s="15">
        <v>13031951602.422115</v>
      </c>
    </row>
    <row r="244" spans="1:6" x14ac:dyDescent="0.2">
      <c r="A244" s="15" t="s">
        <v>153</v>
      </c>
      <c r="B244" s="18" t="s">
        <v>213</v>
      </c>
      <c r="C244" s="15" t="s">
        <v>153</v>
      </c>
      <c r="D244" s="18" t="s">
        <v>422</v>
      </c>
      <c r="E244" s="17">
        <v>2021</v>
      </c>
      <c r="F244" s="15">
        <v>12741059825.582336</v>
      </c>
    </row>
    <row r="245" spans="1:6" x14ac:dyDescent="0.2">
      <c r="A245" s="15" t="s">
        <v>153</v>
      </c>
      <c r="B245" s="16" t="s">
        <v>213</v>
      </c>
      <c r="C245" s="15" t="s">
        <v>153</v>
      </c>
      <c r="D245" s="15" t="s">
        <v>422</v>
      </c>
      <c r="E245" s="17">
        <v>2022</v>
      </c>
      <c r="F245" s="15">
        <v>12391989693.374599</v>
      </c>
    </row>
    <row r="246" spans="1:6" x14ac:dyDescent="0.2">
      <c r="A246" s="15" t="s">
        <v>153</v>
      </c>
      <c r="B246" s="16" t="s">
        <v>213</v>
      </c>
      <c r="C246" s="15" t="s">
        <v>153</v>
      </c>
      <c r="D246" s="15" t="s">
        <v>422</v>
      </c>
      <c r="E246" s="17">
        <v>2023</v>
      </c>
      <c r="F246" s="15">
        <v>12042919561.166866</v>
      </c>
    </row>
    <row r="247" spans="1:6" x14ac:dyDescent="0.2">
      <c r="A247" s="15" t="s">
        <v>153</v>
      </c>
      <c r="B247" s="16" t="s">
        <v>213</v>
      </c>
      <c r="C247" s="15" t="s">
        <v>153</v>
      </c>
      <c r="D247" s="15" t="s">
        <v>421</v>
      </c>
      <c r="E247" s="17">
        <v>2017</v>
      </c>
      <c r="F247" s="15">
        <v>3781593098.9171319</v>
      </c>
    </row>
    <row r="248" spans="1:6" x14ac:dyDescent="0.2">
      <c r="A248" s="15" t="s">
        <v>153</v>
      </c>
      <c r="B248" s="18" t="s">
        <v>213</v>
      </c>
      <c r="C248" s="15" t="s">
        <v>153</v>
      </c>
      <c r="D248" s="18" t="s">
        <v>421</v>
      </c>
      <c r="E248" s="17">
        <v>2018</v>
      </c>
      <c r="F248" s="15">
        <v>4712446784.8044262</v>
      </c>
    </row>
    <row r="249" spans="1:6" x14ac:dyDescent="0.2">
      <c r="A249" s="15" t="s">
        <v>153</v>
      </c>
      <c r="B249" s="16" t="s">
        <v>213</v>
      </c>
      <c r="C249" s="15" t="s">
        <v>153</v>
      </c>
      <c r="D249" s="15" t="s">
        <v>421</v>
      </c>
      <c r="E249" s="17">
        <v>2019</v>
      </c>
      <c r="F249" s="15">
        <v>5410587049.2198954</v>
      </c>
    </row>
    <row r="250" spans="1:6" x14ac:dyDescent="0.2">
      <c r="A250" s="15" t="s">
        <v>153</v>
      </c>
      <c r="B250" s="18" t="s">
        <v>213</v>
      </c>
      <c r="C250" s="15" t="s">
        <v>153</v>
      </c>
      <c r="D250" s="18" t="s">
        <v>421</v>
      </c>
      <c r="E250" s="17">
        <v>2020</v>
      </c>
      <c r="F250" s="15">
        <v>6166905669.0033226</v>
      </c>
    </row>
    <row r="251" spans="1:6" x14ac:dyDescent="0.2">
      <c r="A251" s="15" t="s">
        <v>153</v>
      </c>
      <c r="B251" s="16" t="s">
        <v>213</v>
      </c>
      <c r="C251" s="15" t="s">
        <v>153</v>
      </c>
      <c r="D251" s="15" t="s">
        <v>421</v>
      </c>
      <c r="E251" s="17">
        <v>2021</v>
      </c>
      <c r="F251" s="15">
        <v>6865045933.4187927</v>
      </c>
    </row>
    <row r="252" spans="1:6" x14ac:dyDescent="0.2">
      <c r="A252" s="15" t="s">
        <v>153</v>
      </c>
      <c r="B252" s="16" t="s">
        <v>213</v>
      </c>
      <c r="C252" s="15" t="s">
        <v>153</v>
      </c>
      <c r="D252" s="15" t="s">
        <v>421</v>
      </c>
      <c r="E252" s="17">
        <v>2022</v>
      </c>
      <c r="F252" s="15">
        <v>7621364553.20222</v>
      </c>
    </row>
    <row r="253" spans="1:6" x14ac:dyDescent="0.2">
      <c r="A253" s="15" t="s">
        <v>153</v>
      </c>
      <c r="B253" s="16" t="s">
        <v>213</v>
      </c>
      <c r="C253" s="15" t="s">
        <v>153</v>
      </c>
      <c r="D253" s="15" t="s">
        <v>421</v>
      </c>
      <c r="E253" s="17">
        <v>2023</v>
      </c>
      <c r="F253" s="15">
        <v>8377683172.9856472</v>
      </c>
    </row>
    <row r="254" spans="1:6" x14ac:dyDescent="0.2">
      <c r="A254" s="15" t="s">
        <v>153</v>
      </c>
      <c r="B254" s="18" t="s">
        <v>221</v>
      </c>
      <c r="C254" s="15" t="s">
        <v>153</v>
      </c>
      <c r="D254" s="18" t="s">
        <v>422</v>
      </c>
      <c r="E254" s="17">
        <v>2017</v>
      </c>
      <c r="F254" s="15">
        <v>2415931122.9982204</v>
      </c>
    </row>
    <row r="255" spans="1:6" x14ac:dyDescent="0.2">
      <c r="A255" s="15" t="s">
        <v>153</v>
      </c>
      <c r="B255" s="16" t="s">
        <v>221</v>
      </c>
      <c r="C255" s="15" t="s">
        <v>153</v>
      </c>
      <c r="D255" s="15" t="s">
        <v>422</v>
      </c>
      <c r="E255" s="17">
        <v>2018</v>
      </c>
      <c r="F255" s="15">
        <v>2326818909.4450078</v>
      </c>
    </row>
    <row r="256" spans="1:6" x14ac:dyDescent="0.2">
      <c r="A256" s="15" t="s">
        <v>153</v>
      </c>
      <c r="B256" s="18" t="s">
        <v>221</v>
      </c>
      <c r="C256" s="15" t="s">
        <v>153</v>
      </c>
      <c r="D256" s="18" t="s">
        <v>422</v>
      </c>
      <c r="E256" s="17">
        <v>2019</v>
      </c>
      <c r="F256" s="15">
        <v>2277312124.1376672</v>
      </c>
    </row>
    <row r="257" spans="1:6" x14ac:dyDescent="0.2">
      <c r="A257" s="15" t="s">
        <v>153</v>
      </c>
      <c r="B257" s="16" t="s">
        <v>221</v>
      </c>
      <c r="C257" s="15" t="s">
        <v>153</v>
      </c>
      <c r="D257" s="15" t="s">
        <v>422</v>
      </c>
      <c r="E257" s="17">
        <v>2020</v>
      </c>
      <c r="F257" s="15">
        <v>2217903981.7688584</v>
      </c>
    </row>
    <row r="258" spans="1:6" x14ac:dyDescent="0.2">
      <c r="A258" s="15" t="s">
        <v>153</v>
      </c>
      <c r="B258" s="16" t="s">
        <v>221</v>
      </c>
      <c r="C258" s="15" t="s">
        <v>153</v>
      </c>
      <c r="D258" s="15" t="s">
        <v>422</v>
      </c>
      <c r="E258" s="17">
        <v>2021</v>
      </c>
      <c r="F258" s="15">
        <v>2168397196.4615183</v>
      </c>
    </row>
    <row r="259" spans="1:6" x14ac:dyDescent="0.2">
      <c r="A259" s="15" t="s">
        <v>153</v>
      </c>
      <c r="B259" s="18" t="s">
        <v>221</v>
      </c>
      <c r="C259" s="15" t="s">
        <v>153</v>
      </c>
      <c r="D259" s="18" t="s">
        <v>422</v>
      </c>
      <c r="E259" s="17">
        <v>2022</v>
      </c>
      <c r="F259" s="15">
        <v>2108989054.0927091</v>
      </c>
    </row>
    <row r="260" spans="1:6" x14ac:dyDescent="0.2">
      <c r="A260" s="15" t="s">
        <v>153</v>
      </c>
      <c r="B260" s="16" t="s">
        <v>221</v>
      </c>
      <c r="C260" s="15" t="s">
        <v>153</v>
      </c>
      <c r="D260" s="15" t="s">
        <v>422</v>
      </c>
      <c r="E260" s="17">
        <v>2023</v>
      </c>
      <c r="F260" s="15">
        <v>2049580911.7239003</v>
      </c>
    </row>
    <row r="261" spans="1:6" x14ac:dyDescent="0.2">
      <c r="A261" s="15" t="s">
        <v>153</v>
      </c>
      <c r="B261" s="18" t="s">
        <v>221</v>
      </c>
      <c r="C261" s="15" t="s">
        <v>153</v>
      </c>
      <c r="D261" s="18" t="s">
        <v>421</v>
      </c>
      <c r="E261" s="17">
        <v>2017</v>
      </c>
      <c r="F261" s="15">
        <v>643588208.99542761</v>
      </c>
    </row>
    <row r="262" spans="1:6" x14ac:dyDescent="0.2">
      <c r="A262" s="15" t="s">
        <v>153</v>
      </c>
      <c r="B262" s="16" t="s">
        <v>221</v>
      </c>
      <c r="C262" s="15" t="s">
        <v>153</v>
      </c>
      <c r="D262" s="15" t="s">
        <v>421</v>
      </c>
      <c r="E262" s="17">
        <v>2018</v>
      </c>
      <c r="F262" s="15">
        <v>802009921.9789176</v>
      </c>
    </row>
    <row r="263" spans="1:6" x14ac:dyDescent="0.2">
      <c r="A263" s="15" t="s">
        <v>153</v>
      </c>
      <c r="B263" s="18" t="s">
        <v>221</v>
      </c>
      <c r="C263" s="15" t="s">
        <v>153</v>
      </c>
      <c r="D263" s="18" t="s">
        <v>421</v>
      </c>
      <c r="E263" s="17">
        <v>2019</v>
      </c>
      <c r="F263" s="15">
        <v>920826206.71653485</v>
      </c>
    </row>
    <row r="264" spans="1:6" x14ac:dyDescent="0.2">
      <c r="A264" s="15" t="s">
        <v>153</v>
      </c>
      <c r="B264" s="18" t="s">
        <v>221</v>
      </c>
      <c r="C264" s="15" t="s">
        <v>153</v>
      </c>
      <c r="D264" s="18" t="s">
        <v>421</v>
      </c>
      <c r="E264" s="17">
        <v>2020</v>
      </c>
      <c r="F264" s="15">
        <v>1049543848.5156202</v>
      </c>
    </row>
    <row r="265" spans="1:6" x14ac:dyDescent="0.2">
      <c r="A265" s="15" t="s">
        <v>153</v>
      </c>
      <c r="B265" s="16" t="s">
        <v>221</v>
      </c>
      <c r="C265" s="15" t="s">
        <v>153</v>
      </c>
      <c r="D265" s="15" t="s">
        <v>421</v>
      </c>
      <c r="E265" s="17">
        <v>2021</v>
      </c>
      <c r="F265" s="15">
        <v>1168360133.253238</v>
      </c>
    </row>
    <row r="266" spans="1:6" x14ac:dyDescent="0.2">
      <c r="A266" s="15" t="s">
        <v>153</v>
      </c>
      <c r="B266" s="16" t="s">
        <v>221</v>
      </c>
      <c r="C266" s="15" t="s">
        <v>153</v>
      </c>
      <c r="D266" s="15" t="s">
        <v>421</v>
      </c>
      <c r="E266" s="17">
        <v>2022</v>
      </c>
      <c r="F266" s="15">
        <v>1297077775.0523231</v>
      </c>
    </row>
    <row r="267" spans="1:6" x14ac:dyDescent="0.2">
      <c r="A267" s="15" t="s">
        <v>153</v>
      </c>
      <c r="B267" s="18" t="s">
        <v>221</v>
      </c>
      <c r="C267" s="15" t="s">
        <v>153</v>
      </c>
      <c r="D267" s="18" t="s">
        <v>421</v>
      </c>
      <c r="E267" s="17">
        <v>2023</v>
      </c>
      <c r="F267" s="15">
        <v>1425795416.851409</v>
      </c>
    </row>
    <row r="268" spans="1:6" x14ac:dyDescent="0.2">
      <c r="A268" s="15" t="s">
        <v>153</v>
      </c>
      <c r="B268" s="16" t="s">
        <v>222</v>
      </c>
      <c r="C268" s="15" t="s">
        <v>153</v>
      </c>
      <c r="D268" s="15" t="s">
        <v>422</v>
      </c>
      <c r="E268" s="17">
        <v>2017</v>
      </c>
      <c r="F268" s="15">
        <v>7934442118.4608517</v>
      </c>
    </row>
    <row r="269" spans="1:6" x14ac:dyDescent="0.2">
      <c r="A269" s="15" t="s">
        <v>153</v>
      </c>
      <c r="B269" s="16" t="s">
        <v>222</v>
      </c>
      <c r="C269" s="15" t="s">
        <v>153</v>
      </c>
      <c r="D269" s="15" t="s">
        <v>422</v>
      </c>
      <c r="E269" s="17">
        <v>2018</v>
      </c>
      <c r="F269" s="15">
        <v>7641778269.8291016</v>
      </c>
    </row>
    <row r="270" spans="1:6" x14ac:dyDescent="0.2">
      <c r="A270" s="15" t="s">
        <v>153</v>
      </c>
      <c r="B270" s="18" t="s">
        <v>222</v>
      </c>
      <c r="C270" s="15" t="s">
        <v>153</v>
      </c>
      <c r="D270" s="18" t="s">
        <v>422</v>
      </c>
      <c r="E270" s="17">
        <v>2019</v>
      </c>
      <c r="F270" s="15">
        <v>7479187242.8114595</v>
      </c>
    </row>
    <row r="271" spans="1:6" x14ac:dyDescent="0.2">
      <c r="A271" s="15" t="s">
        <v>153</v>
      </c>
      <c r="B271" s="18" t="s">
        <v>222</v>
      </c>
      <c r="C271" s="15" t="s">
        <v>153</v>
      </c>
      <c r="D271" s="18" t="s">
        <v>422</v>
      </c>
      <c r="E271" s="17">
        <v>2020</v>
      </c>
      <c r="F271" s="15">
        <v>7284078010.3902922</v>
      </c>
    </row>
    <row r="272" spans="1:6" x14ac:dyDescent="0.2">
      <c r="A272" s="15" t="s">
        <v>153</v>
      </c>
      <c r="B272" s="16" t="s">
        <v>222</v>
      </c>
      <c r="C272" s="15" t="s">
        <v>153</v>
      </c>
      <c r="D272" s="15" t="s">
        <v>422</v>
      </c>
      <c r="E272" s="17">
        <v>2021</v>
      </c>
      <c r="F272" s="15">
        <v>7121486983.3726511</v>
      </c>
    </row>
    <row r="273" spans="1:6" x14ac:dyDescent="0.2">
      <c r="A273" s="15" t="s">
        <v>153</v>
      </c>
      <c r="B273" s="18" t="s">
        <v>222</v>
      </c>
      <c r="C273" s="15" t="s">
        <v>153</v>
      </c>
      <c r="D273" s="18" t="s">
        <v>422</v>
      </c>
      <c r="E273" s="17">
        <v>2022</v>
      </c>
      <c r="F273" s="15">
        <v>6926377750.9514828</v>
      </c>
    </row>
    <row r="274" spans="1:6" x14ac:dyDescent="0.2">
      <c r="A274" s="15" t="s">
        <v>153</v>
      </c>
      <c r="B274" s="18" t="s">
        <v>222</v>
      </c>
      <c r="C274" s="15" t="s">
        <v>153</v>
      </c>
      <c r="D274" s="18" t="s">
        <v>422</v>
      </c>
      <c r="E274" s="17">
        <v>2023</v>
      </c>
      <c r="F274" s="15">
        <v>6731268518.5303125</v>
      </c>
    </row>
    <row r="275" spans="1:6" x14ac:dyDescent="0.2">
      <c r="A275" s="15" t="s">
        <v>153</v>
      </c>
      <c r="B275" s="16" t="s">
        <v>222</v>
      </c>
      <c r="C275" s="15" t="s">
        <v>153</v>
      </c>
      <c r="D275" s="15" t="s">
        <v>421</v>
      </c>
      <c r="E275" s="17">
        <v>2017</v>
      </c>
      <c r="F275" s="15">
        <v>2113683351.2293253</v>
      </c>
    </row>
    <row r="276" spans="1:6" x14ac:dyDescent="0.2">
      <c r="A276" s="15" t="s">
        <v>153</v>
      </c>
      <c r="B276" s="18" t="s">
        <v>222</v>
      </c>
      <c r="C276" s="15" t="s">
        <v>153</v>
      </c>
      <c r="D276" s="18" t="s">
        <v>421</v>
      </c>
      <c r="E276" s="17">
        <v>2018</v>
      </c>
      <c r="F276" s="15">
        <v>2633974637.6857753</v>
      </c>
    </row>
    <row r="277" spans="1:6" x14ac:dyDescent="0.2">
      <c r="A277" s="15" t="s">
        <v>153</v>
      </c>
      <c r="B277" s="18" t="s">
        <v>222</v>
      </c>
      <c r="C277" s="15" t="s">
        <v>153</v>
      </c>
      <c r="D277" s="18" t="s">
        <v>421</v>
      </c>
      <c r="E277" s="17">
        <v>2019</v>
      </c>
      <c r="F277" s="15">
        <v>3024193102.5281119</v>
      </c>
    </row>
    <row r="278" spans="1:6" x14ac:dyDescent="0.2">
      <c r="A278" s="15" t="s">
        <v>153</v>
      </c>
      <c r="B278" s="18" t="s">
        <v>222</v>
      </c>
      <c r="C278" s="15" t="s">
        <v>153</v>
      </c>
      <c r="D278" s="18" t="s">
        <v>421</v>
      </c>
      <c r="E278" s="17">
        <v>2020</v>
      </c>
      <c r="F278" s="15">
        <v>3446929772.7739773</v>
      </c>
    </row>
    <row r="279" spans="1:6" x14ac:dyDescent="0.2">
      <c r="A279" s="15" t="s">
        <v>153</v>
      </c>
      <c r="B279" s="18" t="s">
        <v>222</v>
      </c>
      <c r="C279" s="15" t="s">
        <v>153</v>
      </c>
      <c r="D279" s="18" t="s">
        <v>421</v>
      </c>
      <c r="E279" s="17">
        <v>2021</v>
      </c>
      <c r="F279" s="15">
        <v>3837148237.6163144</v>
      </c>
    </row>
    <row r="280" spans="1:6" x14ac:dyDescent="0.2">
      <c r="A280" s="15" t="s">
        <v>153</v>
      </c>
      <c r="B280" s="18" t="s">
        <v>222</v>
      </c>
      <c r="C280" s="15" t="s">
        <v>153</v>
      </c>
      <c r="D280" s="18" t="s">
        <v>421</v>
      </c>
      <c r="E280" s="17">
        <v>2022</v>
      </c>
      <c r="F280" s="15">
        <v>4259884907.8621788</v>
      </c>
    </row>
    <row r="281" spans="1:6" x14ac:dyDescent="0.2">
      <c r="A281" s="15" t="s">
        <v>153</v>
      </c>
      <c r="B281" s="18" t="s">
        <v>222</v>
      </c>
      <c r="C281" s="15" t="s">
        <v>153</v>
      </c>
      <c r="D281" s="18" t="s">
        <v>421</v>
      </c>
      <c r="E281" s="17">
        <v>2023</v>
      </c>
      <c r="F281" s="15">
        <v>4682621578.1080446</v>
      </c>
    </row>
    <row r="282" spans="1:6" x14ac:dyDescent="0.2">
      <c r="A282" s="15" t="s">
        <v>300</v>
      </c>
      <c r="B282" s="16" t="s">
        <v>301</v>
      </c>
      <c r="C282" s="15" t="s">
        <v>300</v>
      </c>
      <c r="D282" s="15" t="s">
        <v>422</v>
      </c>
      <c r="E282" s="17">
        <v>2017</v>
      </c>
      <c r="F282" s="15">
        <v>309328011.40555388</v>
      </c>
    </row>
    <row r="283" spans="1:6" x14ac:dyDescent="0.2">
      <c r="A283" s="15" t="s">
        <v>300</v>
      </c>
      <c r="B283" s="18" t="s">
        <v>301</v>
      </c>
      <c r="C283" s="15" t="s">
        <v>300</v>
      </c>
      <c r="D283" s="18" t="s">
        <v>422</v>
      </c>
      <c r="E283" s="17">
        <v>2018</v>
      </c>
      <c r="F283" s="15">
        <v>303126423.09591728</v>
      </c>
    </row>
    <row r="284" spans="1:6" x14ac:dyDescent="0.2">
      <c r="A284" s="15" t="s">
        <v>300</v>
      </c>
      <c r="B284" s="16" t="s">
        <v>301</v>
      </c>
      <c r="C284" s="15" t="s">
        <v>300</v>
      </c>
      <c r="D284" s="15" t="s">
        <v>422</v>
      </c>
      <c r="E284" s="17">
        <v>2019</v>
      </c>
      <c r="F284" s="15">
        <v>291356930.5809803</v>
      </c>
    </row>
    <row r="285" spans="1:6" x14ac:dyDescent="0.2">
      <c r="A285" s="15" t="s">
        <v>300</v>
      </c>
      <c r="B285" s="18" t="s">
        <v>301</v>
      </c>
      <c r="C285" s="15" t="s">
        <v>300</v>
      </c>
      <c r="D285" s="18" t="s">
        <v>422</v>
      </c>
      <c r="E285" s="17">
        <v>2020</v>
      </c>
      <c r="F285" s="15">
        <v>282277464.65915745</v>
      </c>
    </row>
    <row r="286" spans="1:6" x14ac:dyDescent="0.2">
      <c r="A286" s="15" t="s">
        <v>300</v>
      </c>
      <c r="B286" s="18" t="s">
        <v>301</v>
      </c>
      <c r="C286" s="15" t="s">
        <v>300</v>
      </c>
      <c r="D286" s="18" t="s">
        <v>422</v>
      </c>
      <c r="E286" s="17">
        <v>2021</v>
      </c>
      <c r="F286" s="15">
        <v>272108462.82671571</v>
      </c>
    </row>
    <row r="287" spans="1:6" x14ac:dyDescent="0.2">
      <c r="A287" s="15" t="s">
        <v>300</v>
      </c>
      <c r="B287" s="18" t="s">
        <v>301</v>
      </c>
      <c r="C287" s="15" t="s">
        <v>300</v>
      </c>
      <c r="D287" s="18" t="s">
        <v>422</v>
      </c>
      <c r="E287" s="17">
        <v>2022</v>
      </c>
      <c r="F287" s="15">
        <v>263291988.33159393</v>
      </c>
    </row>
    <row r="288" spans="1:6" x14ac:dyDescent="0.2">
      <c r="A288" s="15" t="s">
        <v>300</v>
      </c>
      <c r="B288" s="16" t="s">
        <v>301</v>
      </c>
      <c r="C288" s="15" t="s">
        <v>300</v>
      </c>
      <c r="D288" s="15" t="s">
        <v>422</v>
      </c>
      <c r="E288" s="17">
        <v>2023</v>
      </c>
      <c r="F288" s="15">
        <v>253411024.72839615</v>
      </c>
    </row>
    <row r="289" spans="1:6" x14ac:dyDescent="0.2">
      <c r="A289" s="15" t="s">
        <v>300</v>
      </c>
      <c r="B289" s="18" t="s">
        <v>301</v>
      </c>
      <c r="C289" s="15" t="s">
        <v>300</v>
      </c>
      <c r="D289" s="18" t="s">
        <v>421</v>
      </c>
      <c r="E289" s="17">
        <v>2017</v>
      </c>
      <c r="F289" s="15">
        <v>81402108.264619485</v>
      </c>
    </row>
    <row r="290" spans="1:6" x14ac:dyDescent="0.2">
      <c r="A290" s="15" t="s">
        <v>300</v>
      </c>
      <c r="B290" s="16" t="s">
        <v>301</v>
      </c>
      <c r="C290" s="15" t="s">
        <v>300</v>
      </c>
      <c r="D290" s="15" t="s">
        <v>421</v>
      </c>
      <c r="E290" s="17">
        <v>2018</v>
      </c>
      <c r="F290" s="15">
        <v>87018853.734878227</v>
      </c>
    </row>
    <row r="291" spans="1:6" x14ac:dyDescent="0.2">
      <c r="A291" s="15" t="s">
        <v>300</v>
      </c>
      <c r="B291" s="16" t="s">
        <v>301</v>
      </c>
      <c r="C291" s="15" t="s">
        <v>300</v>
      </c>
      <c r="D291" s="15" t="s">
        <v>421</v>
      </c>
      <c r="E291" s="17">
        <v>2019</v>
      </c>
      <c r="F291" s="15">
        <v>92501041.520175546</v>
      </c>
    </row>
    <row r="292" spans="1:6" x14ac:dyDescent="0.2">
      <c r="A292" s="15" t="s">
        <v>300</v>
      </c>
      <c r="B292" s="16" t="s">
        <v>301</v>
      </c>
      <c r="C292" s="15" t="s">
        <v>300</v>
      </c>
      <c r="D292" s="15" t="s">
        <v>421</v>
      </c>
      <c r="E292" s="17">
        <v>2020</v>
      </c>
      <c r="F292" s="36">
        <v>97866101.92834574</v>
      </c>
    </row>
    <row r="293" spans="1:6" x14ac:dyDescent="0.2">
      <c r="A293" s="15" t="s">
        <v>300</v>
      </c>
      <c r="B293" s="18" t="s">
        <v>301</v>
      </c>
      <c r="C293" s="15" t="s">
        <v>300</v>
      </c>
      <c r="D293" s="18" t="s">
        <v>421</v>
      </c>
      <c r="E293" s="17">
        <v>2021</v>
      </c>
      <c r="F293" s="36">
        <v>102857273.12669137</v>
      </c>
    </row>
    <row r="294" spans="1:6" x14ac:dyDescent="0.2">
      <c r="A294" s="15" t="s">
        <v>300</v>
      </c>
      <c r="B294" s="16" t="s">
        <v>301</v>
      </c>
      <c r="C294" s="15" t="s">
        <v>300</v>
      </c>
      <c r="D294" s="15" t="s">
        <v>421</v>
      </c>
      <c r="E294" s="17">
        <v>2022</v>
      </c>
      <c r="F294" s="15">
        <v>107588707.69051918</v>
      </c>
    </row>
    <row r="295" spans="1:6" x14ac:dyDescent="0.2">
      <c r="A295" s="15" t="s">
        <v>300</v>
      </c>
      <c r="B295" s="16" t="s">
        <v>301</v>
      </c>
      <c r="C295" s="15" t="s">
        <v>300</v>
      </c>
      <c r="D295" s="15" t="s">
        <v>421</v>
      </c>
      <c r="E295" s="17">
        <v>2023</v>
      </c>
      <c r="F295" s="36">
        <v>111999844.70583047</v>
      </c>
    </row>
    <row r="296" spans="1:6" x14ac:dyDescent="0.2">
      <c r="A296" s="15" t="s">
        <v>300</v>
      </c>
      <c r="B296" s="18" t="s">
        <v>302</v>
      </c>
      <c r="C296" s="15" t="s">
        <v>300</v>
      </c>
      <c r="D296" s="18" t="s">
        <v>422</v>
      </c>
      <c r="E296" s="17">
        <v>2017</v>
      </c>
      <c r="F296" s="15">
        <v>7761318237.5902967</v>
      </c>
    </row>
    <row r="297" spans="1:6" x14ac:dyDescent="0.2">
      <c r="A297" s="15" t="s">
        <v>300</v>
      </c>
      <c r="B297" s="16" t="s">
        <v>302</v>
      </c>
      <c r="C297" s="15" t="s">
        <v>300</v>
      </c>
      <c r="D297" s="15" t="s">
        <v>422</v>
      </c>
      <c r="E297" s="17">
        <v>2018</v>
      </c>
      <c r="F297" s="15">
        <v>7605714804.7459803</v>
      </c>
    </row>
    <row r="298" spans="1:6" x14ac:dyDescent="0.2">
      <c r="A298" s="15" t="s">
        <v>300</v>
      </c>
      <c r="B298" s="16" t="s">
        <v>302</v>
      </c>
      <c r="C298" s="15" t="s">
        <v>300</v>
      </c>
      <c r="D298" s="15" t="s">
        <v>422</v>
      </c>
      <c r="E298" s="17">
        <v>2019</v>
      </c>
      <c r="F298" s="15">
        <v>7310407643.6250343</v>
      </c>
    </row>
    <row r="299" spans="1:6" x14ac:dyDescent="0.2">
      <c r="A299" s="15" t="s">
        <v>300</v>
      </c>
      <c r="B299" s="16" t="s">
        <v>302</v>
      </c>
      <c r="C299" s="15" t="s">
        <v>300</v>
      </c>
      <c r="D299" s="15" t="s">
        <v>422</v>
      </c>
      <c r="E299" s="17">
        <v>2020</v>
      </c>
      <c r="F299" s="15">
        <v>7082595671.0641842</v>
      </c>
    </row>
    <row r="300" spans="1:6" x14ac:dyDescent="0.2">
      <c r="A300" s="15" t="s">
        <v>300</v>
      </c>
      <c r="B300" s="16" t="s">
        <v>302</v>
      </c>
      <c r="C300" s="15" t="s">
        <v>300</v>
      </c>
      <c r="D300" s="15" t="s">
        <v>422</v>
      </c>
      <c r="E300" s="17">
        <v>2021</v>
      </c>
      <c r="F300" s="15">
        <v>6827446261.7960329</v>
      </c>
    </row>
    <row r="301" spans="1:6" x14ac:dyDescent="0.2">
      <c r="A301" s="15" t="s">
        <v>300</v>
      </c>
      <c r="B301" s="16" t="s">
        <v>302</v>
      </c>
      <c r="C301" s="15" t="s">
        <v>300</v>
      </c>
      <c r="D301" s="15" t="s">
        <v>422</v>
      </c>
      <c r="E301" s="17">
        <v>2022</v>
      </c>
      <c r="F301" s="15">
        <v>6606232980.8541889</v>
      </c>
    </row>
    <row r="302" spans="1:6" x14ac:dyDescent="0.2">
      <c r="A302" s="15" t="s">
        <v>300</v>
      </c>
      <c r="B302" s="16" t="s">
        <v>302</v>
      </c>
      <c r="C302" s="15" t="s">
        <v>300</v>
      </c>
      <c r="D302" s="15" t="s">
        <v>422</v>
      </c>
      <c r="E302" s="17">
        <v>2023</v>
      </c>
      <c r="F302" s="15">
        <v>6358310710.0258961</v>
      </c>
    </row>
    <row r="303" spans="1:6" x14ac:dyDescent="0.2">
      <c r="A303" s="15" t="s">
        <v>300</v>
      </c>
      <c r="B303" s="16" t="s">
        <v>302</v>
      </c>
      <c r="C303" s="15" t="s">
        <v>300</v>
      </c>
      <c r="D303" s="15" t="s">
        <v>421</v>
      </c>
      <c r="E303" s="17">
        <v>2017</v>
      </c>
      <c r="F303" s="15">
        <v>2042452167.786921</v>
      </c>
    </row>
    <row r="304" spans="1:6" x14ac:dyDescent="0.2">
      <c r="A304" s="15" t="s">
        <v>300</v>
      </c>
      <c r="B304" s="16" t="s">
        <v>302</v>
      </c>
      <c r="C304" s="15" t="s">
        <v>300</v>
      </c>
      <c r="D304" s="15" t="s">
        <v>421</v>
      </c>
      <c r="E304" s="17">
        <v>2018</v>
      </c>
      <c r="F304" s="15">
        <v>2183381367.3642187</v>
      </c>
    </row>
    <row r="305" spans="1:6" x14ac:dyDescent="0.2">
      <c r="A305" s="15" t="s">
        <v>300</v>
      </c>
      <c r="B305" s="18" t="s">
        <v>302</v>
      </c>
      <c r="C305" s="15" t="s">
        <v>300</v>
      </c>
      <c r="D305" s="18" t="s">
        <v>421</v>
      </c>
      <c r="E305" s="17">
        <v>2019</v>
      </c>
      <c r="F305" s="15">
        <v>2320934393.5081644</v>
      </c>
    </row>
    <row r="306" spans="1:6" x14ac:dyDescent="0.2">
      <c r="A306" s="15" t="s">
        <v>300</v>
      </c>
      <c r="B306" s="18" t="s">
        <v>302</v>
      </c>
      <c r="C306" s="15" t="s">
        <v>300</v>
      </c>
      <c r="D306" s="18" t="s">
        <v>421</v>
      </c>
      <c r="E306" s="17">
        <v>2020</v>
      </c>
      <c r="F306" s="36">
        <v>2455548588.3316379</v>
      </c>
    </row>
    <row r="307" spans="1:6" x14ac:dyDescent="0.2">
      <c r="A307" s="15" t="s">
        <v>300</v>
      </c>
      <c r="B307" s="18" t="s">
        <v>302</v>
      </c>
      <c r="C307" s="15" t="s">
        <v>300</v>
      </c>
      <c r="D307" s="18" t="s">
        <v>421</v>
      </c>
      <c r="E307" s="17">
        <v>2021</v>
      </c>
      <c r="F307" s="36">
        <v>2580781566.3365512</v>
      </c>
    </row>
    <row r="308" spans="1:6" x14ac:dyDescent="0.2">
      <c r="A308" s="15" t="s">
        <v>300</v>
      </c>
      <c r="B308" s="16" t="s">
        <v>302</v>
      </c>
      <c r="C308" s="15" t="s">
        <v>300</v>
      </c>
      <c r="D308" s="15" t="s">
        <v>421</v>
      </c>
      <c r="E308" s="17">
        <v>2022</v>
      </c>
      <c r="F308" s="15">
        <v>2699497518.3880324</v>
      </c>
    </row>
    <row r="309" spans="1:6" x14ac:dyDescent="0.2">
      <c r="A309" s="15" t="s">
        <v>300</v>
      </c>
      <c r="B309" s="16" t="s">
        <v>302</v>
      </c>
      <c r="C309" s="15" t="s">
        <v>300</v>
      </c>
      <c r="D309" s="15" t="s">
        <v>421</v>
      </c>
      <c r="E309" s="17">
        <v>2023</v>
      </c>
      <c r="F309" s="15">
        <v>2810176916.6419415</v>
      </c>
    </row>
    <row r="310" spans="1:6" x14ac:dyDescent="0.2">
      <c r="A310" s="15" t="s">
        <v>300</v>
      </c>
      <c r="B310" s="16" t="s">
        <v>318</v>
      </c>
      <c r="C310" s="15" t="s">
        <v>300</v>
      </c>
      <c r="D310" s="15" t="s">
        <v>422</v>
      </c>
      <c r="E310" s="17">
        <v>2017</v>
      </c>
      <c r="F310" s="15">
        <v>790529639.61576366</v>
      </c>
    </row>
    <row r="311" spans="1:6" x14ac:dyDescent="0.2">
      <c r="A311" s="15" t="s">
        <v>300</v>
      </c>
      <c r="B311" s="18" t="s">
        <v>318</v>
      </c>
      <c r="C311" s="15" t="s">
        <v>300</v>
      </c>
      <c r="D311" s="18" t="s">
        <v>422</v>
      </c>
      <c r="E311" s="17">
        <v>2018</v>
      </c>
      <c r="F311" s="15">
        <v>774680640.52516818</v>
      </c>
    </row>
    <row r="312" spans="1:6" x14ac:dyDescent="0.2">
      <c r="A312" s="15" t="s">
        <v>300</v>
      </c>
      <c r="B312" s="16" t="s">
        <v>318</v>
      </c>
      <c r="C312" s="15" t="s">
        <v>300</v>
      </c>
      <c r="D312" s="15" t="s">
        <v>422</v>
      </c>
      <c r="E312" s="17">
        <v>2019</v>
      </c>
      <c r="F312" s="15">
        <v>744602107.92148793</v>
      </c>
    </row>
    <row r="313" spans="1:6" x14ac:dyDescent="0.2">
      <c r="A313" s="15" t="s">
        <v>300</v>
      </c>
      <c r="B313" s="16" t="s">
        <v>318</v>
      </c>
      <c r="C313" s="15" t="s">
        <v>300</v>
      </c>
      <c r="D313" s="15" t="s">
        <v>422</v>
      </c>
      <c r="E313" s="17">
        <v>2020</v>
      </c>
      <c r="F313" s="15">
        <v>721398302.71009409</v>
      </c>
    </row>
    <row r="314" spans="1:6" x14ac:dyDescent="0.2">
      <c r="A314" s="15" t="s">
        <v>300</v>
      </c>
      <c r="B314" s="16" t="s">
        <v>318</v>
      </c>
      <c r="C314" s="15" t="s">
        <v>300</v>
      </c>
      <c r="D314" s="15" t="s">
        <v>422</v>
      </c>
      <c r="E314" s="17">
        <v>2021</v>
      </c>
      <c r="F314" s="15">
        <v>695410040.87333298</v>
      </c>
    </row>
    <row r="315" spans="1:6" x14ac:dyDescent="0.2">
      <c r="A315" s="15" t="s">
        <v>300</v>
      </c>
      <c r="B315" s="16" t="s">
        <v>318</v>
      </c>
      <c r="C315" s="15" t="s">
        <v>300</v>
      </c>
      <c r="D315" s="15" t="s">
        <v>422</v>
      </c>
      <c r="E315" s="17">
        <v>2022</v>
      </c>
      <c r="F315" s="15">
        <v>672878345.88185537</v>
      </c>
    </row>
    <row r="316" spans="1:6" x14ac:dyDescent="0.2">
      <c r="A316" s="15" t="s">
        <v>300</v>
      </c>
      <c r="B316" s="18" t="s">
        <v>318</v>
      </c>
      <c r="C316" s="15" t="s">
        <v>300</v>
      </c>
      <c r="D316" s="18" t="s">
        <v>422</v>
      </c>
      <c r="E316" s="17">
        <v>2023</v>
      </c>
      <c r="F316" s="15">
        <v>647626204.76214504</v>
      </c>
    </row>
    <row r="317" spans="1:6" x14ac:dyDescent="0.2">
      <c r="A317" s="15" t="s">
        <v>300</v>
      </c>
      <c r="B317" s="16" t="s">
        <v>318</v>
      </c>
      <c r="C317" s="15" t="s">
        <v>300</v>
      </c>
      <c r="D317" s="15" t="s">
        <v>421</v>
      </c>
      <c r="E317" s="17">
        <v>2017</v>
      </c>
      <c r="F317" s="15">
        <v>208034115.68835902</v>
      </c>
    </row>
    <row r="318" spans="1:6" x14ac:dyDescent="0.2">
      <c r="A318" s="15" t="s">
        <v>300</v>
      </c>
      <c r="B318" s="18" t="s">
        <v>318</v>
      </c>
      <c r="C318" s="15" t="s">
        <v>300</v>
      </c>
      <c r="D318" s="18" t="s">
        <v>421</v>
      </c>
      <c r="E318" s="17">
        <v>2018</v>
      </c>
      <c r="F318" s="15">
        <v>222388469.67085579</v>
      </c>
    </row>
    <row r="319" spans="1:6" x14ac:dyDescent="0.2">
      <c r="A319" s="15" t="s">
        <v>300</v>
      </c>
      <c r="B319" s="18" t="s">
        <v>318</v>
      </c>
      <c r="C319" s="15" t="s">
        <v>300</v>
      </c>
      <c r="D319" s="18" t="s">
        <v>421</v>
      </c>
      <c r="E319" s="17">
        <v>2019</v>
      </c>
      <c r="F319" s="15">
        <v>236398943.26011971</v>
      </c>
    </row>
    <row r="320" spans="1:6" x14ac:dyDescent="0.2">
      <c r="A320" s="15" t="s">
        <v>300</v>
      </c>
      <c r="B320" s="18" t="s">
        <v>318</v>
      </c>
      <c r="C320" s="15" t="s">
        <v>300</v>
      </c>
      <c r="D320" s="18" t="s">
        <v>421</v>
      </c>
      <c r="E320" s="17">
        <v>2020</v>
      </c>
      <c r="F320" s="36">
        <v>250110081.96920666</v>
      </c>
    </row>
    <row r="321" spans="1:6" x14ac:dyDescent="0.2">
      <c r="A321" s="15" t="s">
        <v>300</v>
      </c>
      <c r="B321" s="18" t="s">
        <v>318</v>
      </c>
      <c r="C321" s="15" t="s">
        <v>300</v>
      </c>
      <c r="D321" s="18" t="s">
        <v>421</v>
      </c>
      <c r="E321" s="17">
        <v>2021</v>
      </c>
      <c r="F321" s="36">
        <v>262865696.14963618</v>
      </c>
    </row>
    <row r="322" spans="1:6" x14ac:dyDescent="0.2">
      <c r="A322" s="15" t="s">
        <v>300</v>
      </c>
      <c r="B322" s="16" t="s">
        <v>318</v>
      </c>
      <c r="C322" s="15" t="s">
        <v>300</v>
      </c>
      <c r="D322" s="15" t="s">
        <v>421</v>
      </c>
      <c r="E322" s="17">
        <v>2022</v>
      </c>
      <c r="F322" s="15">
        <v>274957518.17251945</v>
      </c>
    </row>
    <row r="323" spans="1:6" x14ac:dyDescent="0.2">
      <c r="A323" s="15" t="s">
        <v>300</v>
      </c>
      <c r="B323" s="18" t="s">
        <v>318</v>
      </c>
      <c r="C323" s="15" t="s">
        <v>300</v>
      </c>
      <c r="D323" s="18" t="s">
        <v>421</v>
      </c>
      <c r="E323" s="17">
        <v>2023</v>
      </c>
      <c r="F323" s="15">
        <v>286230776.4175927</v>
      </c>
    </row>
    <row r="324" spans="1:6" x14ac:dyDescent="0.2">
      <c r="A324" s="15" t="s">
        <v>300</v>
      </c>
      <c r="B324" s="18" t="s">
        <v>319</v>
      </c>
      <c r="C324" s="15" t="s">
        <v>300</v>
      </c>
      <c r="D324" s="18" t="s">
        <v>422</v>
      </c>
      <c r="E324" s="17">
        <v>2017</v>
      </c>
      <c r="F324" s="15">
        <v>34179158.642494179</v>
      </c>
    </row>
    <row r="325" spans="1:6" x14ac:dyDescent="0.2">
      <c r="A325" s="15" t="s">
        <v>300</v>
      </c>
      <c r="B325" s="16" t="s">
        <v>319</v>
      </c>
      <c r="C325" s="15" t="s">
        <v>300</v>
      </c>
      <c r="D325" s="15" t="s">
        <v>422</v>
      </c>
      <c r="E325" s="17">
        <v>2018</v>
      </c>
      <c r="F325" s="15">
        <v>33493914.943718366</v>
      </c>
    </row>
    <row r="326" spans="1:6" x14ac:dyDescent="0.2">
      <c r="A326" s="15" t="s">
        <v>300</v>
      </c>
      <c r="B326" s="18" t="s">
        <v>319</v>
      </c>
      <c r="C326" s="15" t="s">
        <v>300</v>
      </c>
      <c r="D326" s="18" t="s">
        <v>422</v>
      </c>
      <c r="E326" s="17">
        <v>2019</v>
      </c>
      <c r="F326" s="15">
        <v>32193446.389377628</v>
      </c>
    </row>
    <row r="327" spans="1:6" x14ac:dyDescent="0.2">
      <c r="A327" s="15" t="s">
        <v>300</v>
      </c>
      <c r="B327" s="16" t="s">
        <v>319</v>
      </c>
      <c r="C327" s="15" t="s">
        <v>300</v>
      </c>
      <c r="D327" s="15" t="s">
        <v>422</v>
      </c>
      <c r="E327" s="17">
        <v>2020</v>
      </c>
      <c r="F327" s="15">
        <v>31190211.97578216</v>
      </c>
    </row>
    <row r="328" spans="1:6" x14ac:dyDescent="0.2">
      <c r="A328" s="15" t="s">
        <v>300</v>
      </c>
      <c r="B328" s="18" t="s">
        <v>319</v>
      </c>
      <c r="C328" s="15" t="s">
        <v>300</v>
      </c>
      <c r="D328" s="18" t="s">
        <v>422</v>
      </c>
      <c r="E328" s="17">
        <v>2021</v>
      </c>
      <c r="F328" s="15">
        <v>30066589.432555221</v>
      </c>
    </row>
    <row r="329" spans="1:6" x14ac:dyDescent="0.2">
      <c r="A329" s="15" t="s">
        <v>300</v>
      </c>
      <c r="B329" s="18" t="s">
        <v>319</v>
      </c>
      <c r="C329" s="15" t="s">
        <v>300</v>
      </c>
      <c r="D329" s="18" t="s">
        <v>422</v>
      </c>
      <c r="E329" s="17">
        <v>2022</v>
      </c>
      <c r="F329" s="15">
        <v>29092414.222663891</v>
      </c>
    </row>
    <row r="330" spans="1:6" x14ac:dyDescent="0.2">
      <c r="A330" s="15" t="s">
        <v>300</v>
      </c>
      <c r="B330" s="18" t="s">
        <v>319</v>
      </c>
      <c r="C330" s="15" t="s">
        <v>300</v>
      </c>
      <c r="D330" s="18" t="s">
        <v>422</v>
      </c>
      <c r="E330" s="17">
        <v>2023</v>
      </c>
      <c r="F330" s="15">
        <v>28000618.426351007</v>
      </c>
    </row>
    <row r="331" spans="1:6" x14ac:dyDescent="0.2">
      <c r="A331" s="15" t="s">
        <v>300</v>
      </c>
      <c r="B331" s="18" t="s">
        <v>319</v>
      </c>
      <c r="C331" s="15" t="s">
        <v>300</v>
      </c>
      <c r="D331" s="18" t="s">
        <v>421</v>
      </c>
      <c r="E331" s="17">
        <v>2017</v>
      </c>
      <c r="F331" s="15">
        <v>8994515.4322353154</v>
      </c>
    </row>
    <row r="332" spans="1:6" x14ac:dyDescent="0.2">
      <c r="A332" s="15" t="s">
        <v>300</v>
      </c>
      <c r="B332" s="16" t="s">
        <v>319</v>
      </c>
      <c r="C332" s="15" t="s">
        <v>300</v>
      </c>
      <c r="D332" s="15" t="s">
        <v>421</v>
      </c>
      <c r="E332" s="17">
        <v>2018</v>
      </c>
      <c r="F332" s="15">
        <v>9615136.997059552</v>
      </c>
    </row>
    <row r="333" spans="1:6" x14ac:dyDescent="0.2">
      <c r="A333" s="15" t="s">
        <v>300</v>
      </c>
      <c r="B333" s="18" t="s">
        <v>319</v>
      </c>
      <c r="C333" s="15" t="s">
        <v>300</v>
      </c>
      <c r="D333" s="18" t="s">
        <v>421</v>
      </c>
      <c r="E333" s="17">
        <v>2019</v>
      </c>
      <c r="F333" s="15">
        <v>10220890.627874304</v>
      </c>
    </row>
    <row r="334" spans="1:6" x14ac:dyDescent="0.2">
      <c r="A334" s="15" t="s">
        <v>300</v>
      </c>
      <c r="B334" s="16" t="s">
        <v>319</v>
      </c>
      <c r="C334" s="15" t="s">
        <v>300</v>
      </c>
      <c r="D334" s="15" t="s">
        <v>421</v>
      </c>
      <c r="E334" s="17">
        <v>2020</v>
      </c>
      <c r="F334" s="36">
        <v>10813702.284291014</v>
      </c>
    </row>
    <row r="335" spans="1:6" x14ac:dyDescent="0.2">
      <c r="A335" s="15" t="s">
        <v>300</v>
      </c>
      <c r="B335" s="18" t="s">
        <v>319</v>
      </c>
      <c r="C335" s="15" t="s">
        <v>300</v>
      </c>
      <c r="D335" s="18" t="s">
        <v>421</v>
      </c>
      <c r="E335" s="17">
        <v>2021</v>
      </c>
      <c r="F335" s="36">
        <v>11365201.100789854</v>
      </c>
    </row>
    <row r="336" spans="1:6" x14ac:dyDescent="0.2">
      <c r="A336" s="15" t="s">
        <v>300</v>
      </c>
      <c r="B336" s="16" t="s">
        <v>319</v>
      </c>
      <c r="C336" s="15" t="s">
        <v>300</v>
      </c>
      <c r="D336" s="15" t="s">
        <v>421</v>
      </c>
      <c r="E336" s="17">
        <v>2022</v>
      </c>
      <c r="F336" s="15">
        <v>11888000.351426188</v>
      </c>
    </row>
    <row r="337" spans="1:6" x14ac:dyDescent="0.2">
      <c r="A337" s="15" t="s">
        <v>300</v>
      </c>
      <c r="B337" s="16" t="s">
        <v>319</v>
      </c>
      <c r="C337" s="15" t="s">
        <v>300</v>
      </c>
      <c r="D337" s="15" t="s">
        <v>421</v>
      </c>
      <c r="E337" s="17">
        <v>2023</v>
      </c>
      <c r="F337" s="15">
        <v>12375408.365834661</v>
      </c>
    </row>
    <row r="338" spans="1:6" x14ac:dyDescent="0.2">
      <c r="A338" s="15" t="s">
        <v>300</v>
      </c>
      <c r="B338" s="16" t="s">
        <v>320</v>
      </c>
      <c r="C338" s="15" t="s">
        <v>300</v>
      </c>
      <c r="D338" s="15" t="s">
        <v>422</v>
      </c>
      <c r="E338" s="17">
        <v>2017</v>
      </c>
      <c r="F338" s="15">
        <v>1415273124.8324447</v>
      </c>
    </row>
    <row r="339" spans="1:6" x14ac:dyDescent="0.2">
      <c r="A339" s="15" t="s">
        <v>300</v>
      </c>
      <c r="B339" s="18" t="s">
        <v>320</v>
      </c>
      <c r="C339" s="15" t="s">
        <v>300</v>
      </c>
      <c r="D339" s="18" t="s">
        <v>422</v>
      </c>
      <c r="E339" s="17">
        <v>2018</v>
      </c>
      <c r="F339" s="15">
        <v>1386898904.1273026</v>
      </c>
    </row>
    <row r="340" spans="1:6" x14ac:dyDescent="0.2">
      <c r="A340" s="15" t="s">
        <v>300</v>
      </c>
      <c r="B340" s="16" t="s">
        <v>320</v>
      </c>
      <c r="C340" s="15" t="s">
        <v>300</v>
      </c>
      <c r="D340" s="15" t="s">
        <v>422</v>
      </c>
      <c r="E340" s="17">
        <v>2019</v>
      </c>
      <c r="F340" s="15">
        <v>1333049767.1751754</v>
      </c>
    </row>
    <row r="341" spans="1:6" x14ac:dyDescent="0.2">
      <c r="A341" s="15" t="s">
        <v>300</v>
      </c>
      <c r="B341" s="16" t="s">
        <v>320</v>
      </c>
      <c r="C341" s="15" t="s">
        <v>300</v>
      </c>
      <c r="D341" s="15" t="s">
        <v>422</v>
      </c>
      <c r="E341" s="17">
        <v>2020</v>
      </c>
      <c r="F341" s="15">
        <v>1291508349.5434542</v>
      </c>
    </row>
    <row r="342" spans="1:6" x14ac:dyDescent="0.2">
      <c r="A342" s="15" t="s">
        <v>300</v>
      </c>
      <c r="B342" s="16" t="s">
        <v>320</v>
      </c>
      <c r="C342" s="15" t="s">
        <v>300</v>
      </c>
      <c r="D342" s="15" t="s">
        <v>422</v>
      </c>
      <c r="E342" s="17">
        <v>2021</v>
      </c>
      <c r="F342" s="15">
        <v>1244981961.7959259</v>
      </c>
    </row>
    <row r="343" spans="1:6" x14ac:dyDescent="0.2">
      <c r="A343" s="15" t="s">
        <v>300</v>
      </c>
      <c r="B343" s="16" t="s">
        <v>320</v>
      </c>
      <c r="C343" s="15" t="s">
        <v>300</v>
      </c>
      <c r="D343" s="15" t="s">
        <v>422</v>
      </c>
      <c r="E343" s="17">
        <v>2022</v>
      </c>
      <c r="F343" s="15">
        <v>1204643812.8128474</v>
      </c>
    </row>
    <row r="344" spans="1:6" x14ac:dyDescent="0.2">
      <c r="A344" s="15" t="s">
        <v>300</v>
      </c>
      <c r="B344" s="16" t="s">
        <v>320</v>
      </c>
      <c r="C344" s="15" t="s">
        <v>300</v>
      </c>
      <c r="D344" s="15" t="s">
        <v>422</v>
      </c>
      <c r="E344" s="17">
        <v>2023</v>
      </c>
      <c r="F344" s="15">
        <v>1159435290.7281182</v>
      </c>
    </row>
    <row r="345" spans="1:6" x14ac:dyDescent="0.2">
      <c r="A345" s="15" t="s">
        <v>300</v>
      </c>
      <c r="B345" s="18" t="s">
        <v>320</v>
      </c>
      <c r="C345" s="15" t="s">
        <v>300</v>
      </c>
      <c r="D345" s="18" t="s">
        <v>421</v>
      </c>
      <c r="E345" s="17">
        <v>2017</v>
      </c>
      <c r="F345" s="15">
        <v>372440296.00853825</v>
      </c>
    </row>
    <row r="346" spans="1:6" x14ac:dyDescent="0.2">
      <c r="A346" s="15" t="s">
        <v>300</v>
      </c>
      <c r="B346" s="16" t="s">
        <v>320</v>
      </c>
      <c r="C346" s="15" t="s">
        <v>300</v>
      </c>
      <c r="D346" s="15" t="s">
        <v>421</v>
      </c>
      <c r="E346" s="17">
        <v>2018</v>
      </c>
      <c r="F346" s="15">
        <v>398138676.43312734</v>
      </c>
    </row>
    <row r="347" spans="1:6" x14ac:dyDescent="0.2">
      <c r="A347" s="15" t="s">
        <v>300</v>
      </c>
      <c r="B347" s="18" t="s">
        <v>320</v>
      </c>
      <c r="C347" s="15" t="s">
        <v>300</v>
      </c>
      <c r="D347" s="18" t="s">
        <v>421</v>
      </c>
      <c r="E347" s="17">
        <v>2019</v>
      </c>
      <c r="F347" s="15">
        <v>423221413.04841435</v>
      </c>
    </row>
    <row r="348" spans="1:6" x14ac:dyDescent="0.2">
      <c r="A348" s="15" t="s">
        <v>300</v>
      </c>
      <c r="B348" s="16" t="s">
        <v>320</v>
      </c>
      <c r="C348" s="15" t="s">
        <v>300</v>
      </c>
      <c r="D348" s="15" t="s">
        <v>421</v>
      </c>
      <c r="E348" s="17">
        <v>2020</v>
      </c>
      <c r="F348" s="36">
        <v>447768255.00522238</v>
      </c>
    </row>
    <row r="349" spans="1:6" x14ac:dyDescent="0.2">
      <c r="A349" s="15" t="s">
        <v>300</v>
      </c>
      <c r="B349" s="16" t="s">
        <v>320</v>
      </c>
      <c r="C349" s="15" t="s">
        <v>300</v>
      </c>
      <c r="D349" s="15" t="s">
        <v>421</v>
      </c>
      <c r="E349" s="17">
        <v>2021</v>
      </c>
      <c r="F349" s="36">
        <v>470604436.01048869</v>
      </c>
    </row>
    <row r="350" spans="1:6" x14ac:dyDescent="0.2">
      <c r="A350" s="15" t="s">
        <v>300</v>
      </c>
      <c r="B350" s="18" t="s">
        <v>320</v>
      </c>
      <c r="C350" s="15" t="s">
        <v>300</v>
      </c>
      <c r="D350" s="18" t="s">
        <v>421</v>
      </c>
      <c r="E350" s="17">
        <v>2022</v>
      </c>
      <c r="F350" s="15">
        <v>492252240.06697118</v>
      </c>
    </row>
    <row r="351" spans="1:6" x14ac:dyDescent="0.2">
      <c r="A351" s="15" t="s">
        <v>300</v>
      </c>
      <c r="B351" s="16" t="s">
        <v>320</v>
      </c>
      <c r="C351" s="15" t="s">
        <v>300</v>
      </c>
      <c r="D351" s="15" t="s">
        <v>421</v>
      </c>
      <c r="E351" s="17">
        <v>2023</v>
      </c>
      <c r="F351" s="15">
        <v>512434581.90971696</v>
      </c>
    </row>
    <row r="352" spans="1:6" x14ac:dyDescent="0.2">
      <c r="A352" s="15" t="s">
        <v>300</v>
      </c>
      <c r="B352" s="16" t="s">
        <v>321</v>
      </c>
      <c r="C352" s="15" t="s">
        <v>300</v>
      </c>
      <c r="D352" s="15" t="s">
        <v>422</v>
      </c>
      <c r="E352" s="17">
        <v>2017</v>
      </c>
      <c r="F352" s="15">
        <v>3652361870.1625733</v>
      </c>
    </row>
    <row r="353" spans="1:6" x14ac:dyDescent="0.2">
      <c r="A353" s="15" t="s">
        <v>300</v>
      </c>
      <c r="B353" s="16" t="s">
        <v>321</v>
      </c>
      <c r="C353" s="15" t="s">
        <v>300</v>
      </c>
      <c r="D353" s="15" t="s">
        <v>422</v>
      </c>
      <c r="E353" s="17">
        <v>2018</v>
      </c>
      <c r="F353" s="15">
        <v>3579137190.077373</v>
      </c>
    </row>
    <row r="354" spans="1:6" x14ac:dyDescent="0.2">
      <c r="A354" s="15" t="s">
        <v>300</v>
      </c>
      <c r="B354" s="18" t="s">
        <v>321</v>
      </c>
      <c r="C354" s="15" t="s">
        <v>300</v>
      </c>
      <c r="D354" s="18" t="s">
        <v>422</v>
      </c>
      <c r="E354" s="17">
        <v>2019</v>
      </c>
      <c r="F354" s="15">
        <v>3440169996.3292422</v>
      </c>
    </row>
    <row r="355" spans="1:6" x14ac:dyDescent="0.2">
      <c r="A355" s="15" t="s">
        <v>300</v>
      </c>
      <c r="B355" s="18" t="s">
        <v>321</v>
      </c>
      <c r="C355" s="15" t="s">
        <v>300</v>
      </c>
      <c r="D355" s="18" t="s">
        <v>422</v>
      </c>
      <c r="E355" s="17">
        <v>2020</v>
      </c>
      <c r="F355" s="15">
        <v>3332965042.6503825</v>
      </c>
    </row>
    <row r="356" spans="1:6" x14ac:dyDescent="0.2">
      <c r="A356" s="15" t="s">
        <v>300</v>
      </c>
      <c r="B356" s="16" t="s">
        <v>321</v>
      </c>
      <c r="C356" s="15" t="s">
        <v>300</v>
      </c>
      <c r="D356" s="15" t="s">
        <v>422</v>
      </c>
      <c r="E356" s="17">
        <v>2021</v>
      </c>
      <c r="F356" s="15">
        <v>3212895494.5300584</v>
      </c>
    </row>
    <row r="357" spans="1:6" x14ac:dyDescent="0.2">
      <c r="A357" s="15" t="s">
        <v>300</v>
      </c>
      <c r="B357" s="16" t="s">
        <v>321</v>
      </c>
      <c r="C357" s="15" t="s">
        <v>300</v>
      </c>
      <c r="D357" s="15" t="s">
        <v>422</v>
      </c>
      <c r="E357" s="17">
        <v>2022</v>
      </c>
      <c r="F357" s="15">
        <v>3108795787.7853432</v>
      </c>
    </row>
    <row r="358" spans="1:6" x14ac:dyDescent="0.2">
      <c r="A358" s="15" t="s">
        <v>300</v>
      </c>
      <c r="B358" s="16" t="s">
        <v>321</v>
      </c>
      <c r="C358" s="15" t="s">
        <v>300</v>
      </c>
      <c r="D358" s="15" t="s">
        <v>422</v>
      </c>
      <c r="E358" s="17">
        <v>2023</v>
      </c>
      <c r="F358" s="15">
        <v>2992127224.4024158</v>
      </c>
    </row>
    <row r="359" spans="1:6" x14ac:dyDescent="0.2">
      <c r="A359" s="15" t="s">
        <v>300</v>
      </c>
      <c r="B359" s="16" t="s">
        <v>321</v>
      </c>
      <c r="C359" s="15" t="s">
        <v>300</v>
      </c>
      <c r="D359" s="15" t="s">
        <v>421</v>
      </c>
      <c r="E359" s="17">
        <v>2017</v>
      </c>
      <c r="F359" s="15">
        <v>961147860.56909871</v>
      </c>
    </row>
    <row r="360" spans="1:6" x14ac:dyDescent="0.2">
      <c r="A360" s="15" t="s">
        <v>300</v>
      </c>
      <c r="B360" s="18" t="s">
        <v>321</v>
      </c>
      <c r="C360" s="15" t="s">
        <v>300</v>
      </c>
      <c r="D360" s="18" t="s">
        <v>421</v>
      </c>
      <c r="E360" s="17">
        <v>2018</v>
      </c>
      <c r="F360" s="15">
        <v>1027467062.9483665</v>
      </c>
    </row>
    <row r="361" spans="1:6" x14ac:dyDescent="0.2">
      <c r="A361" s="15" t="s">
        <v>300</v>
      </c>
      <c r="B361" s="16" t="s">
        <v>321</v>
      </c>
      <c r="C361" s="15" t="s">
        <v>300</v>
      </c>
      <c r="D361" s="15" t="s">
        <v>421</v>
      </c>
      <c r="E361" s="17">
        <v>2019</v>
      </c>
      <c r="F361" s="15">
        <v>1092197487.9141135</v>
      </c>
    </row>
    <row r="362" spans="1:6" x14ac:dyDescent="0.2">
      <c r="A362" s="15" t="s">
        <v>300</v>
      </c>
      <c r="B362" s="16" t="s">
        <v>321</v>
      </c>
      <c r="C362" s="15" t="s">
        <v>300</v>
      </c>
      <c r="D362" s="15" t="s">
        <v>421</v>
      </c>
      <c r="E362" s="17">
        <v>2020</v>
      </c>
      <c r="F362" s="36">
        <v>1155544942.2131321</v>
      </c>
    </row>
    <row r="363" spans="1:6" x14ac:dyDescent="0.2">
      <c r="A363" s="15" t="s">
        <v>300</v>
      </c>
      <c r="B363" s="16" t="s">
        <v>321</v>
      </c>
      <c r="C363" s="15" t="s">
        <v>300</v>
      </c>
      <c r="D363" s="15" t="s">
        <v>421</v>
      </c>
      <c r="E363" s="17">
        <v>2021</v>
      </c>
      <c r="F363" s="36">
        <v>1214477734.2660017</v>
      </c>
    </row>
    <row r="364" spans="1:6" x14ac:dyDescent="0.2">
      <c r="A364" s="15" t="s">
        <v>300</v>
      </c>
      <c r="B364" s="16" t="s">
        <v>321</v>
      </c>
      <c r="C364" s="15" t="s">
        <v>300</v>
      </c>
      <c r="D364" s="15" t="s">
        <v>421</v>
      </c>
      <c r="E364" s="17">
        <v>2022</v>
      </c>
      <c r="F364" s="15">
        <v>1270343710.0422378</v>
      </c>
    </row>
    <row r="365" spans="1:6" x14ac:dyDescent="0.2">
      <c r="A365" s="15" t="s">
        <v>300</v>
      </c>
      <c r="B365" s="16" t="s">
        <v>321</v>
      </c>
      <c r="C365" s="15" t="s">
        <v>300</v>
      </c>
      <c r="D365" s="15" t="s">
        <v>421</v>
      </c>
      <c r="E365" s="17">
        <v>2023</v>
      </c>
      <c r="F365" s="15">
        <v>1322427802.1539695</v>
      </c>
    </row>
    <row r="366" spans="1:6" x14ac:dyDescent="0.2">
      <c r="A366" s="15" t="s">
        <v>300</v>
      </c>
      <c r="B366" s="16" t="s">
        <v>327</v>
      </c>
      <c r="C366" s="15" t="s">
        <v>300</v>
      </c>
      <c r="D366" s="15" t="s">
        <v>422</v>
      </c>
      <c r="E366" s="17">
        <v>2017</v>
      </c>
      <c r="F366" s="15">
        <v>92469525.108381808</v>
      </c>
    </row>
    <row r="367" spans="1:6" x14ac:dyDescent="0.2">
      <c r="A367" s="15" t="s">
        <v>300</v>
      </c>
      <c r="B367" s="18" t="s">
        <v>327</v>
      </c>
      <c r="C367" s="15" t="s">
        <v>300</v>
      </c>
      <c r="D367" s="18" t="s">
        <v>422</v>
      </c>
      <c r="E367" s="17">
        <v>2018</v>
      </c>
      <c r="F367" s="15">
        <v>90615642.159650251</v>
      </c>
    </row>
    <row r="368" spans="1:6" x14ac:dyDescent="0.2">
      <c r="A368" s="15" t="s">
        <v>300</v>
      </c>
      <c r="B368" s="16" t="s">
        <v>327</v>
      </c>
      <c r="C368" s="15" t="s">
        <v>300</v>
      </c>
      <c r="D368" s="15" t="s">
        <v>422</v>
      </c>
      <c r="E368" s="17">
        <v>2019</v>
      </c>
      <c r="F368" s="15">
        <v>87097307.758967757</v>
      </c>
    </row>
    <row r="369" spans="1:6" x14ac:dyDescent="0.2">
      <c r="A369" s="15" t="s">
        <v>300</v>
      </c>
      <c r="B369" s="18" t="s">
        <v>327</v>
      </c>
      <c r="C369" s="15" t="s">
        <v>300</v>
      </c>
      <c r="D369" s="18" t="s">
        <v>422</v>
      </c>
      <c r="E369" s="17">
        <v>2020</v>
      </c>
      <c r="F369" s="15">
        <v>84383121.293235913</v>
      </c>
    </row>
    <row r="370" spans="1:6" x14ac:dyDescent="0.2">
      <c r="A370" s="15" t="s">
        <v>300</v>
      </c>
      <c r="B370" s="16" t="s">
        <v>327</v>
      </c>
      <c r="C370" s="15" t="s">
        <v>300</v>
      </c>
      <c r="D370" s="15" t="s">
        <v>422</v>
      </c>
      <c r="E370" s="17">
        <v>2021</v>
      </c>
      <c r="F370" s="15">
        <v>81343232.451616228</v>
      </c>
    </row>
    <row r="371" spans="1:6" x14ac:dyDescent="0.2">
      <c r="A371" s="15" t="s">
        <v>300</v>
      </c>
      <c r="B371" s="16" t="s">
        <v>327</v>
      </c>
      <c r="C371" s="15" t="s">
        <v>300</v>
      </c>
      <c r="D371" s="15" t="s">
        <v>422</v>
      </c>
      <c r="E371" s="17">
        <v>2022</v>
      </c>
      <c r="F371" s="15">
        <v>78707663.800753862</v>
      </c>
    </row>
    <row r="372" spans="1:6" x14ac:dyDescent="0.2">
      <c r="A372" s="15" t="s">
        <v>300</v>
      </c>
      <c r="B372" s="18" t="s">
        <v>327</v>
      </c>
      <c r="C372" s="15" t="s">
        <v>300</v>
      </c>
      <c r="D372" s="18" t="s">
        <v>422</v>
      </c>
      <c r="E372" s="17">
        <v>2023</v>
      </c>
      <c r="F372" s="15">
        <v>75753880.184943587</v>
      </c>
    </row>
    <row r="373" spans="1:6" x14ac:dyDescent="0.2">
      <c r="A373" s="15" t="s">
        <v>300</v>
      </c>
      <c r="B373" s="18" t="s">
        <v>327</v>
      </c>
      <c r="C373" s="15" t="s">
        <v>300</v>
      </c>
      <c r="D373" s="18" t="s">
        <v>421</v>
      </c>
      <c r="E373" s="17">
        <v>2017</v>
      </c>
      <c r="F373" s="15">
        <v>24334085.554837335</v>
      </c>
    </row>
    <row r="374" spans="1:6" x14ac:dyDescent="0.2">
      <c r="A374" s="15" t="s">
        <v>300</v>
      </c>
      <c r="B374" s="18" t="s">
        <v>327</v>
      </c>
      <c r="C374" s="15" t="s">
        <v>300</v>
      </c>
      <c r="D374" s="18" t="s">
        <v>421</v>
      </c>
      <c r="E374" s="17">
        <v>2018</v>
      </c>
      <c r="F374" s="15">
        <v>26013137.45812111</v>
      </c>
    </row>
    <row r="375" spans="1:6" x14ac:dyDescent="0.2">
      <c r="A375" s="15" t="s">
        <v>300</v>
      </c>
      <c r="B375" s="18" t="s">
        <v>327</v>
      </c>
      <c r="C375" s="15" t="s">
        <v>300</v>
      </c>
      <c r="D375" s="18" t="s">
        <v>421</v>
      </c>
      <c r="E375" s="17">
        <v>2019</v>
      </c>
      <c r="F375" s="15">
        <v>27651965.117982738</v>
      </c>
    </row>
    <row r="376" spans="1:6" x14ac:dyDescent="0.2">
      <c r="A376" s="15" t="s">
        <v>300</v>
      </c>
      <c r="B376" s="16" t="s">
        <v>327</v>
      </c>
      <c r="C376" s="15" t="s">
        <v>300</v>
      </c>
      <c r="D376" s="15" t="s">
        <v>421</v>
      </c>
      <c r="E376" s="17">
        <v>2020</v>
      </c>
      <c r="F376" s="36">
        <v>29255779.094825737</v>
      </c>
    </row>
    <row r="377" spans="1:6" x14ac:dyDescent="0.2">
      <c r="A377" s="15" t="s">
        <v>300</v>
      </c>
      <c r="B377" s="18" t="s">
        <v>327</v>
      </c>
      <c r="C377" s="15" t="s">
        <v>300</v>
      </c>
      <c r="D377" s="18" t="s">
        <v>421</v>
      </c>
      <c r="E377" s="17">
        <v>2021</v>
      </c>
      <c r="F377" s="36">
        <v>30747823.828661848</v>
      </c>
    </row>
    <row r="378" spans="1:6" x14ac:dyDescent="0.2">
      <c r="A378" s="15" t="s">
        <v>300</v>
      </c>
      <c r="B378" s="18" t="s">
        <v>327</v>
      </c>
      <c r="C378" s="15" t="s">
        <v>300</v>
      </c>
      <c r="D378" s="18" t="s">
        <v>421</v>
      </c>
      <c r="E378" s="17">
        <v>2022</v>
      </c>
      <c r="F378" s="15">
        <v>32162223.724780295</v>
      </c>
    </row>
    <row r="379" spans="1:6" x14ac:dyDescent="0.2">
      <c r="A379" s="15" t="s">
        <v>300</v>
      </c>
      <c r="B379" s="18" t="s">
        <v>327</v>
      </c>
      <c r="C379" s="15" t="s">
        <v>300</v>
      </c>
      <c r="D379" s="18" t="s">
        <v>421</v>
      </c>
      <c r="E379" s="17">
        <v>2023</v>
      </c>
      <c r="F379" s="15">
        <v>33480874.897496283</v>
      </c>
    </row>
    <row r="380" spans="1:6" x14ac:dyDescent="0.2">
      <c r="A380" s="15" t="s">
        <v>300</v>
      </c>
      <c r="B380" s="18" t="s">
        <v>333</v>
      </c>
      <c r="C380" s="15" t="s">
        <v>300</v>
      </c>
      <c r="D380" s="18" t="s">
        <v>422</v>
      </c>
      <c r="E380" s="17">
        <v>2017</v>
      </c>
      <c r="F380" s="15">
        <v>1901740839.9534638</v>
      </c>
    </row>
    <row r="381" spans="1:6" x14ac:dyDescent="0.2">
      <c r="A381" s="15" t="s">
        <v>300</v>
      </c>
      <c r="B381" s="16" t="s">
        <v>333</v>
      </c>
      <c r="C381" s="15" t="s">
        <v>300</v>
      </c>
      <c r="D381" s="15" t="s">
        <v>422</v>
      </c>
      <c r="E381" s="17">
        <v>2018</v>
      </c>
      <c r="F381" s="15">
        <v>1863613630.8868673</v>
      </c>
    </row>
    <row r="382" spans="1:6" x14ac:dyDescent="0.2">
      <c r="A382" s="15" t="s">
        <v>300</v>
      </c>
      <c r="B382" s="16" t="s">
        <v>333</v>
      </c>
      <c r="C382" s="15" t="s">
        <v>300</v>
      </c>
      <c r="D382" s="15" t="s">
        <v>422</v>
      </c>
      <c r="E382" s="17">
        <v>2019</v>
      </c>
      <c r="F382" s="15">
        <v>1791255086.7011073</v>
      </c>
    </row>
    <row r="383" spans="1:6" x14ac:dyDescent="0.2">
      <c r="A383" s="15" t="s">
        <v>300</v>
      </c>
      <c r="B383" s="16" t="s">
        <v>333</v>
      </c>
      <c r="C383" s="15" t="s">
        <v>300</v>
      </c>
      <c r="D383" s="15" t="s">
        <v>422</v>
      </c>
      <c r="E383" s="17">
        <v>2020</v>
      </c>
      <c r="F383" s="15">
        <v>1735434758.4028783</v>
      </c>
    </row>
    <row r="384" spans="1:6" x14ac:dyDescent="0.2">
      <c r="A384" s="15" t="s">
        <v>300</v>
      </c>
      <c r="B384" s="18" t="s">
        <v>333</v>
      </c>
      <c r="C384" s="15" t="s">
        <v>300</v>
      </c>
      <c r="D384" s="18" t="s">
        <v>422</v>
      </c>
      <c r="E384" s="17">
        <v>2021</v>
      </c>
      <c r="F384" s="15">
        <v>1672915990.7088614</v>
      </c>
    </row>
    <row r="385" spans="1:6" x14ac:dyDescent="0.2">
      <c r="A385" s="15" t="s">
        <v>300</v>
      </c>
      <c r="B385" s="18" t="s">
        <v>333</v>
      </c>
      <c r="C385" s="15" t="s">
        <v>300</v>
      </c>
      <c r="D385" s="18" t="s">
        <v>422</v>
      </c>
      <c r="E385" s="17">
        <v>2022</v>
      </c>
      <c r="F385" s="15">
        <v>1618712527.0923738</v>
      </c>
    </row>
    <row r="386" spans="1:6" x14ac:dyDescent="0.2">
      <c r="A386" s="15" t="s">
        <v>300</v>
      </c>
      <c r="B386" s="18" t="s">
        <v>333</v>
      </c>
      <c r="C386" s="15" t="s">
        <v>300</v>
      </c>
      <c r="D386" s="18" t="s">
        <v>422</v>
      </c>
      <c r="E386" s="17">
        <v>2023</v>
      </c>
      <c r="F386" s="15">
        <v>1557964611.1926453</v>
      </c>
    </row>
    <row r="387" spans="1:6" x14ac:dyDescent="0.2">
      <c r="A387" s="15" t="s">
        <v>300</v>
      </c>
      <c r="B387" s="18" t="s">
        <v>333</v>
      </c>
      <c r="C387" s="15" t="s">
        <v>300</v>
      </c>
      <c r="D387" s="18" t="s">
        <v>421</v>
      </c>
      <c r="E387" s="17">
        <v>2017</v>
      </c>
      <c r="F387" s="15">
        <v>500458115.77722758</v>
      </c>
    </row>
    <row r="388" spans="1:6" x14ac:dyDescent="0.2">
      <c r="A388" s="15" t="s">
        <v>300</v>
      </c>
      <c r="B388" s="16" t="s">
        <v>333</v>
      </c>
      <c r="C388" s="15" t="s">
        <v>300</v>
      </c>
      <c r="D388" s="15" t="s">
        <v>421</v>
      </c>
      <c r="E388" s="17">
        <v>2018</v>
      </c>
      <c r="F388" s="15">
        <v>534989725.76585627</v>
      </c>
    </row>
    <row r="389" spans="1:6" x14ac:dyDescent="0.2">
      <c r="A389" s="15" t="s">
        <v>300</v>
      </c>
      <c r="B389" s="18" t="s">
        <v>333</v>
      </c>
      <c r="C389" s="15" t="s">
        <v>300</v>
      </c>
      <c r="D389" s="18" t="s">
        <v>421</v>
      </c>
      <c r="E389" s="17">
        <v>2019</v>
      </c>
      <c r="F389" s="15">
        <v>568694078.48910522</v>
      </c>
    </row>
    <row r="390" spans="1:6" x14ac:dyDescent="0.2">
      <c r="A390" s="15" t="s">
        <v>300</v>
      </c>
      <c r="B390" s="18" t="s">
        <v>333</v>
      </c>
      <c r="C390" s="15" t="s">
        <v>300</v>
      </c>
      <c r="D390" s="18" t="s">
        <v>421</v>
      </c>
      <c r="E390" s="17">
        <v>2020</v>
      </c>
      <c r="F390" s="36">
        <v>601678335.04147339</v>
      </c>
    </row>
    <row r="391" spans="1:6" x14ac:dyDescent="0.2">
      <c r="A391" s="15" t="s">
        <v>300</v>
      </c>
      <c r="B391" s="18" t="s">
        <v>333</v>
      </c>
      <c r="C391" s="15" t="s">
        <v>300</v>
      </c>
      <c r="D391" s="18" t="s">
        <v>421</v>
      </c>
      <c r="E391" s="17">
        <v>2021</v>
      </c>
      <c r="F391" s="36">
        <v>632363930.12858844</v>
      </c>
    </row>
    <row r="392" spans="1:6" x14ac:dyDescent="0.2">
      <c r="A392" s="15" t="s">
        <v>300</v>
      </c>
      <c r="B392" s="18" t="s">
        <v>333</v>
      </c>
      <c r="C392" s="15" t="s">
        <v>300</v>
      </c>
      <c r="D392" s="18" t="s">
        <v>421</v>
      </c>
      <c r="E392" s="17">
        <v>2022</v>
      </c>
      <c r="F392" s="15">
        <v>661452670.91450357</v>
      </c>
    </row>
    <row r="393" spans="1:6" x14ac:dyDescent="0.2">
      <c r="A393" s="15" t="s">
        <v>300</v>
      </c>
      <c r="B393" s="18" t="s">
        <v>333</v>
      </c>
      <c r="C393" s="15" t="s">
        <v>300</v>
      </c>
      <c r="D393" s="18" t="s">
        <v>421</v>
      </c>
      <c r="E393" s="17">
        <v>2023</v>
      </c>
      <c r="F393" s="15">
        <v>688572230.42199814</v>
      </c>
    </row>
    <row r="394" spans="1:6" x14ac:dyDescent="0.2">
      <c r="A394" s="15" t="s">
        <v>300</v>
      </c>
      <c r="B394" s="16" t="s">
        <v>334</v>
      </c>
      <c r="C394" s="15" t="s">
        <v>300</v>
      </c>
      <c r="D394" s="15" t="s">
        <v>422</v>
      </c>
      <c r="E394" s="17">
        <v>2017</v>
      </c>
      <c r="F394" s="15">
        <v>1322972957.2186122</v>
      </c>
    </row>
    <row r="395" spans="1:6" x14ac:dyDescent="0.2">
      <c r="A395" s="15" t="s">
        <v>300</v>
      </c>
      <c r="B395" s="18" t="s">
        <v>334</v>
      </c>
      <c r="C395" s="15" t="s">
        <v>300</v>
      </c>
      <c r="D395" s="18" t="s">
        <v>422</v>
      </c>
      <c r="E395" s="17">
        <v>2018</v>
      </c>
      <c r="F395" s="15">
        <v>1296449224.0844162</v>
      </c>
    </row>
    <row r="396" spans="1:6" x14ac:dyDescent="0.2">
      <c r="A396" s="15" t="s">
        <v>300</v>
      </c>
      <c r="B396" s="18" t="s">
        <v>334</v>
      </c>
      <c r="C396" s="15" t="s">
        <v>300</v>
      </c>
      <c r="D396" s="18" t="s">
        <v>422</v>
      </c>
      <c r="E396" s="17">
        <v>2019</v>
      </c>
      <c r="F396" s="15">
        <v>1246111977.720284</v>
      </c>
    </row>
    <row r="397" spans="1:6" x14ac:dyDescent="0.2">
      <c r="A397" s="15" t="s">
        <v>300</v>
      </c>
      <c r="B397" s="16" t="s">
        <v>334</v>
      </c>
      <c r="C397" s="15" t="s">
        <v>300</v>
      </c>
      <c r="D397" s="15" t="s">
        <v>422</v>
      </c>
      <c r="E397" s="17">
        <v>2020</v>
      </c>
      <c r="F397" s="15">
        <v>1207279775.5347176</v>
      </c>
    </row>
    <row r="398" spans="1:6" x14ac:dyDescent="0.2">
      <c r="A398" s="15" t="s">
        <v>300</v>
      </c>
      <c r="B398" s="18" t="s">
        <v>334</v>
      </c>
      <c r="C398" s="15" t="s">
        <v>300</v>
      </c>
      <c r="D398" s="18" t="s">
        <v>422</v>
      </c>
      <c r="E398" s="17">
        <v>2021</v>
      </c>
      <c r="F398" s="15">
        <v>1163787709.0868831</v>
      </c>
    </row>
    <row r="399" spans="1:6" x14ac:dyDescent="0.2">
      <c r="A399" s="15" t="s">
        <v>300</v>
      </c>
      <c r="B399" s="16" t="s">
        <v>334</v>
      </c>
      <c r="C399" s="15" t="s">
        <v>300</v>
      </c>
      <c r="D399" s="15" t="s">
        <v>422</v>
      </c>
      <c r="E399" s="17">
        <v>2022</v>
      </c>
      <c r="F399" s="15">
        <v>1126080301.7232435</v>
      </c>
    </row>
    <row r="400" spans="1:6" x14ac:dyDescent="0.2">
      <c r="A400" s="15" t="s">
        <v>300</v>
      </c>
      <c r="B400" s="18" t="s">
        <v>334</v>
      </c>
      <c r="C400" s="15" t="s">
        <v>300</v>
      </c>
      <c r="D400" s="18" t="s">
        <v>422</v>
      </c>
      <c r="E400" s="17">
        <v>2023</v>
      </c>
      <c r="F400" s="15">
        <v>1083820153.4137094</v>
      </c>
    </row>
    <row r="401" spans="1:6" x14ac:dyDescent="0.2">
      <c r="A401" s="15" t="s">
        <v>300</v>
      </c>
      <c r="B401" s="16" t="s">
        <v>334</v>
      </c>
      <c r="C401" s="15" t="s">
        <v>300</v>
      </c>
      <c r="D401" s="15" t="s">
        <v>421</v>
      </c>
      <c r="E401" s="17">
        <v>2017</v>
      </c>
      <c r="F401" s="15">
        <v>348150778.21542442</v>
      </c>
    </row>
    <row r="402" spans="1:6" x14ac:dyDescent="0.2">
      <c r="A402" s="15" t="s">
        <v>300</v>
      </c>
      <c r="B402" s="18" t="s">
        <v>334</v>
      </c>
      <c r="C402" s="15" t="s">
        <v>300</v>
      </c>
      <c r="D402" s="18" t="s">
        <v>421</v>
      </c>
      <c r="E402" s="17">
        <v>2018</v>
      </c>
      <c r="F402" s="15">
        <v>372173181.91228867</v>
      </c>
    </row>
    <row r="403" spans="1:6" x14ac:dyDescent="0.2">
      <c r="A403" s="15" t="s">
        <v>300</v>
      </c>
      <c r="B403" s="16" t="s">
        <v>334</v>
      </c>
      <c r="C403" s="15" t="s">
        <v>300</v>
      </c>
      <c r="D403" s="15" t="s">
        <v>421</v>
      </c>
      <c r="E403" s="17">
        <v>2019</v>
      </c>
      <c r="F403" s="15">
        <v>395620092.37276286</v>
      </c>
    </row>
    <row r="404" spans="1:6" x14ac:dyDescent="0.2">
      <c r="A404" s="15" t="s">
        <v>300</v>
      </c>
      <c r="B404" s="18" t="s">
        <v>334</v>
      </c>
      <c r="C404" s="15" t="s">
        <v>300</v>
      </c>
      <c r="D404" s="18" t="s">
        <v>421</v>
      </c>
      <c r="E404" s="17">
        <v>2020</v>
      </c>
      <c r="F404" s="36">
        <v>418566057.7303831</v>
      </c>
    </row>
    <row r="405" spans="1:6" x14ac:dyDescent="0.2">
      <c r="A405" s="15" t="s">
        <v>300</v>
      </c>
      <c r="B405" s="18" t="s">
        <v>334</v>
      </c>
      <c r="C405" s="15" t="s">
        <v>300</v>
      </c>
      <c r="D405" s="18" t="s">
        <v>421</v>
      </c>
      <c r="E405" s="17">
        <v>2021</v>
      </c>
      <c r="F405" s="36">
        <v>439912926.67463261</v>
      </c>
    </row>
    <row r="406" spans="1:6" x14ac:dyDescent="0.2">
      <c r="A406" s="15" t="s">
        <v>300</v>
      </c>
      <c r="B406" s="16" t="s">
        <v>334</v>
      </c>
      <c r="C406" s="15" t="s">
        <v>300</v>
      </c>
      <c r="D406" s="15" t="s">
        <v>421</v>
      </c>
      <c r="E406" s="17">
        <v>2022</v>
      </c>
      <c r="F406" s="15">
        <v>460148921.30166572</v>
      </c>
    </row>
    <row r="407" spans="1:6" x14ac:dyDescent="0.2">
      <c r="A407" s="15" t="s">
        <v>300</v>
      </c>
      <c r="B407" s="18" t="s">
        <v>334</v>
      </c>
      <c r="C407" s="15" t="s">
        <v>300</v>
      </c>
      <c r="D407" s="18" t="s">
        <v>421</v>
      </c>
      <c r="E407" s="17">
        <v>2023</v>
      </c>
      <c r="F407" s="15">
        <v>479015027.07503396</v>
      </c>
    </row>
    <row r="408" spans="1:6" x14ac:dyDescent="0.2">
      <c r="A408" s="15" t="s">
        <v>300</v>
      </c>
      <c r="B408" s="16" t="s">
        <v>335</v>
      </c>
      <c r="C408" s="15" t="s">
        <v>300</v>
      </c>
      <c r="D408" s="15" t="s">
        <v>422</v>
      </c>
      <c r="E408" s="17">
        <v>2017</v>
      </c>
      <c r="F408" s="15">
        <v>4465427463.4957056</v>
      </c>
    </row>
    <row r="409" spans="1:6" x14ac:dyDescent="0.2">
      <c r="A409" s="15" t="s">
        <v>300</v>
      </c>
      <c r="B409" s="16" t="s">
        <v>335</v>
      </c>
      <c r="C409" s="15" t="s">
        <v>300</v>
      </c>
      <c r="D409" s="15" t="s">
        <v>422</v>
      </c>
      <c r="E409" s="17">
        <v>2018</v>
      </c>
      <c r="F409" s="15">
        <v>4375901970.3814144</v>
      </c>
    </row>
    <row r="410" spans="1:6" x14ac:dyDescent="0.2">
      <c r="A410" s="15" t="s">
        <v>300</v>
      </c>
      <c r="B410" s="18" t="s">
        <v>335</v>
      </c>
      <c r="C410" s="15" t="s">
        <v>300</v>
      </c>
      <c r="D410" s="18" t="s">
        <v>422</v>
      </c>
      <c r="E410" s="17">
        <v>2019</v>
      </c>
      <c r="F410" s="15">
        <v>4205998782.9241958</v>
      </c>
    </row>
    <row r="411" spans="1:6" x14ac:dyDescent="0.2">
      <c r="A411" s="15" t="s">
        <v>300</v>
      </c>
      <c r="B411" s="16" t="s">
        <v>335</v>
      </c>
      <c r="C411" s="15" t="s">
        <v>300</v>
      </c>
      <c r="D411" s="15" t="s">
        <v>422</v>
      </c>
      <c r="E411" s="17">
        <v>2020</v>
      </c>
      <c r="F411" s="15">
        <v>4074928543.6110625</v>
      </c>
    </row>
    <row r="412" spans="1:6" x14ac:dyDescent="0.2">
      <c r="A412" s="15" t="s">
        <v>300</v>
      </c>
      <c r="B412" s="18" t="s">
        <v>335</v>
      </c>
      <c r="C412" s="15" t="s">
        <v>300</v>
      </c>
      <c r="D412" s="18" t="s">
        <v>422</v>
      </c>
      <c r="E412" s="17">
        <v>2021</v>
      </c>
      <c r="F412" s="15">
        <v>3928129875.5803537</v>
      </c>
    </row>
    <row r="413" spans="1:6" x14ac:dyDescent="0.2">
      <c r="A413" s="15" t="s">
        <v>300</v>
      </c>
      <c r="B413" s="18" t="s">
        <v>335</v>
      </c>
      <c r="C413" s="15" t="s">
        <v>300</v>
      </c>
      <c r="D413" s="18" t="s">
        <v>422</v>
      </c>
      <c r="E413" s="17">
        <v>2022</v>
      </c>
      <c r="F413" s="15">
        <v>3800856153.5438757</v>
      </c>
    </row>
    <row r="414" spans="1:6" x14ac:dyDescent="0.2">
      <c r="A414" s="15" t="s">
        <v>300</v>
      </c>
      <c r="B414" s="18" t="s">
        <v>335</v>
      </c>
      <c r="C414" s="15" t="s">
        <v>300</v>
      </c>
      <c r="D414" s="18" t="s">
        <v>422</v>
      </c>
      <c r="E414" s="17">
        <v>2023</v>
      </c>
      <c r="F414" s="15">
        <v>3658215575.8637896</v>
      </c>
    </row>
    <row r="415" spans="1:6" x14ac:dyDescent="0.2">
      <c r="A415" s="15" t="s">
        <v>300</v>
      </c>
      <c r="B415" s="18" t="s">
        <v>335</v>
      </c>
      <c r="C415" s="15" t="s">
        <v>300</v>
      </c>
      <c r="D415" s="18" t="s">
        <v>421</v>
      </c>
      <c r="E415" s="17">
        <v>2017</v>
      </c>
      <c r="F415" s="15">
        <v>1175112490.3936074</v>
      </c>
    </row>
    <row r="416" spans="1:6" x14ac:dyDescent="0.2">
      <c r="A416" s="15" t="s">
        <v>300</v>
      </c>
      <c r="B416" s="18" t="s">
        <v>335</v>
      </c>
      <c r="C416" s="15" t="s">
        <v>300</v>
      </c>
      <c r="D416" s="18" t="s">
        <v>421</v>
      </c>
      <c r="E416" s="17">
        <v>2018</v>
      </c>
      <c r="F416" s="15">
        <v>1256195252.2307663</v>
      </c>
    </row>
    <row r="417" spans="1:6" x14ac:dyDescent="0.2">
      <c r="A417" s="15" t="s">
        <v>300</v>
      </c>
      <c r="B417" s="18" t="s">
        <v>335</v>
      </c>
      <c r="C417" s="15" t="s">
        <v>300</v>
      </c>
      <c r="D417" s="18" t="s">
        <v>421</v>
      </c>
      <c r="E417" s="17">
        <v>2019</v>
      </c>
      <c r="F417" s="15">
        <v>1335335553.1213045</v>
      </c>
    </row>
    <row r="418" spans="1:6" x14ac:dyDescent="0.2">
      <c r="A418" s="15" t="s">
        <v>300</v>
      </c>
      <c r="B418" s="18" t="s">
        <v>335</v>
      </c>
      <c r="C418" s="15" t="s">
        <v>300</v>
      </c>
      <c r="D418" s="18" t="s">
        <v>421</v>
      </c>
      <c r="E418" s="17">
        <v>2020</v>
      </c>
      <c r="F418" s="36">
        <v>1412785015.2023401</v>
      </c>
    </row>
    <row r="419" spans="1:6" x14ac:dyDescent="0.2">
      <c r="A419" s="15" t="s">
        <v>300</v>
      </c>
      <c r="B419" s="16" t="s">
        <v>335</v>
      </c>
      <c r="C419" s="15" t="s">
        <v>300</v>
      </c>
      <c r="D419" s="15" t="s">
        <v>421</v>
      </c>
      <c r="E419" s="17">
        <v>2021</v>
      </c>
      <c r="F419" s="36">
        <v>1484837050.9776595</v>
      </c>
    </row>
    <row r="420" spans="1:6" x14ac:dyDescent="0.2">
      <c r="A420" s="15" t="s">
        <v>300</v>
      </c>
      <c r="B420" s="18" t="s">
        <v>335</v>
      </c>
      <c r="C420" s="15" t="s">
        <v>300</v>
      </c>
      <c r="D420" s="18" t="s">
        <v>421</v>
      </c>
      <c r="E420" s="17">
        <v>2022</v>
      </c>
      <c r="F420" s="15">
        <v>1553139555.3226318</v>
      </c>
    </row>
    <row r="421" spans="1:6" x14ac:dyDescent="0.2">
      <c r="A421" s="15" t="s">
        <v>300</v>
      </c>
      <c r="B421" s="18" t="s">
        <v>335</v>
      </c>
      <c r="C421" s="15" t="s">
        <v>300</v>
      </c>
      <c r="D421" s="18" t="s">
        <v>421</v>
      </c>
      <c r="E421" s="17">
        <v>2023</v>
      </c>
      <c r="F421" s="15">
        <v>1616818277.0908597</v>
      </c>
    </row>
    <row r="422" spans="1:6" x14ac:dyDescent="0.2">
      <c r="A422" s="15" t="s">
        <v>300</v>
      </c>
      <c r="B422" s="16" t="s">
        <v>339</v>
      </c>
      <c r="C422" s="15" t="s">
        <v>300</v>
      </c>
      <c r="D422" s="15" t="s">
        <v>422</v>
      </c>
      <c r="E422" s="17">
        <v>2017</v>
      </c>
      <c r="F422" s="15">
        <v>850301979.63311934</v>
      </c>
    </row>
    <row r="423" spans="1:6" x14ac:dyDescent="0.2">
      <c r="A423" s="15" t="s">
        <v>300</v>
      </c>
      <c r="B423" s="18" t="s">
        <v>339</v>
      </c>
      <c r="C423" s="15" t="s">
        <v>300</v>
      </c>
      <c r="D423" s="18" t="s">
        <v>422</v>
      </c>
      <c r="E423" s="17">
        <v>2018</v>
      </c>
      <c r="F423" s="15">
        <v>833254629.82282364</v>
      </c>
    </row>
    <row r="424" spans="1:6" x14ac:dyDescent="0.2">
      <c r="A424" s="15" t="s">
        <v>300</v>
      </c>
      <c r="B424" s="18" t="s">
        <v>339</v>
      </c>
      <c r="C424" s="15" t="s">
        <v>300</v>
      </c>
      <c r="D424" s="18" t="s">
        <v>422</v>
      </c>
      <c r="E424" s="17">
        <v>2019</v>
      </c>
      <c r="F424" s="15">
        <v>800901844.37913072</v>
      </c>
    </row>
    <row r="425" spans="1:6" x14ac:dyDescent="0.2">
      <c r="A425" s="15" t="s">
        <v>300</v>
      </c>
      <c r="B425" s="16" t="s">
        <v>339</v>
      </c>
      <c r="C425" s="15" t="s">
        <v>300</v>
      </c>
      <c r="D425" s="15" t="s">
        <v>422</v>
      </c>
      <c r="E425" s="17">
        <v>2020</v>
      </c>
      <c r="F425" s="15">
        <v>775943587.8919239</v>
      </c>
    </row>
    <row r="426" spans="1:6" x14ac:dyDescent="0.2">
      <c r="A426" s="15" t="s">
        <v>300</v>
      </c>
      <c r="B426" s="18" t="s">
        <v>339</v>
      </c>
      <c r="C426" s="15" t="s">
        <v>300</v>
      </c>
      <c r="D426" s="18" t="s">
        <v>422</v>
      </c>
      <c r="E426" s="17">
        <v>2021</v>
      </c>
      <c r="F426" s="15">
        <v>747990340.62625217</v>
      </c>
    </row>
    <row r="427" spans="1:6" x14ac:dyDescent="0.2">
      <c r="A427" s="15" t="s">
        <v>300</v>
      </c>
      <c r="B427" s="18" t="s">
        <v>339</v>
      </c>
      <c r="C427" s="15" t="s">
        <v>300</v>
      </c>
      <c r="D427" s="18" t="s">
        <v>422</v>
      </c>
      <c r="E427" s="17">
        <v>2022</v>
      </c>
      <c r="F427" s="15">
        <v>723755012.94764006</v>
      </c>
    </row>
    <row r="428" spans="1:6" x14ac:dyDescent="0.2">
      <c r="A428" s="15" t="s">
        <v>300</v>
      </c>
      <c r="B428" s="16" t="s">
        <v>339</v>
      </c>
      <c r="C428" s="15" t="s">
        <v>300</v>
      </c>
      <c r="D428" s="15" t="s">
        <v>422</v>
      </c>
      <c r="E428" s="17">
        <v>2023</v>
      </c>
      <c r="F428" s="15">
        <v>696593544.85328627</v>
      </c>
    </row>
    <row r="429" spans="1:6" x14ac:dyDescent="0.2">
      <c r="A429" s="15" t="s">
        <v>300</v>
      </c>
      <c r="B429" s="18" t="s">
        <v>339</v>
      </c>
      <c r="C429" s="15" t="s">
        <v>300</v>
      </c>
      <c r="D429" s="18" t="s">
        <v>421</v>
      </c>
      <c r="E429" s="17">
        <v>2017</v>
      </c>
      <c r="F429" s="15">
        <v>223763678.85082099</v>
      </c>
    </row>
    <row r="430" spans="1:6" x14ac:dyDescent="0.2">
      <c r="A430" s="15" t="s">
        <v>300</v>
      </c>
      <c r="B430" s="16" t="s">
        <v>339</v>
      </c>
      <c r="C430" s="15" t="s">
        <v>300</v>
      </c>
      <c r="D430" s="15" t="s">
        <v>421</v>
      </c>
      <c r="E430" s="17">
        <v>2018</v>
      </c>
      <c r="F430" s="15">
        <v>239203372.69152763</v>
      </c>
    </row>
    <row r="431" spans="1:6" x14ac:dyDescent="0.2">
      <c r="A431" s="15" t="s">
        <v>300</v>
      </c>
      <c r="B431" s="16" t="s">
        <v>339</v>
      </c>
      <c r="C431" s="15" t="s">
        <v>300</v>
      </c>
      <c r="D431" s="15" t="s">
        <v>421</v>
      </c>
      <c r="E431" s="17">
        <v>2019</v>
      </c>
      <c r="F431" s="15">
        <v>254273185.17109385</v>
      </c>
    </row>
    <row r="432" spans="1:6" x14ac:dyDescent="0.2">
      <c r="A432" s="15" t="s">
        <v>300</v>
      </c>
      <c r="B432" s="18" t="s">
        <v>339</v>
      </c>
      <c r="C432" s="15" t="s">
        <v>300</v>
      </c>
      <c r="D432" s="18" t="s">
        <v>421</v>
      </c>
      <c r="E432" s="17">
        <v>2020</v>
      </c>
      <c r="F432" s="36">
        <v>269021029.9110173</v>
      </c>
    </row>
    <row r="433" spans="1:6" x14ac:dyDescent="0.2">
      <c r="A433" s="15" t="s">
        <v>300</v>
      </c>
      <c r="B433" s="16" t="s">
        <v>339</v>
      </c>
      <c r="C433" s="15" t="s">
        <v>300</v>
      </c>
      <c r="D433" s="15" t="s">
        <v>421</v>
      </c>
      <c r="E433" s="17">
        <v>2021</v>
      </c>
      <c r="F433" s="36">
        <v>282741102.43647915</v>
      </c>
    </row>
    <row r="434" spans="1:6" x14ac:dyDescent="0.2">
      <c r="A434" s="15" t="s">
        <v>300</v>
      </c>
      <c r="B434" s="16" t="s">
        <v>339</v>
      </c>
      <c r="C434" s="15" t="s">
        <v>300</v>
      </c>
      <c r="D434" s="15" t="s">
        <v>421</v>
      </c>
      <c r="E434" s="17">
        <v>2022</v>
      </c>
      <c r="F434" s="15">
        <v>295747193.14855719</v>
      </c>
    </row>
    <row r="435" spans="1:6" x14ac:dyDescent="0.2">
      <c r="A435" s="15" t="s">
        <v>300</v>
      </c>
      <c r="B435" s="16" t="s">
        <v>339</v>
      </c>
      <c r="C435" s="15" t="s">
        <v>300</v>
      </c>
      <c r="D435" s="15" t="s">
        <v>421</v>
      </c>
      <c r="E435" s="17">
        <v>2023</v>
      </c>
      <c r="F435" s="15">
        <v>307872828.06764799</v>
      </c>
    </row>
    <row r="436" spans="1:6" x14ac:dyDescent="0.2">
      <c r="A436" s="15" t="s">
        <v>300</v>
      </c>
      <c r="B436" s="18" t="s">
        <v>340</v>
      </c>
      <c r="C436" s="15" t="s">
        <v>300</v>
      </c>
      <c r="D436" s="18" t="s">
        <v>422</v>
      </c>
      <c r="E436" s="17">
        <v>2017</v>
      </c>
      <c r="F436" s="15">
        <v>13767399254.757452</v>
      </c>
    </row>
    <row r="437" spans="1:6" x14ac:dyDescent="0.2">
      <c r="A437" s="15" t="s">
        <v>300</v>
      </c>
      <c r="B437" s="16" t="s">
        <v>340</v>
      </c>
      <c r="C437" s="15" t="s">
        <v>300</v>
      </c>
      <c r="D437" s="15" t="s">
        <v>422</v>
      </c>
      <c r="E437" s="17">
        <v>2018</v>
      </c>
      <c r="F437" s="15">
        <v>13491382408.160057</v>
      </c>
    </row>
    <row r="438" spans="1:6" x14ac:dyDescent="0.2">
      <c r="A438" s="15" t="s">
        <v>300</v>
      </c>
      <c r="B438" s="16" t="s">
        <v>340</v>
      </c>
      <c r="C438" s="15" t="s">
        <v>300</v>
      </c>
      <c r="D438" s="15" t="s">
        <v>422</v>
      </c>
      <c r="E438" s="17">
        <v>2019</v>
      </c>
      <c r="F438" s="15">
        <v>12967552374.977016</v>
      </c>
    </row>
    <row r="439" spans="1:6" x14ac:dyDescent="0.2">
      <c r="A439" s="15" t="s">
        <v>300</v>
      </c>
      <c r="B439" s="16" t="s">
        <v>340</v>
      </c>
      <c r="C439" s="15" t="s">
        <v>300</v>
      </c>
      <c r="D439" s="15" t="s">
        <v>422</v>
      </c>
      <c r="E439" s="17">
        <v>2020</v>
      </c>
      <c r="F439" s="15">
        <v>12563448550.697697</v>
      </c>
    </row>
    <row r="440" spans="1:6" x14ac:dyDescent="0.2">
      <c r="A440" s="15" t="s">
        <v>300</v>
      </c>
      <c r="B440" s="16" t="s">
        <v>340</v>
      </c>
      <c r="C440" s="15" t="s">
        <v>300</v>
      </c>
      <c r="D440" s="15" t="s">
        <v>422</v>
      </c>
      <c r="E440" s="17">
        <v>2021</v>
      </c>
      <c r="F440" s="15">
        <v>12110852267.504864</v>
      </c>
    </row>
    <row r="441" spans="1:6" x14ac:dyDescent="0.2">
      <c r="A441" s="15" t="s">
        <v>300</v>
      </c>
      <c r="B441" s="18" t="s">
        <v>340</v>
      </c>
      <c r="C441" s="15" t="s">
        <v>300</v>
      </c>
      <c r="D441" s="18" t="s">
        <v>422</v>
      </c>
      <c r="E441" s="17">
        <v>2022</v>
      </c>
      <c r="F441" s="15">
        <v>11718453519.515013</v>
      </c>
    </row>
    <row r="442" spans="1:6" x14ac:dyDescent="0.2">
      <c r="A442" s="15" t="s">
        <v>300</v>
      </c>
      <c r="B442" s="16" t="s">
        <v>340</v>
      </c>
      <c r="C442" s="15" t="s">
        <v>300</v>
      </c>
      <c r="D442" s="15" t="s">
        <v>422</v>
      </c>
      <c r="E442" s="17">
        <v>2023</v>
      </c>
      <c r="F442" s="15">
        <v>11278677081.782068</v>
      </c>
    </row>
    <row r="443" spans="1:6" x14ac:dyDescent="0.2">
      <c r="A443" s="15" t="s">
        <v>300</v>
      </c>
      <c r="B443" s="16" t="s">
        <v>340</v>
      </c>
      <c r="C443" s="15" t="s">
        <v>300</v>
      </c>
      <c r="D443" s="15" t="s">
        <v>421</v>
      </c>
      <c r="E443" s="17">
        <v>2017</v>
      </c>
      <c r="F443" s="15">
        <v>3622999803.8835416</v>
      </c>
    </row>
    <row r="444" spans="1:6" x14ac:dyDescent="0.2">
      <c r="A444" s="15" t="s">
        <v>300</v>
      </c>
      <c r="B444" s="16" t="s">
        <v>340</v>
      </c>
      <c r="C444" s="15" t="s">
        <v>300</v>
      </c>
      <c r="D444" s="15" t="s">
        <v>421</v>
      </c>
      <c r="E444" s="17">
        <v>2018</v>
      </c>
      <c r="F444" s="15">
        <v>3872986790.3515058</v>
      </c>
    </row>
    <row r="445" spans="1:6" x14ac:dyDescent="0.2">
      <c r="A445" s="15" t="s">
        <v>300</v>
      </c>
      <c r="B445" s="16" t="s">
        <v>340</v>
      </c>
      <c r="C445" s="15" t="s">
        <v>300</v>
      </c>
      <c r="D445" s="15" t="s">
        <v>421</v>
      </c>
      <c r="E445" s="17">
        <v>2019</v>
      </c>
      <c r="F445" s="15">
        <v>4116984958.1436505</v>
      </c>
    </row>
    <row r="446" spans="1:6" x14ac:dyDescent="0.2">
      <c r="A446" s="15" t="s">
        <v>300</v>
      </c>
      <c r="B446" s="16" t="s">
        <v>340</v>
      </c>
      <c r="C446" s="15" t="s">
        <v>300</v>
      </c>
      <c r="D446" s="15" t="s">
        <v>421</v>
      </c>
      <c r="E446" s="17">
        <v>2020</v>
      </c>
      <c r="F446" s="36">
        <v>4355770085.7159824</v>
      </c>
    </row>
    <row r="447" spans="1:6" x14ac:dyDescent="0.2">
      <c r="A447" s="15" t="s">
        <v>300</v>
      </c>
      <c r="B447" s="16" t="s">
        <v>340</v>
      </c>
      <c r="C447" s="15" t="s">
        <v>300</v>
      </c>
      <c r="D447" s="15" t="s">
        <v>421</v>
      </c>
      <c r="E447" s="17">
        <v>2021</v>
      </c>
      <c r="F447" s="36">
        <v>4577914360.0874977</v>
      </c>
    </row>
    <row r="448" spans="1:6" x14ac:dyDescent="0.2">
      <c r="A448" s="15" t="s">
        <v>300</v>
      </c>
      <c r="B448" s="16" t="s">
        <v>340</v>
      </c>
      <c r="C448" s="15" t="s">
        <v>300</v>
      </c>
      <c r="D448" s="15" t="s">
        <v>421</v>
      </c>
      <c r="E448" s="17">
        <v>2022</v>
      </c>
      <c r="F448" s="15">
        <v>4788498420.6515226</v>
      </c>
    </row>
    <row r="449" spans="1:6" x14ac:dyDescent="0.2">
      <c r="A449" s="15" t="s">
        <v>300</v>
      </c>
      <c r="B449" s="16" t="s">
        <v>340</v>
      </c>
      <c r="C449" s="15" t="s">
        <v>300</v>
      </c>
      <c r="D449" s="15" t="s">
        <v>421</v>
      </c>
      <c r="E449" s="17">
        <v>2023</v>
      </c>
      <c r="F449" s="15">
        <v>4984826855.8982344</v>
      </c>
    </row>
  </sheetData>
  <sortState xmlns:xlrd2="http://schemas.microsoft.com/office/spreadsheetml/2017/richdata2" ref="A2:F769">
    <sortCondition descending="1" ref="F2:F76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0">
    <tabColor theme="9" tint="0.79998168889431442"/>
  </sheetPr>
  <dimension ref="A1:C380"/>
  <sheetViews>
    <sheetView showGridLines="0" topLeftCell="A122" workbookViewId="0">
      <selection activeCell="B138" sqref="B138"/>
    </sheetView>
  </sheetViews>
  <sheetFormatPr baseColWidth="10" defaultColWidth="8.83203125" defaultRowHeight="15" x14ac:dyDescent="0.2"/>
  <cols>
    <col min="1" max="1" width="16.33203125" customWidth="1"/>
    <col min="2" max="2" width="22.83203125" bestFit="1" customWidth="1"/>
    <col min="3" max="3" width="27" bestFit="1" customWidth="1"/>
  </cols>
  <sheetData>
    <row r="1" spans="1:3" x14ac:dyDescent="0.2">
      <c r="A1" s="31" t="s">
        <v>0</v>
      </c>
      <c r="B1" s="31" t="s">
        <v>1</v>
      </c>
      <c r="C1" s="31" t="s">
        <v>2</v>
      </c>
    </row>
    <row r="2" spans="1:3" x14ac:dyDescent="0.2">
      <c r="A2" s="26" t="s">
        <v>4</v>
      </c>
      <c r="B2" s="26" t="s">
        <v>5</v>
      </c>
      <c r="C2" s="26" t="s">
        <v>6</v>
      </c>
    </row>
    <row r="3" spans="1:3" x14ac:dyDescent="0.2">
      <c r="A3" s="26" t="s">
        <v>4</v>
      </c>
      <c r="B3" s="26" t="s">
        <v>9</v>
      </c>
      <c r="C3" s="26" t="s">
        <v>6</v>
      </c>
    </row>
    <row r="4" spans="1:3" x14ac:dyDescent="0.2">
      <c r="A4" s="26" t="s">
        <v>4</v>
      </c>
      <c r="B4" s="26" t="s">
        <v>10</v>
      </c>
      <c r="C4" s="26" t="s">
        <v>11</v>
      </c>
    </row>
    <row r="5" spans="1:3" x14ac:dyDescent="0.2">
      <c r="A5" s="26" t="s">
        <v>4</v>
      </c>
      <c r="B5" s="26" t="s">
        <v>10</v>
      </c>
      <c r="C5" s="26" t="s">
        <v>12</v>
      </c>
    </row>
    <row r="6" spans="1:3" x14ac:dyDescent="0.2">
      <c r="A6" s="26" t="s">
        <v>4</v>
      </c>
      <c r="B6" s="26" t="s">
        <v>10</v>
      </c>
      <c r="C6" s="26" t="s">
        <v>13</v>
      </c>
    </row>
    <row r="7" spans="1:3" x14ac:dyDescent="0.2">
      <c r="A7" s="26" t="s">
        <v>4</v>
      </c>
      <c r="B7" s="26" t="s">
        <v>10</v>
      </c>
      <c r="C7" s="26" t="s">
        <v>14</v>
      </c>
    </row>
    <row r="8" spans="1:3" x14ac:dyDescent="0.2">
      <c r="A8" s="26" t="s">
        <v>4</v>
      </c>
      <c r="B8" s="26" t="s">
        <v>10</v>
      </c>
      <c r="C8" s="26" t="s">
        <v>6</v>
      </c>
    </row>
    <row r="9" spans="1:3" x14ac:dyDescent="0.2">
      <c r="A9" s="26" t="s">
        <v>4</v>
      </c>
      <c r="B9" s="26" t="s">
        <v>10</v>
      </c>
      <c r="C9" s="26" t="s">
        <v>15</v>
      </c>
    </row>
    <row r="10" spans="1:3" x14ac:dyDescent="0.2">
      <c r="A10" s="26" t="s">
        <v>4</v>
      </c>
      <c r="B10" s="26" t="s">
        <v>10</v>
      </c>
      <c r="C10" s="26" t="s">
        <v>16</v>
      </c>
    </row>
    <row r="11" spans="1:3" x14ac:dyDescent="0.2">
      <c r="A11" s="26" t="s">
        <v>4</v>
      </c>
      <c r="B11" s="26" t="s">
        <v>10</v>
      </c>
      <c r="C11" s="26" t="s">
        <v>17</v>
      </c>
    </row>
    <row r="12" spans="1:3" x14ac:dyDescent="0.2">
      <c r="A12" s="26" t="s">
        <v>4</v>
      </c>
      <c r="B12" s="26" t="s">
        <v>18</v>
      </c>
      <c r="C12" s="26" t="s">
        <v>19</v>
      </c>
    </row>
    <row r="13" spans="1:3" x14ac:dyDescent="0.2">
      <c r="A13" s="26" t="s">
        <v>4</v>
      </c>
      <c r="B13" s="26" t="s">
        <v>18</v>
      </c>
      <c r="C13" s="26" t="s">
        <v>20</v>
      </c>
    </row>
    <row r="14" spans="1:3" x14ac:dyDescent="0.2">
      <c r="A14" s="26" t="s">
        <v>4</v>
      </c>
      <c r="B14" s="26" t="s">
        <v>18</v>
      </c>
      <c r="C14" s="26" t="s">
        <v>21</v>
      </c>
    </row>
    <row r="15" spans="1:3" x14ac:dyDescent="0.2">
      <c r="A15" s="26" t="s">
        <v>4</v>
      </c>
      <c r="B15" s="26" t="s">
        <v>18</v>
      </c>
      <c r="C15" s="26" t="s">
        <v>6</v>
      </c>
    </row>
    <row r="16" spans="1:3" x14ac:dyDescent="0.2">
      <c r="A16" s="26" t="s">
        <v>4</v>
      </c>
      <c r="B16" s="26" t="s">
        <v>22</v>
      </c>
      <c r="C16" s="26" t="s">
        <v>23</v>
      </c>
    </row>
    <row r="17" spans="1:3" x14ac:dyDescent="0.2">
      <c r="A17" s="26" t="s">
        <v>4</v>
      </c>
      <c r="B17" s="26" t="s">
        <v>22</v>
      </c>
      <c r="C17" s="26" t="s">
        <v>24</v>
      </c>
    </row>
    <row r="18" spans="1:3" x14ac:dyDescent="0.2">
      <c r="A18" s="26" t="s">
        <v>4</v>
      </c>
      <c r="B18" s="26" t="s">
        <v>22</v>
      </c>
      <c r="C18" s="26" t="s">
        <v>25</v>
      </c>
    </row>
    <row r="19" spans="1:3" x14ac:dyDescent="0.2">
      <c r="A19" s="26" t="s">
        <v>4</v>
      </c>
      <c r="B19" s="26" t="s">
        <v>22</v>
      </c>
      <c r="C19" s="26" t="s">
        <v>26</v>
      </c>
    </row>
    <row r="20" spans="1:3" x14ac:dyDescent="0.2">
      <c r="A20" s="26" t="s">
        <v>4</v>
      </c>
      <c r="B20" s="26" t="s">
        <v>22</v>
      </c>
      <c r="C20" s="26" t="s">
        <v>27</v>
      </c>
    </row>
    <row r="21" spans="1:3" x14ac:dyDescent="0.2">
      <c r="A21" s="26" t="s">
        <v>4</v>
      </c>
      <c r="B21" s="26" t="s">
        <v>22</v>
      </c>
      <c r="C21" s="26" t="s">
        <v>28</v>
      </c>
    </row>
    <row r="22" spans="1:3" x14ac:dyDescent="0.2">
      <c r="A22" s="26" t="s">
        <v>4</v>
      </c>
      <c r="B22" s="26" t="s">
        <v>22</v>
      </c>
      <c r="C22" s="26" t="s">
        <v>29</v>
      </c>
    </row>
    <row r="23" spans="1:3" x14ac:dyDescent="0.2">
      <c r="A23" s="26" t="s">
        <v>4</v>
      </c>
      <c r="B23" s="26" t="s">
        <v>22</v>
      </c>
      <c r="C23" s="26" t="s">
        <v>30</v>
      </c>
    </row>
    <row r="24" spans="1:3" x14ac:dyDescent="0.2">
      <c r="A24" s="26" t="s">
        <v>4</v>
      </c>
      <c r="B24" s="26" t="s">
        <v>22</v>
      </c>
      <c r="C24" s="26" t="s">
        <v>31</v>
      </c>
    </row>
    <row r="25" spans="1:3" x14ac:dyDescent="0.2">
      <c r="A25" s="26" t="s">
        <v>4</v>
      </c>
      <c r="B25" s="26" t="s">
        <v>22</v>
      </c>
      <c r="C25" s="26" t="s">
        <v>32</v>
      </c>
    </row>
    <row r="26" spans="1:3" x14ac:dyDescent="0.2">
      <c r="A26" s="26" t="s">
        <v>4</v>
      </c>
      <c r="B26" s="26" t="s">
        <v>22</v>
      </c>
      <c r="C26" s="26" t="s">
        <v>33</v>
      </c>
    </row>
    <row r="27" spans="1:3" x14ac:dyDescent="0.2">
      <c r="A27" s="26" t="s">
        <v>4</v>
      </c>
      <c r="B27" s="26" t="s">
        <v>22</v>
      </c>
      <c r="C27" s="26" t="s">
        <v>34</v>
      </c>
    </row>
    <row r="28" spans="1:3" x14ac:dyDescent="0.2">
      <c r="A28" s="26" t="s">
        <v>4</v>
      </c>
      <c r="B28" s="26" t="s">
        <v>22</v>
      </c>
      <c r="C28" s="26" t="s">
        <v>6</v>
      </c>
    </row>
    <row r="29" spans="1:3" x14ac:dyDescent="0.2">
      <c r="A29" s="26" t="s">
        <v>4</v>
      </c>
      <c r="B29" s="26" t="s">
        <v>22</v>
      </c>
      <c r="C29" s="26" t="s">
        <v>35</v>
      </c>
    </row>
    <row r="30" spans="1:3" x14ac:dyDescent="0.2">
      <c r="A30" s="26" t="s">
        <v>4</v>
      </c>
      <c r="B30" s="26" t="s">
        <v>22</v>
      </c>
      <c r="C30" s="26" t="s">
        <v>36</v>
      </c>
    </row>
    <row r="31" spans="1:3" x14ac:dyDescent="0.2">
      <c r="A31" s="26" t="s">
        <v>4</v>
      </c>
      <c r="B31" s="26" t="s">
        <v>22</v>
      </c>
      <c r="C31" s="26" t="s">
        <v>37</v>
      </c>
    </row>
    <row r="32" spans="1:3" x14ac:dyDescent="0.2">
      <c r="A32" s="26" t="s">
        <v>4</v>
      </c>
      <c r="B32" s="26" t="s">
        <v>22</v>
      </c>
      <c r="C32" s="26" t="s">
        <v>38</v>
      </c>
    </row>
    <row r="33" spans="1:3" x14ac:dyDescent="0.2">
      <c r="A33" s="26" t="s">
        <v>4</v>
      </c>
      <c r="B33" s="26" t="s">
        <v>39</v>
      </c>
      <c r="C33" s="26" t="s">
        <v>6</v>
      </c>
    </row>
    <row r="34" spans="1:3" x14ac:dyDescent="0.2">
      <c r="A34" s="26" t="s">
        <v>4</v>
      </c>
      <c r="B34" s="26" t="s">
        <v>40</v>
      </c>
      <c r="C34" s="26" t="s">
        <v>41</v>
      </c>
    </row>
    <row r="35" spans="1:3" x14ac:dyDescent="0.2">
      <c r="A35" s="26" t="s">
        <v>4</v>
      </c>
      <c r="B35" s="26" t="s">
        <v>40</v>
      </c>
      <c r="C35" s="26" t="s">
        <v>42</v>
      </c>
    </row>
    <row r="36" spans="1:3" x14ac:dyDescent="0.2">
      <c r="A36" s="26" t="s">
        <v>4</v>
      </c>
      <c r="B36" s="26" t="s">
        <v>40</v>
      </c>
      <c r="C36" s="26" t="s">
        <v>43</v>
      </c>
    </row>
    <row r="37" spans="1:3" x14ac:dyDescent="0.2">
      <c r="A37" s="26" t="s">
        <v>4</v>
      </c>
      <c r="B37" s="26" t="s">
        <v>40</v>
      </c>
      <c r="C37" s="26" t="s">
        <v>6</v>
      </c>
    </row>
    <row r="38" spans="1:3" x14ac:dyDescent="0.2">
      <c r="A38" s="26" t="s">
        <v>4</v>
      </c>
      <c r="B38" s="26" t="s">
        <v>40</v>
      </c>
      <c r="C38" s="26" t="s">
        <v>44</v>
      </c>
    </row>
    <row r="39" spans="1:3" x14ac:dyDescent="0.2">
      <c r="A39" s="26" t="s">
        <v>4</v>
      </c>
      <c r="B39" s="26" t="s">
        <v>40</v>
      </c>
      <c r="C39" s="26" t="s">
        <v>45</v>
      </c>
    </row>
    <row r="40" spans="1:3" x14ac:dyDescent="0.2">
      <c r="A40" s="26" t="s">
        <v>4</v>
      </c>
      <c r="B40" s="26" t="s">
        <v>40</v>
      </c>
      <c r="C40" s="26" t="s">
        <v>46</v>
      </c>
    </row>
    <row r="41" spans="1:3" x14ac:dyDescent="0.2">
      <c r="A41" s="26" t="s">
        <v>4</v>
      </c>
      <c r="B41" s="26" t="s">
        <v>40</v>
      </c>
      <c r="C41" s="26" t="s">
        <v>47</v>
      </c>
    </row>
    <row r="42" spans="1:3" x14ac:dyDescent="0.2">
      <c r="A42" s="26" t="s">
        <v>4</v>
      </c>
      <c r="B42" s="26" t="s">
        <v>40</v>
      </c>
      <c r="C42" s="26" t="s">
        <v>48</v>
      </c>
    </row>
    <row r="43" spans="1:3" x14ac:dyDescent="0.2">
      <c r="A43" s="26" t="s">
        <v>4</v>
      </c>
      <c r="B43" s="26" t="s">
        <v>49</v>
      </c>
      <c r="C43" s="26" t="s">
        <v>6</v>
      </c>
    </row>
    <row r="44" spans="1:3" x14ac:dyDescent="0.2">
      <c r="A44" s="26" t="s">
        <v>4</v>
      </c>
      <c r="B44" s="26" t="s">
        <v>50</v>
      </c>
      <c r="C44" s="26" t="s">
        <v>51</v>
      </c>
    </row>
    <row r="45" spans="1:3" x14ac:dyDescent="0.2">
      <c r="A45" s="26" t="s">
        <v>4</v>
      </c>
      <c r="B45" s="26" t="s">
        <v>50</v>
      </c>
      <c r="C45" s="26" t="s">
        <v>52</v>
      </c>
    </row>
    <row r="46" spans="1:3" x14ac:dyDescent="0.2">
      <c r="A46" s="26" t="s">
        <v>4</v>
      </c>
      <c r="B46" s="26" t="s">
        <v>50</v>
      </c>
      <c r="C46" s="26" t="s">
        <v>53</v>
      </c>
    </row>
    <row r="47" spans="1:3" x14ac:dyDescent="0.2">
      <c r="A47" s="26" t="s">
        <v>4</v>
      </c>
      <c r="B47" s="26" t="s">
        <v>50</v>
      </c>
      <c r="C47" s="26" t="s">
        <v>6</v>
      </c>
    </row>
    <row r="48" spans="1:3" x14ac:dyDescent="0.2">
      <c r="A48" s="26" t="s">
        <v>4</v>
      </c>
      <c r="B48" s="26" t="s">
        <v>50</v>
      </c>
      <c r="C48" s="26" t="s">
        <v>54</v>
      </c>
    </row>
    <row r="49" spans="1:3" x14ac:dyDescent="0.2">
      <c r="A49" s="26" t="s">
        <v>4</v>
      </c>
      <c r="B49" s="26" t="s">
        <v>55</v>
      </c>
      <c r="C49" s="26" t="s">
        <v>6</v>
      </c>
    </row>
    <row r="50" spans="1:3" x14ac:dyDescent="0.2">
      <c r="A50" s="26" t="s">
        <v>4</v>
      </c>
      <c r="B50" s="26" t="s">
        <v>56</v>
      </c>
      <c r="C50" s="26" t="s">
        <v>6</v>
      </c>
    </row>
    <row r="51" spans="1:3" x14ac:dyDescent="0.2">
      <c r="A51" s="26" t="s">
        <v>57</v>
      </c>
      <c r="B51" s="26" t="s">
        <v>58</v>
      </c>
      <c r="C51" s="26" t="s">
        <v>6</v>
      </c>
    </row>
    <row r="52" spans="1:3" x14ac:dyDescent="0.2">
      <c r="A52" s="26" t="s">
        <v>57</v>
      </c>
      <c r="B52" s="26" t="s">
        <v>59</v>
      </c>
      <c r="C52" s="26" t="s">
        <v>60</v>
      </c>
    </row>
    <row r="53" spans="1:3" x14ac:dyDescent="0.2">
      <c r="A53" s="26" t="s">
        <v>57</v>
      </c>
      <c r="B53" s="26" t="s">
        <v>59</v>
      </c>
      <c r="C53" s="26" t="s">
        <v>61</v>
      </c>
    </row>
    <row r="54" spans="1:3" x14ac:dyDescent="0.2">
      <c r="A54" s="26" t="s">
        <v>57</v>
      </c>
      <c r="B54" s="26" t="s">
        <v>59</v>
      </c>
      <c r="C54" s="26" t="s">
        <v>62</v>
      </c>
    </row>
    <row r="55" spans="1:3" x14ac:dyDescent="0.2">
      <c r="A55" s="26" t="s">
        <v>57</v>
      </c>
      <c r="B55" s="26" t="s">
        <v>59</v>
      </c>
      <c r="C55" s="26" t="s">
        <v>63</v>
      </c>
    </row>
    <row r="56" spans="1:3" x14ac:dyDescent="0.2">
      <c r="A56" s="26" t="s">
        <v>57</v>
      </c>
      <c r="B56" s="26" t="s">
        <v>64</v>
      </c>
      <c r="C56" s="26" t="s">
        <v>65</v>
      </c>
    </row>
    <row r="57" spans="1:3" x14ac:dyDescent="0.2">
      <c r="A57" s="26" t="s">
        <v>57</v>
      </c>
      <c r="B57" s="26" t="s">
        <v>64</v>
      </c>
      <c r="C57" s="26" t="s">
        <v>6</v>
      </c>
    </row>
    <row r="58" spans="1:3" x14ac:dyDescent="0.2">
      <c r="A58" s="26" t="s">
        <v>57</v>
      </c>
      <c r="B58" s="26" t="s">
        <v>64</v>
      </c>
      <c r="C58" s="26" t="s">
        <v>66</v>
      </c>
    </row>
    <row r="59" spans="1:3" x14ac:dyDescent="0.2">
      <c r="A59" s="26" t="s">
        <v>57</v>
      </c>
      <c r="B59" s="26" t="s">
        <v>64</v>
      </c>
      <c r="C59" s="26" t="s">
        <v>67</v>
      </c>
    </row>
    <row r="60" spans="1:3" x14ac:dyDescent="0.2">
      <c r="A60" s="26" t="s">
        <v>57</v>
      </c>
      <c r="B60" s="26" t="s">
        <v>64</v>
      </c>
      <c r="C60" s="26" t="s">
        <v>68</v>
      </c>
    </row>
    <row r="61" spans="1:3" x14ac:dyDescent="0.2">
      <c r="A61" s="26" t="s">
        <v>57</v>
      </c>
      <c r="B61" s="26" t="s">
        <v>69</v>
      </c>
      <c r="C61" s="26" t="s">
        <v>70</v>
      </c>
    </row>
    <row r="62" spans="1:3" x14ac:dyDescent="0.2">
      <c r="A62" s="26" t="s">
        <v>57</v>
      </c>
      <c r="B62" s="26" t="s">
        <v>69</v>
      </c>
      <c r="C62" s="26" t="s">
        <v>71</v>
      </c>
    </row>
    <row r="63" spans="1:3" x14ac:dyDescent="0.2">
      <c r="A63" s="26" t="s">
        <v>57</v>
      </c>
      <c r="B63" s="26" t="s">
        <v>69</v>
      </c>
      <c r="C63" s="26" t="s">
        <v>72</v>
      </c>
    </row>
    <row r="64" spans="1:3" x14ac:dyDescent="0.2">
      <c r="A64" s="26" t="s">
        <v>57</v>
      </c>
      <c r="B64" s="26" t="s">
        <v>69</v>
      </c>
      <c r="C64" s="26" t="s">
        <v>73</v>
      </c>
    </row>
    <row r="65" spans="1:3" x14ac:dyDescent="0.2">
      <c r="A65" s="26" t="s">
        <v>57</v>
      </c>
      <c r="B65" s="26" t="s">
        <v>69</v>
      </c>
      <c r="C65" s="26" t="s">
        <v>74</v>
      </c>
    </row>
    <row r="66" spans="1:3" x14ac:dyDescent="0.2">
      <c r="A66" s="26" t="s">
        <v>57</v>
      </c>
      <c r="B66" s="26" t="s">
        <v>69</v>
      </c>
      <c r="C66" s="26" t="s">
        <v>6</v>
      </c>
    </row>
    <row r="67" spans="1:3" x14ac:dyDescent="0.2">
      <c r="A67" s="26" t="s">
        <v>57</v>
      </c>
      <c r="B67" s="26" t="s">
        <v>69</v>
      </c>
      <c r="C67" s="26" t="s">
        <v>75</v>
      </c>
    </row>
    <row r="68" spans="1:3" x14ac:dyDescent="0.2">
      <c r="A68" s="26" t="s">
        <v>57</v>
      </c>
      <c r="B68" s="26" t="s">
        <v>76</v>
      </c>
      <c r="C68" s="26" t="s">
        <v>77</v>
      </c>
    </row>
    <row r="69" spans="1:3" x14ac:dyDescent="0.2">
      <c r="A69" s="26" t="s">
        <v>57</v>
      </c>
      <c r="B69" s="26" t="s">
        <v>76</v>
      </c>
      <c r="C69" s="26" t="s">
        <v>78</v>
      </c>
    </row>
    <row r="70" spans="1:3" x14ac:dyDescent="0.2">
      <c r="A70" s="26" t="s">
        <v>57</v>
      </c>
      <c r="B70" s="26" t="s">
        <v>76</v>
      </c>
      <c r="C70" s="26" t="s">
        <v>79</v>
      </c>
    </row>
    <row r="71" spans="1:3" x14ac:dyDescent="0.2">
      <c r="A71" s="26" t="s">
        <v>57</v>
      </c>
      <c r="B71" s="26" t="s">
        <v>76</v>
      </c>
      <c r="C71" s="26" t="s">
        <v>80</v>
      </c>
    </row>
    <row r="72" spans="1:3" x14ac:dyDescent="0.2">
      <c r="A72" s="26" t="s">
        <v>57</v>
      </c>
      <c r="B72" s="26" t="s">
        <v>76</v>
      </c>
      <c r="C72" s="26" t="s">
        <v>81</v>
      </c>
    </row>
    <row r="73" spans="1:3" x14ac:dyDescent="0.2">
      <c r="A73" s="26" t="s">
        <v>57</v>
      </c>
      <c r="B73" s="26" t="s">
        <v>82</v>
      </c>
      <c r="C73" s="26" t="s">
        <v>83</v>
      </c>
    </row>
    <row r="74" spans="1:3" x14ac:dyDescent="0.2">
      <c r="A74" s="26" t="s">
        <v>57</v>
      </c>
      <c r="B74" s="26" t="s">
        <v>82</v>
      </c>
      <c r="C74" s="26" t="s">
        <v>84</v>
      </c>
    </row>
    <row r="75" spans="1:3" x14ac:dyDescent="0.2">
      <c r="A75" s="26" t="s">
        <v>57</v>
      </c>
      <c r="B75" s="26" t="s">
        <v>82</v>
      </c>
      <c r="C75" s="26" t="s">
        <v>85</v>
      </c>
    </row>
    <row r="76" spans="1:3" x14ac:dyDescent="0.2">
      <c r="A76" s="26" t="s">
        <v>86</v>
      </c>
      <c r="B76" s="26" t="s">
        <v>87</v>
      </c>
      <c r="C76" s="26" t="s">
        <v>6</v>
      </c>
    </row>
    <row r="77" spans="1:3" x14ac:dyDescent="0.2">
      <c r="A77" s="26" t="s">
        <v>86</v>
      </c>
      <c r="B77" s="26" t="s">
        <v>88</v>
      </c>
      <c r="C77" s="26" t="s">
        <v>89</v>
      </c>
    </row>
    <row r="78" spans="1:3" x14ac:dyDescent="0.2">
      <c r="A78" s="26" t="s">
        <v>86</v>
      </c>
      <c r="B78" s="26" t="s">
        <v>88</v>
      </c>
      <c r="C78" s="26" t="s">
        <v>90</v>
      </c>
    </row>
    <row r="79" spans="1:3" x14ac:dyDescent="0.2">
      <c r="A79" s="26" t="s">
        <v>86</v>
      </c>
      <c r="B79" s="26" t="s">
        <v>88</v>
      </c>
      <c r="C79" s="26" t="s">
        <v>6</v>
      </c>
    </row>
    <row r="80" spans="1:3" x14ac:dyDescent="0.2">
      <c r="A80" s="26" t="s">
        <v>86</v>
      </c>
      <c r="B80" s="26" t="s">
        <v>88</v>
      </c>
      <c r="C80" s="26" t="s">
        <v>91</v>
      </c>
    </row>
    <row r="81" spans="1:3" x14ac:dyDescent="0.2">
      <c r="A81" s="26" t="s">
        <v>86</v>
      </c>
      <c r="B81" s="26" t="s">
        <v>88</v>
      </c>
      <c r="C81" s="26" t="s">
        <v>92</v>
      </c>
    </row>
    <row r="82" spans="1:3" x14ac:dyDescent="0.2">
      <c r="A82" s="26" t="s">
        <v>86</v>
      </c>
      <c r="B82" s="26" t="s">
        <v>88</v>
      </c>
      <c r="C82" s="26" t="s">
        <v>93</v>
      </c>
    </row>
    <row r="83" spans="1:3" x14ac:dyDescent="0.2">
      <c r="A83" s="26" t="s">
        <v>86</v>
      </c>
      <c r="B83" s="26" t="s">
        <v>88</v>
      </c>
      <c r="C83" s="26" t="s">
        <v>94</v>
      </c>
    </row>
    <row r="84" spans="1:3" x14ac:dyDescent="0.2">
      <c r="A84" s="26" t="s">
        <v>86</v>
      </c>
      <c r="B84" s="26" t="s">
        <v>88</v>
      </c>
      <c r="C84" s="26" t="s">
        <v>95</v>
      </c>
    </row>
    <row r="85" spans="1:3" x14ac:dyDescent="0.2">
      <c r="A85" s="26" t="s">
        <v>86</v>
      </c>
      <c r="B85" s="26" t="s">
        <v>88</v>
      </c>
      <c r="C85" s="26" t="s">
        <v>96</v>
      </c>
    </row>
    <row r="86" spans="1:3" x14ac:dyDescent="0.2">
      <c r="A86" s="26" t="s">
        <v>86</v>
      </c>
      <c r="B86" s="26" t="s">
        <v>88</v>
      </c>
      <c r="C86" s="26" t="s">
        <v>97</v>
      </c>
    </row>
    <row r="87" spans="1:3" x14ac:dyDescent="0.2">
      <c r="A87" s="26" t="s">
        <v>86</v>
      </c>
      <c r="B87" s="26" t="s">
        <v>98</v>
      </c>
      <c r="C87" s="26" t="s">
        <v>6</v>
      </c>
    </row>
    <row r="88" spans="1:3" x14ac:dyDescent="0.2">
      <c r="A88" s="26" t="s">
        <v>86</v>
      </c>
      <c r="B88" s="26" t="s">
        <v>99</v>
      </c>
      <c r="C88" s="26" t="s">
        <v>6</v>
      </c>
    </row>
    <row r="89" spans="1:3" x14ac:dyDescent="0.2">
      <c r="A89" s="26" t="s">
        <v>86</v>
      </c>
      <c r="B89" s="26" t="s">
        <v>100</v>
      </c>
      <c r="C89" s="26" t="s">
        <v>6</v>
      </c>
    </row>
    <row r="90" spans="1:3" x14ac:dyDescent="0.2">
      <c r="A90" s="26" t="s">
        <v>86</v>
      </c>
      <c r="B90" s="26" t="s">
        <v>101</v>
      </c>
      <c r="C90" s="26" t="s">
        <v>102</v>
      </c>
    </row>
    <row r="91" spans="1:3" x14ac:dyDescent="0.2">
      <c r="A91" s="26" t="s">
        <v>86</v>
      </c>
      <c r="B91" s="26" t="s">
        <v>101</v>
      </c>
      <c r="C91" s="26" t="s">
        <v>103</v>
      </c>
    </row>
    <row r="92" spans="1:3" x14ac:dyDescent="0.2">
      <c r="A92" s="26" t="s">
        <v>86</v>
      </c>
      <c r="B92" s="26" t="s">
        <v>101</v>
      </c>
      <c r="C92" s="26" t="s">
        <v>104</v>
      </c>
    </row>
    <row r="93" spans="1:3" x14ac:dyDescent="0.2">
      <c r="A93" s="26" t="s">
        <v>86</v>
      </c>
      <c r="B93" s="26" t="s">
        <v>101</v>
      </c>
      <c r="C93" s="26" t="s">
        <v>105</v>
      </c>
    </row>
    <row r="94" spans="1:3" x14ac:dyDescent="0.2">
      <c r="A94" s="26" t="s">
        <v>86</v>
      </c>
      <c r="B94" s="26" t="s">
        <v>101</v>
      </c>
      <c r="C94" s="26" t="s">
        <v>106</v>
      </c>
    </row>
    <row r="95" spans="1:3" x14ac:dyDescent="0.2">
      <c r="A95" s="26" t="s">
        <v>86</v>
      </c>
      <c r="B95" s="26" t="s">
        <v>101</v>
      </c>
      <c r="C95" s="26" t="s">
        <v>6</v>
      </c>
    </row>
    <row r="96" spans="1:3" x14ac:dyDescent="0.2">
      <c r="A96" s="26" t="s">
        <v>86</v>
      </c>
      <c r="B96" s="26" t="s">
        <v>101</v>
      </c>
      <c r="C96" s="26" t="s">
        <v>107</v>
      </c>
    </row>
    <row r="97" spans="1:3" x14ac:dyDescent="0.2">
      <c r="A97" s="26" t="s">
        <v>86</v>
      </c>
      <c r="B97" s="26" t="s">
        <v>101</v>
      </c>
      <c r="C97" s="26" t="s">
        <v>108</v>
      </c>
    </row>
    <row r="98" spans="1:3" x14ac:dyDescent="0.2">
      <c r="A98" s="26" t="s">
        <v>86</v>
      </c>
      <c r="B98" s="26" t="s">
        <v>101</v>
      </c>
      <c r="C98" s="26" t="s">
        <v>109</v>
      </c>
    </row>
    <row r="99" spans="1:3" x14ac:dyDescent="0.2">
      <c r="A99" s="26" t="s">
        <v>86</v>
      </c>
      <c r="B99" s="26" t="s">
        <v>110</v>
      </c>
      <c r="C99" s="26" t="s">
        <v>6</v>
      </c>
    </row>
    <row r="100" spans="1:3" x14ac:dyDescent="0.2">
      <c r="A100" s="26" t="s">
        <v>86</v>
      </c>
      <c r="B100" s="26" t="s">
        <v>111</v>
      </c>
      <c r="C100" s="26" t="s">
        <v>112</v>
      </c>
    </row>
    <row r="101" spans="1:3" x14ac:dyDescent="0.2">
      <c r="A101" s="26" t="s">
        <v>86</v>
      </c>
      <c r="B101" s="26" t="s">
        <v>111</v>
      </c>
      <c r="C101" s="26" t="s">
        <v>113</v>
      </c>
    </row>
    <row r="102" spans="1:3" x14ac:dyDescent="0.2">
      <c r="A102" s="26" t="s">
        <v>86</v>
      </c>
      <c r="B102" s="26" t="s">
        <v>111</v>
      </c>
      <c r="C102" s="26" t="s">
        <v>114</v>
      </c>
    </row>
    <row r="103" spans="1:3" x14ac:dyDescent="0.2">
      <c r="A103" s="26" t="s">
        <v>86</v>
      </c>
      <c r="B103" s="26" t="s">
        <v>111</v>
      </c>
      <c r="C103" s="26" t="s">
        <v>6</v>
      </c>
    </row>
    <row r="104" spans="1:3" x14ac:dyDescent="0.2">
      <c r="A104" s="26" t="s">
        <v>86</v>
      </c>
      <c r="B104" s="26" t="s">
        <v>111</v>
      </c>
      <c r="C104" s="26" t="s">
        <v>115</v>
      </c>
    </row>
    <row r="105" spans="1:3" x14ac:dyDescent="0.2">
      <c r="A105" s="26" t="s">
        <v>86</v>
      </c>
      <c r="B105" s="26" t="s">
        <v>111</v>
      </c>
      <c r="C105" s="26" t="s">
        <v>116</v>
      </c>
    </row>
    <row r="106" spans="1:3" x14ac:dyDescent="0.2">
      <c r="A106" s="26" t="s">
        <v>86</v>
      </c>
      <c r="B106" s="26" t="s">
        <v>111</v>
      </c>
      <c r="C106" s="26" t="s">
        <v>117</v>
      </c>
    </row>
    <row r="107" spans="1:3" x14ac:dyDescent="0.2">
      <c r="A107" s="26" t="s">
        <v>86</v>
      </c>
      <c r="B107" s="26" t="s">
        <v>118</v>
      </c>
      <c r="C107" s="26" t="s">
        <v>6</v>
      </c>
    </row>
    <row r="108" spans="1:3" x14ac:dyDescent="0.2">
      <c r="A108" s="26" t="s">
        <v>86</v>
      </c>
      <c r="B108" s="26" t="s">
        <v>119</v>
      </c>
      <c r="C108" s="26" t="s">
        <v>6</v>
      </c>
    </row>
    <row r="109" spans="1:3" x14ac:dyDescent="0.2">
      <c r="A109" s="26" t="s">
        <v>86</v>
      </c>
      <c r="B109" s="26" t="s">
        <v>120</v>
      </c>
      <c r="C109" s="26" t="s">
        <v>6</v>
      </c>
    </row>
    <row r="110" spans="1:3" x14ac:dyDescent="0.2">
      <c r="A110" s="26" t="s">
        <v>86</v>
      </c>
      <c r="B110" s="26" t="s">
        <v>121</v>
      </c>
      <c r="C110" s="26" t="s">
        <v>122</v>
      </c>
    </row>
    <row r="111" spans="1:3" x14ac:dyDescent="0.2">
      <c r="A111" s="26" t="s">
        <v>86</v>
      </c>
      <c r="B111" s="26" t="s">
        <v>121</v>
      </c>
      <c r="C111" s="26" t="s">
        <v>123</v>
      </c>
    </row>
    <row r="112" spans="1:3" x14ac:dyDescent="0.2">
      <c r="A112" s="26" t="s">
        <v>86</v>
      </c>
      <c r="B112" s="26" t="s">
        <v>121</v>
      </c>
      <c r="C112" s="26" t="s">
        <v>124</v>
      </c>
    </row>
    <row r="113" spans="1:3" x14ac:dyDescent="0.2">
      <c r="A113" s="26" t="s">
        <v>86</v>
      </c>
      <c r="B113" s="26" t="s">
        <v>121</v>
      </c>
      <c r="C113" s="26" t="s">
        <v>125</v>
      </c>
    </row>
    <row r="114" spans="1:3" x14ac:dyDescent="0.2">
      <c r="A114" s="26" t="s">
        <v>86</v>
      </c>
      <c r="B114" s="26" t="s">
        <v>121</v>
      </c>
      <c r="C114" s="26" t="s">
        <v>6</v>
      </c>
    </row>
    <row r="115" spans="1:3" x14ac:dyDescent="0.2">
      <c r="A115" s="26" t="s">
        <v>86</v>
      </c>
      <c r="B115" s="26" t="s">
        <v>121</v>
      </c>
      <c r="C115" s="26" t="s">
        <v>126</v>
      </c>
    </row>
    <row r="116" spans="1:3" x14ac:dyDescent="0.2">
      <c r="A116" s="26" t="s">
        <v>86</v>
      </c>
      <c r="B116" s="26" t="s">
        <v>121</v>
      </c>
      <c r="C116" s="26" t="s">
        <v>127</v>
      </c>
    </row>
    <row r="117" spans="1:3" x14ac:dyDescent="0.2">
      <c r="A117" s="26" t="s">
        <v>128</v>
      </c>
      <c r="B117" s="26" t="s">
        <v>129</v>
      </c>
      <c r="C117" s="26" t="s">
        <v>130</v>
      </c>
    </row>
    <row r="118" spans="1:3" x14ac:dyDescent="0.2">
      <c r="A118" s="26" t="s">
        <v>128</v>
      </c>
      <c r="B118" s="26" t="s">
        <v>129</v>
      </c>
      <c r="C118" s="26" t="s">
        <v>131</v>
      </c>
    </row>
    <row r="119" spans="1:3" x14ac:dyDescent="0.2">
      <c r="A119" s="26" t="s">
        <v>128</v>
      </c>
      <c r="B119" s="26" t="s">
        <v>132</v>
      </c>
      <c r="C119" s="26" t="s">
        <v>6</v>
      </c>
    </row>
    <row r="120" spans="1:3" x14ac:dyDescent="0.2">
      <c r="A120" s="26" t="s">
        <v>128</v>
      </c>
      <c r="B120" s="26" t="s">
        <v>132</v>
      </c>
      <c r="C120" s="26" t="s">
        <v>133</v>
      </c>
    </row>
    <row r="121" spans="1:3" x14ac:dyDescent="0.2">
      <c r="A121" s="26" t="s">
        <v>128</v>
      </c>
      <c r="B121" s="26" t="s">
        <v>134</v>
      </c>
      <c r="C121" s="26" t="s">
        <v>135</v>
      </c>
    </row>
    <row r="122" spans="1:3" x14ac:dyDescent="0.2">
      <c r="A122" s="26" t="s">
        <v>128</v>
      </c>
      <c r="B122" s="26" t="s">
        <v>134</v>
      </c>
      <c r="C122" s="26" t="s">
        <v>136</v>
      </c>
    </row>
    <row r="123" spans="1:3" x14ac:dyDescent="0.2">
      <c r="A123" s="26" t="s">
        <v>128</v>
      </c>
      <c r="B123" s="26" t="s">
        <v>134</v>
      </c>
      <c r="C123" s="26" t="s">
        <v>137</v>
      </c>
    </row>
    <row r="124" spans="1:3" x14ac:dyDescent="0.2">
      <c r="A124" s="26" t="s">
        <v>128</v>
      </c>
      <c r="B124" s="26" t="s">
        <v>134</v>
      </c>
      <c r="C124" s="26" t="s">
        <v>138</v>
      </c>
    </row>
    <row r="125" spans="1:3" x14ac:dyDescent="0.2">
      <c r="A125" s="26" t="s">
        <v>128</v>
      </c>
      <c r="B125" s="26" t="s">
        <v>134</v>
      </c>
      <c r="C125" s="26" t="s">
        <v>139</v>
      </c>
    </row>
    <row r="126" spans="1:3" x14ac:dyDescent="0.2">
      <c r="A126" s="26" t="s">
        <v>128</v>
      </c>
      <c r="B126" s="26" t="s">
        <v>140</v>
      </c>
      <c r="C126" s="26" t="s">
        <v>141</v>
      </c>
    </row>
    <row r="127" spans="1:3" x14ac:dyDescent="0.2">
      <c r="A127" s="26" t="s">
        <v>128</v>
      </c>
      <c r="B127" s="26" t="s">
        <v>140</v>
      </c>
      <c r="C127" s="26" t="s">
        <v>142</v>
      </c>
    </row>
    <row r="128" spans="1:3" x14ac:dyDescent="0.2">
      <c r="A128" s="26" t="s">
        <v>128</v>
      </c>
      <c r="B128" s="26" t="s">
        <v>140</v>
      </c>
      <c r="C128" s="26" t="s">
        <v>143</v>
      </c>
    </row>
    <row r="129" spans="1:3" x14ac:dyDescent="0.2">
      <c r="A129" s="26" t="s">
        <v>128</v>
      </c>
      <c r="B129" s="26" t="s">
        <v>144</v>
      </c>
      <c r="C129" s="26" t="s">
        <v>6</v>
      </c>
    </row>
    <row r="130" spans="1:3" x14ac:dyDescent="0.2">
      <c r="A130" s="26" t="s">
        <v>128</v>
      </c>
      <c r="B130" s="26" t="s">
        <v>145</v>
      </c>
      <c r="C130" s="26" t="s">
        <v>146</v>
      </c>
    </row>
    <row r="131" spans="1:3" x14ac:dyDescent="0.2">
      <c r="A131" s="26" t="s">
        <v>128</v>
      </c>
      <c r="B131" s="26" t="s">
        <v>145</v>
      </c>
      <c r="C131" s="26" t="s">
        <v>147</v>
      </c>
    </row>
    <row r="132" spans="1:3" x14ac:dyDescent="0.2">
      <c r="A132" s="26" t="s">
        <v>128</v>
      </c>
      <c r="B132" s="26" t="s">
        <v>145</v>
      </c>
      <c r="C132" s="26" t="s">
        <v>148</v>
      </c>
    </row>
    <row r="133" spans="1:3" x14ac:dyDescent="0.2">
      <c r="A133" s="26" t="s">
        <v>128</v>
      </c>
      <c r="B133" s="26" t="s">
        <v>145</v>
      </c>
      <c r="C133" s="26" t="s">
        <v>149</v>
      </c>
    </row>
    <row r="134" spans="1:3" x14ac:dyDescent="0.2">
      <c r="A134" s="26" t="s">
        <v>128</v>
      </c>
      <c r="B134" s="26" t="s">
        <v>145</v>
      </c>
      <c r="C134" s="26" t="s">
        <v>150</v>
      </c>
    </row>
    <row r="135" spans="1:3" x14ac:dyDescent="0.2">
      <c r="A135" s="26" t="s">
        <v>128</v>
      </c>
      <c r="B135" s="26" t="s">
        <v>145</v>
      </c>
      <c r="C135" s="26" t="s">
        <v>6</v>
      </c>
    </row>
    <row r="136" spans="1:3" x14ac:dyDescent="0.2">
      <c r="A136" s="26" t="s">
        <v>128</v>
      </c>
      <c r="B136" s="26" t="s">
        <v>145</v>
      </c>
      <c r="C136" s="26" t="s">
        <v>151</v>
      </c>
    </row>
    <row r="137" spans="1:3" x14ac:dyDescent="0.2">
      <c r="A137" s="26" t="s">
        <v>128</v>
      </c>
      <c r="B137" s="26" t="s">
        <v>145</v>
      </c>
      <c r="C137" s="26" t="s">
        <v>152</v>
      </c>
    </row>
    <row r="138" spans="1:3" x14ac:dyDescent="0.2">
      <c r="A138" s="26" t="s">
        <v>153</v>
      </c>
      <c r="B138" s="26" t="s">
        <v>154</v>
      </c>
      <c r="C138" s="26" t="s">
        <v>6</v>
      </c>
    </row>
    <row r="139" spans="1:3" x14ac:dyDescent="0.2">
      <c r="A139" s="26" t="s">
        <v>153</v>
      </c>
      <c r="B139" s="26" t="s">
        <v>155</v>
      </c>
      <c r="C139" s="26" t="s">
        <v>156</v>
      </c>
    </row>
    <row r="140" spans="1:3" x14ac:dyDescent="0.2">
      <c r="A140" s="26" t="s">
        <v>153</v>
      </c>
      <c r="B140" s="26" t="s">
        <v>155</v>
      </c>
      <c r="C140" s="26" t="s">
        <v>157</v>
      </c>
    </row>
    <row r="141" spans="1:3" x14ac:dyDescent="0.2">
      <c r="A141" s="26" t="s">
        <v>153</v>
      </c>
      <c r="B141" s="26" t="s">
        <v>155</v>
      </c>
      <c r="C141" s="26" t="s">
        <v>158</v>
      </c>
    </row>
    <row r="142" spans="1:3" x14ac:dyDescent="0.2">
      <c r="A142" s="26" t="s">
        <v>153</v>
      </c>
      <c r="B142" s="26" t="s">
        <v>155</v>
      </c>
      <c r="C142" s="26" t="s">
        <v>159</v>
      </c>
    </row>
    <row r="143" spans="1:3" x14ac:dyDescent="0.2">
      <c r="A143" s="26" t="s">
        <v>153</v>
      </c>
      <c r="B143" s="26" t="s">
        <v>155</v>
      </c>
      <c r="C143" s="26" t="s">
        <v>160</v>
      </c>
    </row>
    <row r="144" spans="1:3" x14ac:dyDescent="0.2">
      <c r="A144" s="26" t="s">
        <v>153</v>
      </c>
      <c r="B144" s="26" t="s">
        <v>155</v>
      </c>
      <c r="C144" s="26" t="s">
        <v>161</v>
      </c>
    </row>
    <row r="145" spans="1:3" x14ac:dyDescent="0.2">
      <c r="A145" s="26" t="s">
        <v>153</v>
      </c>
      <c r="B145" s="26" t="s">
        <v>155</v>
      </c>
      <c r="C145" s="26" t="s">
        <v>162</v>
      </c>
    </row>
    <row r="146" spans="1:3" x14ac:dyDescent="0.2">
      <c r="A146" s="26" t="s">
        <v>153</v>
      </c>
      <c r="B146" s="26" t="s">
        <v>155</v>
      </c>
      <c r="C146" s="26" t="s">
        <v>163</v>
      </c>
    </row>
    <row r="147" spans="1:3" x14ac:dyDescent="0.2">
      <c r="A147" s="26" t="s">
        <v>153</v>
      </c>
      <c r="B147" s="26" t="s">
        <v>155</v>
      </c>
      <c r="C147" s="26" t="s">
        <v>164</v>
      </c>
    </row>
    <row r="148" spans="1:3" x14ac:dyDescent="0.2">
      <c r="A148" s="26" t="s">
        <v>153</v>
      </c>
      <c r="B148" s="26" t="s">
        <v>155</v>
      </c>
      <c r="C148" s="26" t="s">
        <v>165</v>
      </c>
    </row>
    <row r="149" spans="1:3" x14ac:dyDescent="0.2">
      <c r="A149" s="26" t="s">
        <v>153</v>
      </c>
      <c r="B149" s="26" t="s">
        <v>155</v>
      </c>
      <c r="C149" s="26" t="s">
        <v>166</v>
      </c>
    </row>
    <row r="150" spans="1:3" x14ac:dyDescent="0.2">
      <c r="A150" s="26" t="s">
        <v>153</v>
      </c>
      <c r="B150" s="26" t="s">
        <v>155</v>
      </c>
      <c r="C150" s="26" t="s">
        <v>167</v>
      </c>
    </row>
    <row r="151" spans="1:3" x14ac:dyDescent="0.2">
      <c r="A151" s="26" t="s">
        <v>153</v>
      </c>
      <c r="B151" s="26" t="s">
        <v>155</v>
      </c>
      <c r="C151" s="26" t="s">
        <v>6</v>
      </c>
    </row>
    <row r="152" spans="1:3" x14ac:dyDescent="0.2">
      <c r="A152" s="26" t="s">
        <v>153</v>
      </c>
      <c r="B152" s="26" t="s">
        <v>155</v>
      </c>
      <c r="C152" s="26" t="s">
        <v>168</v>
      </c>
    </row>
    <row r="153" spans="1:3" x14ac:dyDescent="0.2">
      <c r="A153" s="26" t="s">
        <v>153</v>
      </c>
      <c r="B153" s="26" t="s">
        <v>155</v>
      </c>
      <c r="C153" s="26" t="s">
        <v>169</v>
      </c>
    </row>
    <row r="154" spans="1:3" x14ac:dyDescent="0.2">
      <c r="A154" s="26" t="s">
        <v>153</v>
      </c>
      <c r="B154" s="26" t="s">
        <v>155</v>
      </c>
      <c r="C154" s="26" t="s">
        <v>170</v>
      </c>
    </row>
    <row r="155" spans="1:3" x14ac:dyDescent="0.2">
      <c r="A155" s="26" t="s">
        <v>153</v>
      </c>
      <c r="B155" s="26" t="s">
        <v>155</v>
      </c>
      <c r="C155" s="26" t="s">
        <v>171</v>
      </c>
    </row>
    <row r="156" spans="1:3" x14ac:dyDescent="0.2">
      <c r="A156" s="26" t="s">
        <v>153</v>
      </c>
      <c r="B156" s="26" t="s">
        <v>155</v>
      </c>
      <c r="C156" s="26" t="s">
        <v>172</v>
      </c>
    </row>
    <row r="157" spans="1:3" x14ac:dyDescent="0.2">
      <c r="A157" s="26" t="s">
        <v>153</v>
      </c>
      <c r="B157" s="26" t="s">
        <v>155</v>
      </c>
      <c r="C157" s="26" t="s">
        <v>173</v>
      </c>
    </row>
    <row r="158" spans="1:3" x14ac:dyDescent="0.2">
      <c r="A158" s="26" t="s">
        <v>153</v>
      </c>
      <c r="B158" s="26" t="s">
        <v>155</v>
      </c>
      <c r="C158" s="26" t="s">
        <v>174</v>
      </c>
    </row>
    <row r="159" spans="1:3" x14ac:dyDescent="0.2">
      <c r="A159" s="26" t="s">
        <v>153</v>
      </c>
      <c r="B159" s="26" t="s">
        <v>175</v>
      </c>
      <c r="C159" s="26" t="s">
        <v>6</v>
      </c>
    </row>
    <row r="160" spans="1:3" x14ac:dyDescent="0.2">
      <c r="A160" s="26" t="s">
        <v>153</v>
      </c>
      <c r="B160" s="26" t="s">
        <v>176</v>
      </c>
      <c r="C160" s="26" t="s">
        <v>6</v>
      </c>
    </row>
    <row r="161" spans="1:3" x14ac:dyDescent="0.2">
      <c r="A161" s="26" t="s">
        <v>153</v>
      </c>
      <c r="B161" s="26" t="s">
        <v>177</v>
      </c>
      <c r="C161" s="26" t="s">
        <v>6</v>
      </c>
    </row>
    <row r="162" spans="1:3" x14ac:dyDescent="0.2">
      <c r="A162" s="26" t="s">
        <v>153</v>
      </c>
      <c r="B162" s="26" t="s">
        <v>178</v>
      </c>
      <c r="C162" s="26" t="s">
        <v>179</v>
      </c>
    </row>
    <row r="163" spans="1:3" x14ac:dyDescent="0.2">
      <c r="A163" s="26" t="s">
        <v>153</v>
      </c>
      <c r="B163" s="26" t="s">
        <v>178</v>
      </c>
      <c r="C163" s="26" t="s">
        <v>180</v>
      </c>
    </row>
    <row r="164" spans="1:3" x14ac:dyDescent="0.2">
      <c r="A164" s="26" t="s">
        <v>153</v>
      </c>
      <c r="B164" s="26" t="s">
        <v>181</v>
      </c>
      <c r="C164" s="26" t="s">
        <v>6</v>
      </c>
    </row>
    <row r="165" spans="1:3" x14ac:dyDescent="0.2">
      <c r="A165" s="26" t="s">
        <v>153</v>
      </c>
      <c r="B165" s="26" t="s">
        <v>182</v>
      </c>
      <c r="C165" s="26" t="s">
        <v>6</v>
      </c>
    </row>
    <row r="166" spans="1:3" x14ac:dyDescent="0.2">
      <c r="A166" s="26" t="s">
        <v>153</v>
      </c>
      <c r="B166" s="26" t="s">
        <v>183</v>
      </c>
      <c r="C166" s="26" t="s">
        <v>6</v>
      </c>
    </row>
    <row r="167" spans="1:3" x14ac:dyDescent="0.2">
      <c r="A167" s="26" t="s">
        <v>153</v>
      </c>
      <c r="B167" s="26" t="s">
        <v>6</v>
      </c>
      <c r="C167" s="26"/>
    </row>
    <row r="168" spans="1:3" x14ac:dyDescent="0.2">
      <c r="A168" s="26" t="s">
        <v>153</v>
      </c>
      <c r="B168" s="26" t="s">
        <v>184</v>
      </c>
      <c r="C168" s="26" t="s">
        <v>185</v>
      </c>
    </row>
    <row r="169" spans="1:3" x14ac:dyDescent="0.2">
      <c r="A169" s="26" t="s">
        <v>153</v>
      </c>
      <c r="B169" s="26" t="s">
        <v>184</v>
      </c>
      <c r="C169" s="26" t="s">
        <v>6</v>
      </c>
    </row>
    <row r="170" spans="1:3" x14ac:dyDescent="0.2">
      <c r="A170" s="26" t="s">
        <v>153</v>
      </c>
      <c r="B170" s="26" t="s">
        <v>184</v>
      </c>
      <c r="C170" s="26" t="s">
        <v>186</v>
      </c>
    </row>
    <row r="171" spans="1:3" x14ac:dyDescent="0.2">
      <c r="A171" s="26" t="s">
        <v>153</v>
      </c>
      <c r="B171" s="26" t="s">
        <v>184</v>
      </c>
      <c r="C171" s="26" t="s">
        <v>187</v>
      </c>
    </row>
    <row r="172" spans="1:3" x14ac:dyDescent="0.2">
      <c r="A172" s="26" t="s">
        <v>153</v>
      </c>
      <c r="B172" s="26" t="s">
        <v>184</v>
      </c>
      <c r="C172" s="26" t="s">
        <v>188</v>
      </c>
    </row>
    <row r="173" spans="1:3" x14ac:dyDescent="0.2">
      <c r="A173" s="26" t="s">
        <v>153</v>
      </c>
      <c r="B173" s="26" t="s">
        <v>189</v>
      </c>
      <c r="C173" s="26" t="s">
        <v>6</v>
      </c>
    </row>
    <row r="174" spans="1:3" x14ac:dyDescent="0.2">
      <c r="A174" s="26" t="s">
        <v>153</v>
      </c>
      <c r="B174" s="26" t="s">
        <v>190</v>
      </c>
      <c r="C174" s="26" t="s">
        <v>191</v>
      </c>
    </row>
    <row r="175" spans="1:3" x14ac:dyDescent="0.2">
      <c r="A175" s="26" t="s">
        <v>153</v>
      </c>
      <c r="B175" s="26" t="s">
        <v>190</v>
      </c>
      <c r="C175" s="26" t="s">
        <v>192</v>
      </c>
    </row>
    <row r="176" spans="1:3" x14ac:dyDescent="0.2">
      <c r="A176" s="26" t="s">
        <v>153</v>
      </c>
      <c r="B176" s="26" t="s">
        <v>190</v>
      </c>
      <c r="C176" s="26" t="s">
        <v>193</v>
      </c>
    </row>
    <row r="177" spans="1:3" x14ac:dyDescent="0.2">
      <c r="A177" s="26" t="s">
        <v>153</v>
      </c>
      <c r="B177" s="26" t="s">
        <v>190</v>
      </c>
      <c r="C177" s="26" t="s">
        <v>194</v>
      </c>
    </row>
    <row r="178" spans="1:3" x14ac:dyDescent="0.2">
      <c r="A178" s="26" t="s">
        <v>153</v>
      </c>
      <c r="B178" s="26" t="s">
        <v>190</v>
      </c>
      <c r="C178" s="26" t="s">
        <v>195</v>
      </c>
    </row>
    <row r="179" spans="1:3" x14ac:dyDescent="0.2">
      <c r="A179" s="26" t="s">
        <v>153</v>
      </c>
      <c r="B179" s="26" t="s">
        <v>190</v>
      </c>
      <c r="C179" s="26" t="s">
        <v>196</v>
      </c>
    </row>
    <row r="180" spans="1:3" x14ac:dyDescent="0.2">
      <c r="A180" s="26" t="s">
        <v>153</v>
      </c>
      <c r="B180" s="26" t="s">
        <v>190</v>
      </c>
      <c r="C180" s="26" t="s">
        <v>197</v>
      </c>
    </row>
    <row r="181" spans="1:3" x14ac:dyDescent="0.2">
      <c r="A181" s="26" t="s">
        <v>153</v>
      </c>
      <c r="B181" s="26" t="s">
        <v>190</v>
      </c>
      <c r="C181" s="26" t="s">
        <v>198</v>
      </c>
    </row>
    <row r="182" spans="1:3" x14ac:dyDescent="0.2">
      <c r="A182" s="26" t="s">
        <v>153</v>
      </c>
      <c r="B182" s="26" t="s">
        <v>190</v>
      </c>
      <c r="C182" s="26" t="s">
        <v>6</v>
      </c>
    </row>
    <row r="183" spans="1:3" x14ac:dyDescent="0.2">
      <c r="A183" s="26" t="s">
        <v>153</v>
      </c>
      <c r="B183" s="26" t="s">
        <v>190</v>
      </c>
      <c r="C183" s="26" t="s">
        <v>199</v>
      </c>
    </row>
    <row r="184" spans="1:3" x14ac:dyDescent="0.2">
      <c r="A184" s="26" t="s">
        <v>153</v>
      </c>
      <c r="B184" s="26" t="s">
        <v>190</v>
      </c>
      <c r="C184" s="26" t="s">
        <v>200</v>
      </c>
    </row>
    <row r="185" spans="1:3" x14ac:dyDescent="0.2">
      <c r="A185" s="26" t="s">
        <v>153</v>
      </c>
      <c r="B185" s="26" t="s">
        <v>190</v>
      </c>
      <c r="C185" s="26" t="s">
        <v>201</v>
      </c>
    </row>
    <row r="186" spans="1:3" x14ac:dyDescent="0.2">
      <c r="A186" s="26" t="s">
        <v>153</v>
      </c>
      <c r="B186" s="26" t="s">
        <v>202</v>
      </c>
      <c r="C186" s="26" t="s">
        <v>6</v>
      </c>
    </row>
    <row r="187" spans="1:3" x14ac:dyDescent="0.2">
      <c r="A187" s="26" t="s">
        <v>153</v>
      </c>
      <c r="B187" s="26" t="s">
        <v>203</v>
      </c>
      <c r="C187" s="26" t="s">
        <v>6</v>
      </c>
    </row>
    <row r="188" spans="1:3" x14ac:dyDescent="0.2">
      <c r="A188" s="26" t="s">
        <v>153</v>
      </c>
      <c r="B188" s="26" t="s">
        <v>204</v>
      </c>
      <c r="C188" s="26" t="s">
        <v>205</v>
      </c>
    </row>
    <row r="189" spans="1:3" x14ac:dyDescent="0.2">
      <c r="A189" s="26" t="s">
        <v>153</v>
      </c>
      <c r="B189" s="26" t="s">
        <v>204</v>
      </c>
      <c r="C189" s="26" t="s">
        <v>6</v>
      </c>
    </row>
    <row r="190" spans="1:3" x14ac:dyDescent="0.2">
      <c r="A190" s="26" t="s">
        <v>153</v>
      </c>
      <c r="B190" s="26" t="s">
        <v>204</v>
      </c>
      <c r="C190" s="26" t="s">
        <v>206</v>
      </c>
    </row>
    <row r="191" spans="1:3" x14ac:dyDescent="0.2">
      <c r="A191" s="26" t="s">
        <v>153</v>
      </c>
      <c r="B191" s="26" t="s">
        <v>204</v>
      </c>
      <c r="C191" s="26" t="s">
        <v>207</v>
      </c>
    </row>
    <row r="192" spans="1:3" x14ac:dyDescent="0.2">
      <c r="A192" s="26" t="s">
        <v>153</v>
      </c>
      <c r="B192" s="26" t="s">
        <v>204</v>
      </c>
      <c r="C192" s="26" t="s">
        <v>208</v>
      </c>
    </row>
    <row r="193" spans="1:3" x14ac:dyDescent="0.2">
      <c r="A193" s="26" t="s">
        <v>153</v>
      </c>
      <c r="B193" s="26" t="s">
        <v>204</v>
      </c>
      <c r="C193" s="26" t="s">
        <v>209</v>
      </c>
    </row>
    <row r="194" spans="1:3" x14ac:dyDescent="0.2">
      <c r="A194" s="26" t="s">
        <v>153</v>
      </c>
      <c r="B194" s="26" t="s">
        <v>210</v>
      </c>
      <c r="C194" s="26" t="s">
        <v>6</v>
      </c>
    </row>
    <row r="195" spans="1:3" x14ac:dyDescent="0.2">
      <c r="A195" s="26" t="s">
        <v>153</v>
      </c>
      <c r="B195" s="26" t="s">
        <v>211</v>
      </c>
      <c r="C195" s="26" t="s">
        <v>6</v>
      </c>
    </row>
    <row r="196" spans="1:3" x14ac:dyDescent="0.2">
      <c r="A196" s="26" t="s">
        <v>153</v>
      </c>
      <c r="B196" s="26" t="s">
        <v>212</v>
      </c>
      <c r="C196" s="26" t="s">
        <v>6</v>
      </c>
    </row>
    <row r="197" spans="1:3" x14ac:dyDescent="0.2">
      <c r="A197" s="26" t="s">
        <v>153</v>
      </c>
      <c r="B197" s="26" t="s">
        <v>213</v>
      </c>
      <c r="C197" s="26" t="s">
        <v>214</v>
      </c>
    </row>
    <row r="198" spans="1:3" x14ac:dyDescent="0.2">
      <c r="A198" s="26" t="s">
        <v>153</v>
      </c>
      <c r="B198" s="26" t="s">
        <v>213</v>
      </c>
      <c r="C198" s="26" t="s">
        <v>6</v>
      </c>
    </row>
    <row r="199" spans="1:3" x14ac:dyDescent="0.2">
      <c r="A199" s="26" t="s">
        <v>153</v>
      </c>
      <c r="B199" s="26" t="s">
        <v>213</v>
      </c>
      <c r="C199" s="26" t="s">
        <v>215</v>
      </c>
    </row>
    <row r="200" spans="1:3" x14ac:dyDescent="0.2">
      <c r="A200" s="26" t="s">
        <v>153</v>
      </c>
      <c r="B200" s="26" t="s">
        <v>213</v>
      </c>
      <c r="C200" s="26" t="s">
        <v>216</v>
      </c>
    </row>
    <row r="201" spans="1:3" x14ac:dyDescent="0.2">
      <c r="A201" s="26" t="s">
        <v>153</v>
      </c>
      <c r="B201" s="26" t="s">
        <v>213</v>
      </c>
      <c r="C201" s="26" t="s">
        <v>217</v>
      </c>
    </row>
    <row r="202" spans="1:3" x14ac:dyDescent="0.2">
      <c r="A202" s="26" t="s">
        <v>153</v>
      </c>
      <c r="B202" s="26" t="s">
        <v>213</v>
      </c>
      <c r="C202" s="26" t="s">
        <v>218</v>
      </c>
    </row>
    <row r="203" spans="1:3" x14ac:dyDescent="0.2">
      <c r="A203" s="26" t="s">
        <v>153</v>
      </c>
      <c r="B203" s="26" t="s">
        <v>213</v>
      </c>
      <c r="C203" s="26" t="s">
        <v>219</v>
      </c>
    </row>
    <row r="204" spans="1:3" x14ac:dyDescent="0.2">
      <c r="A204" s="26" t="s">
        <v>153</v>
      </c>
      <c r="B204" s="26" t="s">
        <v>220</v>
      </c>
      <c r="C204" s="26" t="s">
        <v>177</v>
      </c>
    </row>
    <row r="205" spans="1:3" x14ac:dyDescent="0.2">
      <c r="A205" s="26" t="s">
        <v>153</v>
      </c>
      <c r="B205" s="26" t="s">
        <v>220</v>
      </c>
      <c r="C205" s="26" t="s">
        <v>6</v>
      </c>
    </row>
    <row r="206" spans="1:3" x14ac:dyDescent="0.2">
      <c r="A206" s="26" t="s">
        <v>153</v>
      </c>
      <c r="B206" s="26" t="s">
        <v>220</v>
      </c>
      <c r="C206" s="26" t="s">
        <v>212</v>
      </c>
    </row>
    <row r="207" spans="1:3" x14ac:dyDescent="0.2">
      <c r="A207" s="26" t="s">
        <v>153</v>
      </c>
      <c r="B207" s="26" t="s">
        <v>221</v>
      </c>
      <c r="C207" s="26" t="s">
        <v>6</v>
      </c>
    </row>
    <row r="208" spans="1:3" x14ac:dyDescent="0.2">
      <c r="A208" s="26" t="s">
        <v>153</v>
      </c>
      <c r="B208" s="26" t="s">
        <v>222</v>
      </c>
      <c r="C208" s="26" t="s">
        <v>223</v>
      </c>
    </row>
    <row r="209" spans="1:3" x14ac:dyDescent="0.2">
      <c r="A209" s="26" t="s">
        <v>153</v>
      </c>
      <c r="B209" s="26" t="s">
        <v>222</v>
      </c>
      <c r="C209" s="26" t="s">
        <v>224</v>
      </c>
    </row>
    <row r="210" spans="1:3" x14ac:dyDescent="0.2">
      <c r="A210" s="26" t="s">
        <v>153</v>
      </c>
      <c r="B210" s="26" t="s">
        <v>222</v>
      </c>
      <c r="C210" s="26" t="s">
        <v>225</v>
      </c>
    </row>
    <row r="211" spans="1:3" x14ac:dyDescent="0.2">
      <c r="A211" s="26" t="s">
        <v>153</v>
      </c>
      <c r="B211" s="26" t="s">
        <v>222</v>
      </c>
      <c r="C211" s="26" t="s">
        <v>226</v>
      </c>
    </row>
    <row r="212" spans="1:3" x14ac:dyDescent="0.2">
      <c r="A212" s="26" t="s">
        <v>153</v>
      </c>
      <c r="B212" s="26" t="s">
        <v>222</v>
      </c>
      <c r="C212" s="26" t="s">
        <v>6</v>
      </c>
    </row>
    <row r="213" spans="1:3" x14ac:dyDescent="0.2">
      <c r="A213" s="26" t="s">
        <v>153</v>
      </c>
      <c r="B213" s="26" t="s">
        <v>222</v>
      </c>
      <c r="C213" s="26" t="s">
        <v>227</v>
      </c>
    </row>
    <row r="214" spans="1:3" x14ac:dyDescent="0.2">
      <c r="A214" s="26" t="s">
        <v>153</v>
      </c>
      <c r="B214" s="26" t="s">
        <v>222</v>
      </c>
      <c r="C214" s="26" t="s">
        <v>228</v>
      </c>
    </row>
    <row r="215" spans="1:3" x14ac:dyDescent="0.2">
      <c r="A215" s="26" t="s">
        <v>229</v>
      </c>
      <c r="B215" s="26" t="s">
        <v>230</v>
      </c>
      <c r="C215" s="26" t="s">
        <v>6</v>
      </c>
    </row>
    <row r="216" spans="1:3" x14ac:dyDescent="0.2">
      <c r="A216" s="26" t="s">
        <v>229</v>
      </c>
      <c r="B216" s="26" t="s">
        <v>231</v>
      </c>
      <c r="C216" s="26" t="s">
        <v>6</v>
      </c>
    </row>
    <row r="217" spans="1:3" x14ac:dyDescent="0.2">
      <c r="A217" s="26" t="s">
        <v>232</v>
      </c>
      <c r="B217" s="26" t="s">
        <v>233</v>
      </c>
      <c r="C217" s="26" t="s">
        <v>6</v>
      </c>
    </row>
    <row r="218" spans="1:3" x14ac:dyDescent="0.2">
      <c r="A218" s="26" t="s">
        <v>232</v>
      </c>
      <c r="B218" s="26" t="s">
        <v>234</v>
      </c>
      <c r="C218" s="26" t="s">
        <v>235</v>
      </c>
    </row>
    <row r="219" spans="1:3" x14ac:dyDescent="0.2">
      <c r="A219" s="26" t="s">
        <v>232</v>
      </c>
      <c r="B219" s="26" t="s">
        <v>234</v>
      </c>
      <c r="C219" s="26" t="s">
        <v>6</v>
      </c>
    </row>
    <row r="220" spans="1:3" x14ac:dyDescent="0.2">
      <c r="A220" s="26" t="s">
        <v>232</v>
      </c>
      <c r="B220" s="26" t="s">
        <v>234</v>
      </c>
      <c r="C220" s="26" t="s">
        <v>236</v>
      </c>
    </row>
    <row r="221" spans="1:3" x14ac:dyDescent="0.2">
      <c r="A221" s="26" t="s">
        <v>232</v>
      </c>
      <c r="B221" s="26" t="s">
        <v>237</v>
      </c>
      <c r="C221" s="26" t="s">
        <v>6</v>
      </c>
    </row>
    <row r="222" spans="1:3" x14ac:dyDescent="0.2">
      <c r="A222" s="26" t="s">
        <v>232</v>
      </c>
      <c r="B222" s="26" t="s">
        <v>238</v>
      </c>
      <c r="C222" s="26" t="s">
        <v>239</v>
      </c>
    </row>
    <row r="223" spans="1:3" x14ac:dyDescent="0.2">
      <c r="A223" s="26" t="s">
        <v>232</v>
      </c>
      <c r="B223" s="26" t="s">
        <v>238</v>
      </c>
      <c r="C223" s="26" t="s">
        <v>240</v>
      </c>
    </row>
    <row r="224" spans="1:3" x14ac:dyDescent="0.2">
      <c r="A224" s="26" t="s">
        <v>232</v>
      </c>
      <c r="B224" s="26" t="s">
        <v>238</v>
      </c>
      <c r="C224" s="26" t="s">
        <v>6</v>
      </c>
    </row>
    <row r="225" spans="1:3" x14ac:dyDescent="0.2">
      <c r="A225" s="26" t="s">
        <v>232</v>
      </c>
      <c r="B225" s="26" t="s">
        <v>238</v>
      </c>
      <c r="C225" s="26" t="s">
        <v>241</v>
      </c>
    </row>
    <row r="226" spans="1:3" x14ac:dyDescent="0.2">
      <c r="A226" s="26" t="s">
        <v>242</v>
      </c>
      <c r="B226" s="26" t="s">
        <v>6</v>
      </c>
      <c r="C226" s="26"/>
    </row>
    <row r="227" spans="1:3" x14ac:dyDescent="0.2">
      <c r="A227" s="26" t="s">
        <v>242</v>
      </c>
      <c r="B227" s="26" t="s">
        <v>6</v>
      </c>
      <c r="C227" s="26" t="s">
        <v>6</v>
      </c>
    </row>
    <row r="228" spans="1:3" x14ac:dyDescent="0.2">
      <c r="A228" s="26" t="s">
        <v>243</v>
      </c>
      <c r="B228" s="26" t="s">
        <v>59</v>
      </c>
      <c r="C228" s="26" t="s">
        <v>244</v>
      </c>
    </row>
    <row r="229" spans="1:3" x14ac:dyDescent="0.2">
      <c r="A229" s="26" t="s">
        <v>243</v>
      </c>
      <c r="B229" s="26" t="s">
        <v>59</v>
      </c>
      <c r="C229" s="26" t="s">
        <v>245</v>
      </c>
    </row>
    <row r="230" spans="1:3" x14ac:dyDescent="0.2">
      <c r="A230" s="26" t="s">
        <v>243</v>
      </c>
      <c r="B230" s="26" t="s">
        <v>59</v>
      </c>
      <c r="C230" s="26" t="s">
        <v>246</v>
      </c>
    </row>
    <row r="231" spans="1:3" x14ac:dyDescent="0.2">
      <c r="A231" s="26" t="s">
        <v>243</v>
      </c>
      <c r="B231" s="26" t="s">
        <v>247</v>
      </c>
      <c r="C231" s="26" t="s">
        <v>248</v>
      </c>
    </row>
    <row r="232" spans="1:3" x14ac:dyDescent="0.2">
      <c r="A232" s="26" t="s">
        <v>243</v>
      </c>
      <c r="B232" s="26" t="s">
        <v>247</v>
      </c>
      <c r="C232" s="26" t="s">
        <v>249</v>
      </c>
    </row>
    <row r="233" spans="1:3" x14ac:dyDescent="0.2">
      <c r="A233" s="26" t="s">
        <v>243</v>
      </c>
      <c r="B233" s="26" t="s">
        <v>247</v>
      </c>
      <c r="C233" s="26" t="s">
        <v>250</v>
      </c>
    </row>
    <row r="234" spans="1:3" x14ac:dyDescent="0.2">
      <c r="A234" s="26" t="s">
        <v>243</v>
      </c>
      <c r="B234" s="26" t="s">
        <v>247</v>
      </c>
      <c r="C234" s="26" t="s">
        <v>251</v>
      </c>
    </row>
    <row r="235" spans="1:3" x14ac:dyDescent="0.2">
      <c r="A235" s="26" t="s">
        <v>243</v>
      </c>
      <c r="B235" s="26" t="s">
        <v>247</v>
      </c>
      <c r="C235" s="26" t="s">
        <v>252</v>
      </c>
    </row>
    <row r="236" spans="1:3" x14ac:dyDescent="0.2">
      <c r="A236" s="26" t="s">
        <v>243</v>
      </c>
      <c r="B236" s="26" t="s">
        <v>247</v>
      </c>
      <c r="C236" s="26" t="s">
        <v>253</v>
      </c>
    </row>
    <row r="237" spans="1:3" x14ac:dyDescent="0.2">
      <c r="A237" s="26" t="s">
        <v>243</v>
      </c>
      <c r="B237" s="26" t="s">
        <v>254</v>
      </c>
      <c r="C237" s="26" t="s">
        <v>6</v>
      </c>
    </row>
    <row r="238" spans="1:3" x14ac:dyDescent="0.2">
      <c r="A238" s="26" t="s">
        <v>243</v>
      </c>
      <c r="B238" s="26" t="s">
        <v>255</v>
      </c>
      <c r="C238" s="26" t="s">
        <v>6</v>
      </c>
    </row>
    <row r="239" spans="1:3" x14ac:dyDescent="0.2">
      <c r="A239" s="26" t="s">
        <v>243</v>
      </c>
      <c r="B239" s="26" t="s">
        <v>256</v>
      </c>
      <c r="C239" s="26" t="s">
        <v>6</v>
      </c>
    </row>
    <row r="240" spans="1:3" x14ac:dyDescent="0.2">
      <c r="A240" s="26" t="s">
        <v>243</v>
      </c>
      <c r="B240" s="26" t="s">
        <v>257</v>
      </c>
      <c r="C240" s="26" t="s">
        <v>258</v>
      </c>
    </row>
    <row r="241" spans="1:3" x14ac:dyDescent="0.2">
      <c r="A241" s="26" t="s">
        <v>243</v>
      </c>
      <c r="B241" s="26" t="s">
        <v>257</v>
      </c>
      <c r="C241" s="26" t="s">
        <v>259</v>
      </c>
    </row>
    <row r="242" spans="1:3" x14ac:dyDescent="0.2">
      <c r="A242" s="26" t="s">
        <v>243</v>
      </c>
      <c r="B242" s="26" t="s">
        <v>257</v>
      </c>
      <c r="C242" s="26" t="s">
        <v>260</v>
      </c>
    </row>
    <row r="243" spans="1:3" x14ac:dyDescent="0.2">
      <c r="A243" s="26" t="s">
        <v>243</v>
      </c>
      <c r="B243" s="26" t="s">
        <v>257</v>
      </c>
      <c r="C243" s="26" t="s">
        <v>261</v>
      </c>
    </row>
    <row r="244" spans="1:3" x14ac:dyDescent="0.2">
      <c r="A244" s="26" t="s">
        <v>243</v>
      </c>
      <c r="B244" s="26" t="s">
        <v>257</v>
      </c>
      <c r="C244" s="26" t="s">
        <v>262</v>
      </c>
    </row>
    <row r="245" spans="1:3" x14ac:dyDescent="0.2">
      <c r="A245" s="26" t="s">
        <v>243</v>
      </c>
      <c r="B245" s="26" t="s">
        <v>257</v>
      </c>
      <c r="C245" s="26" t="s">
        <v>263</v>
      </c>
    </row>
    <row r="246" spans="1:3" x14ac:dyDescent="0.2">
      <c r="A246" s="26" t="s">
        <v>243</v>
      </c>
      <c r="B246" s="26" t="s">
        <v>257</v>
      </c>
      <c r="C246" s="26" t="s">
        <v>264</v>
      </c>
    </row>
    <row r="247" spans="1:3" x14ac:dyDescent="0.2">
      <c r="A247" s="26" t="s">
        <v>243</v>
      </c>
      <c r="B247" s="26" t="s">
        <v>257</v>
      </c>
      <c r="C247" s="26" t="s">
        <v>265</v>
      </c>
    </row>
    <row r="248" spans="1:3" x14ac:dyDescent="0.2">
      <c r="A248" s="26" t="s">
        <v>243</v>
      </c>
      <c r="B248" s="26" t="s">
        <v>257</v>
      </c>
      <c r="C248" s="26" t="s">
        <v>266</v>
      </c>
    </row>
    <row r="249" spans="1:3" x14ac:dyDescent="0.2">
      <c r="A249" s="26" t="s">
        <v>243</v>
      </c>
      <c r="B249" s="26" t="s">
        <v>257</v>
      </c>
      <c r="C249" s="26" t="s">
        <v>6</v>
      </c>
    </row>
    <row r="250" spans="1:3" x14ac:dyDescent="0.2">
      <c r="A250" s="26" t="s">
        <v>243</v>
      </c>
      <c r="B250" s="26" t="s">
        <v>257</v>
      </c>
      <c r="C250" s="26" t="s">
        <v>267</v>
      </c>
    </row>
    <row r="251" spans="1:3" x14ac:dyDescent="0.2">
      <c r="A251" s="26" t="s">
        <v>243</v>
      </c>
      <c r="B251" s="26" t="s">
        <v>257</v>
      </c>
      <c r="C251" s="26" t="s">
        <v>268</v>
      </c>
    </row>
    <row r="252" spans="1:3" x14ac:dyDescent="0.2">
      <c r="A252" s="26" t="s">
        <v>243</v>
      </c>
      <c r="B252" s="26" t="s">
        <v>257</v>
      </c>
      <c r="C252" s="26" t="s">
        <v>269</v>
      </c>
    </row>
    <row r="253" spans="1:3" x14ac:dyDescent="0.2">
      <c r="A253" s="26" t="s">
        <v>243</v>
      </c>
      <c r="B253" s="26" t="s">
        <v>270</v>
      </c>
      <c r="C253" s="26" t="s">
        <v>6</v>
      </c>
    </row>
    <row r="254" spans="1:3" x14ac:dyDescent="0.2">
      <c r="A254" s="26" t="s">
        <v>243</v>
      </c>
      <c r="B254" s="26" t="s">
        <v>270</v>
      </c>
      <c r="C254" s="26" t="s">
        <v>271</v>
      </c>
    </row>
    <row r="255" spans="1:3" x14ac:dyDescent="0.2">
      <c r="A255" s="26" t="s">
        <v>243</v>
      </c>
      <c r="B255" s="26" t="s">
        <v>270</v>
      </c>
      <c r="C255" s="26" t="s">
        <v>272</v>
      </c>
    </row>
    <row r="256" spans="1:3" x14ac:dyDescent="0.2">
      <c r="A256" s="26" t="s">
        <v>273</v>
      </c>
      <c r="B256" s="26" t="s">
        <v>274</v>
      </c>
      <c r="C256" s="26" t="s">
        <v>275</v>
      </c>
    </row>
    <row r="257" spans="1:3" x14ac:dyDescent="0.2">
      <c r="A257" s="26" t="s">
        <v>273</v>
      </c>
      <c r="B257" s="26" t="s">
        <v>274</v>
      </c>
      <c r="C257" s="26" t="s">
        <v>276</v>
      </c>
    </row>
    <row r="258" spans="1:3" x14ac:dyDescent="0.2">
      <c r="A258" s="26" t="s">
        <v>273</v>
      </c>
      <c r="B258" s="26" t="s">
        <v>274</v>
      </c>
      <c r="C258" s="26" t="s">
        <v>277</v>
      </c>
    </row>
    <row r="259" spans="1:3" x14ac:dyDescent="0.2">
      <c r="A259" s="26" t="s">
        <v>273</v>
      </c>
      <c r="B259" s="26" t="s">
        <v>274</v>
      </c>
      <c r="C259" s="26" t="s">
        <v>278</v>
      </c>
    </row>
    <row r="260" spans="1:3" x14ac:dyDescent="0.2">
      <c r="A260" s="26" t="s">
        <v>273</v>
      </c>
      <c r="B260" s="26" t="s">
        <v>274</v>
      </c>
      <c r="C260" s="26" t="s">
        <v>279</v>
      </c>
    </row>
    <row r="261" spans="1:3" x14ac:dyDescent="0.2">
      <c r="A261" s="26" t="s">
        <v>273</v>
      </c>
      <c r="B261" s="26" t="s">
        <v>274</v>
      </c>
      <c r="C261" s="26" t="s">
        <v>6</v>
      </c>
    </row>
    <row r="262" spans="1:3" x14ac:dyDescent="0.2">
      <c r="A262" s="26" t="s">
        <v>273</v>
      </c>
      <c r="B262" s="26" t="s">
        <v>274</v>
      </c>
      <c r="C262" s="26" t="s">
        <v>280</v>
      </c>
    </row>
    <row r="263" spans="1:3" x14ac:dyDescent="0.2">
      <c r="A263" s="26" t="s">
        <v>273</v>
      </c>
      <c r="B263" s="26" t="s">
        <v>274</v>
      </c>
      <c r="C263" s="26" t="s">
        <v>281</v>
      </c>
    </row>
    <row r="264" spans="1:3" x14ac:dyDescent="0.2">
      <c r="A264" s="26" t="s">
        <v>273</v>
      </c>
      <c r="B264" s="26" t="s">
        <v>282</v>
      </c>
      <c r="C264" s="26" t="s">
        <v>6</v>
      </c>
    </row>
    <row r="265" spans="1:3" x14ac:dyDescent="0.2">
      <c r="A265" s="26" t="s">
        <v>273</v>
      </c>
      <c r="B265" s="26" t="s">
        <v>283</v>
      </c>
      <c r="C265" s="26" t="s">
        <v>284</v>
      </c>
    </row>
    <row r="266" spans="1:3" x14ac:dyDescent="0.2">
      <c r="A266" s="26" t="s">
        <v>273</v>
      </c>
      <c r="B266" s="26" t="s">
        <v>283</v>
      </c>
      <c r="C266" s="26" t="s">
        <v>285</v>
      </c>
    </row>
    <row r="267" spans="1:3" x14ac:dyDescent="0.2">
      <c r="A267" s="26" t="s">
        <v>273</v>
      </c>
      <c r="B267" s="26" t="s">
        <v>283</v>
      </c>
      <c r="C267" s="26" t="s">
        <v>286</v>
      </c>
    </row>
    <row r="268" spans="1:3" x14ac:dyDescent="0.2">
      <c r="A268" s="26" t="s">
        <v>273</v>
      </c>
      <c r="B268" s="26" t="s">
        <v>283</v>
      </c>
      <c r="C268" s="26" t="s">
        <v>287</v>
      </c>
    </row>
    <row r="269" spans="1:3" x14ac:dyDescent="0.2">
      <c r="A269" s="26" t="s">
        <v>273</v>
      </c>
      <c r="B269" s="26" t="s">
        <v>283</v>
      </c>
      <c r="C269" s="26" t="s">
        <v>6</v>
      </c>
    </row>
    <row r="270" spans="1:3" x14ac:dyDescent="0.2">
      <c r="A270" s="26" t="s">
        <v>273</v>
      </c>
      <c r="B270" s="26" t="s">
        <v>283</v>
      </c>
      <c r="C270" s="26" t="s">
        <v>288</v>
      </c>
    </row>
    <row r="271" spans="1:3" x14ac:dyDescent="0.2">
      <c r="A271" s="26" t="s">
        <v>273</v>
      </c>
      <c r="B271" s="26" t="s">
        <v>289</v>
      </c>
      <c r="C271" s="26" t="s">
        <v>6</v>
      </c>
    </row>
    <row r="272" spans="1:3" x14ac:dyDescent="0.2">
      <c r="A272" s="26" t="s">
        <v>273</v>
      </c>
      <c r="B272" s="26" t="s">
        <v>290</v>
      </c>
      <c r="C272" s="26" t="s">
        <v>6</v>
      </c>
    </row>
    <row r="273" spans="1:3" x14ac:dyDescent="0.2">
      <c r="A273" s="26" t="s">
        <v>273</v>
      </c>
      <c r="B273" s="26" t="s">
        <v>291</v>
      </c>
      <c r="C273" s="26" t="s">
        <v>292</v>
      </c>
    </row>
    <row r="274" spans="1:3" x14ac:dyDescent="0.2">
      <c r="A274" s="26" t="s">
        <v>273</v>
      </c>
      <c r="B274" s="26" t="s">
        <v>291</v>
      </c>
      <c r="C274" s="26" t="s">
        <v>293</v>
      </c>
    </row>
    <row r="275" spans="1:3" x14ac:dyDescent="0.2">
      <c r="A275" s="26" t="s">
        <v>273</v>
      </c>
      <c r="B275" s="26" t="s">
        <v>291</v>
      </c>
      <c r="C275" s="26" t="s">
        <v>294</v>
      </c>
    </row>
    <row r="276" spans="1:3" x14ac:dyDescent="0.2">
      <c r="A276" s="26" t="s">
        <v>273</v>
      </c>
      <c r="B276" s="26" t="s">
        <v>291</v>
      </c>
      <c r="C276" s="26" t="s">
        <v>6</v>
      </c>
    </row>
    <row r="277" spans="1:3" x14ac:dyDescent="0.2">
      <c r="A277" s="26" t="s">
        <v>273</v>
      </c>
      <c r="B277" s="26" t="s">
        <v>291</v>
      </c>
      <c r="C277" s="26" t="s">
        <v>295</v>
      </c>
    </row>
    <row r="278" spans="1:3" x14ac:dyDescent="0.2">
      <c r="A278" s="26" t="s">
        <v>273</v>
      </c>
      <c r="B278" s="26" t="s">
        <v>291</v>
      </c>
      <c r="C278" s="26" t="s">
        <v>296</v>
      </c>
    </row>
    <row r="279" spans="1:3" x14ac:dyDescent="0.2">
      <c r="A279" s="26" t="s">
        <v>273</v>
      </c>
      <c r="B279" s="26" t="s">
        <v>297</v>
      </c>
      <c r="C279" s="26" t="s">
        <v>6</v>
      </c>
    </row>
    <row r="280" spans="1:3" x14ac:dyDescent="0.2">
      <c r="A280" s="26" t="s">
        <v>273</v>
      </c>
      <c r="B280" s="26" t="s">
        <v>298</v>
      </c>
      <c r="C280" s="26" t="s">
        <v>6</v>
      </c>
    </row>
    <row r="281" spans="1:3" x14ac:dyDescent="0.2">
      <c r="A281" s="26" t="s">
        <v>299</v>
      </c>
      <c r="B281" s="26" t="s">
        <v>6</v>
      </c>
      <c r="C281" s="26"/>
    </row>
    <row r="282" spans="1:3" x14ac:dyDescent="0.2">
      <c r="A282" s="26" t="s">
        <v>300</v>
      </c>
      <c r="B282" s="26" t="s">
        <v>301</v>
      </c>
      <c r="C282" s="26" t="s">
        <v>6</v>
      </c>
    </row>
    <row r="283" spans="1:3" x14ac:dyDescent="0.2">
      <c r="A283" s="26" t="s">
        <v>300</v>
      </c>
      <c r="B283" s="26" t="s">
        <v>302</v>
      </c>
      <c r="C283" s="26" t="s">
        <v>303</v>
      </c>
    </row>
    <row r="284" spans="1:3" x14ac:dyDescent="0.2">
      <c r="A284" s="26" t="s">
        <v>300</v>
      </c>
      <c r="B284" s="26" t="s">
        <v>302</v>
      </c>
      <c r="C284" s="26" t="s">
        <v>304</v>
      </c>
    </row>
    <row r="285" spans="1:3" x14ac:dyDescent="0.2">
      <c r="A285" s="26" t="s">
        <v>300</v>
      </c>
      <c r="B285" s="26" t="s">
        <v>302</v>
      </c>
      <c r="C285" s="26" t="s">
        <v>305</v>
      </c>
    </row>
    <row r="286" spans="1:3" x14ac:dyDescent="0.2">
      <c r="A286" s="26" t="s">
        <v>300</v>
      </c>
      <c r="B286" s="26" t="s">
        <v>302</v>
      </c>
      <c r="C286" s="26" t="s">
        <v>306</v>
      </c>
    </row>
    <row r="287" spans="1:3" x14ac:dyDescent="0.2">
      <c r="A287" s="26" t="s">
        <v>300</v>
      </c>
      <c r="B287" s="26" t="s">
        <v>302</v>
      </c>
      <c r="C287" s="26" t="s">
        <v>307</v>
      </c>
    </row>
    <row r="288" spans="1:3" x14ac:dyDescent="0.2">
      <c r="A288" s="26" t="s">
        <v>300</v>
      </c>
      <c r="B288" s="26" t="s">
        <v>302</v>
      </c>
      <c r="C288" s="26" t="s">
        <v>308</v>
      </c>
    </row>
    <row r="289" spans="1:3" x14ac:dyDescent="0.2">
      <c r="A289" s="26" t="s">
        <v>300</v>
      </c>
      <c r="B289" s="26" t="s">
        <v>302</v>
      </c>
      <c r="C289" s="26" t="s">
        <v>309</v>
      </c>
    </row>
    <row r="290" spans="1:3" x14ac:dyDescent="0.2">
      <c r="A290" s="26" t="s">
        <v>300</v>
      </c>
      <c r="B290" s="26" t="s">
        <v>302</v>
      </c>
      <c r="C290" s="26" t="s">
        <v>310</v>
      </c>
    </row>
    <row r="291" spans="1:3" x14ac:dyDescent="0.2">
      <c r="A291" s="26" t="s">
        <v>300</v>
      </c>
      <c r="B291" s="26" t="s">
        <v>302</v>
      </c>
      <c r="C291" s="26" t="s">
        <v>311</v>
      </c>
    </row>
    <row r="292" spans="1:3" x14ac:dyDescent="0.2">
      <c r="A292" s="26" t="s">
        <v>300</v>
      </c>
      <c r="B292" s="26" t="s">
        <v>302</v>
      </c>
      <c r="C292" s="26" t="s">
        <v>312</v>
      </c>
    </row>
    <row r="293" spans="1:3" x14ac:dyDescent="0.2">
      <c r="A293" s="26" t="s">
        <v>300</v>
      </c>
      <c r="B293" s="26" t="s">
        <v>302</v>
      </c>
      <c r="C293" s="26" t="s">
        <v>6</v>
      </c>
    </row>
    <row r="294" spans="1:3" x14ac:dyDescent="0.2">
      <c r="A294" s="26" t="s">
        <v>300</v>
      </c>
      <c r="B294" s="26" t="s">
        <v>302</v>
      </c>
      <c r="C294" s="26" t="s">
        <v>313</v>
      </c>
    </row>
    <row r="295" spans="1:3" x14ac:dyDescent="0.2">
      <c r="A295" s="26" t="s">
        <v>300</v>
      </c>
      <c r="B295" s="26" t="s">
        <v>302</v>
      </c>
      <c r="C295" s="26" t="s">
        <v>314</v>
      </c>
    </row>
    <row r="296" spans="1:3" x14ac:dyDescent="0.2">
      <c r="A296" s="26" t="s">
        <v>300</v>
      </c>
      <c r="B296" s="26" t="s">
        <v>302</v>
      </c>
      <c r="C296" s="26" t="s">
        <v>315</v>
      </c>
    </row>
    <row r="297" spans="1:3" x14ac:dyDescent="0.2">
      <c r="A297" s="26" t="s">
        <v>300</v>
      </c>
      <c r="B297" s="26" t="s">
        <v>302</v>
      </c>
      <c r="C297" s="26" t="s">
        <v>316</v>
      </c>
    </row>
    <row r="298" spans="1:3" x14ac:dyDescent="0.2">
      <c r="A298" s="26" t="s">
        <v>300</v>
      </c>
      <c r="B298" s="26" t="s">
        <v>302</v>
      </c>
      <c r="C298" s="26" t="s">
        <v>317</v>
      </c>
    </row>
    <row r="299" spans="1:3" x14ac:dyDescent="0.2">
      <c r="A299" s="26" t="s">
        <v>300</v>
      </c>
      <c r="B299" s="26" t="s">
        <v>318</v>
      </c>
      <c r="C299" s="26" t="s">
        <v>6</v>
      </c>
    </row>
    <row r="300" spans="1:3" x14ac:dyDescent="0.2">
      <c r="A300" s="26" t="s">
        <v>300</v>
      </c>
      <c r="B300" s="26" t="s">
        <v>319</v>
      </c>
      <c r="C300" s="26" t="s">
        <v>6</v>
      </c>
    </row>
    <row r="301" spans="1:3" x14ac:dyDescent="0.2">
      <c r="A301" s="26" t="s">
        <v>300</v>
      </c>
      <c r="B301" s="26" t="s">
        <v>320</v>
      </c>
      <c r="C301" s="26" t="s">
        <v>6</v>
      </c>
    </row>
    <row r="302" spans="1:3" x14ac:dyDescent="0.2">
      <c r="A302" s="26" t="s">
        <v>300</v>
      </c>
      <c r="B302" s="26" t="s">
        <v>321</v>
      </c>
      <c r="C302" s="26" t="s">
        <v>322</v>
      </c>
    </row>
    <row r="303" spans="1:3" x14ac:dyDescent="0.2">
      <c r="A303" s="26" t="s">
        <v>300</v>
      </c>
      <c r="B303" s="26" t="s">
        <v>321</v>
      </c>
      <c r="C303" s="26" t="s">
        <v>323</v>
      </c>
    </row>
    <row r="304" spans="1:3" x14ac:dyDescent="0.2">
      <c r="A304" s="26" t="s">
        <v>300</v>
      </c>
      <c r="B304" s="26" t="s">
        <v>321</v>
      </c>
      <c r="C304" s="26" t="s">
        <v>324</v>
      </c>
    </row>
    <row r="305" spans="1:3" x14ac:dyDescent="0.2">
      <c r="A305" s="26" t="s">
        <v>300</v>
      </c>
      <c r="B305" s="26" t="s">
        <v>321</v>
      </c>
      <c r="C305" s="26" t="s">
        <v>6</v>
      </c>
    </row>
    <row r="306" spans="1:3" x14ac:dyDescent="0.2">
      <c r="A306" s="26" t="s">
        <v>300</v>
      </c>
      <c r="B306" s="26" t="s">
        <v>321</v>
      </c>
      <c r="C306" s="26" t="s">
        <v>325</v>
      </c>
    </row>
    <row r="307" spans="1:3" x14ac:dyDescent="0.2">
      <c r="A307" s="26" t="s">
        <v>300</v>
      </c>
      <c r="B307" s="26" t="s">
        <v>321</v>
      </c>
      <c r="C307" s="26" t="s">
        <v>326</v>
      </c>
    </row>
    <row r="308" spans="1:3" x14ac:dyDescent="0.2">
      <c r="A308" s="26" t="s">
        <v>300</v>
      </c>
      <c r="B308" s="26" t="s">
        <v>327</v>
      </c>
      <c r="C308" s="26" t="s">
        <v>328</v>
      </c>
    </row>
    <row r="309" spans="1:3" x14ac:dyDescent="0.2">
      <c r="A309" s="26" t="s">
        <v>300</v>
      </c>
      <c r="B309" s="26" t="s">
        <v>327</v>
      </c>
      <c r="C309" s="26" t="s">
        <v>329</v>
      </c>
    </row>
    <row r="310" spans="1:3" x14ac:dyDescent="0.2">
      <c r="A310" s="26" t="s">
        <v>300</v>
      </c>
      <c r="B310" s="26" t="s">
        <v>327</v>
      </c>
      <c r="C310" s="26" t="s">
        <v>330</v>
      </c>
    </row>
    <row r="311" spans="1:3" x14ac:dyDescent="0.2">
      <c r="A311" s="26" t="s">
        <v>300</v>
      </c>
      <c r="B311" s="26" t="s">
        <v>327</v>
      </c>
      <c r="C311" s="26" t="s">
        <v>331</v>
      </c>
    </row>
    <row r="312" spans="1:3" x14ac:dyDescent="0.2">
      <c r="A312" s="26" t="s">
        <v>300</v>
      </c>
      <c r="B312" s="26" t="s">
        <v>327</v>
      </c>
      <c r="C312" s="26" t="s">
        <v>332</v>
      </c>
    </row>
    <row r="313" spans="1:3" x14ac:dyDescent="0.2">
      <c r="A313" s="26" t="s">
        <v>300</v>
      </c>
      <c r="B313" s="26" t="s">
        <v>333</v>
      </c>
      <c r="C313" s="26" t="s">
        <v>6</v>
      </c>
    </row>
    <row r="314" spans="1:3" x14ac:dyDescent="0.2">
      <c r="A314" s="26" t="s">
        <v>300</v>
      </c>
      <c r="B314" s="26" t="s">
        <v>334</v>
      </c>
      <c r="C314" s="26" t="s">
        <v>6</v>
      </c>
    </row>
    <row r="315" spans="1:3" x14ac:dyDescent="0.2">
      <c r="A315" s="26" t="s">
        <v>300</v>
      </c>
      <c r="B315" s="26" t="s">
        <v>335</v>
      </c>
      <c r="C315" s="26" t="s">
        <v>336</v>
      </c>
    </row>
    <row r="316" spans="1:3" x14ac:dyDescent="0.2">
      <c r="A316" s="26" t="s">
        <v>300</v>
      </c>
      <c r="B316" s="26" t="s">
        <v>335</v>
      </c>
      <c r="C316" s="26" t="s">
        <v>337</v>
      </c>
    </row>
    <row r="317" spans="1:3" x14ac:dyDescent="0.2">
      <c r="A317" s="26" t="s">
        <v>300</v>
      </c>
      <c r="B317" s="26" t="s">
        <v>335</v>
      </c>
      <c r="C317" s="26" t="s">
        <v>338</v>
      </c>
    </row>
    <row r="318" spans="1:3" x14ac:dyDescent="0.2">
      <c r="A318" s="26" t="s">
        <v>300</v>
      </c>
      <c r="B318" s="26" t="s">
        <v>335</v>
      </c>
      <c r="C318" s="26" t="s">
        <v>6</v>
      </c>
    </row>
    <row r="319" spans="1:3" x14ac:dyDescent="0.2">
      <c r="A319" s="26" t="s">
        <v>300</v>
      </c>
      <c r="B319" s="26" t="s">
        <v>339</v>
      </c>
      <c r="C319" s="26" t="s">
        <v>6</v>
      </c>
    </row>
    <row r="320" spans="1:3" x14ac:dyDescent="0.2">
      <c r="A320" s="26" t="s">
        <v>300</v>
      </c>
      <c r="B320" s="26" t="s">
        <v>340</v>
      </c>
      <c r="C320" s="26" t="s">
        <v>341</v>
      </c>
    </row>
    <row r="321" spans="1:3" x14ac:dyDescent="0.2">
      <c r="A321" s="26" t="s">
        <v>300</v>
      </c>
      <c r="B321" s="26" t="s">
        <v>340</v>
      </c>
      <c r="C321" s="26" t="s">
        <v>342</v>
      </c>
    </row>
    <row r="322" spans="1:3" x14ac:dyDescent="0.2">
      <c r="A322" s="26" t="s">
        <v>300</v>
      </c>
      <c r="B322" s="26" t="s">
        <v>340</v>
      </c>
      <c r="C322" s="26" t="s">
        <v>343</v>
      </c>
    </row>
    <row r="323" spans="1:3" x14ac:dyDescent="0.2">
      <c r="A323" s="26" t="s">
        <v>300</v>
      </c>
      <c r="B323" s="26" t="s">
        <v>340</v>
      </c>
      <c r="C323" s="26" t="s">
        <v>344</v>
      </c>
    </row>
    <row r="324" spans="1:3" x14ac:dyDescent="0.2">
      <c r="A324" s="26" t="s">
        <v>300</v>
      </c>
      <c r="B324" s="26" t="s">
        <v>340</v>
      </c>
      <c r="C324" s="26" t="s">
        <v>345</v>
      </c>
    </row>
    <row r="325" spans="1:3" x14ac:dyDescent="0.2">
      <c r="A325" s="26" t="s">
        <v>300</v>
      </c>
      <c r="B325" s="26" t="s">
        <v>340</v>
      </c>
      <c r="C325" s="26" t="s">
        <v>6</v>
      </c>
    </row>
    <row r="326" spans="1:3" x14ac:dyDescent="0.2">
      <c r="A326" s="26" t="s">
        <v>300</v>
      </c>
      <c r="B326" s="26" t="s">
        <v>340</v>
      </c>
      <c r="C326" s="26" t="s">
        <v>346</v>
      </c>
    </row>
    <row r="327" spans="1:3" x14ac:dyDescent="0.2">
      <c r="A327" s="26" t="s">
        <v>300</v>
      </c>
      <c r="B327" s="26" t="s">
        <v>340</v>
      </c>
      <c r="C327" s="26" t="s">
        <v>347</v>
      </c>
    </row>
    <row r="328" spans="1:3" x14ac:dyDescent="0.2">
      <c r="A328" s="26" t="s">
        <v>348</v>
      </c>
      <c r="B328" s="26" t="s">
        <v>349</v>
      </c>
      <c r="C328" s="26" t="s">
        <v>350</v>
      </c>
    </row>
    <row r="329" spans="1:3" x14ac:dyDescent="0.2">
      <c r="A329" s="26" t="s">
        <v>348</v>
      </c>
      <c r="B329" s="26" t="s">
        <v>349</v>
      </c>
      <c r="C329" s="26" t="s">
        <v>351</v>
      </c>
    </row>
    <row r="330" spans="1:3" x14ac:dyDescent="0.2">
      <c r="A330" s="26" t="s">
        <v>348</v>
      </c>
      <c r="B330" s="26" t="s">
        <v>349</v>
      </c>
      <c r="C330" s="26" t="s">
        <v>352</v>
      </c>
    </row>
    <row r="331" spans="1:3" x14ac:dyDescent="0.2">
      <c r="A331" s="26" t="s">
        <v>348</v>
      </c>
      <c r="B331" s="26" t="s">
        <v>349</v>
      </c>
      <c r="C331" s="26" t="s">
        <v>353</v>
      </c>
    </row>
    <row r="332" spans="1:3" x14ac:dyDescent="0.2">
      <c r="A332" s="26" t="s">
        <v>348</v>
      </c>
      <c r="B332" s="26" t="s">
        <v>354</v>
      </c>
      <c r="C332" s="26" t="s">
        <v>6</v>
      </c>
    </row>
    <row r="333" spans="1:3" x14ac:dyDescent="0.2">
      <c r="A333" s="26" t="s">
        <v>348</v>
      </c>
      <c r="B333" s="26" t="s">
        <v>355</v>
      </c>
      <c r="C333" s="26" t="s">
        <v>356</v>
      </c>
    </row>
    <row r="334" spans="1:3" x14ac:dyDescent="0.2">
      <c r="A334" s="26" t="s">
        <v>348</v>
      </c>
      <c r="B334" s="26" t="s">
        <v>355</v>
      </c>
      <c r="C334" s="26" t="s">
        <v>6</v>
      </c>
    </row>
    <row r="335" spans="1:3" x14ac:dyDescent="0.2">
      <c r="A335" s="26" t="s">
        <v>348</v>
      </c>
      <c r="B335" s="26" t="s">
        <v>355</v>
      </c>
      <c r="C335" s="26" t="s">
        <v>357</v>
      </c>
    </row>
    <row r="336" spans="1:3" x14ac:dyDescent="0.2">
      <c r="A336" s="26" t="s">
        <v>348</v>
      </c>
      <c r="B336" s="26" t="s">
        <v>355</v>
      </c>
      <c r="C336" s="26" t="s">
        <v>358</v>
      </c>
    </row>
    <row r="337" spans="1:3" x14ac:dyDescent="0.2">
      <c r="A337" s="26" t="s">
        <v>348</v>
      </c>
      <c r="B337" s="26" t="s">
        <v>355</v>
      </c>
      <c r="C337" s="26" t="s">
        <v>359</v>
      </c>
    </row>
    <row r="338" spans="1:3" x14ac:dyDescent="0.2">
      <c r="A338" s="26" t="s">
        <v>348</v>
      </c>
      <c r="B338" s="26" t="s">
        <v>360</v>
      </c>
      <c r="C338" s="26" t="s">
        <v>361</v>
      </c>
    </row>
    <row r="339" spans="1:3" x14ac:dyDescent="0.2">
      <c r="A339" s="26" t="s">
        <v>348</v>
      </c>
      <c r="B339" s="26" t="s">
        <v>360</v>
      </c>
      <c r="C339" s="26" t="s">
        <v>362</v>
      </c>
    </row>
    <row r="340" spans="1:3" x14ac:dyDescent="0.2">
      <c r="A340" s="26" t="s">
        <v>348</v>
      </c>
      <c r="B340" s="26" t="s">
        <v>360</v>
      </c>
      <c r="C340" s="26" t="s">
        <v>363</v>
      </c>
    </row>
    <row r="341" spans="1:3" x14ac:dyDescent="0.2">
      <c r="A341" s="26" t="s">
        <v>348</v>
      </c>
      <c r="B341" s="26" t="s">
        <v>360</v>
      </c>
      <c r="C341" s="26" t="s">
        <v>364</v>
      </c>
    </row>
    <row r="342" spans="1:3" x14ac:dyDescent="0.2">
      <c r="A342" s="26" t="s">
        <v>348</v>
      </c>
      <c r="B342" s="26" t="s">
        <v>365</v>
      </c>
      <c r="C342" s="26" t="s">
        <v>366</v>
      </c>
    </row>
    <row r="343" spans="1:3" x14ac:dyDescent="0.2">
      <c r="A343" s="26" t="s">
        <v>348</v>
      </c>
      <c r="B343" s="26" t="s">
        <v>365</v>
      </c>
      <c r="C343" s="26" t="s">
        <v>367</v>
      </c>
    </row>
    <row r="344" spans="1:3" x14ac:dyDescent="0.2">
      <c r="A344" s="26" t="s">
        <v>348</v>
      </c>
      <c r="B344" s="26" t="s">
        <v>365</v>
      </c>
      <c r="C344" s="26" t="s">
        <v>368</v>
      </c>
    </row>
    <row r="345" spans="1:3" x14ac:dyDescent="0.2">
      <c r="A345" s="26" t="s">
        <v>348</v>
      </c>
      <c r="B345" s="26" t="s">
        <v>365</v>
      </c>
      <c r="C345" s="26" t="s">
        <v>369</v>
      </c>
    </row>
    <row r="346" spans="1:3" x14ac:dyDescent="0.2">
      <c r="A346" s="26" t="s">
        <v>348</v>
      </c>
      <c r="B346" s="26" t="s">
        <v>365</v>
      </c>
      <c r="C346" s="26" t="s">
        <v>370</v>
      </c>
    </row>
    <row r="347" spans="1:3" x14ac:dyDescent="0.2">
      <c r="A347" s="26" t="s">
        <v>348</v>
      </c>
      <c r="B347" s="26" t="s">
        <v>365</v>
      </c>
      <c r="C347" s="26" t="s">
        <v>6</v>
      </c>
    </row>
    <row r="348" spans="1:3" x14ac:dyDescent="0.2">
      <c r="A348" s="26" t="s">
        <v>348</v>
      </c>
      <c r="B348" s="26" t="s">
        <v>365</v>
      </c>
      <c r="C348" s="26" t="s">
        <v>371</v>
      </c>
    </row>
    <row r="349" spans="1:3" x14ac:dyDescent="0.2">
      <c r="A349" s="26" t="s">
        <v>348</v>
      </c>
      <c r="B349" s="26" t="s">
        <v>365</v>
      </c>
      <c r="C349" s="26" t="s">
        <v>372</v>
      </c>
    </row>
    <row r="350" spans="1:3" x14ac:dyDescent="0.2">
      <c r="A350" s="26" t="s">
        <v>348</v>
      </c>
      <c r="B350" s="26" t="s">
        <v>365</v>
      </c>
      <c r="C350" s="26" t="s">
        <v>373</v>
      </c>
    </row>
    <row r="351" spans="1:3" x14ac:dyDescent="0.2">
      <c r="A351" s="26" t="s">
        <v>348</v>
      </c>
      <c r="B351" s="26" t="s">
        <v>365</v>
      </c>
      <c r="C351" s="26" t="s">
        <v>374</v>
      </c>
    </row>
    <row r="352" spans="1:3" x14ac:dyDescent="0.2">
      <c r="A352" s="26" t="s">
        <v>348</v>
      </c>
      <c r="B352" s="26" t="s">
        <v>365</v>
      </c>
      <c r="C352" s="26" t="s">
        <v>375</v>
      </c>
    </row>
    <row r="353" spans="1:3" x14ac:dyDescent="0.2">
      <c r="A353" s="26" t="s">
        <v>348</v>
      </c>
      <c r="B353" s="26" t="s">
        <v>365</v>
      </c>
      <c r="C353" s="26" t="s">
        <v>376</v>
      </c>
    </row>
    <row r="354" spans="1:3" x14ac:dyDescent="0.2">
      <c r="A354" s="26" t="s">
        <v>348</v>
      </c>
      <c r="B354" s="26" t="s">
        <v>377</v>
      </c>
      <c r="C354" s="26" t="s">
        <v>378</v>
      </c>
    </row>
    <row r="355" spans="1:3" x14ac:dyDescent="0.2">
      <c r="A355" s="26" t="s">
        <v>348</v>
      </c>
      <c r="B355" s="26" t="s">
        <v>377</v>
      </c>
      <c r="C355" s="26" t="s">
        <v>379</v>
      </c>
    </row>
    <row r="356" spans="1:3" x14ac:dyDescent="0.2">
      <c r="A356" s="26" t="s">
        <v>348</v>
      </c>
      <c r="B356" s="26" t="s">
        <v>377</v>
      </c>
      <c r="C356" s="26" t="s">
        <v>6</v>
      </c>
    </row>
    <row r="357" spans="1:3" x14ac:dyDescent="0.2">
      <c r="A357" s="26" t="s">
        <v>348</v>
      </c>
      <c r="B357" s="26" t="s">
        <v>377</v>
      </c>
      <c r="C357" s="26" t="s">
        <v>380</v>
      </c>
    </row>
    <row r="358" spans="1:3" x14ac:dyDescent="0.2">
      <c r="A358" s="26" t="s">
        <v>348</v>
      </c>
      <c r="B358" s="26" t="s">
        <v>377</v>
      </c>
      <c r="C358" s="26" t="s">
        <v>381</v>
      </c>
    </row>
    <row r="359" spans="1:3" x14ac:dyDescent="0.2">
      <c r="A359" s="26" t="s">
        <v>348</v>
      </c>
      <c r="B359" s="26" t="s">
        <v>377</v>
      </c>
      <c r="C359" s="26" t="s">
        <v>382</v>
      </c>
    </row>
    <row r="360" spans="1:3" x14ac:dyDescent="0.2">
      <c r="A360" s="26" t="s">
        <v>348</v>
      </c>
      <c r="B360" s="26" t="s">
        <v>383</v>
      </c>
      <c r="C360" s="26" t="s">
        <v>384</v>
      </c>
    </row>
    <row r="361" spans="1:3" x14ac:dyDescent="0.2">
      <c r="A361" s="26" t="s">
        <v>348</v>
      </c>
      <c r="B361" s="26" t="s">
        <v>383</v>
      </c>
      <c r="C361" s="26" t="s">
        <v>385</v>
      </c>
    </row>
    <row r="362" spans="1:3" x14ac:dyDescent="0.2">
      <c r="A362" s="26" t="s">
        <v>348</v>
      </c>
      <c r="B362" s="26" t="s">
        <v>383</v>
      </c>
      <c r="C362" s="26" t="s">
        <v>6</v>
      </c>
    </row>
    <row r="363" spans="1:3" x14ac:dyDescent="0.2">
      <c r="A363" s="26" t="s">
        <v>348</v>
      </c>
      <c r="B363" s="26" t="s">
        <v>383</v>
      </c>
      <c r="C363" s="26" t="s">
        <v>386</v>
      </c>
    </row>
    <row r="364" spans="1:3" x14ac:dyDescent="0.2">
      <c r="A364" s="26" t="s">
        <v>348</v>
      </c>
      <c r="B364" s="26" t="s">
        <v>387</v>
      </c>
      <c r="C364" s="26" t="s">
        <v>388</v>
      </c>
    </row>
    <row r="365" spans="1:3" x14ac:dyDescent="0.2">
      <c r="A365" s="26" t="s">
        <v>348</v>
      </c>
      <c r="B365" s="26" t="s">
        <v>387</v>
      </c>
      <c r="C365" s="26" t="s">
        <v>389</v>
      </c>
    </row>
    <row r="366" spans="1:3" x14ac:dyDescent="0.2">
      <c r="A366" s="26" t="s">
        <v>348</v>
      </c>
      <c r="B366" s="26" t="s">
        <v>387</v>
      </c>
      <c r="C366" s="26" t="s">
        <v>6</v>
      </c>
    </row>
    <row r="367" spans="1:3" x14ac:dyDescent="0.2">
      <c r="A367" s="26" t="s">
        <v>348</v>
      </c>
      <c r="B367" s="26" t="s">
        <v>387</v>
      </c>
      <c r="C367" s="26" t="s">
        <v>390</v>
      </c>
    </row>
    <row r="368" spans="1:3" x14ac:dyDescent="0.2">
      <c r="A368" s="26" t="s">
        <v>348</v>
      </c>
      <c r="B368" s="26" t="s">
        <v>387</v>
      </c>
      <c r="C368" s="26" t="s">
        <v>391</v>
      </c>
    </row>
    <row r="369" spans="1:3" x14ac:dyDescent="0.2">
      <c r="A369" s="26" t="s">
        <v>348</v>
      </c>
      <c r="B369" s="26" t="s">
        <v>387</v>
      </c>
      <c r="C369" s="26" t="s">
        <v>392</v>
      </c>
    </row>
    <row r="370" spans="1:3" x14ac:dyDescent="0.2">
      <c r="A370" s="26" t="s">
        <v>348</v>
      </c>
      <c r="B370" s="26" t="s">
        <v>393</v>
      </c>
      <c r="C370" s="26" t="s">
        <v>394</v>
      </c>
    </row>
    <row r="371" spans="1:3" x14ac:dyDescent="0.2">
      <c r="A371" s="26" t="s">
        <v>348</v>
      </c>
      <c r="B371" s="26" t="s">
        <v>393</v>
      </c>
      <c r="C371" s="26" t="s">
        <v>395</v>
      </c>
    </row>
    <row r="372" spans="1:3" x14ac:dyDescent="0.2">
      <c r="A372" s="26" t="s">
        <v>348</v>
      </c>
      <c r="B372" s="26" t="s">
        <v>393</v>
      </c>
      <c r="C372" s="26" t="s">
        <v>396</v>
      </c>
    </row>
    <row r="373" spans="1:3" x14ac:dyDescent="0.2">
      <c r="A373" s="26" t="s">
        <v>348</v>
      </c>
      <c r="B373" s="26" t="s">
        <v>393</v>
      </c>
      <c r="C373" s="26" t="s">
        <v>6</v>
      </c>
    </row>
    <row r="374" spans="1:3" x14ac:dyDescent="0.2">
      <c r="A374" s="26" t="s">
        <v>348</v>
      </c>
      <c r="B374" s="26" t="s">
        <v>393</v>
      </c>
      <c r="C374" s="26" t="s">
        <v>397</v>
      </c>
    </row>
    <row r="375" spans="1:3" x14ac:dyDescent="0.2">
      <c r="A375" s="26" t="s">
        <v>348</v>
      </c>
      <c r="B375" s="26" t="s">
        <v>393</v>
      </c>
      <c r="C375" s="26" t="s">
        <v>398</v>
      </c>
    </row>
    <row r="376" spans="1:3" x14ac:dyDescent="0.2">
      <c r="A376" s="26" t="s">
        <v>399</v>
      </c>
      <c r="B376" s="26" t="s">
        <v>400</v>
      </c>
      <c r="C376" s="26" t="s">
        <v>6</v>
      </c>
    </row>
    <row r="377" spans="1:3" x14ac:dyDescent="0.2">
      <c r="A377" s="26" t="s">
        <v>399</v>
      </c>
      <c r="B377" s="26" t="s">
        <v>401</v>
      </c>
      <c r="C377" s="26" t="s">
        <v>6</v>
      </c>
    </row>
    <row r="378" spans="1:3" x14ac:dyDescent="0.2">
      <c r="A378" s="26" t="s">
        <v>399</v>
      </c>
      <c r="B378" s="26" t="s">
        <v>402</v>
      </c>
      <c r="C378" s="26" t="s">
        <v>6</v>
      </c>
    </row>
    <row r="379" spans="1:3" x14ac:dyDescent="0.2">
      <c r="A379" s="26" t="s">
        <v>399</v>
      </c>
      <c r="B379" s="26" t="s">
        <v>403</v>
      </c>
      <c r="C379" s="26" t="s">
        <v>6</v>
      </c>
    </row>
    <row r="380" spans="1:3" x14ac:dyDescent="0.2">
      <c r="A380" s="26" t="s">
        <v>399</v>
      </c>
      <c r="B380" s="26" t="s">
        <v>404</v>
      </c>
      <c r="C380" s="26" t="s">
        <v>6</v>
      </c>
    </row>
  </sheetData>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3139A-9C10-DA4A-9ABB-069064AA3751}">
  <sheetPr>
    <tabColor theme="0" tint="-0.499984740745262"/>
    <outlinePr summaryBelow="0" summaryRight="0"/>
  </sheetPr>
  <dimension ref="A1:R388"/>
  <sheetViews>
    <sheetView showGridLines="0" zoomScale="90" zoomScaleNormal="90" workbookViewId="0">
      <selection sqref="A1:XFD1048576"/>
    </sheetView>
  </sheetViews>
  <sheetFormatPr baseColWidth="10" defaultColWidth="8.83203125" defaultRowHeight="15" x14ac:dyDescent="0.2"/>
  <cols>
    <col min="1" max="1" width="22.83203125" bestFit="1" customWidth="1"/>
    <col min="2" max="2" width="22.83203125" customWidth="1"/>
    <col min="3" max="3" width="13.83203125" bestFit="1" customWidth="1"/>
    <col min="4" max="5" width="13.5" style="4" customWidth="1"/>
    <col min="6" max="6" width="16.6640625" style="5" customWidth="1"/>
    <col min="7" max="7" width="16.5" style="5" customWidth="1"/>
    <col min="8" max="8" width="13.5" style="4" customWidth="1"/>
    <col min="9" max="9" width="13.5" style="6" customWidth="1"/>
    <col min="10" max="11" width="13.5" style="5" customWidth="1"/>
    <col min="12" max="12" width="16.5" style="7" customWidth="1"/>
    <col min="13" max="13" width="18" style="7" customWidth="1"/>
    <col min="14" max="14" width="16.5" style="6" customWidth="1"/>
    <col min="15" max="15" width="16.33203125" style="6" customWidth="1"/>
    <col min="16" max="17" width="11.5" bestFit="1" customWidth="1"/>
  </cols>
  <sheetData>
    <row r="1" spans="1:18" s="3" customFormat="1" ht="48" x14ac:dyDescent="0.2">
      <c r="A1" s="21" t="s">
        <v>1</v>
      </c>
      <c r="B1" s="21" t="s">
        <v>0</v>
      </c>
      <c r="C1" s="21" t="s">
        <v>3</v>
      </c>
      <c r="D1" s="22" t="s">
        <v>405</v>
      </c>
      <c r="E1" s="22" t="s">
        <v>406</v>
      </c>
      <c r="F1" s="23" t="s">
        <v>411</v>
      </c>
      <c r="G1" s="23" t="s">
        <v>412</v>
      </c>
      <c r="H1" s="22" t="s">
        <v>407</v>
      </c>
      <c r="I1" s="24" t="s">
        <v>408</v>
      </c>
      <c r="J1" s="23" t="s">
        <v>409</v>
      </c>
      <c r="K1" s="23" t="s">
        <v>410</v>
      </c>
      <c r="L1" s="25" t="s">
        <v>413</v>
      </c>
      <c r="M1" s="25" t="s">
        <v>414</v>
      </c>
      <c r="N1" s="24" t="s">
        <v>416</v>
      </c>
      <c r="O1" s="24" t="s">
        <v>415</v>
      </c>
      <c r="P1" s="24" t="s">
        <v>437</v>
      </c>
      <c r="Q1" s="24" t="s">
        <v>437</v>
      </c>
      <c r="R1" s="24"/>
    </row>
    <row r="2" spans="1:18" x14ac:dyDescent="0.2">
      <c r="A2" s="26" t="s">
        <v>5</v>
      </c>
      <c r="B2" s="26" t="str">
        <f>VLOOKUP(A2,'Lookup for Exercise'!A:B,2,0)</f>
        <v>Accessories</v>
      </c>
      <c r="C2" s="26" t="s">
        <v>7</v>
      </c>
      <c r="D2" s="27">
        <v>201669.06704410791</v>
      </c>
      <c r="E2" s="27">
        <v>210354.1755188987</v>
      </c>
      <c r="F2" s="28">
        <v>3368.7959250457125</v>
      </c>
      <c r="G2" s="28">
        <v>3404.9247753582385</v>
      </c>
      <c r="H2" s="28">
        <v>131985.97880093337</v>
      </c>
      <c r="I2" s="28">
        <v>133933.68144278822</v>
      </c>
      <c r="J2" s="28">
        <v>2403.8785243665079</v>
      </c>
      <c r="K2" s="28">
        <v>2396.0529819759331</v>
      </c>
      <c r="L2" s="30">
        <v>0.41909618505397583</v>
      </c>
      <c r="M2" s="30">
        <v>0.45647200567155588</v>
      </c>
      <c r="N2" s="29">
        <v>55314.820196086104</v>
      </c>
      <c r="O2" s="29">
        <v>61136.976195164782</v>
      </c>
      <c r="P2" s="65">
        <f>H2*L2</f>
        <v>55314.820196086104</v>
      </c>
    </row>
    <row r="3" spans="1:18" x14ac:dyDescent="0.2">
      <c r="A3" s="26" t="s">
        <v>5</v>
      </c>
      <c r="B3" s="26" t="str">
        <f>VLOOKUP(A3,'Lookup for Exercise'!A:B,2,0)</f>
        <v>Accessories</v>
      </c>
      <c r="C3" s="26" t="s">
        <v>8</v>
      </c>
      <c r="D3" s="27">
        <v>69754.88158097236</v>
      </c>
      <c r="E3" s="27">
        <v>78620.422802975081</v>
      </c>
      <c r="F3" s="28">
        <v>1165.2256058219889</v>
      </c>
      <c r="G3" s="28">
        <v>1272.5995326246289</v>
      </c>
      <c r="H3" s="28">
        <v>45652.347464840539</v>
      </c>
      <c r="I3" s="28">
        <v>50058.063438084464</v>
      </c>
      <c r="J3" s="28">
        <v>831.47239316356752</v>
      </c>
      <c r="K3" s="28">
        <v>895.53106343901732</v>
      </c>
      <c r="L3" s="30">
        <v>0.41255998440491237</v>
      </c>
      <c r="M3" s="30">
        <v>0.42622984005807635</v>
      </c>
      <c r="N3" s="29">
        <v>18834.331758142253</v>
      </c>
      <c r="O3" s="29">
        <v>21336.24037283178</v>
      </c>
    </row>
    <row r="4" spans="1:18" x14ac:dyDescent="0.2">
      <c r="A4" s="26" t="s">
        <v>9</v>
      </c>
      <c r="B4" s="26" t="str">
        <f>VLOOKUP(A4,'Lookup for Exercise'!A:B,2,0)</f>
        <v>Accessories</v>
      </c>
      <c r="C4" s="26" t="s">
        <v>7</v>
      </c>
      <c r="D4" s="27">
        <v>4354.1805658236271</v>
      </c>
      <c r="E4" s="27">
        <v>5269.235295367781</v>
      </c>
      <c r="F4" s="28">
        <v>43.167983256940673</v>
      </c>
      <c r="G4" s="28">
        <v>53.296362640435675</v>
      </c>
      <c r="H4" s="28">
        <v>3666.9808067597378</v>
      </c>
      <c r="I4" s="28">
        <v>4182.2140276337514</v>
      </c>
      <c r="J4" s="28">
        <v>38.481173646187116</v>
      </c>
      <c r="K4" s="28">
        <v>47.978543751700407</v>
      </c>
      <c r="L4" s="30">
        <v>0.23649942070132521</v>
      </c>
      <c r="M4" s="30">
        <v>0.41871307838929794</v>
      </c>
      <c r="N4" s="29">
        <v>867.2388365215561</v>
      </c>
      <c r="O4" s="29">
        <v>1751.1477099934325</v>
      </c>
    </row>
    <row r="5" spans="1:18" x14ac:dyDescent="0.2">
      <c r="A5" s="26" t="s">
        <v>9</v>
      </c>
      <c r="B5" s="26" t="str">
        <f>VLOOKUP(A5,'Lookup for Exercise'!A:B,2,0)</f>
        <v>Accessories</v>
      </c>
      <c r="C5" s="26" t="s">
        <v>8</v>
      </c>
      <c r="D5" s="27">
        <v>2576.6020401398487</v>
      </c>
      <c r="E5" s="27">
        <v>2400.1471199060002</v>
      </c>
      <c r="F5" s="28">
        <v>25.544809648360729</v>
      </c>
      <c r="G5" s="28">
        <v>24.276598808438475</v>
      </c>
      <c r="H5" s="28">
        <v>2169.9491063856649</v>
      </c>
      <c r="I5" s="28">
        <v>1905.0067781334476</v>
      </c>
      <c r="J5" s="28">
        <v>22.771373172252993</v>
      </c>
      <c r="K5" s="28">
        <v>21.854321765467898</v>
      </c>
      <c r="L5" s="30">
        <v>0.40441641895261854</v>
      </c>
      <c r="M5" s="30">
        <v>0.3673840000000001</v>
      </c>
      <c r="N5" s="29">
        <v>877.56304691392529</v>
      </c>
      <c r="O5" s="29">
        <v>699.8690101777787</v>
      </c>
    </row>
    <row r="6" spans="1:18" x14ac:dyDescent="0.2">
      <c r="A6" s="26" t="s">
        <v>10</v>
      </c>
      <c r="B6" s="26" t="str">
        <f>VLOOKUP(A6,'Lookup for Exercise'!A:B,2,0)</f>
        <v>Accessories</v>
      </c>
      <c r="C6" s="26" t="s">
        <v>7</v>
      </c>
      <c r="D6" s="27">
        <v>38645.368335429011</v>
      </c>
      <c r="E6" s="27">
        <v>42110.569140807223</v>
      </c>
      <c r="F6" s="28">
        <v>890.9446885634128</v>
      </c>
      <c r="G6" s="28">
        <v>955.29630346079534</v>
      </c>
      <c r="H6" s="28">
        <v>27922.790309079162</v>
      </c>
      <c r="I6" s="28">
        <v>28480.676078886852</v>
      </c>
      <c r="J6" s="28">
        <v>666.40666811028143</v>
      </c>
      <c r="K6" s="28">
        <v>699.85174608955731</v>
      </c>
      <c r="L6" s="30">
        <v>0.24448782513661207</v>
      </c>
      <c r="M6" s="30">
        <v>0.34906033333242537</v>
      </c>
      <c r="N6" s="29">
        <v>6826.7822744124323</v>
      </c>
      <c r="O6" s="29">
        <v>9941.4742856290777</v>
      </c>
    </row>
    <row r="7" spans="1:18" x14ac:dyDescent="0.2">
      <c r="A7" s="26" t="s">
        <v>10</v>
      </c>
      <c r="B7" s="26" t="str">
        <f>VLOOKUP(A7,'Lookup for Exercise'!A:B,2,0)</f>
        <v>Accessories</v>
      </c>
      <c r="C7" s="26" t="s">
        <v>8</v>
      </c>
      <c r="D7" s="27">
        <v>62549.688038756394</v>
      </c>
      <c r="E7" s="27">
        <v>71741.329424608048</v>
      </c>
      <c r="F7" s="28">
        <v>1442.0437617704956</v>
      </c>
      <c r="G7" s="28">
        <v>1627.4827959586564</v>
      </c>
      <c r="H7" s="28">
        <v>45194.596357445298</v>
      </c>
      <c r="I7" s="28">
        <v>48520.872704875743</v>
      </c>
      <c r="J7" s="28">
        <v>1078.6164291525424</v>
      </c>
      <c r="K7" s="28">
        <v>1192.2967485125666</v>
      </c>
      <c r="L7" s="30">
        <v>0.47075434042647341</v>
      </c>
      <c r="M7" s="30">
        <v>0.45730434042647339</v>
      </c>
      <c r="N7" s="29">
        <v>21275.552399089858</v>
      </c>
      <c r="O7" s="29">
        <v>22188.805689220077</v>
      </c>
    </row>
    <row r="8" spans="1:18" x14ac:dyDescent="0.2">
      <c r="A8" s="26" t="s">
        <v>10</v>
      </c>
      <c r="B8" s="26" t="str">
        <f>VLOOKUP(A8,'Lookup for Exercise'!A:B,2,0)</f>
        <v>Accessories</v>
      </c>
      <c r="C8" s="26" t="s">
        <v>7</v>
      </c>
      <c r="D8" s="27">
        <v>38645.368335429011</v>
      </c>
      <c r="E8" s="27">
        <v>42110.569140807223</v>
      </c>
      <c r="F8" s="28">
        <v>890.9446885634128</v>
      </c>
      <c r="G8" s="28">
        <v>955.29630346079534</v>
      </c>
      <c r="H8" s="28">
        <v>27922.790309079162</v>
      </c>
      <c r="I8" s="28">
        <v>28480.676078886852</v>
      </c>
      <c r="J8" s="28">
        <v>666.40666811028143</v>
      </c>
      <c r="K8" s="28">
        <v>699.85174608955731</v>
      </c>
      <c r="L8" s="30">
        <v>0.47759778298114591</v>
      </c>
      <c r="M8" s="30">
        <v>0.53070256654068215</v>
      </c>
      <c r="N8" s="29">
        <v>13335.862746263634</v>
      </c>
      <c r="O8" s="29">
        <v>15114.767891879064</v>
      </c>
    </row>
    <row r="9" spans="1:18" x14ac:dyDescent="0.2">
      <c r="A9" s="26" t="s">
        <v>10</v>
      </c>
      <c r="B9" s="26" t="str">
        <f>VLOOKUP(A9,'Lookup for Exercise'!A:B,2,0)</f>
        <v>Accessories</v>
      </c>
      <c r="C9" s="26" t="s">
        <v>8</v>
      </c>
      <c r="D9" s="27">
        <v>62549.688038756394</v>
      </c>
      <c r="E9" s="27">
        <v>71741.329424608048</v>
      </c>
      <c r="F9" s="28">
        <v>1442.0437617704956</v>
      </c>
      <c r="G9" s="28">
        <v>1627.4827959586564</v>
      </c>
      <c r="H9" s="28">
        <v>45194.596357445298</v>
      </c>
      <c r="I9" s="28">
        <v>48520.872704875743</v>
      </c>
      <c r="J9" s="28">
        <v>1078.6164291525424</v>
      </c>
      <c r="K9" s="28">
        <v>1192.2967485125666</v>
      </c>
      <c r="L9" s="30">
        <v>0.4976990868184788</v>
      </c>
      <c r="M9" s="30">
        <v>0.50319650173285746</v>
      </c>
      <c r="N9" s="29">
        <v>22493.309336230272</v>
      </c>
      <c r="O9" s="29">
        <v>24415.533406118764</v>
      </c>
    </row>
    <row r="10" spans="1:18" x14ac:dyDescent="0.2">
      <c r="A10" s="26" t="s">
        <v>10</v>
      </c>
      <c r="B10" s="26" t="str">
        <f>VLOOKUP(A10,'Lookup for Exercise'!A:B,2,0)</f>
        <v>Accessories</v>
      </c>
      <c r="C10" s="26" t="s">
        <v>7</v>
      </c>
      <c r="D10" s="27">
        <v>38645.368335429011</v>
      </c>
      <c r="E10" s="27">
        <v>42110.569140807223</v>
      </c>
      <c r="F10" s="28">
        <v>890.9446885634128</v>
      </c>
      <c r="G10" s="28">
        <v>955.29630346079534</v>
      </c>
      <c r="H10" s="28">
        <v>27922.790309079162</v>
      </c>
      <c r="I10" s="28">
        <v>28480.676078886852</v>
      </c>
      <c r="J10" s="28">
        <v>666.40666811028143</v>
      </c>
      <c r="K10" s="28">
        <v>699.85174608955731</v>
      </c>
      <c r="L10" s="30">
        <v>0.41803514749207837</v>
      </c>
      <c r="M10" s="30">
        <v>0.41804475773849759</v>
      </c>
      <c r="N10" s="29">
        <v>11672.707765246285</v>
      </c>
      <c r="O10" s="29">
        <v>11906.197331626878</v>
      </c>
    </row>
    <row r="11" spans="1:18" x14ac:dyDescent="0.2">
      <c r="A11" s="26" t="s">
        <v>10</v>
      </c>
      <c r="B11" s="26" t="str">
        <f>VLOOKUP(A11,'Lookup for Exercise'!A:B,2,0)</f>
        <v>Accessories</v>
      </c>
      <c r="C11" s="26" t="s">
        <v>8</v>
      </c>
      <c r="D11" s="27">
        <v>62549.688038756394</v>
      </c>
      <c r="E11" s="27">
        <v>71741.329424608048</v>
      </c>
      <c r="F11" s="28">
        <v>1442.0437617704956</v>
      </c>
      <c r="G11" s="28">
        <v>1627.4827959586564</v>
      </c>
      <c r="H11" s="28">
        <v>45194.596357445298</v>
      </c>
      <c r="I11" s="28">
        <v>48520.872704875743</v>
      </c>
      <c r="J11" s="28">
        <v>1078.6164291525424</v>
      </c>
      <c r="K11" s="28">
        <v>1192.2967485125666</v>
      </c>
      <c r="L11" s="30">
        <v>0.41466566129623972</v>
      </c>
      <c r="M11" s="30">
        <v>0.41917217639946541</v>
      </c>
      <c r="N11" s="29">
        <v>18740.647185576679</v>
      </c>
      <c r="O11" s="29">
        <v>20338.599812504181</v>
      </c>
    </row>
    <row r="12" spans="1:18" x14ac:dyDescent="0.2">
      <c r="A12" s="26" t="s">
        <v>10</v>
      </c>
      <c r="B12" s="26" t="str">
        <f>VLOOKUP(A12,'Lookup for Exercise'!A:B,2,0)</f>
        <v>Accessories</v>
      </c>
      <c r="C12" s="26" t="s">
        <v>7</v>
      </c>
      <c r="D12" s="27">
        <v>38645.368335429011</v>
      </c>
      <c r="E12" s="27">
        <v>42110.569140807223</v>
      </c>
      <c r="F12" s="28">
        <v>890.9446885634128</v>
      </c>
      <c r="G12" s="28">
        <v>955.29630346079534</v>
      </c>
      <c r="H12" s="28">
        <v>27922.790309079162</v>
      </c>
      <c r="I12" s="28">
        <v>28480.676078886852</v>
      </c>
      <c r="J12" s="28">
        <v>666.40666811028143</v>
      </c>
      <c r="K12" s="28">
        <v>699.85174608955731</v>
      </c>
      <c r="L12" s="30">
        <v>0.44848015620484388</v>
      </c>
      <c r="M12" s="30">
        <v>0.44594356031419408</v>
      </c>
      <c r="N12" s="29">
        <v>12522.817359490924</v>
      </c>
      <c r="O12" s="29">
        <v>12700.774090774103</v>
      </c>
    </row>
    <row r="13" spans="1:18" x14ac:dyDescent="0.2">
      <c r="A13" s="26" t="s">
        <v>10</v>
      </c>
      <c r="B13" s="26" t="str">
        <f>VLOOKUP(A13,'Lookup for Exercise'!A:B,2,0)</f>
        <v>Accessories</v>
      </c>
      <c r="C13" s="26" t="s">
        <v>8</v>
      </c>
      <c r="D13" s="27">
        <v>62549.688038756394</v>
      </c>
      <c r="E13" s="27">
        <v>71741.329424608048</v>
      </c>
      <c r="F13" s="28">
        <v>1442.0437617704956</v>
      </c>
      <c r="G13" s="28">
        <v>1627.4827959586564</v>
      </c>
      <c r="H13" s="28">
        <v>45194.596357445298</v>
      </c>
      <c r="I13" s="28">
        <v>48520.872704875743</v>
      </c>
      <c r="J13" s="28">
        <v>1078.6164291525424</v>
      </c>
      <c r="K13" s="28">
        <v>1192.2967485125666</v>
      </c>
      <c r="L13" s="30">
        <v>0.37682248082148623</v>
      </c>
      <c r="M13" s="30">
        <v>0.43197895941705489</v>
      </c>
      <c r="N13" s="29">
        <v>17030.339919138241</v>
      </c>
      <c r="O13" s="29">
        <v>20959.996101059605</v>
      </c>
    </row>
    <row r="14" spans="1:18" x14ac:dyDescent="0.2">
      <c r="A14" s="26" t="s">
        <v>10</v>
      </c>
      <c r="B14" s="26" t="str">
        <f>VLOOKUP(A14,'Lookup for Exercise'!A:B,2,0)</f>
        <v>Accessories</v>
      </c>
      <c r="C14" s="26" t="s">
        <v>7</v>
      </c>
      <c r="D14" s="27">
        <v>38645.368335429011</v>
      </c>
      <c r="E14" s="27">
        <v>42110.569140807223</v>
      </c>
      <c r="F14" s="28">
        <v>890.9446885634128</v>
      </c>
      <c r="G14" s="28">
        <v>955.29630346079534</v>
      </c>
      <c r="H14" s="28">
        <v>27922.790309079162</v>
      </c>
      <c r="I14" s="28">
        <v>28480.676078886852</v>
      </c>
      <c r="J14" s="28">
        <v>666.40666811028143</v>
      </c>
      <c r="K14" s="28">
        <v>699.85174608955731</v>
      </c>
      <c r="L14" s="30">
        <v>0.41713173613807919</v>
      </c>
      <c r="M14" s="30">
        <v>0.44818956402154636</v>
      </c>
      <c r="N14" s="29">
        <v>11647.481999445723</v>
      </c>
      <c r="O14" s="29">
        <v>12764.741794835183</v>
      </c>
    </row>
    <row r="15" spans="1:18" x14ac:dyDescent="0.2">
      <c r="A15" s="26" t="s">
        <v>10</v>
      </c>
      <c r="B15" s="26" t="str">
        <f>VLOOKUP(A15,'Lookup for Exercise'!A:B,2,0)</f>
        <v>Accessories</v>
      </c>
      <c r="C15" s="26" t="s">
        <v>8</v>
      </c>
      <c r="D15" s="27">
        <v>62549.688038756394</v>
      </c>
      <c r="E15" s="27">
        <v>71741.329424608048</v>
      </c>
      <c r="F15" s="28">
        <v>1442.0437617704956</v>
      </c>
      <c r="G15" s="28">
        <v>1627.4827959586564</v>
      </c>
      <c r="H15" s="28">
        <v>45194.596357445298</v>
      </c>
      <c r="I15" s="28">
        <v>48520.872704875743</v>
      </c>
      <c r="J15" s="28">
        <v>1078.6164291525424</v>
      </c>
      <c r="K15" s="28">
        <v>1192.2967485125666</v>
      </c>
      <c r="L15" s="30">
        <v>0.42739459840349669</v>
      </c>
      <c r="M15" s="30">
        <v>0.44638622192592647</v>
      </c>
      <c r="N15" s="29">
        <v>19315.926360198468</v>
      </c>
      <c r="O15" s="29">
        <v>21659.049051278293</v>
      </c>
    </row>
    <row r="16" spans="1:18" x14ac:dyDescent="0.2">
      <c r="A16" s="26" t="s">
        <v>10</v>
      </c>
      <c r="B16" s="26" t="str">
        <f>VLOOKUP(A16,'Lookup for Exercise'!A:B,2,0)</f>
        <v>Accessories</v>
      </c>
      <c r="C16" s="26" t="s">
        <v>7</v>
      </c>
      <c r="D16" s="27">
        <v>38645.368335429011</v>
      </c>
      <c r="E16" s="27">
        <v>42110.569140807223</v>
      </c>
      <c r="F16" s="28">
        <v>890.9446885634128</v>
      </c>
      <c r="G16" s="28">
        <v>955.29630346079534</v>
      </c>
      <c r="H16" s="28">
        <v>27922.790309079162</v>
      </c>
      <c r="I16" s="28">
        <v>28480.676078886852</v>
      </c>
      <c r="J16" s="28">
        <v>666.40666811028143</v>
      </c>
      <c r="K16" s="28">
        <v>699.85174608955731</v>
      </c>
      <c r="L16" s="30">
        <v>0.27974311467306856</v>
      </c>
      <c r="M16" s="30">
        <v>0.37017874466724199</v>
      </c>
      <c r="N16" s="29">
        <v>7811.2083314247793</v>
      </c>
      <c r="O16" s="29">
        <v>10542.940918156683</v>
      </c>
    </row>
    <row r="17" spans="1:15" x14ac:dyDescent="0.2">
      <c r="A17" s="26" t="s">
        <v>10</v>
      </c>
      <c r="B17" s="26" t="str">
        <f>VLOOKUP(A17,'Lookup for Exercise'!A:B,2,0)</f>
        <v>Accessories</v>
      </c>
      <c r="C17" s="26" t="s">
        <v>8</v>
      </c>
      <c r="D17" s="27">
        <v>62549.688038756394</v>
      </c>
      <c r="E17" s="27">
        <v>71741.329424608048</v>
      </c>
      <c r="F17" s="28">
        <v>1442.0437617704956</v>
      </c>
      <c r="G17" s="28">
        <v>1627.4827959586564</v>
      </c>
      <c r="H17" s="28">
        <v>45194.596357445298</v>
      </c>
      <c r="I17" s="28">
        <v>48520.872704875743</v>
      </c>
      <c r="J17" s="28">
        <v>1078.6164291525424</v>
      </c>
      <c r="K17" s="28">
        <v>1192.2967485125666</v>
      </c>
      <c r="L17" s="30">
        <v>0.40557588761927332</v>
      </c>
      <c r="M17" s="30">
        <v>0.37458001560402787</v>
      </c>
      <c r="N17" s="29">
        <v>18329.838533265654</v>
      </c>
      <c r="O17" s="29">
        <v>18174.949254913405</v>
      </c>
    </row>
    <row r="18" spans="1:15" x14ac:dyDescent="0.2">
      <c r="A18" s="26" t="s">
        <v>10</v>
      </c>
      <c r="B18" s="26" t="str">
        <f>VLOOKUP(A18,'Lookup for Exercise'!A:B,2,0)</f>
        <v>Accessories</v>
      </c>
      <c r="C18" s="26" t="s">
        <v>7</v>
      </c>
      <c r="D18" s="27">
        <v>38645.368335429011</v>
      </c>
      <c r="E18" s="27">
        <v>42110.569140807223</v>
      </c>
      <c r="F18" s="28">
        <v>890.9446885634128</v>
      </c>
      <c r="G18" s="28">
        <v>955.29630346079534</v>
      </c>
      <c r="H18" s="28">
        <v>27922.790309079162</v>
      </c>
      <c r="I18" s="28">
        <v>28480.676078886852</v>
      </c>
      <c r="J18" s="28">
        <v>666.40666811028143</v>
      </c>
      <c r="K18" s="28">
        <v>699.85174608955731</v>
      </c>
      <c r="L18" s="30">
        <v>0.44250581951844714</v>
      </c>
      <c r="M18" s="30">
        <v>0.37210033008862425</v>
      </c>
      <c r="N18" s="29">
        <v>12355.997208960829</v>
      </c>
      <c r="O18" s="29">
        <v>10597.668970100982</v>
      </c>
    </row>
    <row r="19" spans="1:15" x14ac:dyDescent="0.2">
      <c r="A19" s="26" t="s">
        <v>18</v>
      </c>
      <c r="B19" s="26" t="str">
        <f>VLOOKUP(A19,'Lookup for Exercise'!A:B,2,0)</f>
        <v>Accessories</v>
      </c>
      <c r="C19" s="26" t="s">
        <v>8</v>
      </c>
      <c r="D19" s="27">
        <v>5973.4962349427906</v>
      </c>
      <c r="E19" s="27">
        <v>8271.7915432871305</v>
      </c>
      <c r="F19" s="28">
        <v>332.24164354518069</v>
      </c>
      <c r="G19" s="28">
        <v>414.96632291683636</v>
      </c>
      <c r="H19" s="28">
        <v>4512.6312967578133</v>
      </c>
      <c r="I19" s="28">
        <v>5399.8128097897006</v>
      </c>
      <c r="J19" s="28">
        <v>289.24675160070581</v>
      </c>
      <c r="K19" s="28">
        <v>356.04231110967089</v>
      </c>
      <c r="L19" s="30">
        <v>0.40430277609757259</v>
      </c>
      <c r="M19" s="30">
        <v>0.42691333751098892</v>
      </c>
      <c r="N19" s="29">
        <v>1824.4693607839729</v>
      </c>
      <c r="O19" s="29">
        <v>2305.2521085619119</v>
      </c>
    </row>
    <row r="20" spans="1:15" x14ac:dyDescent="0.2">
      <c r="A20" s="26" t="s">
        <v>18</v>
      </c>
      <c r="B20" s="26" t="str">
        <f>VLOOKUP(A20,'Lookup for Exercise'!A:B,2,0)</f>
        <v>Accessories</v>
      </c>
      <c r="C20" s="26" t="s">
        <v>7</v>
      </c>
      <c r="D20" s="27">
        <v>2488.6444919468004</v>
      </c>
      <c r="E20" s="27">
        <v>2862.4502387811563</v>
      </c>
      <c r="F20" s="28">
        <v>138.41664976155877</v>
      </c>
      <c r="G20" s="28">
        <v>143.59893426997655</v>
      </c>
      <c r="H20" s="28">
        <v>1880.0271363978914</v>
      </c>
      <c r="I20" s="28">
        <v>1868.6031177006344</v>
      </c>
      <c r="J20" s="28">
        <v>120.50435906761643</v>
      </c>
      <c r="K20" s="28">
        <v>123.20830295574281</v>
      </c>
      <c r="L20" s="30">
        <v>0.10413098795180725</v>
      </c>
      <c r="M20" s="30">
        <v>0.20632305191873593</v>
      </c>
      <c r="N20" s="29">
        <v>195.76908308931951</v>
      </c>
      <c r="O20" s="29">
        <v>385.53589806885981</v>
      </c>
    </row>
    <row r="21" spans="1:15" x14ac:dyDescent="0.2">
      <c r="A21" s="26" t="s">
        <v>18</v>
      </c>
      <c r="B21" s="26" t="str">
        <f>VLOOKUP(A21,'Lookup for Exercise'!A:B,2,0)</f>
        <v>Accessories</v>
      </c>
      <c r="C21" s="26" t="s">
        <v>8</v>
      </c>
      <c r="D21" s="27">
        <v>5973.4962349427906</v>
      </c>
      <c r="E21" s="27">
        <v>8271.7915432871305</v>
      </c>
      <c r="F21" s="28">
        <v>332.24164354518069</v>
      </c>
      <c r="G21" s="28">
        <v>414.96632291683636</v>
      </c>
      <c r="H21" s="28">
        <v>4512.6312967578133</v>
      </c>
      <c r="I21" s="28">
        <v>5399.8128097897006</v>
      </c>
      <c r="J21" s="28">
        <v>289.24675160070581</v>
      </c>
      <c r="K21" s="28">
        <v>356.04231110967089</v>
      </c>
      <c r="L21" s="30">
        <v>0.42285622363874353</v>
      </c>
      <c r="M21" s="30">
        <v>0.36046159058513311</v>
      </c>
      <c r="N21" s="29">
        <v>1908.194228821015</v>
      </c>
      <c r="O21" s="29">
        <v>1946.4251142787723</v>
      </c>
    </row>
    <row r="22" spans="1:15" x14ac:dyDescent="0.2">
      <c r="A22" s="26" t="s">
        <v>18</v>
      </c>
      <c r="B22" s="26" t="str">
        <f>VLOOKUP(A22,'Lookup for Exercise'!A:B,2,0)</f>
        <v>Accessories</v>
      </c>
      <c r="C22" s="26" t="s">
        <v>7</v>
      </c>
      <c r="D22" s="27">
        <v>2488.6444919468004</v>
      </c>
      <c r="E22" s="27">
        <v>2862.4502387811563</v>
      </c>
      <c r="F22" s="28">
        <v>138.41664976155877</v>
      </c>
      <c r="G22" s="28">
        <v>143.59893426997655</v>
      </c>
      <c r="H22" s="28">
        <v>1880.0271363978914</v>
      </c>
      <c r="I22" s="28">
        <v>1868.6031177006344</v>
      </c>
      <c r="J22" s="28">
        <v>120.50435906761643</v>
      </c>
      <c r="K22" s="28">
        <v>123.20830295574281</v>
      </c>
      <c r="L22" s="30">
        <v>5.5184635304795046E-2</v>
      </c>
      <c r="M22" s="30">
        <v>0.25476944491925052</v>
      </c>
      <c r="N22" s="29">
        <v>103.7486118852358</v>
      </c>
      <c r="O22" s="29">
        <v>476.06297907097155</v>
      </c>
    </row>
    <row r="23" spans="1:15" x14ac:dyDescent="0.2">
      <c r="A23" s="26" t="s">
        <v>18</v>
      </c>
      <c r="B23" s="26" t="str">
        <f>VLOOKUP(A23,'Lookup for Exercise'!A:B,2,0)</f>
        <v>Accessories</v>
      </c>
      <c r="C23" s="26" t="s">
        <v>8</v>
      </c>
      <c r="D23" s="27">
        <v>5973.4962349427906</v>
      </c>
      <c r="E23" s="27">
        <v>8271.7915432871305</v>
      </c>
      <c r="F23" s="28">
        <v>332.24164354518069</v>
      </c>
      <c r="G23" s="28">
        <v>414.96632291683636</v>
      </c>
      <c r="H23" s="28">
        <v>4512.6312967578133</v>
      </c>
      <c r="I23" s="28">
        <v>5399.8128097897006</v>
      </c>
      <c r="J23" s="28">
        <v>289.24675160070581</v>
      </c>
      <c r="K23" s="28">
        <v>356.04231110967089</v>
      </c>
      <c r="L23" s="30">
        <v>0.32363251751035393</v>
      </c>
      <c r="M23" s="30">
        <v>0.35384592106011376</v>
      </c>
      <c r="N23" s="29">
        <v>1460.4342271657442</v>
      </c>
      <c r="O23" s="29">
        <v>1910.7017372322375</v>
      </c>
    </row>
    <row r="24" spans="1:15" x14ac:dyDescent="0.2">
      <c r="A24" s="26" t="s">
        <v>22</v>
      </c>
      <c r="B24" s="26" t="str">
        <f>VLOOKUP(A24,'Lookup for Exercise'!A:B,2,0)</f>
        <v>Accessories</v>
      </c>
      <c r="C24" s="26" t="s">
        <v>7</v>
      </c>
      <c r="D24" s="27">
        <v>84176.976095102393</v>
      </c>
      <c r="E24" s="27">
        <v>83584.561933322868</v>
      </c>
      <c r="F24" s="28">
        <v>2615.5935761768092</v>
      </c>
      <c r="G24" s="28">
        <v>2688.8990977166995</v>
      </c>
      <c r="H24" s="28">
        <v>59529.205463747581</v>
      </c>
      <c r="I24" s="28">
        <v>53178.846456286468</v>
      </c>
      <c r="J24" s="28">
        <v>1860.0612903382575</v>
      </c>
      <c r="K24" s="28">
        <v>1893.4209254890598</v>
      </c>
      <c r="L24" s="30">
        <v>0.42701911137162962</v>
      </c>
      <c r="M24" s="30">
        <v>0.40670820876773017</v>
      </c>
      <c r="N24" s="29">
        <v>25420.108417788651</v>
      </c>
      <c r="O24" s="29">
        <v>21628.273386570425</v>
      </c>
    </row>
    <row r="25" spans="1:15" x14ac:dyDescent="0.2">
      <c r="A25" s="26" t="s">
        <v>22</v>
      </c>
      <c r="B25" s="26" t="str">
        <f>VLOOKUP(A25,'Lookup for Exercise'!A:B,2,0)</f>
        <v>Accessories</v>
      </c>
      <c r="C25" s="26" t="s">
        <v>8</v>
      </c>
      <c r="D25" s="27">
        <v>152333.82064116705</v>
      </c>
      <c r="E25" s="27">
        <v>153538.71961538546</v>
      </c>
      <c r="F25" s="28">
        <v>4733.400760955692</v>
      </c>
      <c r="G25" s="28">
        <v>4939.3107421885679</v>
      </c>
      <c r="H25" s="28">
        <v>107729.11701865376</v>
      </c>
      <c r="I25" s="28">
        <v>97685.64680682063</v>
      </c>
      <c r="J25" s="28">
        <v>3366.1252295858112</v>
      </c>
      <c r="K25" s="28">
        <v>3478.0755903760851</v>
      </c>
      <c r="L25" s="30">
        <v>0.40898902835914963</v>
      </c>
      <c r="M25" s="30">
        <v>0.4469078095238096</v>
      </c>
      <c r="N25" s="29">
        <v>44060.026895448333</v>
      </c>
      <c r="O25" s="29">
        <v>43656.478436352736</v>
      </c>
    </row>
    <row r="26" spans="1:15" x14ac:dyDescent="0.2">
      <c r="A26" s="26" t="s">
        <v>22</v>
      </c>
      <c r="B26" s="26" t="str">
        <f>VLOOKUP(A26,'Lookup for Exercise'!A:B,2,0)</f>
        <v>Accessories</v>
      </c>
      <c r="C26" s="26" t="s">
        <v>7</v>
      </c>
      <c r="D26" s="27">
        <v>84176.976095102393</v>
      </c>
      <c r="E26" s="27">
        <v>83584.561933322868</v>
      </c>
      <c r="F26" s="28">
        <v>2615.5935761768092</v>
      </c>
      <c r="G26" s="28">
        <v>2688.8990977166995</v>
      </c>
      <c r="H26" s="28">
        <v>59529.205463747581</v>
      </c>
      <c r="I26" s="28">
        <v>53178.846456286468</v>
      </c>
      <c r="J26" s="28">
        <v>1860.0612903382575</v>
      </c>
      <c r="K26" s="28">
        <v>1893.4209254890598</v>
      </c>
      <c r="L26" s="30">
        <v>0.37296172533877431</v>
      </c>
      <c r="M26" s="30">
        <v>0.39338281605054903</v>
      </c>
      <c r="N26" s="29">
        <v>22202.115177805688</v>
      </c>
      <c r="O26" s="29">
        <v>20919.64437329373</v>
      </c>
    </row>
    <row r="27" spans="1:15" x14ac:dyDescent="0.2">
      <c r="A27" s="26" t="s">
        <v>22</v>
      </c>
      <c r="B27" s="26" t="str">
        <f>VLOOKUP(A27,'Lookup for Exercise'!A:B,2,0)</f>
        <v>Accessories</v>
      </c>
      <c r="C27" s="26" t="s">
        <v>8</v>
      </c>
      <c r="D27" s="27">
        <v>152333.82064116705</v>
      </c>
      <c r="E27" s="27">
        <v>153538.71961538546</v>
      </c>
      <c r="F27" s="28">
        <v>4733.400760955692</v>
      </c>
      <c r="G27" s="28">
        <v>4939.3107421885679</v>
      </c>
      <c r="H27" s="28">
        <v>107729.11701865376</v>
      </c>
      <c r="I27" s="28">
        <v>97685.64680682063</v>
      </c>
      <c r="J27" s="28">
        <v>3366.1252295858112</v>
      </c>
      <c r="K27" s="28">
        <v>3478.0755903760851</v>
      </c>
      <c r="L27" s="30">
        <v>0.51044203053106851</v>
      </c>
      <c r="M27" s="30">
        <v>0.52382254678028994</v>
      </c>
      <c r="N27" s="29">
        <v>54989.469238320715</v>
      </c>
      <c r="O27" s="29">
        <v>51169.944294228684</v>
      </c>
    </row>
    <row r="28" spans="1:15" x14ac:dyDescent="0.2">
      <c r="A28" s="26" t="s">
        <v>22</v>
      </c>
      <c r="B28" s="26" t="str">
        <f>VLOOKUP(A28,'Lookup for Exercise'!A:B,2,0)</f>
        <v>Accessories</v>
      </c>
      <c r="C28" s="26" t="s">
        <v>7</v>
      </c>
      <c r="D28" s="27">
        <v>84176.976095102393</v>
      </c>
      <c r="E28" s="27">
        <v>83584.561933322868</v>
      </c>
      <c r="F28" s="28">
        <v>2615.5935761768092</v>
      </c>
      <c r="G28" s="28">
        <v>2688.8990977166995</v>
      </c>
      <c r="H28" s="28">
        <v>59529.205463747581</v>
      </c>
      <c r="I28" s="28">
        <v>53178.846456286468</v>
      </c>
      <c r="J28" s="28">
        <v>1860.0612903382575</v>
      </c>
      <c r="K28" s="28">
        <v>1893.4209254890598</v>
      </c>
      <c r="L28" s="30">
        <v>0.52598336487792918</v>
      </c>
      <c r="M28" s="30">
        <v>0.51584421994031859</v>
      </c>
      <c r="N28" s="29">
        <v>31311.371798331558</v>
      </c>
      <c r="O28" s="29">
        <v>27432.00056756907</v>
      </c>
    </row>
    <row r="29" spans="1:15" x14ac:dyDescent="0.2">
      <c r="A29" s="26" t="s">
        <v>22</v>
      </c>
      <c r="B29" s="26" t="str">
        <f>VLOOKUP(A29,'Lookup for Exercise'!A:B,2,0)</f>
        <v>Accessories</v>
      </c>
      <c r="C29" s="26" t="s">
        <v>8</v>
      </c>
      <c r="D29" s="27">
        <v>152333.82064116705</v>
      </c>
      <c r="E29" s="27">
        <v>153538.71961538546</v>
      </c>
      <c r="F29" s="28">
        <v>4733.400760955692</v>
      </c>
      <c r="G29" s="28">
        <v>4939.3107421885679</v>
      </c>
      <c r="H29" s="28">
        <v>107729.11701865376</v>
      </c>
      <c r="I29" s="28">
        <v>97685.64680682063</v>
      </c>
      <c r="J29" s="28">
        <v>3366.1252295858112</v>
      </c>
      <c r="K29" s="28">
        <v>3478.0755903760851</v>
      </c>
      <c r="L29" s="30">
        <v>0.55076563970448689</v>
      </c>
      <c r="M29" s="30">
        <v>0.56940291556044587</v>
      </c>
      <c r="N29" s="29">
        <v>59333.496049578367</v>
      </c>
      <c r="O29" s="29">
        <v>55622.492100211624</v>
      </c>
    </row>
    <row r="30" spans="1:15" x14ac:dyDescent="0.2">
      <c r="A30" s="26" t="s">
        <v>22</v>
      </c>
      <c r="B30" s="26" t="str">
        <f>VLOOKUP(A30,'Lookup for Exercise'!A:B,2,0)</f>
        <v>Accessories</v>
      </c>
      <c r="C30" s="26" t="s">
        <v>7</v>
      </c>
      <c r="D30" s="27">
        <v>84176.976095102393</v>
      </c>
      <c r="E30" s="27">
        <v>83584.561933322868</v>
      </c>
      <c r="F30" s="28">
        <v>2615.5935761768092</v>
      </c>
      <c r="G30" s="28">
        <v>2688.8990977166995</v>
      </c>
      <c r="H30" s="28">
        <v>59529.205463747581</v>
      </c>
      <c r="I30" s="28">
        <v>53178.846456286468</v>
      </c>
      <c r="J30" s="28">
        <v>1860.0612903382575</v>
      </c>
      <c r="K30" s="28">
        <v>1893.4209254890598</v>
      </c>
      <c r="L30" s="30">
        <v>0.52525078710090423</v>
      </c>
      <c r="M30" s="30">
        <v>0.5002087583439413</v>
      </c>
      <c r="N30" s="29">
        <v>31267.762025324864</v>
      </c>
      <c r="O30" s="29">
        <v>26600.524756062157</v>
      </c>
    </row>
    <row r="31" spans="1:15" x14ac:dyDescent="0.2">
      <c r="A31" s="26" t="s">
        <v>22</v>
      </c>
      <c r="B31" s="26" t="str">
        <f>VLOOKUP(A31,'Lookup for Exercise'!A:B,2,0)</f>
        <v>Accessories</v>
      </c>
      <c r="C31" s="26" t="s">
        <v>8</v>
      </c>
      <c r="D31" s="27">
        <v>152333.82064116705</v>
      </c>
      <c r="E31" s="27">
        <v>153538.71961538546</v>
      </c>
      <c r="F31" s="28">
        <v>4733.400760955692</v>
      </c>
      <c r="G31" s="28">
        <v>4939.3107421885679</v>
      </c>
      <c r="H31" s="28">
        <v>107729.11701865376</v>
      </c>
      <c r="I31" s="28">
        <v>97685.64680682063</v>
      </c>
      <c r="J31" s="28">
        <v>3366.1252295858112</v>
      </c>
      <c r="K31" s="28">
        <v>3478.0755903760851</v>
      </c>
      <c r="L31" s="30">
        <v>0.45352508466082397</v>
      </c>
      <c r="M31" s="30">
        <v>0.49674266432235592</v>
      </c>
      <c r="N31" s="29">
        <v>48857.856916320758</v>
      </c>
      <c r="O31" s="29">
        <v>48524.628460872722</v>
      </c>
    </row>
    <row r="32" spans="1:15" x14ac:dyDescent="0.2">
      <c r="A32" s="26" t="s">
        <v>22</v>
      </c>
      <c r="B32" s="26" t="str">
        <f>VLOOKUP(A32,'Lookup for Exercise'!A:B,2,0)</f>
        <v>Accessories</v>
      </c>
      <c r="C32" s="26" t="s">
        <v>8</v>
      </c>
      <c r="D32" s="27">
        <v>152333.82064116705</v>
      </c>
      <c r="E32" s="27">
        <v>153538.71961538546</v>
      </c>
      <c r="F32" s="28">
        <v>4733.400760955692</v>
      </c>
      <c r="G32" s="28">
        <v>4939.3107421885679</v>
      </c>
      <c r="H32" s="28">
        <v>107729.11701865376</v>
      </c>
      <c r="I32" s="28">
        <v>97685.64680682063</v>
      </c>
      <c r="J32" s="28">
        <v>3366.1252295858112</v>
      </c>
      <c r="K32" s="28">
        <v>3478.0755903760851</v>
      </c>
      <c r="L32" s="30">
        <v>0.47589889489908677</v>
      </c>
      <c r="M32" s="30">
        <v>0.45084188330227332</v>
      </c>
      <c r="N32" s="29">
        <v>51268.167737631724</v>
      </c>
      <c r="O32" s="29">
        <v>44040.780977987713</v>
      </c>
    </row>
    <row r="33" spans="1:15" x14ac:dyDescent="0.2">
      <c r="A33" s="26" t="s">
        <v>22</v>
      </c>
      <c r="B33" s="26" t="str">
        <f>VLOOKUP(A33,'Lookup for Exercise'!A:B,2,0)</f>
        <v>Accessories</v>
      </c>
      <c r="C33" s="26" t="s">
        <v>7</v>
      </c>
      <c r="D33" s="27">
        <v>84176.976095102393</v>
      </c>
      <c r="E33" s="27">
        <v>83584.561933322868</v>
      </c>
      <c r="F33" s="28">
        <v>2615.5935761768092</v>
      </c>
      <c r="G33" s="28">
        <v>2688.8990977166995</v>
      </c>
      <c r="H33" s="28">
        <v>59529.205463747581</v>
      </c>
      <c r="I33" s="28">
        <v>53178.846456286468</v>
      </c>
      <c r="J33" s="28">
        <v>1860.0612903382575</v>
      </c>
      <c r="K33" s="28">
        <v>1893.4209254890598</v>
      </c>
      <c r="L33" s="30">
        <v>0.1602002515444711</v>
      </c>
      <c r="M33" s="30">
        <v>0.35376227022988682</v>
      </c>
      <c r="N33" s="29">
        <v>9536.5936895348659</v>
      </c>
      <c r="O33" s="29">
        <v>18812.669450582474</v>
      </c>
    </row>
    <row r="34" spans="1:15" x14ac:dyDescent="0.2">
      <c r="A34" s="26" t="s">
        <v>22</v>
      </c>
      <c r="B34" s="26" t="str">
        <f>VLOOKUP(A34,'Lookup for Exercise'!A:B,2,0)</f>
        <v>Accessories</v>
      </c>
      <c r="C34" s="26" t="s">
        <v>8</v>
      </c>
      <c r="D34" s="27">
        <v>152333.82064116705</v>
      </c>
      <c r="E34" s="27">
        <v>153538.71961538546</v>
      </c>
      <c r="F34" s="28">
        <v>4733.400760955692</v>
      </c>
      <c r="G34" s="28">
        <v>4939.3107421885679</v>
      </c>
      <c r="H34" s="28">
        <v>107729.11701865376</v>
      </c>
      <c r="I34" s="28">
        <v>97685.64680682063</v>
      </c>
      <c r="J34" s="28">
        <v>3366.1252295858112</v>
      </c>
      <c r="K34" s="28">
        <v>3478.0755903760851</v>
      </c>
      <c r="L34" s="30">
        <v>0.49295432830397673</v>
      </c>
      <c r="M34" s="30">
        <v>0.50073426096256224</v>
      </c>
      <c r="N34" s="29">
        <v>53105.534518710978</v>
      </c>
      <c r="O34" s="29">
        <v>48914.550160463208</v>
      </c>
    </row>
    <row r="35" spans="1:15" x14ac:dyDescent="0.2">
      <c r="A35" s="26" t="s">
        <v>22</v>
      </c>
      <c r="B35" s="26" t="str">
        <f>VLOOKUP(A35,'Lookup for Exercise'!A:B,2,0)</f>
        <v>Accessories</v>
      </c>
      <c r="C35" s="26" t="s">
        <v>7</v>
      </c>
      <c r="D35" s="27">
        <v>84176.976095102393</v>
      </c>
      <c r="E35" s="27">
        <v>83584.561933322868</v>
      </c>
      <c r="F35" s="28">
        <v>2615.5935761768092</v>
      </c>
      <c r="G35" s="28">
        <v>2688.8990977166995</v>
      </c>
      <c r="H35" s="28">
        <v>59529.205463747581</v>
      </c>
      <c r="I35" s="28">
        <v>53178.846456286468</v>
      </c>
      <c r="J35" s="28">
        <v>1860.0612903382575</v>
      </c>
      <c r="K35" s="28">
        <v>1893.4209254890598</v>
      </c>
      <c r="L35" s="30">
        <v>0.45247520424056986</v>
      </c>
      <c r="M35" s="30">
        <v>0.47686041154323122</v>
      </c>
      <c r="N35" s="29">
        <v>26935.489400488033</v>
      </c>
      <c r="O35" s="29">
        <v>25358.886606539068</v>
      </c>
    </row>
    <row r="36" spans="1:15" x14ac:dyDescent="0.2">
      <c r="A36" s="26" t="s">
        <v>22</v>
      </c>
      <c r="B36" s="26" t="str">
        <f>VLOOKUP(A36,'Lookup for Exercise'!A:B,2,0)</f>
        <v>Accessories</v>
      </c>
      <c r="C36" s="26" t="s">
        <v>8</v>
      </c>
      <c r="D36" s="27">
        <v>152333.82064116705</v>
      </c>
      <c r="E36" s="27">
        <v>153538.71961538546</v>
      </c>
      <c r="F36" s="28">
        <v>4733.400760955692</v>
      </c>
      <c r="G36" s="28">
        <v>4939.3107421885679</v>
      </c>
      <c r="H36" s="28">
        <v>107729.11701865376</v>
      </c>
      <c r="I36" s="28">
        <v>97685.64680682063</v>
      </c>
      <c r="J36" s="28">
        <v>3366.1252295858112</v>
      </c>
      <c r="K36" s="28">
        <v>3478.0755903760851</v>
      </c>
      <c r="L36" s="30">
        <v>0.48691742465631932</v>
      </c>
      <c r="M36" s="30">
        <v>0.48312618754587405</v>
      </c>
      <c r="N36" s="29">
        <v>52455.184219222152</v>
      </c>
      <c r="O36" s="29">
        <v>47194.494119732037</v>
      </c>
    </row>
    <row r="37" spans="1:15" x14ac:dyDescent="0.2">
      <c r="A37" s="26" t="s">
        <v>22</v>
      </c>
      <c r="B37" s="26" t="str">
        <f>VLOOKUP(A37,'Lookup for Exercise'!A:B,2,0)</f>
        <v>Accessories</v>
      </c>
      <c r="C37" s="26" t="s">
        <v>7</v>
      </c>
      <c r="D37" s="27">
        <v>84176.976095102393</v>
      </c>
      <c r="E37" s="27">
        <v>83584.561933322868</v>
      </c>
      <c r="F37" s="28">
        <v>2615.5935761768092</v>
      </c>
      <c r="G37" s="28">
        <v>2688.8990977166995</v>
      </c>
      <c r="H37" s="28">
        <v>59529.205463747581</v>
      </c>
      <c r="I37" s="28">
        <v>53178.846456286468</v>
      </c>
      <c r="J37" s="28">
        <v>1860.0612903382575</v>
      </c>
      <c r="K37" s="28">
        <v>1893.4209254890598</v>
      </c>
      <c r="L37" s="30">
        <v>0.4388717711556715</v>
      </c>
      <c r="M37" s="30">
        <v>0.4401645091973399</v>
      </c>
      <c r="N37" s="29">
        <v>26125.687837364778</v>
      </c>
      <c r="O37" s="29">
        <v>23407.440850112031</v>
      </c>
    </row>
    <row r="38" spans="1:15" x14ac:dyDescent="0.2">
      <c r="A38" s="26" t="s">
        <v>22</v>
      </c>
      <c r="B38" s="26" t="str">
        <f>VLOOKUP(A38,'Lookup for Exercise'!A:B,2,0)</f>
        <v>Accessories</v>
      </c>
      <c r="C38" s="26" t="s">
        <v>8</v>
      </c>
      <c r="D38" s="27">
        <v>152333.82064116705</v>
      </c>
      <c r="E38" s="27">
        <v>153538.71961538546</v>
      </c>
      <c r="F38" s="28">
        <v>4733.400760955692</v>
      </c>
      <c r="G38" s="28">
        <v>4939.3107421885679</v>
      </c>
      <c r="H38" s="28">
        <v>107729.11701865376</v>
      </c>
      <c r="I38" s="28">
        <v>97685.64680682063</v>
      </c>
      <c r="J38" s="28">
        <v>3366.1252295858112</v>
      </c>
      <c r="K38" s="28">
        <v>3478.0755903760851</v>
      </c>
      <c r="L38" s="30">
        <v>0.49569201354233811</v>
      </c>
      <c r="M38" s="30">
        <v>0.4463370225403856</v>
      </c>
      <c r="N38" s="29">
        <v>53400.462932114649</v>
      </c>
      <c r="O38" s="29">
        <v>43600.720740688048</v>
      </c>
    </row>
    <row r="39" spans="1:15" x14ac:dyDescent="0.2">
      <c r="A39" s="26" t="s">
        <v>22</v>
      </c>
      <c r="B39" s="26" t="str">
        <f>VLOOKUP(A39,'Lookup for Exercise'!A:B,2,0)</f>
        <v>Accessories</v>
      </c>
      <c r="C39" s="26" t="s">
        <v>7</v>
      </c>
      <c r="D39" s="27">
        <v>84176.976095102393</v>
      </c>
      <c r="E39" s="27">
        <v>83584.561933322868</v>
      </c>
      <c r="F39" s="28">
        <v>2615.5935761768092</v>
      </c>
      <c r="G39" s="28">
        <v>2688.8990977166995</v>
      </c>
      <c r="H39" s="28">
        <v>59529.205463747581</v>
      </c>
      <c r="I39" s="28">
        <v>53178.846456286468</v>
      </c>
      <c r="J39" s="28">
        <v>1860.0612903382575</v>
      </c>
      <c r="K39" s="28">
        <v>1893.4209254890598</v>
      </c>
      <c r="L39" s="30">
        <v>0.53510165823289035</v>
      </c>
      <c r="M39" s="30">
        <v>0.58467459929562293</v>
      </c>
      <c r="N39" s="29">
        <v>31854.176556937768</v>
      </c>
      <c r="O39" s="29">
        <v>31092.320742832748</v>
      </c>
    </row>
    <row r="40" spans="1:15" x14ac:dyDescent="0.2">
      <c r="A40" s="26" t="s">
        <v>22</v>
      </c>
      <c r="B40" s="26" t="str">
        <f>VLOOKUP(A40,'Lookup for Exercise'!A:B,2,0)</f>
        <v>Accessories</v>
      </c>
      <c r="C40" s="26" t="s">
        <v>8</v>
      </c>
      <c r="D40" s="27">
        <v>152333.82064116705</v>
      </c>
      <c r="E40" s="27">
        <v>153538.71961538546</v>
      </c>
      <c r="F40" s="28">
        <v>4733.400760955692</v>
      </c>
      <c r="G40" s="28">
        <v>4939.3107421885679</v>
      </c>
      <c r="H40" s="28">
        <v>107729.11701865376</v>
      </c>
      <c r="I40" s="28">
        <v>97685.64680682063</v>
      </c>
      <c r="J40" s="28">
        <v>3366.1252295858112</v>
      </c>
      <c r="K40" s="28">
        <v>3478.0755903760851</v>
      </c>
      <c r="L40" s="30">
        <v>0.10654177018269118</v>
      </c>
      <c r="M40" s="30">
        <v>0.12229225314967973</v>
      </c>
      <c r="N40" s="29">
        <v>11477.650827385654</v>
      </c>
      <c r="O40" s="29">
        <v>11946.197848389911</v>
      </c>
    </row>
    <row r="41" spans="1:15" x14ac:dyDescent="0.2">
      <c r="A41" s="26" t="s">
        <v>22</v>
      </c>
      <c r="B41" s="26" t="str">
        <f>VLOOKUP(A41,'Lookup for Exercise'!A:B,2,0)</f>
        <v>Accessories</v>
      </c>
      <c r="C41" s="26" t="s">
        <v>7</v>
      </c>
      <c r="D41" s="27">
        <v>84176.976095102393</v>
      </c>
      <c r="E41" s="27">
        <v>83584.561933322868</v>
      </c>
      <c r="F41" s="28">
        <v>2615.5935761768092</v>
      </c>
      <c r="G41" s="28">
        <v>2688.8990977166995</v>
      </c>
      <c r="H41" s="28">
        <v>59529.205463747581</v>
      </c>
      <c r="I41" s="28">
        <v>53178.846456286468</v>
      </c>
      <c r="J41" s="28">
        <v>1860.0612903382575</v>
      </c>
      <c r="K41" s="28">
        <v>1893.4209254890598</v>
      </c>
      <c r="L41" s="30">
        <v>3.1528341784102298E-2</v>
      </c>
      <c r="M41" s="30">
        <v>8.2639379712189154E-2</v>
      </c>
      <c r="N41" s="29">
        <v>1876.8571359970838</v>
      </c>
      <c r="O41" s="29">
        <v>4394.6668849572625</v>
      </c>
    </row>
    <row r="42" spans="1:15" x14ac:dyDescent="0.2">
      <c r="A42" s="26" t="s">
        <v>22</v>
      </c>
      <c r="B42" s="26" t="str">
        <f>VLOOKUP(A42,'Lookup for Exercise'!A:B,2,0)</f>
        <v>Accessories</v>
      </c>
      <c r="C42" s="26" t="s">
        <v>8</v>
      </c>
      <c r="D42" s="27">
        <v>152333.82064116705</v>
      </c>
      <c r="E42" s="27">
        <v>153538.71961538546</v>
      </c>
      <c r="F42" s="28">
        <v>4733.400760955692</v>
      </c>
      <c r="G42" s="28">
        <v>4939.3107421885679</v>
      </c>
      <c r="H42" s="28">
        <v>107729.11701865376</v>
      </c>
      <c r="I42" s="28">
        <v>97685.64680682063</v>
      </c>
      <c r="J42" s="28">
        <v>3366.1252295858112</v>
      </c>
      <c r="K42" s="28">
        <v>3478.0755903760851</v>
      </c>
      <c r="L42" s="30">
        <v>5.9706118076172876E-2</v>
      </c>
      <c r="M42" s="30">
        <v>6.0407783417935734E-2</v>
      </c>
      <c r="N42" s="29">
        <v>6432.0873809575869</v>
      </c>
      <c r="O42" s="29">
        <v>5900.973395347386</v>
      </c>
    </row>
    <row r="43" spans="1:15" x14ac:dyDescent="0.2">
      <c r="A43" s="26" t="s">
        <v>22</v>
      </c>
      <c r="B43" s="26" t="str">
        <f>VLOOKUP(A43,'Lookup for Exercise'!A:B,2,0)</f>
        <v>Accessories</v>
      </c>
      <c r="C43" s="26" t="s">
        <v>8</v>
      </c>
      <c r="D43" s="27">
        <v>152333.82064116705</v>
      </c>
      <c r="E43" s="27">
        <v>153538.71961538546</v>
      </c>
      <c r="F43" s="28">
        <v>4733.400760955692</v>
      </c>
      <c r="G43" s="28">
        <v>4939.3107421885679</v>
      </c>
      <c r="H43" s="28">
        <v>107729.11701865376</v>
      </c>
      <c r="I43" s="28">
        <v>97685.64680682063</v>
      </c>
      <c r="J43" s="28">
        <v>3366.1252295858112</v>
      </c>
      <c r="K43" s="28">
        <v>3478.0755903760851</v>
      </c>
      <c r="L43" s="30">
        <v>3.9223426901028091E-2</v>
      </c>
      <c r="M43" s="30">
        <v>7.3387280105073227E-2</v>
      </c>
      <c r="N43" s="29">
        <v>4225.5051464934668</v>
      </c>
      <c r="O43" s="29">
        <v>7168.8839244573974</v>
      </c>
    </row>
    <row r="44" spans="1:15" x14ac:dyDescent="0.2">
      <c r="A44" s="26" t="s">
        <v>22</v>
      </c>
      <c r="B44" s="26" t="str">
        <f>VLOOKUP(A44,'Lookup for Exercise'!A:B,2,0)</f>
        <v>Accessories</v>
      </c>
      <c r="C44" s="26" t="s">
        <v>7</v>
      </c>
      <c r="D44" s="27">
        <v>84176.976095102393</v>
      </c>
      <c r="E44" s="27">
        <v>83584.561933322868</v>
      </c>
      <c r="F44" s="28">
        <v>2615.5935761768092</v>
      </c>
      <c r="G44" s="28">
        <v>2688.8990977166995</v>
      </c>
      <c r="H44" s="28">
        <v>59529.205463747581</v>
      </c>
      <c r="I44" s="28">
        <v>53178.846456286468</v>
      </c>
      <c r="J44" s="28">
        <v>1860.0612903382575</v>
      </c>
      <c r="K44" s="28">
        <v>1893.4209254890598</v>
      </c>
      <c r="L44" s="30">
        <v>5.9802746270644414E-2</v>
      </c>
      <c r="M44" s="30">
        <v>3.2908479977122651E-2</v>
      </c>
      <c r="N44" s="29">
        <v>3560.0099700415558</v>
      </c>
      <c r="O44" s="29">
        <v>1750.035003813183</v>
      </c>
    </row>
    <row r="45" spans="1:15" x14ac:dyDescent="0.2">
      <c r="A45" s="26" t="s">
        <v>22</v>
      </c>
      <c r="B45" s="26" t="str">
        <f>VLOOKUP(A45,'Lookup for Exercise'!A:B,2,0)</f>
        <v>Accessories</v>
      </c>
      <c r="C45" s="26" t="s">
        <v>8</v>
      </c>
      <c r="D45" s="27">
        <v>152333.82064116705</v>
      </c>
      <c r="E45" s="27">
        <v>153538.71961538546</v>
      </c>
      <c r="F45" s="28">
        <v>4733.400760955692</v>
      </c>
      <c r="G45" s="28">
        <v>4939.3107421885679</v>
      </c>
      <c r="H45" s="28">
        <v>107729.11701865376</v>
      </c>
      <c r="I45" s="28">
        <v>97685.64680682063</v>
      </c>
      <c r="J45" s="28">
        <v>3366.1252295858112</v>
      </c>
      <c r="K45" s="28">
        <v>3478.0755903760851</v>
      </c>
      <c r="L45" s="30">
        <v>6.2276136648760416E-2</v>
      </c>
      <c r="M45" s="30">
        <v>-1.4020708221163747E-2</v>
      </c>
      <c r="N45" s="29">
        <v>6708.9532125039832</v>
      </c>
      <c r="O45" s="29">
        <v>-1369.6219512740881</v>
      </c>
    </row>
    <row r="46" spans="1:15" x14ac:dyDescent="0.2">
      <c r="A46" s="26" t="s">
        <v>22</v>
      </c>
      <c r="B46" s="26" t="str">
        <f>VLOOKUP(A46,'Lookup for Exercise'!A:B,2,0)</f>
        <v>Accessories</v>
      </c>
      <c r="C46" s="26" t="s">
        <v>7</v>
      </c>
      <c r="D46" s="27">
        <v>84176.976095102393</v>
      </c>
      <c r="E46" s="27">
        <v>83584.561933322868</v>
      </c>
      <c r="F46" s="28">
        <v>2615.5935761768092</v>
      </c>
      <c r="G46" s="28">
        <v>2688.8990977166995</v>
      </c>
      <c r="H46" s="28">
        <v>59529.205463747581</v>
      </c>
      <c r="I46" s="28">
        <v>53178.846456286468</v>
      </c>
      <c r="J46" s="28">
        <v>1860.0612903382575</v>
      </c>
      <c r="K46" s="28">
        <v>1893.4209254890598</v>
      </c>
      <c r="L46" s="30">
        <v>3.4940544136670457E-2</v>
      </c>
      <c r="M46" s="30">
        <v>2.1490544136670453E-2</v>
      </c>
      <c r="N46" s="29">
        <v>2079.9828309269965</v>
      </c>
      <c r="O46" s="29">
        <v>1142.8423469060453</v>
      </c>
    </row>
    <row r="47" spans="1:15" x14ac:dyDescent="0.2">
      <c r="A47" s="26" t="s">
        <v>22</v>
      </c>
      <c r="B47" s="26" t="str">
        <f>VLOOKUP(A47,'Lookup for Exercise'!A:B,2,0)</f>
        <v>Accessories</v>
      </c>
      <c r="C47" s="26" t="s">
        <v>8</v>
      </c>
      <c r="D47" s="27">
        <v>152333.82064116705</v>
      </c>
      <c r="E47" s="27">
        <v>153538.71961538546</v>
      </c>
      <c r="F47" s="28">
        <v>4733.400760955692</v>
      </c>
      <c r="G47" s="28">
        <v>4939.3107421885679</v>
      </c>
      <c r="H47" s="28">
        <v>107729.11701865376</v>
      </c>
      <c r="I47" s="28">
        <v>97685.64680682063</v>
      </c>
      <c r="J47" s="28">
        <v>3366.1252295858112</v>
      </c>
      <c r="K47" s="28">
        <v>3478.0755903760851</v>
      </c>
      <c r="L47" s="30">
        <v>8.1454545454545446E-2</v>
      </c>
      <c r="M47" s="30">
        <v>5.8889526887761279E-2</v>
      </c>
      <c r="N47" s="29">
        <v>8775.0262589739777</v>
      </c>
      <c r="O47" s="29">
        <v>5752.6615241786149</v>
      </c>
    </row>
    <row r="48" spans="1:15" x14ac:dyDescent="0.2">
      <c r="A48" s="26" t="s">
        <v>22</v>
      </c>
      <c r="B48" s="26" t="str">
        <f>VLOOKUP(A48,'Lookup for Exercise'!A:B,2,0)</f>
        <v>Accessories</v>
      </c>
      <c r="C48" s="26" t="s">
        <v>7</v>
      </c>
      <c r="D48" s="27">
        <v>84176.976095102393</v>
      </c>
      <c r="E48" s="27">
        <v>83584.561933322868</v>
      </c>
      <c r="F48" s="28">
        <v>2615.5935761768092</v>
      </c>
      <c r="G48" s="28">
        <v>2688.8990977166995</v>
      </c>
      <c r="H48" s="28">
        <v>59529.205463747581</v>
      </c>
      <c r="I48" s="28">
        <v>53178.846456286468</v>
      </c>
      <c r="J48" s="28">
        <v>1860.0612903382575</v>
      </c>
      <c r="K48" s="28">
        <v>1893.4209254890598</v>
      </c>
      <c r="L48" s="30">
        <v>5.4412418898398304E-2</v>
      </c>
      <c r="M48" s="30">
        <v>4.0962418898398301E-2</v>
      </c>
      <c r="N48" s="29">
        <v>3239.1280643822547</v>
      </c>
      <c r="O48" s="29">
        <v>2178.3341850760103</v>
      </c>
    </row>
    <row r="49" spans="1:15" x14ac:dyDescent="0.2">
      <c r="A49" s="26" t="s">
        <v>22</v>
      </c>
      <c r="B49" s="26" t="str">
        <f>VLOOKUP(A49,'Lookup for Exercise'!A:B,2,0)</f>
        <v>Accessories</v>
      </c>
      <c r="C49" s="26" t="s">
        <v>8</v>
      </c>
      <c r="D49" s="27">
        <v>152333.82064116705</v>
      </c>
      <c r="E49" s="27">
        <v>153538.71961538546</v>
      </c>
      <c r="F49" s="28">
        <v>4733.400760955692</v>
      </c>
      <c r="G49" s="28">
        <v>4939.3107421885679</v>
      </c>
      <c r="H49" s="28">
        <v>107729.11701865376</v>
      </c>
      <c r="I49" s="28">
        <v>97685.64680682063</v>
      </c>
      <c r="J49" s="28">
        <v>3366.1252295858112</v>
      </c>
      <c r="K49" s="28">
        <v>3478.0755903760851</v>
      </c>
      <c r="L49" s="30">
        <v>4.8027010556771166E-2</v>
      </c>
      <c r="M49" s="30">
        <v>7.2833279679499596E-2</v>
      </c>
      <c r="N49" s="29">
        <v>5173.9074403265204</v>
      </c>
      <c r="O49" s="29">
        <v>7114.7660345539834</v>
      </c>
    </row>
    <row r="50" spans="1:15" x14ac:dyDescent="0.2">
      <c r="A50" s="26" t="s">
        <v>22</v>
      </c>
      <c r="B50" s="26" t="str">
        <f>VLOOKUP(A50,'Lookup for Exercise'!A:B,2,0)</f>
        <v>Accessories</v>
      </c>
      <c r="C50" s="26" t="s">
        <v>7</v>
      </c>
      <c r="D50" s="27">
        <v>84176.976095102393</v>
      </c>
      <c r="E50" s="27">
        <v>83584.561933322868</v>
      </c>
      <c r="F50" s="28">
        <v>2615.5935761768092</v>
      </c>
      <c r="G50" s="28">
        <v>2688.8990977166995</v>
      </c>
      <c r="H50" s="28">
        <v>59529.205463747581</v>
      </c>
      <c r="I50" s="28">
        <v>53178.846456286468</v>
      </c>
      <c r="J50" s="28">
        <v>1860.0612903382575</v>
      </c>
      <c r="K50" s="28">
        <v>1893.4209254890598</v>
      </c>
      <c r="L50" s="30">
        <v>7.0196384562697278E-2</v>
      </c>
      <c r="M50" s="30">
        <v>0.10967342866826302</v>
      </c>
      <c r="N50" s="29">
        <v>4178.7349994450451</v>
      </c>
      <c r="O50" s="29">
        <v>5832.3064234840458</v>
      </c>
    </row>
    <row r="51" spans="1:15" x14ac:dyDescent="0.2">
      <c r="A51" s="26" t="s">
        <v>22</v>
      </c>
      <c r="B51" s="26" t="str">
        <f>VLOOKUP(A51,'Lookup for Exercise'!A:B,2,0)</f>
        <v>Accessories</v>
      </c>
      <c r="C51" s="26" t="s">
        <v>8</v>
      </c>
      <c r="D51" s="27">
        <v>152333.82064116705</v>
      </c>
      <c r="E51" s="27">
        <v>153538.71961538546</v>
      </c>
      <c r="F51" s="28">
        <v>4733.400760955692</v>
      </c>
      <c r="G51" s="28">
        <v>4939.3107421885679</v>
      </c>
      <c r="H51" s="28">
        <v>107729.11701865376</v>
      </c>
      <c r="I51" s="28">
        <v>97685.64680682063</v>
      </c>
      <c r="J51" s="28">
        <v>3366.1252295858112</v>
      </c>
      <c r="K51" s="28">
        <v>3478.0755903760851</v>
      </c>
      <c r="L51" s="30">
        <v>0.13474379089560018</v>
      </c>
      <c r="M51" s="30">
        <v>0.13912036087728696</v>
      </c>
      <c r="N51" s="29">
        <v>14515.829616929126</v>
      </c>
      <c r="O51" s="29">
        <v>13590.062436296081</v>
      </c>
    </row>
    <row r="52" spans="1:15" x14ac:dyDescent="0.2">
      <c r="A52" s="26" t="s">
        <v>22</v>
      </c>
      <c r="B52" s="26" t="str">
        <f>VLOOKUP(A52,'Lookup for Exercise'!A:B,2,0)</f>
        <v>Accessories</v>
      </c>
      <c r="C52" s="26" t="s">
        <v>7</v>
      </c>
      <c r="D52" s="27">
        <v>84176.976095102393</v>
      </c>
      <c r="E52" s="27">
        <v>83584.561933322868</v>
      </c>
      <c r="F52" s="28">
        <v>2615.5935761768092</v>
      </c>
      <c r="G52" s="28">
        <v>2688.8990977166995</v>
      </c>
      <c r="H52" s="28">
        <v>59529.205463747581</v>
      </c>
      <c r="I52" s="28">
        <v>53178.846456286468</v>
      </c>
      <c r="J52" s="28">
        <v>1860.0612903382575</v>
      </c>
      <c r="K52" s="28">
        <v>1893.4209254890598</v>
      </c>
      <c r="L52" s="30">
        <v>1.5772566501608409E-2</v>
      </c>
      <c r="M52" s="30">
        <v>4.0339392276898312E-2</v>
      </c>
      <c r="N52" s="29">
        <v>938.92835196486942</v>
      </c>
      <c r="O52" s="29">
        <v>2145.2023480330836</v>
      </c>
    </row>
    <row r="53" spans="1:15" x14ac:dyDescent="0.2">
      <c r="A53" s="26" t="s">
        <v>22</v>
      </c>
      <c r="B53" s="26" t="str">
        <f>VLOOKUP(A53,'Lookup for Exercise'!A:B,2,0)</f>
        <v>Accessories</v>
      </c>
      <c r="C53" s="26" t="s">
        <v>8</v>
      </c>
      <c r="D53" s="27">
        <v>152333.82064116705</v>
      </c>
      <c r="E53" s="27">
        <v>153538.71961538546</v>
      </c>
      <c r="F53" s="28">
        <v>4733.400760955692</v>
      </c>
      <c r="G53" s="28">
        <v>4939.3107421885679</v>
      </c>
      <c r="H53" s="28">
        <v>107729.11701865376</v>
      </c>
      <c r="I53" s="28">
        <v>97685.64680682063</v>
      </c>
      <c r="J53" s="28">
        <v>3366.1252295858112</v>
      </c>
      <c r="K53" s="28">
        <v>3478.0755903760851</v>
      </c>
      <c r="L53" s="30">
        <v>0.22530147916965557</v>
      </c>
      <c r="M53" s="30">
        <v>0.48329037742628622</v>
      </c>
      <c r="N53" s="29">
        <v>24271.529413943608</v>
      </c>
      <c r="O53" s="29">
        <v>47210.533114399237</v>
      </c>
    </row>
    <row r="54" spans="1:15" x14ac:dyDescent="0.2">
      <c r="A54" s="26" t="s">
        <v>22</v>
      </c>
      <c r="B54" s="26" t="str">
        <f>VLOOKUP(A54,'Lookup for Exercise'!A:B,2,0)</f>
        <v>Accessories</v>
      </c>
      <c r="C54" s="26" t="s">
        <v>7</v>
      </c>
      <c r="D54" s="27">
        <v>84176.976095102393</v>
      </c>
      <c r="E54" s="27">
        <v>83584.561933322868</v>
      </c>
      <c r="F54" s="28">
        <v>2615.5935761768092</v>
      </c>
      <c r="G54" s="28">
        <v>2688.8990977166995</v>
      </c>
      <c r="H54" s="28">
        <v>59529.205463747581</v>
      </c>
      <c r="I54" s="28">
        <v>53178.846456286468</v>
      </c>
      <c r="J54" s="28">
        <v>1860.0612903382575</v>
      </c>
      <c r="K54" s="28">
        <v>1893.4209254890598</v>
      </c>
      <c r="L54" s="30">
        <v>3.4421687007704094E-3</v>
      </c>
      <c r="M54" s="30">
        <v>8.5130913014113685E-3</v>
      </c>
      <c r="N54" s="29">
        <v>204.90956782904277</v>
      </c>
      <c r="O54" s="29">
        <v>452.71637518610311</v>
      </c>
    </row>
    <row r="55" spans="1:15" x14ac:dyDescent="0.2">
      <c r="A55" s="26" t="s">
        <v>22</v>
      </c>
      <c r="B55" s="26" t="str">
        <f>VLOOKUP(A55,'Lookup for Exercise'!A:B,2,0)</f>
        <v>Accessories</v>
      </c>
      <c r="C55" s="26" t="s">
        <v>8</v>
      </c>
      <c r="D55" s="27">
        <v>152333.82064116705</v>
      </c>
      <c r="E55" s="27">
        <v>153538.71961538546</v>
      </c>
      <c r="F55" s="28">
        <v>4733.400760955692</v>
      </c>
      <c r="G55" s="28">
        <v>4939.3107421885679</v>
      </c>
      <c r="H55" s="28">
        <v>107729.11701865376</v>
      </c>
      <c r="I55" s="28">
        <v>97685.64680682063</v>
      </c>
      <c r="J55" s="28">
        <v>3366.1252295858112</v>
      </c>
      <c r="K55" s="28">
        <v>3478.0755903760851</v>
      </c>
      <c r="L55" s="30">
        <v>0.70304303012696678</v>
      </c>
      <c r="M55" s="30">
        <v>0.80176370953450093</v>
      </c>
      <c r="N55" s="29">
        <v>75738.204861696926</v>
      </c>
      <c r="O55" s="29">
        <v>78320.806552113587</v>
      </c>
    </row>
    <row r="56" spans="1:15" x14ac:dyDescent="0.2">
      <c r="A56" s="26" t="s">
        <v>39</v>
      </c>
      <c r="B56" s="26" t="str">
        <f>VLOOKUP(A56,'Lookup for Exercise'!A:B,2,0)</f>
        <v>Accessories</v>
      </c>
      <c r="C56" s="26" t="s">
        <v>7</v>
      </c>
      <c r="D56" s="27">
        <v>2407.2343322471711</v>
      </c>
      <c r="E56" s="27">
        <v>2835.2944001200058</v>
      </c>
      <c r="F56" s="28">
        <v>60.471021676319687</v>
      </c>
      <c r="G56" s="28">
        <v>77.334407616785569</v>
      </c>
      <c r="H56" s="28">
        <v>2028.4516551791787</v>
      </c>
      <c r="I56" s="28">
        <v>2435.6374921306724</v>
      </c>
      <c r="J56" s="28">
        <v>58.03267402808099</v>
      </c>
      <c r="K56" s="28">
        <v>71.672296215741952</v>
      </c>
      <c r="L56" s="30">
        <v>0.8785577524931536</v>
      </c>
      <c r="M56" s="30">
        <v>0.67770498985529104</v>
      </c>
      <c r="N56" s="29">
        <v>1782.1119272152366</v>
      </c>
      <c r="O56" s="29">
        <v>1650.6436818955838</v>
      </c>
    </row>
    <row r="57" spans="1:15" x14ac:dyDescent="0.2">
      <c r="A57" s="26" t="s">
        <v>39</v>
      </c>
      <c r="B57" s="26" t="str">
        <f>VLOOKUP(A57,'Lookup for Exercise'!A:B,2,0)</f>
        <v>Accessories</v>
      </c>
      <c r="C57" s="26" t="s">
        <v>8</v>
      </c>
      <c r="D57" s="27">
        <v>2662.3786999879799</v>
      </c>
      <c r="E57" s="27">
        <v>4449.4142647045583</v>
      </c>
      <c r="F57" s="28">
        <v>66.880385478406367</v>
      </c>
      <c r="G57" s="28">
        <v>121.36052481465013</v>
      </c>
      <c r="H57" s="28">
        <v>2243.4485950784006</v>
      </c>
      <c r="I57" s="28">
        <v>3822.2345449124296</v>
      </c>
      <c r="J57" s="28">
        <v>64.18359574137385</v>
      </c>
      <c r="K57" s="28">
        <v>112.4749998282207</v>
      </c>
      <c r="L57" s="30">
        <v>0.69894618181818191</v>
      </c>
      <c r="M57" s="30">
        <v>0.73039144631177289</v>
      </c>
      <c r="N57" s="29">
        <v>1568.0498296354126</v>
      </c>
      <c r="O57" s="29">
        <v>2791.7274174014105</v>
      </c>
    </row>
    <row r="58" spans="1:15" x14ac:dyDescent="0.2">
      <c r="A58" s="26" t="s">
        <v>40</v>
      </c>
      <c r="B58" s="26" t="str">
        <f>VLOOKUP(A58,'Lookup for Exercise'!A:B,2,0)</f>
        <v>Accessories</v>
      </c>
      <c r="C58" s="26" t="s">
        <v>7</v>
      </c>
      <c r="D58" s="27">
        <v>10326.68702647831</v>
      </c>
      <c r="E58" s="27">
        <v>8869.6781693232315</v>
      </c>
      <c r="F58" s="28">
        <v>195.03599855027537</v>
      </c>
      <c r="G58" s="28">
        <v>174.92034377081018</v>
      </c>
      <c r="H58" s="28">
        <v>7197.6979045514281</v>
      </c>
      <c r="I58" s="28">
        <v>5970.4595924674913</v>
      </c>
      <c r="J58" s="28">
        <v>143.09706415373466</v>
      </c>
      <c r="K58" s="28">
        <v>130.42918724051546</v>
      </c>
      <c r="L58" s="30">
        <v>0.26712800000000003</v>
      </c>
      <c r="M58" s="30">
        <v>0.86712800000000001</v>
      </c>
      <c r="N58" s="29">
        <v>1922.7066458470142</v>
      </c>
      <c r="O58" s="29">
        <v>5177.1526854971507</v>
      </c>
    </row>
    <row r="59" spans="1:15" x14ac:dyDescent="0.2">
      <c r="A59" s="26" t="s">
        <v>40</v>
      </c>
      <c r="B59" s="26" t="str">
        <f>VLOOKUP(A59,'Lookup for Exercise'!A:B,2,0)</f>
        <v>Accessories</v>
      </c>
      <c r="C59" s="26" t="s">
        <v>8</v>
      </c>
      <c r="D59" s="27">
        <v>75659.250126004205</v>
      </c>
      <c r="E59" s="27">
        <v>85420.31187684038</v>
      </c>
      <c r="F59" s="28">
        <v>1428.9459300988017</v>
      </c>
      <c r="G59" s="28">
        <v>1684.5876516900516</v>
      </c>
      <c r="H59" s="28">
        <v>52734.475703151744</v>
      </c>
      <c r="I59" s="28">
        <v>57499.100948277133</v>
      </c>
      <c r="J59" s="28">
        <v>1048.4114161050991</v>
      </c>
      <c r="K59" s="28">
        <v>1256.1111732848517</v>
      </c>
      <c r="L59" s="30">
        <v>0.45660614584048981</v>
      </c>
      <c r="M59" s="30">
        <v>0.47102122712998312</v>
      </c>
      <c r="N59" s="29">
        <v>24078.885703735072</v>
      </c>
      <c r="O59" s="29">
        <v>27083.29708752827</v>
      </c>
    </row>
    <row r="60" spans="1:15" x14ac:dyDescent="0.2">
      <c r="A60" s="26" t="s">
        <v>40</v>
      </c>
      <c r="B60" s="26" t="str">
        <f>VLOOKUP(A60,'Lookup for Exercise'!A:B,2,0)</f>
        <v>Accessories</v>
      </c>
      <c r="C60" s="26" t="s">
        <v>8</v>
      </c>
      <c r="D60" s="27">
        <v>75659.250126004205</v>
      </c>
      <c r="E60" s="27">
        <v>85420.31187684038</v>
      </c>
      <c r="F60" s="28">
        <v>1428.9459300988017</v>
      </c>
      <c r="G60" s="28">
        <v>1684.5876516900516</v>
      </c>
      <c r="H60" s="28">
        <v>52734.475703151744</v>
      </c>
      <c r="I60" s="28">
        <v>57499.100948277133</v>
      </c>
      <c r="J60" s="28">
        <v>1048.4114161050991</v>
      </c>
      <c r="K60" s="28">
        <v>1256.1111732848517</v>
      </c>
      <c r="L60" s="30">
        <v>0.44732105453299298</v>
      </c>
      <c r="M60" s="30">
        <v>0.46054608275643849</v>
      </c>
      <c r="N60" s="29">
        <v>23589.241281778333</v>
      </c>
      <c r="O60" s="29">
        <v>26480.985703746053</v>
      </c>
    </row>
    <row r="61" spans="1:15" x14ac:dyDescent="0.2">
      <c r="A61" s="26" t="s">
        <v>40</v>
      </c>
      <c r="B61" s="26" t="str">
        <f>VLOOKUP(A61,'Lookup for Exercise'!A:B,2,0)</f>
        <v>Accessories</v>
      </c>
      <c r="C61" s="26" t="s">
        <v>7</v>
      </c>
      <c r="D61" s="27">
        <v>10326.68702647831</v>
      </c>
      <c r="E61" s="27">
        <v>8869.6781693232315</v>
      </c>
      <c r="F61" s="28">
        <v>195.03599855027537</v>
      </c>
      <c r="G61" s="28">
        <v>174.92034377081018</v>
      </c>
      <c r="H61" s="28">
        <v>7197.6979045514281</v>
      </c>
      <c r="I61" s="28">
        <v>5970.4595924674913</v>
      </c>
      <c r="J61" s="28">
        <v>143.09706415373466</v>
      </c>
      <c r="K61" s="28">
        <v>130.42918724051546</v>
      </c>
      <c r="L61" s="30">
        <v>0.36471331856782796</v>
      </c>
      <c r="M61" s="30">
        <v>0.14649932881753761</v>
      </c>
      <c r="N61" s="29">
        <v>2625.0962888176527</v>
      </c>
      <c r="O61" s="29">
        <v>874.6683230287166</v>
      </c>
    </row>
    <row r="62" spans="1:15" x14ac:dyDescent="0.2">
      <c r="A62" s="26" t="s">
        <v>40</v>
      </c>
      <c r="B62" s="26" t="str">
        <f>VLOOKUP(A62,'Lookup for Exercise'!A:B,2,0)</f>
        <v>Accessories</v>
      </c>
      <c r="C62" s="26" t="s">
        <v>8</v>
      </c>
      <c r="D62" s="27">
        <v>75659.250126004205</v>
      </c>
      <c r="E62" s="27">
        <v>85420.31187684038</v>
      </c>
      <c r="F62" s="28">
        <v>1428.9459300988017</v>
      </c>
      <c r="G62" s="28">
        <v>1684.5876516900516</v>
      </c>
      <c r="H62" s="28">
        <v>52734.475703151744</v>
      </c>
      <c r="I62" s="28">
        <v>57499.100948277133</v>
      </c>
      <c r="J62" s="28">
        <v>1048.4114161050991</v>
      </c>
      <c r="K62" s="28">
        <v>1256.1111732848517</v>
      </c>
      <c r="L62" s="30">
        <v>0.41782188334657011</v>
      </c>
      <c r="M62" s="30">
        <v>0.34759948873402324</v>
      </c>
      <c r="N62" s="29">
        <v>22033.617955584803</v>
      </c>
      <c r="O62" s="29">
        <v>19986.658092287122</v>
      </c>
    </row>
    <row r="63" spans="1:15" x14ac:dyDescent="0.2">
      <c r="A63" s="26" t="s">
        <v>40</v>
      </c>
      <c r="B63" s="26" t="str">
        <f>VLOOKUP(A63,'Lookup for Exercise'!A:B,2,0)</f>
        <v>Accessories</v>
      </c>
      <c r="C63" s="26" t="s">
        <v>8</v>
      </c>
      <c r="D63" s="27">
        <v>75659.250126004205</v>
      </c>
      <c r="E63" s="27">
        <v>85420.31187684038</v>
      </c>
      <c r="F63" s="28">
        <v>1428.9459300988017</v>
      </c>
      <c r="G63" s="28">
        <v>1684.5876516900516</v>
      </c>
      <c r="H63" s="28">
        <v>52734.475703151744</v>
      </c>
      <c r="I63" s="28">
        <v>57499.100948277133</v>
      </c>
      <c r="J63" s="28">
        <v>1048.4114161050991</v>
      </c>
      <c r="K63" s="28">
        <v>1256.1111732848517</v>
      </c>
      <c r="L63" s="30">
        <v>0</v>
      </c>
      <c r="M63" s="30">
        <v>0.52768607263047662</v>
      </c>
      <c r="N63" s="29">
        <v>0</v>
      </c>
      <c r="O63" s="29">
        <v>30341.474759179673</v>
      </c>
    </row>
    <row r="64" spans="1:15" x14ac:dyDescent="0.2">
      <c r="A64" s="26" t="s">
        <v>40</v>
      </c>
      <c r="B64" s="26" t="str">
        <f>VLOOKUP(A64,'Lookup for Exercise'!A:B,2,0)</f>
        <v>Accessories</v>
      </c>
      <c r="C64" s="26" t="s">
        <v>7</v>
      </c>
      <c r="D64" s="27">
        <v>10326.68702647831</v>
      </c>
      <c r="E64" s="27">
        <v>8869.6781693232315</v>
      </c>
      <c r="F64" s="28">
        <v>195.03599855027537</v>
      </c>
      <c r="G64" s="28">
        <v>174.92034377081018</v>
      </c>
      <c r="H64" s="28">
        <v>7197.6979045514281</v>
      </c>
      <c r="I64" s="28">
        <v>5970.4595924674913</v>
      </c>
      <c r="J64" s="28">
        <v>143.09706415373466</v>
      </c>
      <c r="K64" s="28">
        <v>130.42918724051546</v>
      </c>
      <c r="L64" s="30">
        <v>0.40763892565180809</v>
      </c>
      <c r="M64" s="30">
        <v>0.42074139004317979</v>
      </c>
      <c r="N64" s="29">
        <v>2934.0618409776143</v>
      </c>
      <c r="O64" s="29">
        <v>2512.0194681314092</v>
      </c>
    </row>
    <row r="65" spans="1:15" x14ac:dyDescent="0.2">
      <c r="A65" s="26" t="s">
        <v>40</v>
      </c>
      <c r="B65" s="26" t="str">
        <f>VLOOKUP(A65,'Lookup for Exercise'!A:B,2,0)</f>
        <v>Accessories</v>
      </c>
      <c r="C65" s="26" t="s">
        <v>8</v>
      </c>
      <c r="D65" s="27">
        <v>75659.250126004205</v>
      </c>
      <c r="E65" s="27">
        <v>85420.31187684038</v>
      </c>
      <c r="F65" s="28">
        <v>1428.9459300988017</v>
      </c>
      <c r="G65" s="28">
        <v>1684.5876516900516</v>
      </c>
      <c r="H65" s="28">
        <v>52734.475703151744</v>
      </c>
      <c r="I65" s="28">
        <v>57499.100948277133</v>
      </c>
      <c r="J65" s="28">
        <v>1048.4114161050991</v>
      </c>
      <c r="K65" s="28">
        <v>1256.1111732848517</v>
      </c>
      <c r="L65" s="30">
        <v>0.43262832264851347</v>
      </c>
      <c r="M65" s="30">
        <v>0.45994481150751299</v>
      </c>
      <c r="N65" s="29">
        <v>22814.427769203328</v>
      </c>
      <c r="O65" s="29">
        <v>26446.413147506788</v>
      </c>
    </row>
    <row r="66" spans="1:15" x14ac:dyDescent="0.2">
      <c r="A66" s="26" t="s">
        <v>40</v>
      </c>
      <c r="B66" s="26" t="str">
        <f>VLOOKUP(A66,'Lookup for Exercise'!A:B,2,0)</f>
        <v>Accessories</v>
      </c>
      <c r="C66" s="26" t="s">
        <v>7</v>
      </c>
      <c r="D66" s="27">
        <v>10326.68702647831</v>
      </c>
      <c r="E66" s="27">
        <v>8869.6781693232315</v>
      </c>
      <c r="F66" s="28">
        <v>195.03599855027537</v>
      </c>
      <c r="G66" s="28">
        <v>174.92034377081018</v>
      </c>
      <c r="H66" s="28">
        <v>7197.6979045514281</v>
      </c>
      <c r="I66" s="28">
        <v>5970.4595924674913</v>
      </c>
      <c r="J66" s="28">
        <v>143.09706415373466</v>
      </c>
      <c r="K66" s="28">
        <v>130.42918724051546</v>
      </c>
      <c r="L66" s="30">
        <v>0</v>
      </c>
      <c r="M66" s="30">
        <v>0.11245927423884958</v>
      </c>
      <c r="N66" s="29">
        <v>0</v>
      </c>
      <c r="O66" s="29">
        <v>671.43355264127172</v>
      </c>
    </row>
    <row r="67" spans="1:15" x14ac:dyDescent="0.2">
      <c r="A67" s="26" t="s">
        <v>40</v>
      </c>
      <c r="B67" s="26" t="str">
        <f>VLOOKUP(A67,'Lookup for Exercise'!A:B,2,0)</f>
        <v>Accessories</v>
      </c>
      <c r="C67" s="26" t="s">
        <v>8</v>
      </c>
      <c r="D67" s="27">
        <v>75659.250126004205</v>
      </c>
      <c r="E67" s="27">
        <v>85420.31187684038</v>
      </c>
      <c r="F67" s="28">
        <v>1428.9459300988017</v>
      </c>
      <c r="G67" s="28">
        <v>1684.5876516900516</v>
      </c>
      <c r="H67" s="28">
        <v>52734.475703151744</v>
      </c>
      <c r="I67" s="28">
        <v>57499.100948277133</v>
      </c>
      <c r="J67" s="28">
        <v>1048.4114161050991</v>
      </c>
      <c r="K67" s="28">
        <v>1256.1111732848517</v>
      </c>
      <c r="L67" s="30">
        <v>0.45288748832801462</v>
      </c>
      <c r="M67" s="30">
        <v>0.45104688026470119</v>
      </c>
      <c r="N67" s="29">
        <v>23882.784249495107</v>
      </c>
      <c r="O67" s="29">
        <v>25934.790100745522</v>
      </c>
    </row>
    <row r="68" spans="1:15" x14ac:dyDescent="0.2">
      <c r="A68" s="26" t="s">
        <v>40</v>
      </c>
      <c r="B68" s="26" t="str">
        <f>VLOOKUP(A68,'Lookup for Exercise'!A:B,2,0)</f>
        <v>Accessories</v>
      </c>
      <c r="C68" s="26" t="s">
        <v>8</v>
      </c>
      <c r="D68" s="27">
        <v>75659.250126004205</v>
      </c>
      <c r="E68" s="27">
        <v>85420.31187684038</v>
      </c>
      <c r="F68" s="28">
        <v>1428.9459300988017</v>
      </c>
      <c r="G68" s="28">
        <v>1684.5876516900516</v>
      </c>
      <c r="H68" s="28">
        <v>52734.475703151744</v>
      </c>
      <c r="I68" s="28">
        <v>57499.100948277133</v>
      </c>
      <c r="J68" s="28">
        <v>1048.4114161050991</v>
      </c>
      <c r="K68" s="28">
        <v>1256.1111732848517</v>
      </c>
      <c r="L68" s="30">
        <v>0.41595205727765272</v>
      </c>
      <c r="M68" s="30">
        <v>0.4666380636047498</v>
      </c>
      <c r="N68" s="29">
        <v>21935.013658184358</v>
      </c>
      <c r="O68" s="29">
        <v>26831.269125518073</v>
      </c>
    </row>
    <row r="69" spans="1:15" x14ac:dyDescent="0.2">
      <c r="A69" s="26" t="s">
        <v>40</v>
      </c>
      <c r="B69" s="26" t="str">
        <f>VLOOKUP(A69,'Lookup for Exercise'!A:B,2,0)</f>
        <v>Accessories</v>
      </c>
      <c r="C69" s="26" t="s">
        <v>7</v>
      </c>
      <c r="D69" s="27">
        <v>10326.68702647831</v>
      </c>
      <c r="E69" s="27">
        <v>8869.6781693232315</v>
      </c>
      <c r="F69" s="28">
        <v>195.03599855027537</v>
      </c>
      <c r="G69" s="28">
        <v>174.92034377081018</v>
      </c>
      <c r="H69" s="28">
        <v>7197.6979045514281</v>
      </c>
      <c r="I69" s="28">
        <v>5970.4595924674913</v>
      </c>
      <c r="J69" s="28">
        <v>143.09706415373466</v>
      </c>
      <c r="K69" s="28">
        <v>130.42918724051546</v>
      </c>
      <c r="L69" s="30">
        <v>0.46548271604047692</v>
      </c>
      <c r="M69" s="30">
        <v>0.47495875099111945</v>
      </c>
      <c r="N69" s="29">
        <v>3350.403969849448</v>
      </c>
      <c r="O69" s="29">
        <v>2835.7220308813075</v>
      </c>
    </row>
    <row r="70" spans="1:15" x14ac:dyDescent="0.2">
      <c r="A70" s="26" t="s">
        <v>40</v>
      </c>
      <c r="B70" s="26" t="str">
        <f>VLOOKUP(A70,'Lookup for Exercise'!A:B,2,0)</f>
        <v>Accessories</v>
      </c>
      <c r="C70" s="26" t="s">
        <v>8</v>
      </c>
      <c r="D70" s="27">
        <v>75659.250126004205</v>
      </c>
      <c r="E70" s="27">
        <v>85420.31187684038</v>
      </c>
      <c r="F70" s="28">
        <v>1428.9459300988017</v>
      </c>
      <c r="G70" s="28">
        <v>1684.5876516900516</v>
      </c>
      <c r="H70" s="28">
        <v>52734.475703151744</v>
      </c>
      <c r="I70" s="28">
        <v>57499.100948277133</v>
      </c>
      <c r="J70" s="28">
        <v>1048.4114161050991</v>
      </c>
      <c r="K70" s="28">
        <v>1256.1111732848517</v>
      </c>
      <c r="L70" s="30">
        <v>0.33328794498195863</v>
      </c>
      <c r="M70" s="30">
        <v>0.46553872499599902</v>
      </c>
      <c r="N70" s="29">
        <v>17575.765036804474</v>
      </c>
      <c r="O70" s="29">
        <v>26768.058143877173</v>
      </c>
    </row>
    <row r="71" spans="1:15" x14ac:dyDescent="0.2">
      <c r="A71" s="26" t="s">
        <v>40</v>
      </c>
      <c r="B71" s="26" t="str">
        <f>VLOOKUP(A71,'Lookup for Exercise'!A:B,2,0)</f>
        <v>Accessories</v>
      </c>
      <c r="C71" s="26" t="s">
        <v>7</v>
      </c>
      <c r="D71" s="27">
        <v>10326.68702647831</v>
      </c>
      <c r="E71" s="27">
        <v>8869.6781693232315</v>
      </c>
      <c r="F71" s="28">
        <v>195.03599855027537</v>
      </c>
      <c r="G71" s="28">
        <v>174.92034377081018</v>
      </c>
      <c r="H71" s="28">
        <v>7197.6979045514281</v>
      </c>
      <c r="I71" s="28">
        <v>5970.4595924674913</v>
      </c>
      <c r="J71" s="28">
        <v>143.09706415373466</v>
      </c>
      <c r="K71" s="28">
        <v>130.42918724051546</v>
      </c>
      <c r="L71" s="30">
        <v>0.39455057306152841</v>
      </c>
      <c r="M71" s="30">
        <v>0.50991629545819284</v>
      </c>
      <c r="N71" s="29">
        <v>2839.855832964528</v>
      </c>
      <c r="O71" s="29">
        <v>3044.4346375738551</v>
      </c>
    </row>
    <row r="72" spans="1:15" x14ac:dyDescent="0.2">
      <c r="A72" s="26" t="s">
        <v>40</v>
      </c>
      <c r="B72" s="26" t="str">
        <f>VLOOKUP(A72,'Lookup for Exercise'!A:B,2,0)</f>
        <v>Accessories</v>
      </c>
      <c r="C72" s="26" t="s">
        <v>8</v>
      </c>
      <c r="D72" s="27">
        <v>75659.250126004205</v>
      </c>
      <c r="E72" s="27">
        <v>85420.31187684038</v>
      </c>
      <c r="F72" s="28">
        <v>1428.9459300988017</v>
      </c>
      <c r="G72" s="28">
        <v>1684.5876516900516</v>
      </c>
      <c r="H72" s="28">
        <v>52734.475703151744</v>
      </c>
      <c r="I72" s="28">
        <v>57499.100948277133</v>
      </c>
      <c r="J72" s="28">
        <v>1048.4114161050991</v>
      </c>
      <c r="K72" s="28">
        <v>1256.1111732848517</v>
      </c>
      <c r="L72" s="30">
        <v>0.43788754205831326</v>
      </c>
      <c r="M72" s="30">
        <v>0.48881266059479556</v>
      </c>
      <c r="N72" s="29">
        <v>23091.769947386958</v>
      </c>
      <c r="O72" s="29">
        <v>28106.288516336077</v>
      </c>
    </row>
    <row r="73" spans="1:15" x14ac:dyDescent="0.2">
      <c r="A73" s="26" t="s">
        <v>49</v>
      </c>
      <c r="B73" s="26" t="str">
        <f>VLOOKUP(A73,'Lookup for Exercise'!A:B,2,0)</f>
        <v>Accessories</v>
      </c>
      <c r="C73" s="26" t="s">
        <v>7</v>
      </c>
      <c r="D73" s="27">
        <v>3244.9673929586061</v>
      </c>
      <c r="E73" s="27">
        <v>3552.2351270988925</v>
      </c>
      <c r="F73" s="28">
        <v>62.56914131219785</v>
      </c>
      <c r="G73" s="28">
        <v>95.948077097722035</v>
      </c>
      <c r="H73" s="28">
        <v>2391.8536167302918</v>
      </c>
      <c r="I73" s="28">
        <v>2662.718711956747</v>
      </c>
      <c r="J73" s="28">
        <v>43.317097831521586</v>
      </c>
      <c r="K73" s="28">
        <v>72.42136309721451</v>
      </c>
      <c r="L73" s="30">
        <v>0.44133622721580656</v>
      </c>
      <c r="M73" s="30">
        <v>0.46920826696600137</v>
      </c>
      <c r="N73" s="29">
        <v>1055.6116512602289</v>
      </c>
      <c r="O73" s="29">
        <v>1249.3696322551687</v>
      </c>
    </row>
    <row r="74" spans="1:15" x14ac:dyDescent="0.2">
      <c r="A74" s="26" t="s">
        <v>50</v>
      </c>
      <c r="B74" s="26" t="str">
        <f>VLOOKUP(A74,'Lookup for Exercise'!A:B,2,0)</f>
        <v>Accessories</v>
      </c>
      <c r="C74" s="26" t="s">
        <v>7</v>
      </c>
      <c r="D74" s="27">
        <v>2577.3146076188809</v>
      </c>
      <c r="E74" s="27">
        <v>2743.3367572151169</v>
      </c>
      <c r="F74" s="28">
        <v>54.018605944857931</v>
      </c>
      <c r="G74" s="28">
        <v>49.054160758149251</v>
      </c>
      <c r="H74" s="28">
        <v>2145.7597613003286</v>
      </c>
      <c r="I74" s="28">
        <v>2110.5330488714153</v>
      </c>
      <c r="J74" s="28">
        <v>44.513106644735721</v>
      </c>
      <c r="K74" s="28">
        <v>40.692407340205023</v>
      </c>
      <c r="L74" s="30">
        <v>9.4475680054574906E-2</v>
      </c>
      <c r="M74" s="30">
        <v>0.54712644222129025</v>
      </c>
      <c r="N74" s="29">
        <v>202.72211268259088</v>
      </c>
      <c r="O74" s="29">
        <v>1154.72843821947</v>
      </c>
    </row>
    <row r="75" spans="1:15" x14ac:dyDescent="0.2">
      <c r="A75" s="26" t="s">
        <v>50</v>
      </c>
      <c r="B75" s="26" t="str">
        <f>VLOOKUP(A75,'Lookup for Exercise'!A:B,2,0)</f>
        <v>Accessories</v>
      </c>
      <c r="C75" s="26" t="s">
        <v>8</v>
      </c>
      <c r="D75" s="27">
        <v>9949.3184422487921</v>
      </c>
      <c r="E75" s="27">
        <v>15562.202352888988</v>
      </c>
      <c r="F75" s="28">
        <v>208.5303481239649</v>
      </c>
      <c r="G75" s="28">
        <v>278.27089545667621</v>
      </c>
      <c r="H75" s="28">
        <v>8283.3687057958414</v>
      </c>
      <c r="I75" s="28">
        <v>11972.479241789719</v>
      </c>
      <c r="J75" s="28">
        <v>171.83586029934389</v>
      </c>
      <c r="K75" s="28">
        <v>230.83694540560512</v>
      </c>
      <c r="L75" s="30">
        <v>0.48289720926370755</v>
      </c>
      <c r="M75" s="30">
        <v>0.46758165888641934</v>
      </c>
      <c r="N75" s="29">
        <v>4000.0156313311409</v>
      </c>
      <c r="O75" s="29">
        <v>5598.1117048592569</v>
      </c>
    </row>
    <row r="76" spans="1:15" x14ac:dyDescent="0.2">
      <c r="A76" s="26" t="s">
        <v>50</v>
      </c>
      <c r="B76" s="26" t="str">
        <f>VLOOKUP(A76,'Lookup for Exercise'!A:B,2,0)</f>
        <v>Accessories</v>
      </c>
      <c r="C76" s="26" t="s">
        <v>8</v>
      </c>
      <c r="D76" s="27">
        <v>9949.3184422487921</v>
      </c>
      <c r="E76" s="27">
        <v>15562.202352888988</v>
      </c>
      <c r="F76" s="28">
        <v>208.5303481239649</v>
      </c>
      <c r="G76" s="28">
        <v>278.27089545667621</v>
      </c>
      <c r="H76" s="28">
        <v>8283.3687057958414</v>
      </c>
      <c r="I76" s="28">
        <v>11972.479241789719</v>
      </c>
      <c r="J76" s="28">
        <v>171.83586029934389</v>
      </c>
      <c r="K76" s="28">
        <v>230.83694540560512</v>
      </c>
      <c r="L76" s="30">
        <v>0.57216229443257371</v>
      </c>
      <c r="M76" s="30">
        <v>0.55871229443257375</v>
      </c>
      <c r="N76" s="29">
        <v>4739.4312443391273</v>
      </c>
      <c r="O76" s="29">
        <v>6689.1713472266947</v>
      </c>
    </row>
    <row r="77" spans="1:15" x14ac:dyDescent="0.2">
      <c r="A77" s="26" t="s">
        <v>50</v>
      </c>
      <c r="B77" s="26" t="str">
        <f>VLOOKUP(A77,'Lookup for Exercise'!A:B,2,0)</f>
        <v>Accessories</v>
      </c>
      <c r="C77" s="26" t="s">
        <v>7</v>
      </c>
      <c r="D77" s="27">
        <v>2577.3146076188809</v>
      </c>
      <c r="E77" s="27">
        <v>2743.3367572151169</v>
      </c>
      <c r="F77" s="28">
        <v>54.018605944857931</v>
      </c>
      <c r="G77" s="28">
        <v>49.054160758149251</v>
      </c>
      <c r="H77" s="28">
        <v>2145.7597613003286</v>
      </c>
      <c r="I77" s="28">
        <v>2110.5330488714153</v>
      </c>
      <c r="J77" s="28">
        <v>44.513106644735721</v>
      </c>
      <c r="K77" s="28">
        <v>40.692407340205023</v>
      </c>
      <c r="L77" s="30">
        <v>0.47618284949619788</v>
      </c>
      <c r="M77" s="30">
        <v>0.37198594866122864</v>
      </c>
      <c r="N77" s="29">
        <v>1021.7739974702719</v>
      </c>
      <c r="O77" s="29">
        <v>785.08863836530861</v>
      </c>
    </row>
    <row r="78" spans="1:15" x14ac:dyDescent="0.2">
      <c r="A78" s="26" t="s">
        <v>50</v>
      </c>
      <c r="B78" s="26" t="str">
        <f>VLOOKUP(A78,'Lookup for Exercise'!A:B,2,0)</f>
        <v>Accessories</v>
      </c>
      <c r="C78" s="26" t="s">
        <v>8</v>
      </c>
      <c r="D78" s="27">
        <v>9949.3184422487921</v>
      </c>
      <c r="E78" s="27">
        <v>15562.202352888988</v>
      </c>
      <c r="F78" s="28">
        <v>208.5303481239649</v>
      </c>
      <c r="G78" s="28">
        <v>278.27089545667621</v>
      </c>
      <c r="H78" s="28">
        <v>8283.3687057958414</v>
      </c>
      <c r="I78" s="28">
        <v>11972.479241789719</v>
      </c>
      <c r="J78" s="28">
        <v>171.83586029934389</v>
      </c>
      <c r="K78" s="28">
        <v>230.83694540560512</v>
      </c>
      <c r="L78" s="30">
        <v>0.37874077049083271</v>
      </c>
      <c r="M78" s="30">
        <v>0.48455002891058896</v>
      </c>
      <c r="N78" s="29">
        <v>3137.2494458927686</v>
      </c>
      <c r="O78" s="29">
        <v>5801.2651627406349</v>
      </c>
    </row>
    <row r="79" spans="1:15" x14ac:dyDescent="0.2">
      <c r="A79" s="26" t="s">
        <v>55</v>
      </c>
      <c r="B79" s="26" t="str">
        <f>VLOOKUP(A79,'Lookup for Exercise'!A:B,2,0)</f>
        <v>Accessories</v>
      </c>
      <c r="C79" s="26" t="s">
        <v>7</v>
      </c>
      <c r="D79" s="27">
        <v>19312.9726728471</v>
      </c>
      <c r="E79" s="27">
        <v>20778.153113497516</v>
      </c>
      <c r="F79" s="28">
        <v>360.62837150604605</v>
      </c>
      <c r="G79" s="28">
        <v>385.98506402275564</v>
      </c>
      <c r="H79" s="28">
        <v>13708.660396400635</v>
      </c>
      <c r="I79" s="28">
        <v>14124.054612133454</v>
      </c>
      <c r="J79" s="28">
        <v>254.46637963868511</v>
      </c>
      <c r="K79" s="28">
        <v>273.6750286716528</v>
      </c>
      <c r="L79" s="30">
        <v>0.73131044500635956</v>
      </c>
      <c r="M79" s="30">
        <v>0.75863666325807599</v>
      </c>
      <c r="N79" s="29">
        <v>10025.286534932806</v>
      </c>
      <c r="O79" s="29">
        <v>10715.025662623762</v>
      </c>
    </row>
    <row r="80" spans="1:15" x14ac:dyDescent="0.2">
      <c r="A80" s="26" t="s">
        <v>55</v>
      </c>
      <c r="B80" s="26" t="str">
        <f>VLOOKUP(A80,'Lookup for Exercise'!A:B,2,0)</f>
        <v>Accessories</v>
      </c>
      <c r="C80" s="26" t="s">
        <v>8</v>
      </c>
      <c r="D80" s="27">
        <v>2380.578505425</v>
      </c>
      <c r="E80" s="27">
        <v>2446.6995041966807</v>
      </c>
      <c r="F80" s="28">
        <v>44.452201336188963</v>
      </c>
      <c r="G80" s="28">
        <v>45.451078332766912</v>
      </c>
      <c r="H80" s="28">
        <v>1689.7731297328742</v>
      </c>
      <c r="I80" s="28">
        <v>1663.1563560047734</v>
      </c>
      <c r="J80" s="28">
        <v>31.366336191883018</v>
      </c>
      <c r="K80" s="28">
        <v>32.226182630590586</v>
      </c>
      <c r="L80" s="30">
        <v>0.16899999999999998</v>
      </c>
      <c r="M80" s="30">
        <v>0.62775985410048241</v>
      </c>
      <c r="N80" s="29">
        <v>285.57165892485568</v>
      </c>
      <c r="O80" s="29">
        <v>1044.0627913918465</v>
      </c>
    </row>
    <row r="81" spans="1:15" x14ac:dyDescent="0.2">
      <c r="A81" s="26" t="s">
        <v>56</v>
      </c>
      <c r="B81" s="26" t="str">
        <f>VLOOKUP(A81,'Lookup for Exercise'!A:B,2,0)</f>
        <v>Accessories</v>
      </c>
      <c r="C81" s="26" t="s">
        <v>7</v>
      </c>
      <c r="D81" s="27">
        <v>3042.822255810253</v>
      </c>
      <c r="E81" s="27">
        <v>3000.5250329994756</v>
      </c>
      <c r="F81" s="28">
        <v>109.53139959852037</v>
      </c>
      <c r="G81" s="28">
        <v>111.95330878076113</v>
      </c>
      <c r="H81" s="28">
        <v>2837.7378129666795</v>
      </c>
      <c r="I81" s="28">
        <v>2711.9695414501043</v>
      </c>
      <c r="J81" s="28">
        <v>102.95773895757105</v>
      </c>
      <c r="K81" s="28">
        <v>106.85506330654431</v>
      </c>
      <c r="L81" s="30">
        <v>0.68238201347137761</v>
      </c>
      <c r="M81" s="30">
        <v>0.68832494721434523</v>
      </c>
      <c r="N81" s="29">
        <v>1936.4212425160663</v>
      </c>
      <c r="O81" s="29">
        <v>1866.7162914655551</v>
      </c>
    </row>
    <row r="82" spans="1:15" x14ac:dyDescent="0.2">
      <c r="A82" s="26" t="s">
        <v>56</v>
      </c>
      <c r="B82" s="26" t="str">
        <f>VLOOKUP(A82,'Lookup for Exercise'!A:B,2,0)</f>
        <v>Accessories</v>
      </c>
      <c r="C82" s="26" t="s">
        <v>8</v>
      </c>
      <c r="D82" s="27">
        <v>5274.9493307962339</v>
      </c>
      <c r="E82" s="27">
        <v>4433.3268392617465</v>
      </c>
      <c r="F82" s="28">
        <v>189.88049068923962</v>
      </c>
      <c r="G82" s="28">
        <v>165.41292044004513</v>
      </c>
      <c r="H82" s="28">
        <v>4919.4208268000775</v>
      </c>
      <c r="I82" s="28">
        <v>4006.9811860067289</v>
      </c>
      <c r="J82" s="28">
        <v>178.48458127236717</v>
      </c>
      <c r="K82" s="28">
        <v>157.88017592186463</v>
      </c>
      <c r="L82" s="30">
        <v>0.67349369370718193</v>
      </c>
      <c r="M82" s="30">
        <v>0.71513908427319828</v>
      </c>
      <c r="N82" s="29">
        <v>3313.1989035416232</v>
      </c>
      <c r="O82" s="29">
        <v>2865.548856060786</v>
      </c>
    </row>
    <row r="83" spans="1:15" x14ac:dyDescent="0.2">
      <c r="A83" s="26" t="s">
        <v>87</v>
      </c>
      <c r="B83" s="26" t="str">
        <f>VLOOKUP(A83,'Lookup for Exercise'!A:B,2,0)</f>
        <v>Bags</v>
      </c>
      <c r="C83" s="26" t="s">
        <v>7</v>
      </c>
      <c r="D83" s="27">
        <v>134475.30509993646</v>
      </c>
      <c r="E83" s="27">
        <v>151761.63544791681</v>
      </c>
      <c r="F83" s="28">
        <v>1615.3158502934641</v>
      </c>
      <c r="G83" s="28">
        <v>1965.1443721345695</v>
      </c>
      <c r="H83" s="28">
        <v>100546.57790503911</v>
      </c>
      <c r="I83" s="28">
        <v>102794.24149731114</v>
      </c>
      <c r="J83" s="28">
        <v>1181.2324035460483</v>
      </c>
      <c r="K83" s="28">
        <v>1467.777720347402</v>
      </c>
      <c r="L83" s="30">
        <v>0.57539267907694203</v>
      </c>
      <c r="M83" s="30">
        <v>0.56194267907694206</v>
      </c>
      <c r="N83" s="29">
        <v>57853.764832798923</v>
      </c>
      <c r="O83" s="29">
        <v>57764.471460681198</v>
      </c>
    </row>
    <row r="84" spans="1:15" x14ac:dyDescent="0.2">
      <c r="A84" s="26" t="s">
        <v>87</v>
      </c>
      <c r="B84" s="26" t="str">
        <f>VLOOKUP(A84,'Lookup for Exercise'!A:B,2,0)</f>
        <v>Bags</v>
      </c>
      <c r="C84" s="26" t="s">
        <v>8</v>
      </c>
      <c r="D84" s="27">
        <v>808894.81408588076</v>
      </c>
      <c r="E84" s="27">
        <v>761410.35779363557</v>
      </c>
      <c r="F84" s="28">
        <v>9716.4353963880712</v>
      </c>
      <c r="G84" s="28">
        <v>9859.4172044003953</v>
      </c>
      <c r="H84" s="28">
        <v>604806.99695030146</v>
      </c>
      <c r="I84" s="28">
        <v>515733.76872611605</v>
      </c>
      <c r="J84" s="28">
        <v>7105.3400083273</v>
      </c>
      <c r="K84" s="28">
        <v>7364.0558492451519</v>
      </c>
      <c r="L84" s="30">
        <v>0.22729280159680557</v>
      </c>
      <c r="M84" s="30">
        <v>0.40407412397668785</v>
      </c>
      <c r="N84" s="29">
        <v>137468.27676218466</v>
      </c>
      <c r="O84" s="29">
        <v>208394.67080320106</v>
      </c>
    </row>
    <row r="85" spans="1:15" x14ac:dyDescent="0.2">
      <c r="A85" s="26" t="s">
        <v>98</v>
      </c>
      <c r="B85" s="26" t="str">
        <f>VLOOKUP(A85,'Lookup for Exercise'!A:B,2,0)</f>
        <v>Bags</v>
      </c>
      <c r="C85" s="26" t="s">
        <v>7</v>
      </c>
      <c r="D85" s="27">
        <v>72573.837409867643</v>
      </c>
      <c r="E85" s="27">
        <v>71872.365335246082</v>
      </c>
      <c r="F85" s="28">
        <v>253.38330970072636</v>
      </c>
      <c r="G85" s="28">
        <v>225.06897640727391</v>
      </c>
      <c r="H85" s="28">
        <v>43834.477404188103</v>
      </c>
      <c r="I85" s="28">
        <v>40260.89599420692</v>
      </c>
      <c r="J85" s="28">
        <v>159.3037310237055</v>
      </c>
      <c r="K85" s="28">
        <v>132.72856047330799</v>
      </c>
      <c r="L85" s="30">
        <v>2.4621864330306591E-2</v>
      </c>
      <c r="M85" s="30">
        <v>5.7772741545712811E-2</v>
      </c>
      <c r="N85" s="29">
        <v>1079.2865556358092</v>
      </c>
      <c r="O85" s="29">
        <v>2325.9823386721405</v>
      </c>
    </row>
    <row r="86" spans="1:15" x14ac:dyDescent="0.2">
      <c r="A86" s="26" t="s">
        <v>98</v>
      </c>
      <c r="B86" s="26" t="str">
        <f>VLOOKUP(A86,'Lookup for Exercise'!A:B,2,0)</f>
        <v>Bags</v>
      </c>
      <c r="C86" s="26" t="s">
        <v>8</v>
      </c>
      <c r="D86" s="27">
        <v>23818.346974256325</v>
      </c>
      <c r="E86" s="27">
        <v>24174.735979422781</v>
      </c>
      <c r="F86" s="28">
        <v>83.159052949799857</v>
      </c>
      <c r="G86" s="28">
        <v>75.703409181338486</v>
      </c>
      <c r="H86" s="28">
        <v>14386.242060643644</v>
      </c>
      <c r="I86" s="28">
        <v>13542.013351237933</v>
      </c>
      <c r="J86" s="28">
        <v>52.282636212100215</v>
      </c>
      <c r="K86" s="28">
        <v>44.64411170279854</v>
      </c>
      <c r="L86" s="30">
        <v>2.4829511273739377E-2</v>
      </c>
      <c r="M86" s="30">
        <v>4.7106574330092341E-2</v>
      </c>
      <c r="N86" s="29">
        <v>357.20335943149496</v>
      </c>
      <c r="O86" s="29">
        <v>637.91785850919257</v>
      </c>
    </row>
    <row r="87" spans="1:15" x14ac:dyDescent="0.2">
      <c r="A87" s="26" t="s">
        <v>99</v>
      </c>
      <c r="B87" s="26" t="str">
        <f>VLOOKUP(A87,'Lookup for Exercise'!A:B,2,0)</f>
        <v>Bags</v>
      </c>
      <c r="C87" s="26" t="s">
        <v>8</v>
      </c>
      <c r="D87" s="27">
        <v>43072.195567871124</v>
      </c>
      <c r="E87" s="27">
        <v>60819.117793129233</v>
      </c>
      <c r="F87" s="28">
        <v>272.0715454888828</v>
      </c>
      <c r="G87" s="28">
        <v>429.28037144781774</v>
      </c>
      <c r="H87" s="28">
        <v>27298.789907466187</v>
      </c>
      <c r="I87" s="28">
        <v>37998.52192394701</v>
      </c>
      <c r="J87" s="28">
        <v>194.74975168460537</v>
      </c>
      <c r="K87" s="28">
        <v>298.22338358052929</v>
      </c>
      <c r="L87" s="30">
        <v>0.44906997501046109</v>
      </c>
      <c r="M87" s="30">
        <v>0.46272065112531779</v>
      </c>
      <c r="N87" s="29">
        <v>12259.066901561668</v>
      </c>
      <c r="O87" s="29">
        <v>17582.700806448425</v>
      </c>
    </row>
    <row r="88" spans="1:15" x14ac:dyDescent="0.2">
      <c r="A88" s="26" t="s">
        <v>100</v>
      </c>
      <c r="B88" s="26" t="str">
        <f>VLOOKUP(A88,'Lookup for Exercise'!A:B,2,0)</f>
        <v>Bags</v>
      </c>
      <c r="C88" s="26" t="s">
        <v>7</v>
      </c>
      <c r="D88" s="27">
        <v>29110.597787065708</v>
      </c>
      <c r="E88" s="27">
        <v>36569.788571345998</v>
      </c>
      <c r="F88" s="28">
        <v>359.28747175689733</v>
      </c>
      <c r="G88" s="28">
        <v>471.41591722005762</v>
      </c>
      <c r="H88" s="28">
        <v>27152.211564578665</v>
      </c>
      <c r="I88" s="28">
        <v>26638.397338475141</v>
      </c>
      <c r="J88" s="28">
        <v>289.48046402569992</v>
      </c>
      <c r="K88" s="28">
        <v>378.31907336672981</v>
      </c>
      <c r="L88" s="30">
        <v>-3.3961191629166434</v>
      </c>
      <c r="M88" s="30">
        <v>0.4662441519687367</v>
      </c>
      <c r="N88" s="29">
        <v>-92212.146010032506</v>
      </c>
      <c r="O88" s="29">
        <v>12419.996976883594</v>
      </c>
    </row>
    <row r="89" spans="1:15" x14ac:dyDescent="0.2">
      <c r="A89" s="26" t="s">
        <v>100</v>
      </c>
      <c r="B89" s="26" t="str">
        <f>VLOOKUP(A89,'Lookup for Exercise'!A:B,2,0)</f>
        <v>Bags</v>
      </c>
      <c r="C89" s="26" t="s">
        <v>8</v>
      </c>
      <c r="D89" s="27">
        <v>94138.17795688691</v>
      </c>
      <c r="E89" s="27">
        <v>108490.28700827518</v>
      </c>
      <c r="F89" s="28">
        <v>1161.8678599914813</v>
      </c>
      <c r="G89" s="28">
        <v>1398.532782318214</v>
      </c>
      <c r="H89" s="28">
        <v>87805.126603241617</v>
      </c>
      <c r="I89" s="28">
        <v>79027.182972451934</v>
      </c>
      <c r="J89" s="28">
        <v>936.12517464693417</v>
      </c>
      <c r="K89" s="28">
        <v>1122.345697191723</v>
      </c>
      <c r="L89" s="30">
        <v>-3.3961191629166434</v>
      </c>
      <c r="M89" s="30">
        <v>0.4662441519687367</v>
      </c>
      <c r="N89" s="29">
        <v>-298196.6730595908</v>
      </c>
      <c r="O89" s="29">
        <v>36845.961907469042</v>
      </c>
    </row>
    <row r="90" spans="1:15" x14ac:dyDescent="0.2">
      <c r="A90" s="26" t="s">
        <v>101</v>
      </c>
      <c r="B90" s="26" t="str">
        <f>VLOOKUP(A90,'Lookup for Exercise'!A:B,2,0)</f>
        <v>Bags</v>
      </c>
      <c r="C90" s="26" t="s">
        <v>7</v>
      </c>
      <c r="D90" s="27">
        <v>21062.682537005283</v>
      </c>
      <c r="E90" s="27">
        <v>21918.239231609852</v>
      </c>
      <c r="F90" s="28">
        <v>149.58397418140345</v>
      </c>
      <c r="G90" s="28">
        <v>157.77324081870847</v>
      </c>
      <c r="H90" s="28">
        <v>12911.002391152349</v>
      </c>
      <c r="I90" s="28">
        <v>12925.98338920788</v>
      </c>
      <c r="J90" s="28">
        <v>98.075538496969585</v>
      </c>
      <c r="K90" s="28">
        <v>102.61088823665689</v>
      </c>
      <c r="L90" s="30">
        <v>0.44504938588217818</v>
      </c>
      <c r="M90" s="30">
        <v>0.47075428984399909</v>
      </c>
      <c r="N90" s="29">
        <v>5746.033685305687</v>
      </c>
      <c r="O90" s="29">
        <v>6084.9621309218846</v>
      </c>
    </row>
    <row r="91" spans="1:15" x14ac:dyDescent="0.2">
      <c r="A91" s="26" t="s">
        <v>101</v>
      </c>
      <c r="B91" s="26" t="str">
        <f>VLOOKUP(A91,'Lookup for Exercise'!A:B,2,0)</f>
        <v>Bags</v>
      </c>
      <c r="C91" s="26" t="s">
        <v>8</v>
      </c>
      <c r="D91" s="27">
        <v>5527154.186068208</v>
      </c>
      <c r="E91" s="27">
        <v>6244540.9209083468</v>
      </c>
      <c r="F91" s="28">
        <v>39253.010038626089</v>
      </c>
      <c r="G91" s="28">
        <v>44949.845108720881</v>
      </c>
      <c r="H91" s="28">
        <v>3388034.7760651647</v>
      </c>
      <c r="I91" s="28">
        <v>3682633.0511295223</v>
      </c>
      <c r="J91" s="28">
        <v>25736.447492005569</v>
      </c>
      <c r="K91" s="28">
        <v>29234.003870186545</v>
      </c>
      <c r="L91" s="30">
        <v>0.44504938588217818</v>
      </c>
      <c r="M91" s="30">
        <v>0.47075428984399909</v>
      </c>
      <c r="N91" s="29">
        <v>1507842.7964352646</v>
      </c>
      <c r="O91" s="29">
        <v>1733615.3067405177</v>
      </c>
    </row>
    <row r="92" spans="1:15" x14ac:dyDescent="0.2">
      <c r="A92" s="26" t="s">
        <v>101</v>
      </c>
      <c r="B92" s="26" t="str">
        <f>VLOOKUP(A92,'Lookup for Exercise'!A:B,2,0)</f>
        <v>Bags</v>
      </c>
      <c r="C92" s="26" t="s">
        <v>7</v>
      </c>
      <c r="D92" s="27">
        <v>21062.682537005283</v>
      </c>
      <c r="E92" s="27">
        <v>21918.239231609852</v>
      </c>
      <c r="F92" s="28">
        <v>149.58397418140345</v>
      </c>
      <c r="G92" s="28">
        <v>157.77324081870847</v>
      </c>
      <c r="H92" s="28">
        <v>12911.002391152349</v>
      </c>
      <c r="I92" s="28">
        <v>12925.98338920788</v>
      </c>
      <c r="J92" s="28">
        <v>98.075538496969585</v>
      </c>
      <c r="K92" s="28">
        <v>102.61088823665689</v>
      </c>
      <c r="L92" s="30">
        <v>0.44504938588217818</v>
      </c>
      <c r="M92" s="30">
        <v>0.47075428984399909</v>
      </c>
      <c r="N92" s="29">
        <v>5746.033685305687</v>
      </c>
      <c r="O92" s="29">
        <v>6084.9621309218846</v>
      </c>
    </row>
    <row r="93" spans="1:15" x14ac:dyDescent="0.2">
      <c r="A93" s="26" t="s">
        <v>101</v>
      </c>
      <c r="B93" s="26" t="str">
        <f>VLOOKUP(A93,'Lookup for Exercise'!A:B,2,0)</f>
        <v>Bags</v>
      </c>
      <c r="C93" s="26" t="s">
        <v>8</v>
      </c>
      <c r="D93" s="27">
        <v>5527154.186068208</v>
      </c>
      <c r="E93" s="27">
        <v>6244540.9209083468</v>
      </c>
      <c r="F93" s="28">
        <v>39253.010038626089</v>
      </c>
      <c r="G93" s="28">
        <v>44949.845108720881</v>
      </c>
      <c r="H93" s="28">
        <v>3388034.7760651647</v>
      </c>
      <c r="I93" s="28">
        <v>3682633.0511295223</v>
      </c>
      <c r="J93" s="28">
        <v>25736.447492005569</v>
      </c>
      <c r="K93" s="28">
        <v>29234.003870186545</v>
      </c>
      <c r="L93" s="30">
        <v>0.44504938588217818</v>
      </c>
      <c r="M93" s="30">
        <v>0.47075428984399909</v>
      </c>
      <c r="N93" s="29">
        <v>1507842.7964352646</v>
      </c>
      <c r="O93" s="29">
        <v>1733615.3067405177</v>
      </c>
    </row>
    <row r="94" spans="1:15" x14ac:dyDescent="0.2">
      <c r="A94" s="26" t="s">
        <v>101</v>
      </c>
      <c r="B94" s="26" t="str">
        <f>VLOOKUP(A94,'Lookup for Exercise'!A:B,2,0)</f>
        <v>Bags</v>
      </c>
      <c r="C94" s="26" t="s">
        <v>7</v>
      </c>
      <c r="D94" s="27">
        <v>21062.682537005283</v>
      </c>
      <c r="E94" s="27">
        <v>21918.239231609852</v>
      </c>
      <c r="F94" s="28">
        <v>149.58397418140345</v>
      </c>
      <c r="G94" s="28">
        <v>157.77324081870847</v>
      </c>
      <c r="H94" s="28">
        <v>12911.002391152349</v>
      </c>
      <c r="I94" s="28">
        <v>12925.98338920788</v>
      </c>
      <c r="J94" s="28">
        <v>98.075538496969585</v>
      </c>
      <c r="K94" s="28">
        <v>102.61088823665689</v>
      </c>
      <c r="L94" s="30">
        <v>0.44504938588217818</v>
      </c>
      <c r="M94" s="30">
        <v>0.47075428984399909</v>
      </c>
      <c r="N94" s="29">
        <v>5746.033685305687</v>
      </c>
      <c r="O94" s="29">
        <v>6084.9621309218846</v>
      </c>
    </row>
    <row r="95" spans="1:15" x14ac:dyDescent="0.2">
      <c r="A95" s="26" t="s">
        <v>101</v>
      </c>
      <c r="B95" s="26" t="str">
        <f>VLOOKUP(A95,'Lookup for Exercise'!A:B,2,0)</f>
        <v>Bags</v>
      </c>
      <c r="C95" s="26" t="s">
        <v>8</v>
      </c>
      <c r="D95" s="27">
        <v>5527154.186068208</v>
      </c>
      <c r="E95" s="27">
        <v>6244540.9209083468</v>
      </c>
      <c r="F95" s="28">
        <v>39253.010038626089</v>
      </c>
      <c r="G95" s="28">
        <v>44949.845108720881</v>
      </c>
      <c r="H95" s="28">
        <v>3388034.7760651647</v>
      </c>
      <c r="I95" s="28">
        <v>3682633.0511295223</v>
      </c>
      <c r="J95" s="28">
        <v>25736.447492005569</v>
      </c>
      <c r="K95" s="28">
        <v>29234.003870186545</v>
      </c>
      <c r="L95" s="30">
        <v>0.44504938588217818</v>
      </c>
      <c r="M95" s="30">
        <v>0.47075428984399909</v>
      </c>
      <c r="N95" s="29">
        <v>1507842.7964352646</v>
      </c>
      <c r="O95" s="29">
        <v>1733615.3067405177</v>
      </c>
    </row>
    <row r="96" spans="1:15" x14ac:dyDescent="0.2">
      <c r="A96" s="26" t="s">
        <v>101</v>
      </c>
      <c r="B96" s="26" t="str">
        <f>VLOOKUP(A96,'Lookup for Exercise'!A:B,2,0)</f>
        <v>Bags</v>
      </c>
      <c r="C96" s="26" t="s">
        <v>7</v>
      </c>
      <c r="D96" s="27">
        <v>21062.682537005283</v>
      </c>
      <c r="E96" s="27">
        <v>21918.239231609852</v>
      </c>
      <c r="F96" s="28">
        <v>149.58397418140345</v>
      </c>
      <c r="G96" s="28">
        <v>157.77324081870847</v>
      </c>
      <c r="H96" s="28">
        <v>12911.002391152349</v>
      </c>
      <c r="I96" s="28">
        <v>12925.98338920788</v>
      </c>
      <c r="J96" s="28">
        <v>98.075538496969585</v>
      </c>
      <c r="K96" s="28">
        <v>102.61088823665689</v>
      </c>
      <c r="L96" s="30">
        <v>0.44504938588217818</v>
      </c>
      <c r="M96" s="30">
        <v>0.47075428984399909</v>
      </c>
      <c r="N96" s="29">
        <v>5746.033685305687</v>
      </c>
      <c r="O96" s="29">
        <v>6084.9621309218846</v>
      </c>
    </row>
    <row r="97" spans="1:15" x14ac:dyDescent="0.2">
      <c r="A97" s="26" t="s">
        <v>101</v>
      </c>
      <c r="B97" s="26" t="str">
        <f>VLOOKUP(A97,'Lookup for Exercise'!A:B,2,0)</f>
        <v>Bags</v>
      </c>
      <c r="C97" s="26" t="s">
        <v>8</v>
      </c>
      <c r="D97" s="27">
        <v>5527154.186068208</v>
      </c>
      <c r="E97" s="27">
        <v>6244540.9209083468</v>
      </c>
      <c r="F97" s="28">
        <v>39253.010038626089</v>
      </c>
      <c r="G97" s="28">
        <v>44949.845108720881</v>
      </c>
      <c r="H97" s="28">
        <v>3388034.7760651647</v>
      </c>
      <c r="I97" s="28">
        <v>3682633.0511295223</v>
      </c>
      <c r="J97" s="28">
        <v>25736.447492005569</v>
      </c>
      <c r="K97" s="28">
        <v>29234.003870186545</v>
      </c>
      <c r="L97" s="30">
        <v>0.44504938588217818</v>
      </c>
      <c r="M97" s="30">
        <v>0.47075428984399909</v>
      </c>
      <c r="N97" s="29">
        <v>1507842.7964352646</v>
      </c>
      <c r="O97" s="29">
        <v>1733615.3067405177</v>
      </c>
    </row>
    <row r="98" spans="1:15" x14ac:dyDescent="0.2">
      <c r="A98" s="26" t="s">
        <v>101</v>
      </c>
      <c r="B98" s="26" t="str">
        <f>VLOOKUP(A98,'Lookup for Exercise'!A:B,2,0)</f>
        <v>Bags</v>
      </c>
      <c r="C98" s="26" t="s">
        <v>8</v>
      </c>
      <c r="D98" s="27">
        <v>5527154.186068208</v>
      </c>
      <c r="E98" s="27">
        <v>6244540.9209083468</v>
      </c>
      <c r="F98" s="28">
        <v>39253.010038626089</v>
      </c>
      <c r="G98" s="28">
        <v>44949.845108720881</v>
      </c>
      <c r="H98" s="28">
        <v>3388034.7760651647</v>
      </c>
      <c r="I98" s="28">
        <v>3682633.0511295223</v>
      </c>
      <c r="J98" s="28">
        <v>25736.447492005569</v>
      </c>
      <c r="K98" s="28">
        <v>29234.003870186545</v>
      </c>
      <c r="L98" s="30">
        <v>0.44504938588217818</v>
      </c>
      <c r="M98" s="30">
        <v>0.47075428984399909</v>
      </c>
      <c r="N98" s="29">
        <v>1507842.7964352646</v>
      </c>
      <c r="O98" s="29">
        <v>1733615.3067405177</v>
      </c>
    </row>
    <row r="99" spans="1:15" x14ac:dyDescent="0.2">
      <c r="A99" s="26" t="s">
        <v>101</v>
      </c>
      <c r="B99" s="26" t="str">
        <f>VLOOKUP(A99,'Lookup for Exercise'!A:B,2,0)</f>
        <v>Bags</v>
      </c>
      <c r="C99" s="26" t="s">
        <v>8</v>
      </c>
      <c r="D99" s="27">
        <v>5527154.186068208</v>
      </c>
      <c r="E99" s="27">
        <v>6244540.9209083468</v>
      </c>
      <c r="F99" s="28">
        <v>39253.010038626089</v>
      </c>
      <c r="G99" s="28">
        <v>44949.845108720881</v>
      </c>
      <c r="H99" s="28">
        <v>3388034.7760651647</v>
      </c>
      <c r="I99" s="28">
        <v>3682633.0511295223</v>
      </c>
      <c r="J99" s="28">
        <v>25736.447492005569</v>
      </c>
      <c r="K99" s="28">
        <v>29234.003870186545</v>
      </c>
      <c r="L99" s="30">
        <v>0.44504938588217818</v>
      </c>
      <c r="M99" s="30">
        <v>0.47075428984399909</v>
      </c>
      <c r="N99" s="29">
        <v>1507842.7964352646</v>
      </c>
      <c r="O99" s="29">
        <v>1733615.3067405177</v>
      </c>
    </row>
    <row r="100" spans="1:15" x14ac:dyDescent="0.2">
      <c r="A100" s="26" t="s">
        <v>101</v>
      </c>
      <c r="B100" s="26" t="str">
        <f>VLOOKUP(A100,'Lookup for Exercise'!A:B,2,0)</f>
        <v>Bags</v>
      </c>
      <c r="C100" s="26" t="s">
        <v>8</v>
      </c>
      <c r="D100" s="27">
        <v>5527154.186068208</v>
      </c>
      <c r="E100" s="27">
        <v>6244540.9209083468</v>
      </c>
      <c r="F100" s="28">
        <v>39253.010038626089</v>
      </c>
      <c r="G100" s="28">
        <v>44949.845108720881</v>
      </c>
      <c r="H100" s="28">
        <v>3388034.7760651647</v>
      </c>
      <c r="I100" s="28">
        <v>3682633.0511295223</v>
      </c>
      <c r="J100" s="28">
        <v>25736.447492005569</v>
      </c>
      <c r="K100" s="28">
        <v>29234.003870186545</v>
      </c>
      <c r="L100" s="30">
        <v>0.44504938588217818</v>
      </c>
      <c r="M100" s="30">
        <v>0.47075428984399909</v>
      </c>
      <c r="N100" s="29">
        <v>1507842.7964352646</v>
      </c>
      <c r="O100" s="29">
        <v>1733615.3067405177</v>
      </c>
    </row>
    <row r="101" spans="1:15" x14ac:dyDescent="0.2">
      <c r="A101" s="26" t="s">
        <v>101</v>
      </c>
      <c r="B101" s="26" t="str">
        <f>VLOOKUP(A101,'Lookup for Exercise'!A:B,2,0)</f>
        <v>Bags</v>
      </c>
      <c r="C101" s="26" t="s">
        <v>7</v>
      </c>
      <c r="D101" s="27">
        <v>21062.682537005283</v>
      </c>
      <c r="E101" s="27">
        <v>21918.239231609852</v>
      </c>
      <c r="F101" s="28">
        <v>149.58397418140345</v>
      </c>
      <c r="G101" s="28">
        <v>157.77324081870847</v>
      </c>
      <c r="H101" s="28">
        <v>12911.002391152349</v>
      </c>
      <c r="I101" s="28">
        <v>12925.98338920788</v>
      </c>
      <c r="J101" s="28">
        <v>98.075538496969585</v>
      </c>
      <c r="K101" s="28">
        <v>102.61088823665689</v>
      </c>
      <c r="L101" s="30">
        <v>0.44504938588217818</v>
      </c>
      <c r="M101" s="30">
        <v>0.47075428984399909</v>
      </c>
      <c r="N101" s="29">
        <v>5746.033685305687</v>
      </c>
      <c r="O101" s="29">
        <v>6084.9621309218846</v>
      </c>
    </row>
    <row r="102" spans="1:15" x14ac:dyDescent="0.2">
      <c r="A102" s="26" t="s">
        <v>101</v>
      </c>
      <c r="B102" s="26" t="str">
        <f>VLOOKUP(A102,'Lookup for Exercise'!A:B,2,0)</f>
        <v>Bags</v>
      </c>
      <c r="C102" s="26" t="s">
        <v>8</v>
      </c>
      <c r="D102" s="27">
        <v>5527154.186068208</v>
      </c>
      <c r="E102" s="27">
        <v>6244540.9209083468</v>
      </c>
      <c r="F102" s="28">
        <v>39253.010038626089</v>
      </c>
      <c r="G102" s="28">
        <v>44949.845108720881</v>
      </c>
      <c r="H102" s="28">
        <v>3388034.7760651647</v>
      </c>
      <c r="I102" s="28">
        <v>3682633.0511295223</v>
      </c>
      <c r="J102" s="28">
        <v>25736.447492005569</v>
      </c>
      <c r="K102" s="28">
        <v>29234.003870186545</v>
      </c>
      <c r="L102" s="30">
        <v>0.44504938588217818</v>
      </c>
      <c r="M102" s="30">
        <v>0.47075428984399909</v>
      </c>
      <c r="N102" s="29">
        <v>1507842.7964352646</v>
      </c>
      <c r="O102" s="29">
        <v>1733615.3067405177</v>
      </c>
    </row>
    <row r="103" spans="1:15" x14ac:dyDescent="0.2">
      <c r="A103" s="26" t="s">
        <v>110</v>
      </c>
      <c r="B103" s="26" t="str">
        <f>VLOOKUP(A103,'Lookup for Exercise'!A:B,2,0)</f>
        <v>Bags</v>
      </c>
      <c r="C103" s="26" t="s">
        <v>7</v>
      </c>
      <c r="D103" s="27">
        <v>14108.942991750941</v>
      </c>
      <c r="E103" s="27">
        <v>23002.155584189422</v>
      </c>
      <c r="F103" s="28">
        <v>90.77998823356937</v>
      </c>
      <c r="G103" s="28">
        <v>116.28451733978726</v>
      </c>
      <c r="H103" s="28">
        <v>9043.8723921205219</v>
      </c>
      <c r="I103" s="28">
        <v>14494.564280969003</v>
      </c>
      <c r="J103" s="28">
        <v>61.922773430845325</v>
      </c>
      <c r="K103" s="28">
        <v>77.623952981160073</v>
      </c>
      <c r="L103" s="30">
        <v>0.4764317270947136</v>
      </c>
      <c r="M103" s="30">
        <v>0.487355235761539</v>
      </c>
      <c r="N103" s="29">
        <v>4308.7877434021793</v>
      </c>
      <c r="O103" s="29">
        <v>7064.0017924124304</v>
      </c>
    </row>
    <row r="104" spans="1:15" x14ac:dyDescent="0.2">
      <c r="A104" s="26" t="s">
        <v>110</v>
      </c>
      <c r="B104" s="26" t="str">
        <f>VLOOKUP(A104,'Lookup for Exercise'!A:B,2,0)</f>
        <v>Bags</v>
      </c>
      <c r="C104" s="26" t="s">
        <v>8</v>
      </c>
      <c r="D104" s="27">
        <v>47373.607130710108</v>
      </c>
      <c r="E104" s="27">
        <v>59981.733593579411</v>
      </c>
      <c r="F104" s="28">
        <v>304.81202599103381</v>
      </c>
      <c r="G104" s="28">
        <v>303.23014356651549</v>
      </c>
      <c r="H104" s="28">
        <v>30366.61625857366</v>
      </c>
      <c r="I104" s="28">
        <v>37796.852998146169</v>
      </c>
      <c r="J104" s="28">
        <v>207.91813693428131</v>
      </c>
      <c r="K104" s="28">
        <v>202.41664965507849</v>
      </c>
      <c r="L104" s="30">
        <v>0.4764317270947136</v>
      </c>
      <c r="M104" s="30">
        <v>0.487355235761539</v>
      </c>
      <c r="N104" s="29">
        <v>14467.619430094659</v>
      </c>
      <c r="O104" s="29">
        <v>18420.494203955757</v>
      </c>
    </row>
    <row r="105" spans="1:15" x14ac:dyDescent="0.2">
      <c r="A105" s="26" t="s">
        <v>111</v>
      </c>
      <c r="B105" s="26" t="str">
        <f>VLOOKUP(A105,'Lookup for Exercise'!A:B,2,0)</f>
        <v>Bags</v>
      </c>
      <c r="C105" s="26" t="s">
        <v>7</v>
      </c>
      <c r="D105" s="27">
        <v>13499.900231121241</v>
      </c>
      <c r="E105" s="27">
        <v>32926.331858421887</v>
      </c>
      <c r="F105" s="28">
        <v>44.097775686416504</v>
      </c>
      <c r="G105" s="28">
        <v>194.49171183635281</v>
      </c>
      <c r="H105" s="28">
        <v>11069.101098825506</v>
      </c>
      <c r="I105" s="28">
        <v>24146.497995972961</v>
      </c>
      <c r="J105" s="28">
        <v>35.28480616820206</v>
      </c>
      <c r="K105" s="28">
        <v>153.96151485137048</v>
      </c>
      <c r="L105" s="30">
        <v>4.9997975665834131E-2</v>
      </c>
      <c r="M105" s="30">
        <v>7.2567228215155488E-2</v>
      </c>
      <c r="N105" s="29">
        <v>553.43264738173548</v>
      </c>
      <c r="O105" s="29">
        <v>1752.2444306705645</v>
      </c>
    </row>
    <row r="106" spans="1:15" x14ac:dyDescent="0.2">
      <c r="A106" s="26" t="s">
        <v>111</v>
      </c>
      <c r="B106" s="26" t="str">
        <f>VLOOKUP(A106,'Lookup for Exercise'!A:B,2,0)</f>
        <v>Bags</v>
      </c>
      <c r="C106" s="26" t="s">
        <v>8</v>
      </c>
      <c r="D106" s="27">
        <v>78423.184409217385</v>
      </c>
      <c r="E106" s="27">
        <v>186717.82546776943</v>
      </c>
      <c r="F106" s="28">
        <v>256.17137426836484</v>
      </c>
      <c r="G106" s="28">
        <v>1102.9187721771434</v>
      </c>
      <c r="H106" s="28">
        <v>64302.264598689195</v>
      </c>
      <c r="I106" s="28">
        <v>136929.36151698051</v>
      </c>
      <c r="J106" s="28">
        <v>204.97535638028745</v>
      </c>
      <c r="K106" s="28">
        <v>873.08113707839561</v>
      </c>
      <c r="L106" s="30">
        <v>5.5640464464120534E-2</v>
      </c>
      <c r="M106" s="30">
        <v>5.5885304028158236E-2</v>
      </c>
      <c r="N106" s="29">
        <v>3577.8078683658418</v>
      </c>
      <c r="O106" s="29">
        <v>7652.3389987580467</v>
      </c>
    </row>
    <row r="107" spans="1:15" x14ac:dyDescent="0.2">
      <c r="A107" s="26" t="s">
        <v>111</v>
      </c>
      <c r="B107" s="26" t="str">
        <f>VLOOKUP(A107,'Lookup for Exercise'!A:B,2,0)</f>
        <v>Bags</v>
      </c>
      <c r="C107" s="26" t="s">
        <v>7</v>
      </c>
      <c r="D107" s="27">
        <v>13499.900231121241</v>
      </c>
      <c r="E107" s="27">
        <v>32926.331858421887</v>
      </c>
      <c r="F107" s="28">
        <v>44.097775686416504</v>
      </c>
      <c r="G107" s="28">
        <v>194.49171183635281</v>
      </c>
      <c r="H107" s="28">
        <v>11069.101098825506</v>
      </c>
      <c r="I107" s="28">
        <v>24146.497995972961</v>
      </c>
      <c r="J107" s="28">
        <v>35.28480616820206</v>
      </c>
      <c r="K107" s="28">
        <v>153.96151485137048</v>
      </c>
      <c r="L107" s="30">
        <v>6.2001348180855106E-2</v>
      </c>
      <c r="M107" s="30">
        <v>6.1208890835075511E-2</v>
      </c>
      <c r="N107" s="29">
        <v>686.29919127736605</v>
      </c>
      <c r="O107" s="29">
        <v>1477.9803598848785</v>
      </c>
    </row>
    <row r="108" spans="1:15" x14ac:dyDescent="0.2">
      <c r="A108" s="26" t="s">
        <v>111</v>
      </c>
      <c r="B108" s="26" t="str">
        <f>VLOOKUP(A108,'Lookup for Exercise'!A:B,2,0)</f>
        <v>Bags</v>
      </c>
      <c r="C108" s="26" t="s">
        <v>8</v>
      </c>
      <c r="D108" s="27">
        <v>78423.184409217385</v>
      </c>
      <c r="E108" s="27">
        <v>186717.82546776943</v>
      </c>
      <c r="F108" s="28">
        <v>256.17137426836484</v>
      </c>
      <c r="G108" s="28">
        <v>1102.9187721771434</v>
      </c>
      <c r="H108" s="28">
        <v>64302.264598689195</v>
      </c>
      <c r="I108" s="28">
        <v>136929.36151698051</v>
      </c>
      <c r="J108" s="28">
        <v>204.97535638028745</v>
      </c>
      <c r="K108" s="28">
        <v>873.08113707839561</v>
      </c>
      <c r="L108" s="30">
        <v>0.47181670714615487</v>
      </c>
      <c r="M108" s="30">
        <v>-1.0118733713180736</v>
      </c>
      <c r="N108" s="29">
        <v>30338.882744994302</v>
      </c>
      <c r="O108" s="29">
        <v>-138555.17467061838</v>
      </c>
    </row>
    <row r="109" spans="1:15" x14ac:dyDescent="0.2">
      <c r="A109" s="26" t="s">
        <v>111</v>
      </c>
      <c r="B109" s="26" t="str">
        <f>VLOOKUP(A109,'Lookup for Exercise'!A:B,2,0)</f>
        <v>Bags</v>
      </c>
      <c r="C109" s="26" t="s">
        <v>7</v>
      </c>
      <c r="D109" s="27">
        <v>13499.900231121241</v>
      </c>
      <c r="E109" s="27">
        <v>32926.331858421887</v>
      </c>
      <c r="F109" s="28">
        <v>44.097775686416504</v>
      </c>
      <c r="G109" s="28">
        <v>194.49171183635281</v>
      </c>
      <c r="H109" s="28">
        <v>11069.101098825506</v>
      </c>
      <c r="I109" s="28">
        <v>24146.497995972961</v>
      </c>
      <c r="J109" s="28">
        <v>35.28480616820206</v>
      </c>
      <c r="K109" s="28">
        <v>153.96151485137048</v>
      </c>
      <c r="L109" s="30">
        <v>0.4851563535061591</v>
      </c>
      <c r="M109" s="30">
        <v>0.47601640188466915</v>
      </c>
      <c r="N109" s="29">
        <v>5370.2447256972009</v>
      </c>
      <c r="O109" s="29">
        <v>11494.129094158423</v>
      </c>
    </row>
    <row r="110" spans="1:15" x14ac:dyDescent="0.2">
      <c r="A110" s="26" t="s">
        <v>111</v>
      </c>
      <c r="B110" s="26" t="str">
        <f>VLOOKUP(A110,'Lookup for Exercise'!A:B,2,0)</f>
        <v>Bags</v>
      </c>
      <c r="C110" s="26" t="s">
        <v>8</v>
      </c>
      <c r="D110" s="27">
        <v>78423.184409217385</v>
      </c>
      <c r="E110" s="27">
        <v>186717.82546776943</v>
      </c>
      <c r="F110" s="28">
        <v>256.17137426836484</v>
      </c>
      <c r="G110" s="28">
        <v>1102.9187721771434</v>
      </c>
      <c r="H110" s="28">
        <v>64302.264598689195</v>
      </c>
      <c r="I110" s="28">
        <v>136929.36151698051</v>
      </c>
      <c r="J110" s="28">
        <v>204.97535638028745</v>
      </c>
      <c r="K110" s="28">
        <v>873.08113707839561</v>
      </c>
      <c r="L110" s="30">
        <v>0.44410493588759292</v>
      </c>
      <c r="M110" s="30">
        <v>0.45628333126007231</v>
      </c>
      <c r="N110" s="29">
        <v>28556.953097027901</v>
      </c>
      <c r="O110" s="29">
        <v>62478.585220282614</v>
      </c>
    </row>
    <row r="111" spans="1:15" x14ac:dyDescent="0.2">
      <c r="A111" s="26" t="s">
        <v>111</v>
      </c>
      <c r="B111" s="26" t="str">
        <f>VLOOKUP(A111,'Lookup for Exercise'!A:B,2,0)</f>
        <v>Bags</v>
      </c>
      <c r="C111" s="26" t="s">
        <v>7</v>
      </c>
      <c r="D111" s="27">
        <v>13499.900231121241</v>
      </c>
      <c r="E111" s="27">
        <v>32926.331858421887</v>
      </c>
      <c r="F111" s="28">
        <v>44.097775686416504</v>
      </c>
      <c r="G111" s="28">
        <v>194.49171183635281</v>
      </c>
      <c r="H111" s="28">
        <v>11069.101098825506</v>
      </c>
      <c r="I111" s="28">
        <v>24146.497995972961</v>
      </c>
      <c r="J111" s="28">
        <v>35.28480616820206</v>
      </c>
      <c r="K111" s="28">
        <v>153.96151485137048</v>
      </c>
      <c r="L111" s="30">
        <v>0.54114038053900693</v>
      </c>
      <c r="M111" s="30">
        <v>0.45796941804862429</v>
      </c>
      <c r="N111" s="29">
        <v>5989.9375808431741</v>
      </c>
      <c r="O111" s="29">
        <v>11058.35763512801</v>
      </c>
    </row>
    <row r="112" spans="1:15" x14ac:dyDescent="0.2">
      <c r="A112" s="26" t="s">
        <v>111</v>
      </c>
      <c r="B112" s="26" t="str">
        <f>VLOOKUP(A112,'Lookup for Exercise'!A:B,2,0)</f>
        <v>Bags</v>
      </c>
      <c r="C112" s="26" t="s">
        <v>8</v>
      </c>
      <c r="D112" s="27">
        <v>78423.184409217385</v>
      </c>
      <c r="E112" s="27">
        <v>186717.82546776943</v>
      </c>
      <c r="F112" s="28">
        <v>256.17137426836484</v>
      </c>
      <c r="G112" s="28">
        <v>1102.9187721771434</v>
      </c>
      <c r="H112" s="28">
        <v>64302.264598689195</v>
      </c>
      <c r="I112" s="28">
        <v>136929.36151698051</v>
      </c>
      <c r="J112" s="28">
        <v>204.97535638028745</v>
      </c>
      <c r="K112" s="28">
        <v>873.08113707839561</v>
      </c>
      <c r="L112" s="30">
        <v>6.8134008896333725E-2</v>
      </c>
      <c r="M112" s="30">
        <v>0.48017181477933024</v>
      </c>
      <c r="N112" s="29">
        <v>4381.1710682214944</v>
      </c>
      <c r="O112" s="29">
        <v>65749.620016183515</v>
      </c>
    </row>
    <row r="113" spans="1:15" x14ac:dyDescent="0.2">
      <c r="A113" s="26" t="s">
        <v>111</v>
      </c>
      <c r="B113" s="26" t="str">
        <f>VLOOKUP(A113,'Lookup for Exercise'!A:B,2,0)</f>
        <v>Bags</v>
      </c>
      <c r="C113" s="26" t="s">
        <v>7</v>
      </c>
      <c r="D113" s="27">
        <v>13499.900231121241</v>
      </c>
      <c r="E113" s="27">
        <v>32926.331858421887</v>
      </c>
      <c r="F113" s="28">
        <v>44.097775686416504</v>
      </c>
      <c r="G113" s="28">
        <v>194.49171183635281</v>
      </c>
      <c r="H113" s="28">
        <v>11069.101098825506</v>
      </c>
      <c r="I113" s="28">
        <v>24146.497995972961</v>
      </c>
      <c r="J113" s="28">
        <v>35.28480616820206</v>
      </c>
      <c r="K113" s="28">
        <v>153.96151485137048</v>
      </c>
      <c r="L113" s="30">
        <v>0.45712620290376904</v>
      </c>
      <c r="M113" s="30">
        <v>0.49460074421911954</v>
      </c>
      <c r="N113" s="29">
        <v>5059.9761548640408</v>
      </c>
      <c r="O113" s="29">
        <v>11942.875879093704</v>
      </c>
    </row>
    <row r="114" spans="1:15" x14ac:dyDescent="0.2">
      <c r="A114" s="26" t="s">
        <v>111</v>
      </c>
      <c r="B114" s="26" t="str">
        <f>VLOOKUP(A114,'Lookup for Exercise'!A:B,2,0)</f>
        <v>Bags</v>
      </c>
      <c r="C114" s="26" t="s">
        <v>8</v>
      </c>
      <c r="D114" s="27">
        <v>78423.184409217385</v>
      </c>
      <c r="E114" s="27">
        <v>186717.82546776943</v>
      </c>
      <c r="F114" s="28">
        <v>256.17137426836484</v>
      </c>
      <c r="G114" s="28">
        <v>1102.9187721771434</v>
      </c>
      <c r="H114" s="28">
        <v>64302.264598689195</v>
      </c>
      <c r="I114" s="28">
        <v>136929.36151698051</v>
      </c>
      <c r="J114" s="28">
        <v>204.97535638028745</v>
      </c>
      <c r="K114" s="28">
        <v>873.08113707839561</v>
      </c>
      <c r="L114" s="30">
        <v>0.44436403105373223</v>
      </c>
      <c r="M114" s="30">
        <v>0.40975321262993963</v>
      </c>
      <c r="N114" s="29">
        <v>28573.613502957232</v>
      </c>
      <c r="O114" s="29">
        <v>56107.245784949191</v>
      </c>
    </row>
    <row r="115" spans="1:15" x14ac:dyDescent="0.2">
      <c r="A115" s="26" t="s">
        <v>118</v>
      </c>
      <c r="B115" s="26" t="str">
        <f>VLOOKUP(A115,'Lookup for Exercise'!A:B,2,0)</f>
        <v>Bags</v>
      </c>
      <c r="C115" s="26" t="s">
        <v>7</v>
      </c>
      <c r="D115" s="27">
        <v>11527.191579190639</v>
      </c>
      <c r="E115" s="27">
        <v>9062.2101379173309</v>
      </c>
      <c r="F115" s="28">
        <v>218.30070847573882</v>
      </c>
      <c r="G115" s="28">
        <v>275.58764325014573</v>
      </c>
      <c r="H115" s="28">
        <v>8728.5261026820699</v>
      </c>
      <c r="I115" s="28">
        <v>6059.1464137091116</v>
      </c>
      <c r="J115" s="28">
        <v>159.5986836734906</v>
      </c>
      <c r="K115" s="28">
        <v>202.18682530567287</v>
      </c>
      <c r="L115" s="30">
        <v>0.45341589863333925</v>
      </c>
      <c r="M115" s="30">
        <v>0.38387459211626729</v>
      </c>
      <c r="N115" s="29">
        <v>3957.6525065921492</v>
      </c>
      <c r="O115" s="29">
        <v>2325.9523581353287</v>
      </c>
    </row>
    <row r="116" spans="1:15" x14ac:dyDescent="0.2">
      <c r="A116" s="26" t="s">
        <v>118</v>
      </c>
      <c r="B116" s="26" t="str">
        <f>VLOOKUP(A116,'Lookup for Exercise'!A:B,2,0)</f>
        <v>Bags</v>
      </c>
      <c r="C116" s="26" t="s">
        <v>8</v>
      </c>
      <c r="D116" s="27">
        <v>59316.47897568332</v>
      </c>
      <c r="E116" s="27">
        <v>20262.280994485118</v>
      </c>
      <c r="F116" s="28">
        <v>1123.3290689862129</v>
      </c>
      <c r="G116" s="28">
        <v>616.18900700372524</v>
      </c>
      <c r="H116" s="28">
        <v>44915.140995235939</v>
      </c>
      <c r="I116" s="28">
        <v>13547.702530932056</v>
      </c>
      <c r="J116" s="28">
        <v>821.26092028827316</v>
      </c>
      <c r="K116" s="28">
        <v>452.0714268790872</v>
      </c>
      <c r="L116" s="30">
        <v>0.4496056999365084</v>
      </c>
      <c r="M116" s="30">
        <v>0.46869194654798602</v>
      </c>
      <c r="N116" s="29">
        <v>20194.103404910016</v>
      </c>
      <c r="O116" s="29">
        <v>6349.6990704756217</v>
      </c>
    </row>
    <row r="117" spans="1:15" x14ac:dyDescent="0.2">
      <c r="A117" s="26" t="s">
        <v>119</v>
      </c>
      <c r="B117" s="26" t="str">
        <f>VLOOKUP(A117,'Lookup for Exercise'!A:B,2,0)</f>
        <v>Bags</v>
      </c>
      <c r="C117" s="26" t="s">
        <v>7</v>
      </c>
      <c r="D117" s="27">
        <v>10891.963988045934</v>
      </c>
      <c r="E117" s="27">
        <v>13741.132663525677</v>
      </c>
      <c r="F117" s="28">
        <v>426.99873112213362</v>
      </c>
      <c r="G117" s="28">
        <v>590.78815063106561</v>
      </c>
      <c r="H117" s="28">
        <v>9733.1128940917806</v>
      </c>
      <c r="I117" s="28">
        <v>11676.768297182345</v>
      </c>
      <c r="J117" s="28">
        <v>382.29766086819149</v>
      </c>
      <c r="K117" s="28">
        <v>530.49713525888887</v>
      </c>
      <c r="L117" s="30">
        <v>0.46893725706260397</v>
      </c>
      <c r="M117" s="30">
        <v>0.46684231097201384</v>
      </c>
      <c r="N117" s="29">
        <v>4564.2192632360629</v>
      </c>
      <c r="O117" s="29">
        <v>5451.2094965413526</v>
      </c>
    </row>
    <row r="118" spans="1:15" x14ac:dyDescent="0.2">
      <c r="A118" s="26" t="s">
        <v>119</v>
      </c>
      <c r="B118" s="26" t="str">
        <f>VLOOKUP(A118,'Lookup for Exercise'!A:B,2,0)</f>
        <v>Bags</v>
      </c>
      <c r="C118" s="26" t="s">
        <v>8</v>
      </c>
      <c r="D118" s="27">
        <v>16353.218802430572</v>
      </c>
      <c r="E118" s="27">
        <v>18673.00044947505</v>
      </c>
      <c r="F118" s="28">
        <v>641.09683855585513</v>
      </c>
      <c r="G118" s="28">
        <v>802.82955360449182</v>
      </c>
      <c r="H118" s="28">
        <v>14613.317208956043</v>
      </c>
      <c r="I118" s="28">
        <v>15867.709380353037</v>
      </c>
      <c r="J118" s="28">
        <v>573.98255288911719</v>
      </c>
      <c r="K118" s="28">
        <v>720.89932378200319</v>
      </c>
      <c r="L118" s="30">
        <v>0.46893725706260397</v>
      </c>
      <c r="M118" s="30">
        <v>0.46684231097201384</v>
      </c>
      <c r="N118" s="29">
        <v>6852.7288885535945</v>
      </c>
      <c r="O118" s="29">
        <v>7407.7181169563137</v>
      </c>
    </row>
    <row r="119" spans="1:15" x14ac:dyDescent="0.2">
      <c r="A119" s="26" t="s">
        <v>120</v>
      </c>
      <c r="B119" s="26" t="str">
        <f>VLOOKUP(A119,'Lookup for Exercise'!A:B,2,0)</f>
        <v>Bags</v>
      </c>
      <c r="C119" s="26" t="s">
        <v>7</v>
      </c>
      <c r="D119" s="27">
        <v>52578.896370325543</v>
      </c>
      <c r="E119" s="27">
        <v>73130.407268156443</v>
      </c>
      <c r="F119" s="28">
        <v>378.58140519981265</v>
      </c>
      <c r="G119" s="28">
        <v>551.67445237507161</v>
      </c>
      <c r="H119" s="28">
        <v>31793.703334612568</v>
      </c>
      <c r="I119" s="28">
        <v>43218.428508928315</v>
      </c>
      <c r="J119" s="28">
        <v>241.01115181550063</v>
      </c>
      <c r="K119" s="28">
        <v>339.87450745554509</v>
      </c>
      <c r="L119" s="30">
        <v>0.48925742540924316</v>
      </c>
      <c r="M119" s="30">
        <v>0.47012549962521449</v>
      </c>
      <c r="N119" s="29">
        <v>15555.305437717814</v>
      </c>
      <c r="O119" s="29">
        <v>20318.085295776538</v>
      </c>
    </row>
    <row r="120" spans="1:15" x14ac:dyDescent="0.2">
      <c r="A120" s="26" t="s">
        <v>120</v>
      </c>
      <c r="B120" s="26" t="str">
        <f>VLOOKUP(A120,'Lookup for Exercise'!A:B,2,0)</f>
        <v>Bags</v>
      </c>
      <c r="C120" s="26" t="s">
        <v>8</v>
      </c>
      <c r="D120" s="27">
        <v>12358.8468981562</v>
      </c>
      <c r="E120" s="27">
        <v>22159.02226066104</v>
      </c>
      <c r="F120" s="28">
        <v>88.986835942679775</v>
      </c>
      <c r="G120" s="28">
        <v>167.16119774899991</v>
      </c>
      <c r="H120" s="28">
        <v>7473.2171833800348</v>
      </c>
      <c r="I120" s="28">
        <v>13095.484562098658</v>
      </c>
      <c r="J120" s="28">
        <v>56.650483970924988</v>
      </c>
      <c r="K120" s="28">
        <v>102.98434068502743</v>
      </c>
      <c r="L120" s="30">
        <v>0.48925742540924316</v>
      </c>
      <c r="M120" s="30">
        <v>0.47012549962521449</v>
      </c>
      <c r="N120" s="29">
        <v>3656.3269986646319</v>
      </c>
      <c r="O120" s="29">
        <v>6156.5212225909145</v>
      </c>
    </row>
    <row r="121" spans="1:15" x14ac:dyDescent="0.2">
      <c r="A121" s="26" t="s">
        <v>121</v>
      </c>
      <c r="B121" s="26" t="str">
        <f>VLOOKUP(A121,'Lookup for Exercise'!A:B,2,0)</f>
        <v>Bags</v>
      </c>
      <c r="C121" s="26" t="s">
        <v>7</v>
      </c>
      <c r="D121" s="27">
        <v>134371.83301435906</v>
      </c>
      <c r="E121" s="27">
        <v>154653.83955531911</v>
      </c>
      <c r="F121" s="28">
        <v>1847.2130821934104</v>
      </c>
      <c r="G121" s="28">
        <v>2199.4519469573861</v>
      </c>
      <c r="H121" s="28">
        <v>100288.76995490858</v>
      </c>
      <c r="I121" s="28">
        <v>114031.06108832746</v>
      </c>
      <c r="J121" s="28">
        <v>1469.7960590963255</v>
      </c>
      <c r="K121" s="28">
        <v>1763.3625202909518</v>
      </c>
      <c r="L121" s="30">
        <v>0.49353295774414424</v>
      </c>
      <c r="M121" s="30">
        <v>0.48457979717964994</v>
      </c>
      <c r="N121" s="29">
        <v>49495.813264368102</v>
      </c>
      <c r="O121" s="29">
        <v>55257.148454361995</v>
      </c>
    </row>
    <row r="122" spans="1:15" x14ac:dyDescent="0.2">
      <c r="A122" s="26" t="s">
        <v>121</v>
      </c>
      <c r="B122" s="26" t="str">
        <f>VLOOKUP(A122,'Lookup for Exercise'!A:B,2,0)</f>
        <v>Bags</v>
      </c>
      <c r="C122" s="26" t="s">
        <v>8</v>
      </c>
      <c r="D122" s="27">
        <v>458730.74173474684</v>
      </c>
      <c r="E122" s="27">
        <v>525948.44663552009</v>
      </c>
      <c r="F122" s="28">
        <v>6306.1834338909421</v>
      </c>
      <c r="G122" s="28">
        <v>7479.9199184312856</v>
      </c>
      <c r="H122" s="28">
        <v>342374.89209635492</v>
      </c>
      <c r="I122" s="28">
        <v>387798.06321040797</v>
      </c>
      <c r="J122" s="28">
        <v>5017.7229949376033</v>
      </c>
      <c r="K122" s="28">
        <v>5996.862289801611</v>
      </c>
      <c r="L122" s="30">
        <v>0.47516601601713909</v>
      </c>
      <c r="M122" s="30">
        <v>0.46350511878079331</v>
      </c>
      <c r="N122" s="29">
        <v>162684.91346172284</v>
      </c>
      <c r="O122" s="29">
        <v>179746.38735130173</v>
      </c>
    </row>
    <row r="123" spans="1:15" x14ac:dyDescent="0.2">
      <c r="A123" s="26" t="s">
        <v>121</v>
      </c>
      <c r="B123" s="26" t="str">
        <f>VLOOKUP(A123,'Lookup for Exercise'!A:B,2,0)</f>
        <v>Bags</v>
      </c>
      <c r="C123" s="26" t="s">
        <v>7</v>
      </c>
      <c r="D123" s="27">
        <v>134371.83301435906</v>
      </c>
      <c r="E123" s="27">
        <v>154653.83955531911</v>
      </c>
      <c r="F123" s="28">
        <v>1847.2130821934104</v>
      </c>
      <c r="G123" s="28">
        <v>2199.4519469573861</v>
      </c>
      <c r="H123" s="28">
        <v>100288.76995490858</v>
      </c>
      <c r="I123" s="28">
        <v>114031.06108832746</v>
      </c>
      <c r="J123" s="28">
        <v>1469.7960590963255</v>
      </c>
      <c r="K123" s="28">
        <v>1763.3625202909518</v>
      </c>
      <c r="L123" s="30">
        <v>0.48108029746503361</v>
      </c>
      <c r="M123" s="30">
        <v>0.54375208534095565</v>
      </c>
      <c r="N123" s="29">
        <v>48246.951282309747</v>
      </c>
      <c r="O123" s="29">
        <v>62004.627260419962</v>
      </c>
    </row>
    <row r="124" spans="1:15" x14ac:dyDescent="0.2">
      <c r="A124" s="26" t="s">
        <v>121</v>
      </c>
      <c r="B124" s="26" t="str">
        <f>VLOOKUP(A124,'Lookup for Exercise'!A:B,2,0)</f>
        <v>Bags</v>
      </c>
      <c r="C124" s="26" t="s">
        <v>8</v>
      </c>
      <c r="D124" s="27">
        <v>458730.74173474684</v>
      </c>
      <c r="E124" s="27">
        <v>525948.44663552009</v>
      </c>
      <c r="F124" s="28">
        <v>6306.1834338909421</v>
      </c>
      <c r="G124" s="28">
        <v>7479.9199184312856</v>
      </c>
      <c r="H124" s="28">
        <v>342374.89209635492</v>
      </c>
      <c r="I124" s="28">
        <v>387798.06321040797</v>
      </c>
      <c r="J124" s="28">
        <v>5017.7229949376033</v>
      </c>
      <c r="K124" s="28">
        <v>5996.862289801611</v>
      </c>
      <c r="L124" s="30">
        <v>0.44389768461364382</v>
      </c>
      <c r="M124" s="30">
        <v>0.43345627984782781</v>
      </c>
      <c r="N124" s="29">
        <v>151979.42187141808</v>
      </c>
      <c r="O124" s="29">
        <v>168093.50581137621</v>
      </c>
    </row>
    <row r="125" spans="1:15" x14ac:dyDescent="0.2">
      <c r="A125" s="26" t="s">
        <v>121</v>
      </c>
      <c r="B125" s="26" t="str">
        <f>VLOOKUP(A125,'Lookup for Exercise'!A:B,2,0)</f>
        <v>Bags</v>
      </c>
      <c r="C125" s="26" t="s">
        <v>7</v>
      </c>
      <c r="D125" s="27">
        <v>134371.83301435906</v>
      </c>
      <c r="E125" s="27">
        <v>154653.83955531911</v>
      </c>
      <c r="F125" s="28">
        <v>1847.2130821934104</v>
      </c>
      <c r="G125" s="28">
        <v>2199.4519469573861</v>
      </c>
      <c r="H125" s="28">
        <v>100288.76995490858</v>
      </c>
      <c r="I125" s="28">
        <v>114031.06108832746</v>
      </c>
      <c r="J125" s="28">
        <v>1469.7960590963255</v>
      </c>
      <c r="K125" s="28">
        <v>1763.3625202909518</v>
      </c>
      <c r="L125" s="30">
        <v>0.43338273203388267</v>
      </c>
      <c r="M125" s="30">
        <v>0.48420564188665788</v>
      </c>
      <c r="N125" s="29">
        <v>43463.421115375852</v>
      </c>
      <c r="O125" s="29">
        <v>55214.483129290296</v>
      </c>
    </row>
    <row r="126" spans="1:15" x14ac:dyDescent="0.2">
      <c r="A126" s="26" t="s">
        <v>121</v>
      </c>
      <c r="B126" s="26" t="str">
        <f>VLOOKUP(A126,'Lookup for Exercise'!A:B,2,0)</f>
        <v>Bags</v>
      </c>
      <c r="C126" s="26" t="s">
        <v>8</v>
      </c>
      <c r="D126" s="27">
        <v>458730.74173474684</v>
      </c>
      <c r="E126" s="27">
        <v>525948.44663552009</v>
      </c>
      <c r="F126" s="28">
        <v>6306.1834338909421</v>
      </c>
      <c r="G126" s="28">
        <v>7479.9199184312856</v>
      </c>
      <c r="H126" s="28">
        <v>342374.89209635492</v>
      </c>
      <c r="I126" s="28">
        <v>387798.06321040797</v>
      </c>
      <c r="J126" s="28">
        <v>5017.7229949376033</v>
      </c>
      <c r="K126" s="28">
        <v>5996.862289801611</v>
      </c>
      <c r="L126" s="30">
        <v>0.41863181483440259</v>
      </c>
      <c r="M126" s="30">
        <v>0.43469218921038832</v>
      </c>
      <c r="N126" s="29">
        <v>143329.02243202983</v>
      </c>
      <c r="O126" s="29">
        <v>168572.78906848078</v>
      </c>
    </row>
    <row r="127" spans="1:15" x14ac:dyDescent="0.2">
      <c r="A127" s="26" t="s">
        <v>121</v>
      </c>
      <c r="B127" s="26" t="str">
        <f>VLOOKUP(A127,'Lookup for Exercise'!A:B,2,0)</f>
        <v>Bags</v>
      </c>
      <c r="C127" s="26" t="s">
        <v>7</v>
      </c>
      <c r="D127" s="27">
        <v>134371.83301435906</v>
      </c>
      <c r="E127" s="27">
        <v>154653.83955531911</v>
      </c>
      <c r="F127" s="28">
        <v>1847.2130821934104</v>
      </c>
      <c r="G127" s="28">
        <v>2199.4519469573861</v>
      </c>
      <c r="H127" s="28">
        <v>100288.76995490858</v>
      </c>
      <c r="I127" s="28">
        <v>114031.06108832746</v>
      </c>
      <c r="J127" s="28">
        <v>1469.7960590963255</v>
      </c>
      <c r="K127" s="28">
        <v>1763.3625202909518</v>
      </c>
      <c r="L127" s="30">
        <v>0.47235223386761183</v>
      </c>
      <c r="M127" s="30">
        <v>0.50265455634663669</v>
      </c>
      <c r="N127" s="29">
        <v>47371.624520036101</v>
      </c>
      <c r="O127" s="29">
        <v>57318.232421089466</v>
      </c>
    </row>
    <row r="128" spans="1:15" x14ac:dyDescent="0.2">
      <c r="A128" s="26" t="s">
        <v>121</v>
      </c>
      <c r="B128" s="26" t="str">
        <f>VLOOKUP(A128,'Lookup for Exercise'!A:B,2,0)</f>
        <v>Bags</v>
      </c>
      <c r="C128" s="26" t="s">
        <v>7</v>
      </c>
      <c r="D128" s="27">
        <v>134371.83301435906</v>
      </c>
      <c r="E128" s="27">
        <v>154653.83955531911</v>
      </c>
      <c r="F128" s="28">
        <v>1847.2130821934104</v>
      </c>
      <c r="G128" s="28">
        <v>2199.4519469573861</v>
      </c>
      <c r="H128" s="28">
        <v>100288.76995490858</v>
      </c>
      <c r="I128" s="28">
        <v>114031.06108832746</v>
      </c>
      <c r="J128" s="28">
        <v>1469.7960590963255</v>
      </c>
      <c r="K128" s="28">
        <v>1763.3625202909518</v>
      </c>
      <c r="L128" s="30">
        <v>0</v>
      </c>
      <c r="M128" s="30">
        <v>0.6</v>
      </c>
      <c r="N128" s="29">
        <v>0</v>
      </c>
      <c r="O128" s="29">
        <v>68418.636652996473</v>
      </c>
    </row>
    <row r="129" spans="1:15" x14ac:dyDescent="0.2">
      <c r="A129" s="26" t="s">
        <v>121</v>
      </c>
      <c r="B129" s="26" t="str">
        <f>VLOOKUP(A129,'Lookup for Exercise'!A:B,2,0)</f>
        <v>Bags</v>
      </c>
      <c r="C129" s="26" t="s">
        <v>8</v>
      </c>
      <c r="D129" s="27">
        <v>458730.74173474684</v>
      </c>
      <c r="E129" s="27">
        <v>525948.44663552009</v>
      </c>
      <c r="F129" s="28">
        <v>6306.1834338909421</v>
      </c>
      <c r="G129" s="28">
        <v>7479.9199184312856</v>
      </c>
      <c r="H129" s="28">
        <v>342374.89209635492</v>
      </c>
      <c r="I129" s="28">
        <v>387798.06321040797</v>
      </c>
      <c r="J129" s="28">
        <v>5017.7229949376033</v>
      </c>
      <c r="K129" s="28">
        <v>5996.862289801611</v>
      </c>
      <c r="L129" s="30">
        <v>0</v>
      </c>
      <c r="M129" s="30">
        <v>0.52223550302261179</v>
      </c>
      <c r="N129" s="29">
        <v>0</v>
      </c>
      <c r="O129" s="29">
        <v>202521.91661188201</v>
      </c>
    </row>
    <row r="130" spans="1:15" x14ac:dyDescent="0.2">
      <c r="A130" s="26" t="s">
        <v>121</v>
      </c>
      <c r="B130" s="26" t="str">
        <f>VLOOKUP(A130,'Lookup for Exercise'!A:B,2,0)</f>
        <v>Bags</v>
      </c>
      <c r="C130" s="26" t="s">
        <v>8</v>
      </c>
      <c r="D130" s="27">
        <v>458730.74173474684</v>
      </c>
      <c r="E130" s="27">
        <v>525948.44663552009</v>
      </c>
      <c r="F130" s="28">
        <v>6306.1834338909421</v>
      </c>
      <c r="G130" s="28">
        <v>7479.9199184312856</v>
      </c>
      <c r="H130" s="28">
        <v>342374.89209635492</v>
      </c>
      <c r="I130" s="28">
        <v>387798.06321040797</v>
      </c>
      <c r="J130" s="28">
        <v>5017.7229949376033</v>
      </c>
      <c r="K130" s="28">
        <v>5996.862289801611</v>
      </c>
      <c r="L130" s="30">
        <v>0.43422258854736606</v>
      </c>
      <c r="M130" s="30">
        <v>0.41179429566520809</v>
      </c>
      <c r="N130" s="29">
        <v>148666.91189970437</v>
      </c>
      <c r="O130" s="29">
        <v>159693.0303000618</v>
      </c>
    </row>
    <row r="131" spans="1:15" x14ac:dyDescent="0.2">
      <c r="A131" s="26" t="s">
        <v>121</v>
      </c>
      <c r="B131" s="26" t="str">
        <f>VLOOKUP(A131,'Lookup for Exercise'!A:B,2,0)</f>
        <v>Bags</v>
      </c>
      <c r="C131" s="26" t="s">
        <v>7</v>
      </c>
      <c r="D131" s="27">
        <v>134371.83301435906</v>
      </c>
      <c r="E131" s="27">
        <v>154653.83955531911</v>
      </c>
      <c r="F131" s="28">
        <v>1847.2130821934104</v>
      </c>
      <c r="G131" s="28">
        <v>2199.4519469573861</v>
      </c>
      <c r="H131" s="28">
        <v>100288.76995490858</v>
      </c>
      <c r="I131" s="28">
        <v>114031.06108832746</v>
      </c>
      <c r="J131" s="28">
        <v>1469.7960590963255</v>
      </c>
      <c r="K131" s="28">
        <v>1763.3625202909518</v>
      </c>
      <c r="L131" s="30">
        <v>0.48070201327529588</v>
      </c>
      <c r="M131" s="30">
        <v>0.51298140372286638</v>
      </c>
      <c r="N131" s="29">
        <v>48209.013626227563</v>
      </c>
      <c r="O131" s="29">
        <v>58495.813785098151</v>
      </c>
    </row>
    <row r="132" spans="1:15" x14ac:dyDescent="0.2">
      <c r="A132" s="26" t="s">
        <v>121</v>
      </c>
      <c r="B132" s="26" t="str">
        <f>VLOOKUP(A132,'Lookup for Exercise'!A:B,2,0)</f>
        <v>Bags</v>
      </c>
      <c r="C132" s="26" t="s">
        <v>8</v>
      </c>
      <c r="D132" s="27">
        <v>458730.74173474684</v>
      </c>
      <c r="E132" s="27">
        <v>525948.44663552009</v>
      </c>
      <c r="F132" s="28">
        <v>6306.1834338909421</v>
      </c>
      <c r="G132" s="28">
        <v>7479.9199184312856</v>
      </c>
      <c r="H132" s="28">
        <v>342374.89209635492</v>
      </c>
      <c r="I132" s="28">
        <v>387798.06321040797</v>
      </c>
      <c r="J132" s="28">
        <v>5017.7229949376033</v>
      </c>
      <c r="K132" s="28">
        <v>5996.862289801611</v>
      </c>
      <c r="L132" s="30">
        <v>0.49018048127378477</v>
      </c>
      <c r="M132" s="30">
        <v>0.4784054045539009</v>
      </c>
      <c r="N132" s="29">
        <v>167825.48938385138</v>
      </c>
      <c r="O132" s="29">
        <v>185524.68931539447</v>
      </c>
    </row>
    <row r="133" spans="1:15" x14ac:dyDescent="0.2">
      <c r="A133" s="26" t="s">
        <v>154</v>
      </c>
      <c r="B133" s="26" t="str">
        <f>VLOOKUP(A133,'Lookup for Exercise'!A:B,2,0)</f>
        <v>Clothing</v>
      </c>
      <c r="C133" s="26" t="s">
        <v>7</v>
      </c>
      <c r="D133" s="27">
        <v>16882.769173553384</v>
      </c>
      <c r="E133" s="27">
        <v>16360.706474905077</v>
      </c>
      <c r="F133" s="28">
        <v>408.06412082340859</v>
      </c>
      <c r="G133" s="28">
        <v>429.49505278548423</v>
      </c>
      <c r="H133" s="28">
        <v>12134.994858353628</v>
      </c>
      <c r="I133" s="28">
        <v>11384.966631444442</v>
      </c>
      <c r="J133" s="28">
        <v>316.07574925484136</v>
      </c>
      <c r="K133" s="28">
        <v>336.41449477002271</v>
      </c>
      <c r="L133" s="30">
        <v>0.61492405489464408</v>
      </c>
      <c r="M133" s="30">
        <v>0.60659114746982179</v>
      </c>
      <c r="N133" s="29">
        <v>7462.1002444244696</v>
      </c>
      <c r="O133" s="29">
        <v>6906.0199728735161</v>
      </c>
    </row>
    <row r="134" spans="1:15" x14ac:dyDescent="0.2">
      <c r="A134" s="26" t="s">
        <v>154</v>
      </c>
      <c r="B134" s="26" t="str">
        <f>VLOOKUP(A134,'Lookup for Exercise'!A:B,2,0)</f>
        <v>Clothing</v>
      </c>
      <c r="C134" s="26" t="s">
        <v>8</v>
      </c>
      <c r="D134" s="27">
        <v>14940.668775072141</v>
      </c>
      <c r="E134" s="27">
        <v>18943.323783951804</v>
      </c>
      <c r="F134" s="28">
        <v>361.12268109215393</v>
      </c>
      <c r="G134" s="28">
        <v>497.29294153650562</v>
      </c>
      <c r="H134" s="28">
        <v>10739.052160345627</v>
      </c>
      <c r="I134" s="28">
        <v>13182.139139269073</v>
      </c>
      <c r="J134" s="28">
        <v>279.71614306300444</v>
      </c>
      <c r="K134" s="28">
        <v>389.51916347977118</v>
      </c>
      <c r="L134" s="30">
        <v>0.62289756293845788</v>
      </c>
      <c r="M134" s="30">
        <v>0.60896236420003991</v>
      </c>
      <c r="N134" s="29">
        <v>6689.3294189482722</v>
      </c>
      <c r="O134" s="29">
        <v>8027.4266154631741</v>
      </c>
    </row>
    <row r="135" spans="1:15" x14ac:dyDescent="0.2">
      <c r="A135" s="26" t="s">
        <v>155</v>
      </c>
      <c r="B135" s="26" t="str">
        <f>VLOOKUP(A135,'Lookup for Exercise'!A:B,2,0)</f>
        <v>Clothing</v>
      </c>
      <c r="C135" s="26" t="s">
        <v>7</v>
      </c>
      <c r="D135" s="27">
        <v>2996082.5267142202</v>
      </c>
      <c r="E135" s="27">
        <v>3218832.5079015647</v>
      </c>
      <c r="F135" s="28">
        <v>24070.968007523465</v>
      </c>
      <c r="G135" s="28">
        <v>25878.552878470327</v>
      </c>
      <c r="H135" s="28">
        <v>1475950.8308876837</v>
      </c>
      <c r="I135" s="28">
        <v>1558607.7246493965</v>
      </c>
      <c r="J135" s="28">
        <v>12954.552695446111</v>
      </c>
      <c r="K135" s="28">
        <v>14039.339809477449</v>
      </c>
      <c r="L135" s="30">
        <v>0</v>
      </c>
      <c r="M135" s="30">
        <v>0.52590047091765313</v>
      </c>
      <c r="N135" s="29">
        <v>0</v>
      </c>
      <c r="O135" s="29">
        <v>819672.53636900941</v>
      </c>
    </row>
    <row r="136" spans="1:15" x14ac:dyDescent="0.2">
      <c r="A136" s="26" t="s">
        <v>155</v>
      </c>
      <c r="B136" s="26" t="str">
        <f>VLOOKUP(A136,'Lookup for Exercise'!A:B,2,0)</f>
        <v>Clothing</v>
      </c>
      <c r="C136" s="26" t="s">
        <v>8</v>
      </c>
      <c r="D136" s="27">
        <v>7035250.9791186955</v>
      </c>
      <c r="E136" s="27">
        <v>6908138.754500825</v>
      </c>
      <c r="F136" s="28">
        <v>56522.241871950006</v>
      </c>
      <c r="G136" s="28">
        <v>55539.588845120117</v>
      </c>
      <c r="H136" s="28">
        <v>3465753.8420750159</v>
      </c>
      <c r="I136" s="28">
        <v>3345025.9991111397</v>
      </c>
      <c r="J136" s="28">
        <v>30419.232021166288</v>
      </c>
      <c r="K136" s="28">
        <v>30130.709562357672</v>
      </c>
      <c r="L136" s="30">
        <v>0</v>
      </c>
      <c r="M136" s="30">
        <v>0.59275695814157348</v>
      </c>
      <c r="N136" s="29">
        <v>0</v>
      </c>
      <c r="O136" s="29">
        <v>1982787.4361375968</v>
      </c>
    </row>
    <row r="137" spans="1:15" x14ac:dyDescent="0.2">
      <c r="A137" s="26" t="s">
        <v>155</v>
      </c>
      <c r="B137" s="26" t="str">
        <f>VLOOKUP(A137,'Lookup for Exercise'!A:B,2,0)</f>
        <v>Clothing</v>
      </c>
      <c r="C137" s="26" t="s">
        <v>7</v>
      </c>
      <c r="D137" s="27">
        <v>2996082.5267142202</v>
      </c>
      <c r="E137" s="27">
        <v>3218832.5079015647</v>
      </c>
      <c r="F137" s="28">
        <v>24070.968007523465</v>
      </c>
      <c r="G137" s="28">
        <v>25878.552878470327</v>
      </c>
      <c r="H137" s="28">
        <v>1475950.8308876837</v>
      </c>
      <c r="I137" s="28">
        <v>1558607.7246493965</v>
      </c>
      <c r="J137" s="28">
        <v>12954.552695446111</v>
      </c>
      <c r="K137" s="28">
        <v>14039.339809477449</v>
      </c>
      <c r="L137" s="30">
        <v>0.46102943565218096</v>
      </c>
      <c r="M137" s="30">
        <v>0.44757943565218095</v>
      </c>
      <c r="N137" s="29">
        <v>680456.77861451637</v>
      </c>
      <c r="O137" s="29">
        <v>697600.7658017067</v>
      </c>
    </row>
    <row r="138" spans="1:15" x14ac:dyDescent="0.2">
      <c r="A138" s="26" t="s">
        <v>155</v>
      </c>
      <c r="B138" s="26" t="str">
        <f>VLOOKUP(A138,'Lookup for Exercise'!A:B,2,0)</f>
        <v>Clothing</v>
      </c>
      <c r="C138" s="26" t="s">
        <v>8</v>
      </c>
      <c r="D138" s="27">
        <v>7035250.9791186955</v>
      </c>
      <c r="E138" s="27">
        <v>6908138.754500825</v>
      </c>
      <c r="F138" s="28">
        <v>56522.241871950006</v>
      </c>
      <c r="G138" s="28">
        <v>55539.588845120117</v>
      </c>
      <c r="H138" s="28">
        <v>3465753.8420750159</v>
      </c>
      <c r="I138" s="28">
        <v>3345025.9991111397</v>
      </c>
      <c r="J138" s="28">
        <v>30419.232021166288</v>
      </c>
      <c r="K138" s="28">
        <v>30130.709562357672</v>
      </c>
      <c r="L138" s="30">
        <v>0.57740645011482394</v>
      </c>
      <c r="M138" s="30">
        <v>0.59268149481851096</v>
      </c>
      <c r="N138" s="29">
        <v>2001148.6229243472</v>
      </c>
      <c r="O138" s="29">
        <v>1982535.0093599735</v>
      </c>
    </row>
    <row r="139" spans="1:15" x14ac:dyDescent="0.2">
      <c r="A139" s="26" t="s">
        <v>155</v>
      </c>
      <c r="B139" s="26" t="str">
        <f>VLOOKUP(A139,'Lookup for Exercise'!A:B,2,0)</f>
        <v>Clothing</v>
      </c>
      <c r="C139" s="26" t="s">
        <v>7</v>
      </c>
      <c r="D139" s="27">
        <v>2996082.5267142202</v>
      </c>
      <c r="E139" s="27">
        <v>3218832.5079015647</v>
      </c>
      <c r="F139" s="28">
        <v>24070.968007523465</v>
      </c>
      <c r="G139" s="28">
        <v>25878.552878470327</v>
      </c>
      <c r="H139" s="28">
        <v>1475950.8308876837</v>
      </c>
      <c r="I139" s="28">
        <v>1558607.7246493965</v>
      </c>
      <c r="J139" s="28">
        <v>12954.552695446111</v>
      </c>
      <c r="K139" s="28">
        <v>14039.339809477449</v>
      </c>
      <c r="L139" s="30">
        <v>0.61520496705858851</v>
      </c>
      <c r="M139" s="30">
        <v>0.65897147177163484</v>
      </c>
      <c r="N139" s="29">
        <v>908012.28229635383</v>
      </c>
      <c r="O139" s="29">
        <v>1027078.0262268517</v>
      </c>
    </row>
    <row r="140" spans="1:15" x14ac:dyDescent="0.2">
      <c r="A140" s="26" t="s">
        <v>155</v>
      </c>
      <c r="B140" s="26" t="str">
        <f>VLOOKUP(A140,'Lookup for Exercise'!A:B,2,0)</f>
        <v>Clothing</v>
      </c>
      <c r="C140" s="26" t="s">
        <v>8</v>
      </c>
      <c r="D140" s="27">
        <v>7035250.9791186955</v>
      </c>
      <c r="E140" s="27">
        <v>6908138.754500825</v>
      </c>
      <c r="F140" s="28">
        <v>56522.241871950006</v>
      </c>
      <c r="G140" s="28">
        <v>55539.588845120117</v>
      </c>
      <c r="H140" s="28">
        <v>3465753.8420750159</v>
      </c>
      <c r="I140" s="28">
        <v>3345025.9991111397</v>
      </c>
      <c r="J140" s="28">
        <v>30419.232021166288</v>
      </c>
      <c r="K140" s="28">
        <v>30130.709562357672</v>
      </c>
      <c r="L140" s="30">
        <v>0.67905632506607039</v>
      </c>
      <c r="M140" s="30">
        <v>0.69655887725935905</v>
      </c>
      <c r="N140" s="29">
        <v>2353442.0675830743</v>
      </c>
      <c r="O140" s="29">
        <v>2330007.554344221</v>
      </c>
    </row>
    <row r="141" spans="1:15" x14ac:dyDescent="0.2">
      <c r="A141" s="26" t="s">
        <v>155</v>
      </c>
      <c r="B141" s="26" t="str">
        <f>VLOOKUP(A141,'Lookup for Exercise'!A:B,2,0)</f>
        <v>Clothing</v>
      </c>
      <c r="C141" s="26" t="s">
        <v>7</v>
      </c>
      <c r="D141" s="27">
        <v>2996082.5267142202</v>
      </c>
      <c r="E141" s="27">
        <v>3218832.5079015647</v>
      </c>
      <c r="F141" s="28">
        <v>24070.968007523465</v>
      </c>
      <c r="G141" s="28">
        <v>25878.552878470327</v>
      </c>
      <c r="H141" s="28">
        <v>1475950.8308876837</v>
      </c>
      <c r="I141" s="28">
        <v>1558607.7246493965</v>
      </c>
      <c r="J141" s="28">
        <v>12954.552695446111</v>
      </c>
      <c r="K141" s="28">
        <v>14039.339809477449</v>
      </c>
      <c r="L141" s="30">
        <v>0</v>
      </c>
      <c r="M141" s="30">
        <v>0.44462135129618291</v>
      </c>
      <c r="N141" s="29">
        <v>0</v>
      </c>
      <c r="O141" s="29">
        <v>692990.27267428359</v>
      </c>
    </row>
    <row r="142" spans="1:15" x14ac:dyDescent="0.2">
      <c r="A142" s="26" t="s">
        <v>155</v>
      </c>
      <c r="B142" s="26" t="str">
        <f>VLOOKUP(A142,'Lookup for Exercise'!A:B,2,0)</f>
        <v>Clothing</v>
      </c>
      <c r="C142" s="26" t="s">
        <v>8</v>
      </c>
      <c r="D142" s="27">
        <v>7035250.9791186955</v>
      </c>
      <c r="E142" s="27">
        <v>6908138.754500825</v>
      </c>
      <c r="F142" s="28">
        <v>56522.241871950006</v>
      </c>
      <c r="G142" s="28">
        <v>55539.588845120117</v>
      </c>
      <c r="H142" s="28">
        <v>3465753.8420750159</v>
      </c>
      <c r="I142" s="28">
        <v>3345025.9991111397</v>
      </c>
      <c r="J142" s="28">
        <v>30419.232021166288</v>
      </c>
      <c r="K142" s="28">
        <v>30130.709562357672</v>
      </c>
      <c r="L142" s="30">
        <v>0.56814384653097882</v>
      </c>
      <c r="M142" s="30">
        <v>0.60732065495273435</v>
      </c>
      <c r="N142" s="29">
        <v>1969046.7189660179</v>
      </c>
      <c r="O142" s="29">
        <v>2031503.3806141019</v>
      </c>
    </row>
    <row r="143" spans="1:15" x14ac:dyDescent="0.2">
      <c r="A143" s="26" t="s">
        <v>155</v>
      </c>
      <c r="B143" s="26" t="str">
        <f>VLOOKUP(A143,'Lookup for Exercise'!A:B,2,0)</f>
        <v>Clothing</v>
      </c>
      <c r="C143" s="26" t="s">
        <v>7</v>
      </c>
      <c r="D143" s="27">
        <v>2996082.5267142202</v>
      </c>
      <c r="E143" s="27">
        <v>3218832.5079015647</v>
      </c>
      <c r="F143" s="28">
        <v>24070.968007523465</v>
      </c>
      <c r="G143" s="28">
        <v>25878.552878470327</v>
      </c>
      <c r="H143" s="28">
        <v>1475950.8308876837</v>
      </c>
      <c r="I143" s="28">
        <v>1558607.7246493965</v>
      </c>
      <c r="J143" s="28">
        <v>12954.552695446111</v>
      </c>
      <c r="K143" s="28">
        <v>14039.339809477449</v>
      </c>
      <c r="L143" s="30">
        <v>0.54494015272441476</v>
      </c>
      <c r="M143" s="30">
        <v>0.5903724407212142</v>
      </c>
      <c r="N143" s="29">
        <v>804304.87119766115</v>
      </c>
      <c r="O143" s="29">
        <v>920159.04652820237</v>
      </c>
    </row>
    <row r="144" spans="1:15" x14ac:dyDescent="0.2">
      <c r="A144" s="26" t="s">
        <v>155</v>
      </c>
      <c r="B144" s="26" t="str">
        <f>VLOOKUP(A144,'Lookup for Exercise'!A:B,2,0)</f>
        <v>Clothing</v>
      </c>
      <c r="C144" s="26" t="s">
        <v>8</v>
      </c>
      <c r="D144" s="27">
        <v>7035250.9791186955</v>
      </c>
      <c r="E144" s="27">
        <v>6908138.754500825</v>
      </c>
      <c r="F144" s="28">
        <v>56522.241871950006</v>
      </c>
      <c r="G144" s="28">
        <v>55539.588845120117</v>
      </c>
      <c r="H144" s="28">
        <v>3465753.8420750159</v>
      </c>
      <c r="I144" s="28">
        <v>3345025.9991111397</v>
      </c>
      <c r="J144" s="28">
        <v>30419.232021166288</v>
      </c>
      <c r="K144" s="28">
        <v>30130.709562357672</v>
      </c>
      <c r="L144" s="30">
        <v>0.4692507412861836</v>
      </c>
      <c r="M144" s="30">
        <v>0.61538766846134307</v>
      </c>
      <c r="N144" s="29">
        <v>1626307.5595091402</v>
      </c>
      <c r="O144" s="29">
        <v>2058487.7505355789</v>
      </c>
    </row>
    <row r="145" spans="1:15" x14ac:dyDescent="0.2">
      <c r="A145" s="26" t="s">
        <v>155</v>
      </c>
      <c r="B145" s="26" t="str">
        <f>VLOOKUP(A145,'Lookup for Exercise'!A:B,2,0)</f>
        <v>Clothing</v>
      </c>
      <c r="C145" s="26" t="s">
        <v>7</v>
      </c>
      <c r="D145" s="27">
        <v>2996082.5267142202</v>
      </c>
      <c r="E145" s="27">
        <v>3218832.5079015647</v>
      </c>
      <c r="F145" s="28">
        <v>24070.968007523465</v>
      </c>
      <c r="G145" s="28">
        <v>25878.552878470327</v>
      </c>
      <c r="H145" s="28">
        <v>1475950.8308876837</v>
      </c>
      <c r="I145" s="28">
        <v>1558607.7246493965</v>
      </c>
      <c r="J145" s="28">
        <v>12954.552695446111</v>
      </c>
      <c r="K145" s="28">
        <v>14039.339809477449</v>
      </c>
      <c r="L145" s="30">
        <v>0.60134091099872211</v>
      </c>
      <c r="M145" s="30">
        <v>0.62774804326907407</v>
      </c>
      <c r="N145" s="29">
        <v>887549.6172353205</v>
      </c>
      <c r="O145" s="29">
        <v>978412.94937272242</v>
      </c>
    </row>
    <row r="146" spans="1:15" x14ac:dyDescent="0.2">
      <c r="A146" s="26" t="s">
        <v>155</v>
      </c>
      <c r="B146" s="26" t="str">
        <f>VLOOKUP(A146,'Lookup for Exercise'!A:B,2,0)</f>
        <v>Clothing</v>
      </c>
      <c r="C146" s="26" t="s">
        <v>8</v>
      </c>
      <c r="D146" s="27">
        <v>7035250.9791186955</v>
      </c>
      <c r="E146" s="27">
        <v>6908138.754500825</v>
      </c>
      <c r="F146" s="28">
        <v>56522.241871950006</v>
      </c>
      <c r="G146" s="28">
        <v>55539.588845120117</v>
      </c>
      <c r="H146" s="28">
        <v>3465753.8420750159</v>
      </c>
      <c r="I146" s="28">
        <v>3345025.9991111397</v>
      </c>
      <c r="J146" s="28">
        <v>30419.232021166288</v>
      </c>
      <c r="K146" s="28">
        <v>30130.709562357672</v>
      </c>
      <c r="L146" s="30">
        <v>0.60060282676988819</v>
      </c>
      <c r="M146" s="30">
        <v>0.61735215531787424</v>
      </c>
      <c r="N146" s="29">
        <v>2081541.5544388553</v>
      </c>
      <c r="O146" s="29">
        <v>2065059.0101455878</v>
      </c>
    </row>
    <row r="147" spans="1:15" x14ac:dyDescent="0.2">
      <c r="A147" s="26" t="s">
        <v>155</v>
      </c>
      <c r="B147" s="26" t="str">
        <f>VLOOKUP(A147,'Lookup for Exercise'!A:B,2,0)</f>
        <v>Clothing</v>
      </c>
      <c r="C147" s="26" t="s">
        <v>7</v>
      </c>
      <c r="D147" s="27">
        <v>2996082.5267142202</v>
      </c>
      <c r="E147" s="27">
        <v>3218832.5079015647</v>
      </c>
      <c r="F147" s="28">
        <v>24070.968007523465</v>
      </c>
      <c r="G147" s="28">
        <v>25878.552878470327</v>
      </c>
      <c r="H147" s="28">
        <v>1475950.8308876837</v>
      </c>
      <c r="I147" s="28">
        <v>1558607.7246493965</v>
      </c>
      <c r="J147" s="28">
        <v>12954.552695446111</v>
      </c>
      <c r="K147" s="28">
        <v>14039.339809477449</v>
      </c>
      <c r="L147" s="30">
        <v>0</v>
      </c>
      <c r="M147" s="30">
        <v>0.41883752446920647</v>
      </c>
      <c r="N147" s="29">
        <v>0</v>
      </c>
      <c r="O147" s="29">
        <v>652803.40101073578</v>
      </c>
    </row>
    <row r="148" spans="1:15" x14ac:dyDescent="0.2">
      <c r="A148" s="26" t="s">
        <v>155</v>
      </c>
      <c r="B148" s="26" t="str">
        <f>VLOOKUP(A148,'Lookup for Exercise'!A:B,2,0)</f>
        <v>Clothing</v>
      </c>
      <c r="C148" s="26" t="s">
        <v>8</v>
      </c>
      <c r="D148" s="27">
        <v>7035250.9791186955</v>
      </c>
      <c r="E148" s="27">
        <v>6908138.754500825</v>
      </c>
      <c r="F148" s="28">
        <v>56522.241871950006</v>
      </c>
      <c r="G148" s="28">
        <v>55539.588845120117</v>
      </c>
      <c r="H148" s="28">
        <v>3465753.8420750159</v>
      </c>
      <c r="I148" s="28">
        <v>3345025.9991111397</v>
      </c>
      <c r="J148" s="28">
        <v>30419.232021166288</v>
      </c>
      <c r="K148" s="28">
        <v>30130.709562357672</v>
      </c>
      <c r="L148" s="30">
        <v>0</v>
      </c>
      <c r="M148" s="30">
        <v>0.37814545119365844</v>
      </c>
      <c r="N148" s="29">
        <v>0</v>
      </c>
      <c r="O148" s="29">
        <v>1264906.3656884001</v>
      </c>
    </row>
    <row r="149" spans="1:15" x14ac:dyDescent="0.2">
      <c r="A149" s="26" t="s">
        <v>155</v>
      </c>
      <c r="B149" s="26" t="str">
        <f>VLOOKUP(A149,'Lookup for Exercise'!A:B,2,0)</f>
        <v>Clothing</v>
      </c>
      <c r="C149" s="26" t="s">
        <v>8</v>
      </c>
      <c r="D149" s="27">
        <v>7035250.9791186955</v>
      </c>
      <c r="E149" s="27">
        <v>6908138.754500825</v>
      </c>
      <c r="F149" s="28">
        <v>56522.241871950006</v>
      </c>
      <c r="G149" s="28">
        <v>55539.588845120117</v>
      </c>
      <c r="H149" s="28">
        <v>3465753.8420750159</v>
      </c>
      <c r="I149" s="28">
        <v>3345025.9991111397</v>
      </c>
      <c r="J149" s="28">
        <v>30419.232021166288</v>
      </c>
      <c r="K149" s="28">
        <v>30130.709562357672</v>
      </c>
      <c r="L149" s="30">
        <v>0.72374041896532171</v>
      </c>
      <c r="M149" s="30">
        <v>0.71526969056847944</v>
      </c>
      <c r="N149" s="29">
        <v>2508306.1376940454</v>
      </c>
      <c r="O149" s="29">
        <v>2392595.7113277437</v>
      </c>
    </row>
    <row r="150" spans="1:15" x14ac:dyDescent="0.2">
      <c r="A150" s="26" t="s">
        <v>155</v>
      </c>
      <c r="B150" s="26" t="str">
        <f>VLOOKUP(A150,'Lookup for Exercise'!A:B,2,0)</f>
        <v>Clothing</v>
      </c>
      <c r="C150" s="26" t="s">
        <v>7</v>
      </c>
      <c r="D150" s="27">
        <v>2996082.5267142202</v>
      </c>
      <c r="E150" s="27">
        <v>3218832.5079015647</v>
      </c>
      <c r="F150" s="28">
        <v>24070.968007523465</v>
      </c>
      <c r="G150" s="28">
        <v>25878.552878470327</v>
      </c>
      <c r="H150" s="28">
        <v>1475950.8308876837</v>
      </c>
      <c r="I150" s="28">
        <v>1558607.7246493965</v>
      </c>
      <c r="J150" s="28">
        <v>12954.552695446111</v>
      </c>
      <c r="K150" s="28">
        <v>14039.339809477449</v>
      </c>
      <c r="L150" s="30">
        <v>0.51094585796659275</v>
      </c>
      <c r="M150" s="30">
        <v>0.5844181448365775</v>
      </c>
      <c r="N150" s="29">
        <v>754130.96360441297</v>
      </c>
      <c r="O150" s="29">
        <v>910878.63496755948</v>
      </c>
    </row>
    <row r="151" spans="1:15" x14ac:dyDescent="0.2">
      <c r="A151" s="26" t="s">
        <v>155</v>
      </c>
      <c r="B151" s="26" t="str">
        <f>VLOOKUP(A151,'Lookup for Exercise'!A:B,2,0)</f>
        <v>Clothing</v>
      </c>
      <c r="C151" s="26" t="s">
        <v>8</v>
      </c>
      <c r="D151" s="27">
        <v>7035250.9791186955</v>
      </c>
      <c r="E151" s="27">
        <v>6908138.754500825</v>
      </c>
      <c r="F151" s="28">
        <v>56522.241871950006</v>
      </c>
      <c r="G151" s="28">
        <v>55539.588845120117</v>
      </c>
      <c r="H151" s="28">
        <v>3465753.8420750159</v>
      </c>
      <c r="I151" s="28">
        <v>3345025.9991111397</v>
      </c>
      <c r="J151" s="28">
        <v>30419.232021166288</v>
      </c>
      <c r="K151" s="28">
        <v>30130.709562357672</v>
      </c>
      <c r="L151" s="30">
        <v>0.58349096271209089</v>
      </c>
      <c r="M151" s="30">
        <v>0.62105085272669303</v>
      </c>
      <c r="N151" s="29">
        <v>2022236.0458354789</v>
      </c>
      <c r="O151" s="29">
        <v>2077431.2491409315</v>
      </c>
    </row>
    <row r="152" spans="1:15" x14ac:dyDescent="0.2">
      <c r="A152" s="26" t="s">
        <v>155</v>
      </c>
      <c r="B152" s="26" t="str">
        <f>VLOOKUP(A152,'Lookup for Exercise'!A:B,2,0)</f>
        <v>Clothing</v>
      </c>
      <c r="C152" s="26" t="s">
        <v>7</v>
      </c>
      <c r="D152" s="27">
        <v>2996082.5267142202</v>
      </c>
      <c r="E152" s="27">
        <v>3218832.5079015647</v>
      </c>
      <c r="F152" s="28">
        <v>24070.968007523465</v>
      </c>
      <c r="G152" s="28">
        <v>25878.552878470327</v>
      </c>
      <c r="H152" s="28">
        <v>1475950.8308876837</v>
      </c>
      <c r="I152" s="28">
        <v>1558607.7246493965</v>
      </c>
      <c r="J152" s="28">
        <v>12954.552695446111</v>
      </c>
      <c r="K152" s="28">
        <v>14039.339809477449</v>
      </c>
      <c r="L152" s="30">
        <v>0.47866871509843079</v>
      </c>
      <c r="M152" s="30">
        <v>0.58381374056285307</v>
      </c>
      <c r="N152" s="29">
        <v>706491.4877694688</v>
      </c>
      <c r="O152" s="29">
        <v>909936.60579772154</v>
      </c>
    </row>
    <row r="153" spans="1:15" x14ac:dyDescent="0.2">
      <c r="A153" s="26" t="s">
        <v>155</v>
      </c>
      <c r="B153" s="26" t="str">
        <f>VLOOKUP(A153,'Lookup for Exercise'!A:B,2,0)</f>
        <v>Clothing</v>
      </c>
      <c r="C153" s="26" t="s">
        <v>8</v>
      </c>
      <c r="D153" s="27">
        <v>7035250.9791186955</v>
      </c>
      <c r="E153" s="27">
        <v>6908138.754500825</v>
      </c>
      <c r="F153" s="28">
        <v>56522.241871950006</v>
      </c>
      <c r="G153" s="28">
        <v>55539.588845120117</v>
      </c>
      <c r="H153" s="28">
        <v>3465753.8420750159</v>
      </c>
      <c r="I153" s="28">
        <v>3345025.9991111397</v>
      </c>
      <c r="J153" s="28">
        <v>30419.232021166288</v>
      </c>
      <c r="K153" s="28">
        <v>30130.709562357672</v>
      </c>
      <c r="L153" s="30">
        <v>0.38671236267802578</v>
      </c>
      <c r="M153" s="30">
        <v>0.56908857065549778</v>
      </c>
      <c r="N153" s="29">
        <v>1340249.8567292748</v>
      </c>
      <c r="O153" s="29">
        <v>1903616.0646396368</v>
      </c>
    </row>
    <row r="154" spans="1:15" x14ac:dyDescent="0.2">
      <c r="A154" s="26" t="s">
        <v>155</v>
      </c>
      <c r="B154" s="26" t="str">
        <f>VLOOKUP(A154,'Lookup for Exercise'!A:B,2,0)</f>
        <v>Clothing</v>
      </c>
      <c r="C154" s="26" t="s">
        <v>7</v>
      </c>
      <c r="D154" s="27">
        <v>2996082.5267142202</v>
      </c>
      <c r="E154" s="27">
        <v>3218832.5079015647</v>
      </c>
      <c r="F154" s="28">
        <v>24070.968007523465</v>
      </c>
      <c r="G154" s="28">
        <v>25878.552878470327</v>
      </c>
      <c r="H154" s="28">
        <v>1475950.8308876837</v>
      </c>
      <c r="I154" s="28">
        <v>1558607.7246493965</v>
      </c>
      <c r="J154" s="28">
        <v>12954.552695446111</v>
      </c>
      <c r="K154" s="28">
        <v>14039.339809477449</v>
      </c>
      <c r="L154" s="30">
        <v>0.49766785749842579</v>
      </c>
      <c r="M154" s="30">
        <v>0.53431590241754745</v>
      </c>
      <c r="N154" s="29">
        <v>734533.2877808949</v>
      </c>
      <c r="O154" s="29">
        <v>832788.89291100262</v>
      </c>
    </row>
    <row r="155" spans="1:15" x14ac:dyDescent="0.2">
      <c r="A155" s="26" t="s">
        <v>155</v>
      </c>
      <c r="B155" s="26" t="str">
        <f>VLOOKUP(A155,'Lookup for Exercise'!A:B,2,0)</f>
        <v>Clothing</v>
      </c>
      <c r="C155" s="26" t="s">
        <v>8</v>
      </c>
      <c r="D155" s="27">
        <v>7035250.9791186955</v>
      </c>
      <c r="E155" s="27">
        <v>6908138.754500825</v>
      </c>
      <c r="F155" s="28">
        <v>56522.241871950006</v>
      </c>
      <c r="G155" s="28">
        <v>55539.588845120117</v>
      </c>
      <c r="H155" s="28">
        <v>3465753.8420750159</v>
      </c>
      <c r="I155" s="28">
        <v>3345025.9991111397</v>
      </c>
      <c r="J155" s="28">
        <v>30419.232021166288</v>
      </c>
      <c r="K155" s="28">
        <v>30130.709562357672</v>
      </c>
      <c r="L155" s="30">
        <v>0.40230401304190228</v>
      </c>
      <c r="M155" s="30">
        <v>0.41041808922568918</v>
      </c>
      <c r="N155" s="29">
        <v>1394286.67888217</v>
      </c>
      <c r="O155" s="29">
        <v>1372859.1789654458</v>
      </c>
    </row>
    <row r="156" spans="1:15" x14ac:dyDescent="0.2">
      <c r="A156" s="26" t="s">
        <v>155</v>
      </c>
      <c r="B156" s="26" t="str">
        <f>VLOOKUP(A156,'Lookup for Exercise'!A:B,2,0)</f>
        <v>Clothing</v>
      </c>
      <c r="C156" s="26" t="s">
        <v>7</v>
      </c>
      <c r="D156" s="27">
        <v>2996082.5267142202</v>
      </c>
      <c r="E156" s="27">
        <v>3218832.5079015647</v>
      </c>
      <c r="F156" s="28">
        <v>24070.968007523465</v>
      </c>
      <c r="G156" s="28">
        <v>25878.552878470327</v>
      </c>
      <c r="H156" s="28">
        <v>1475950.8308876837</v>
      </c>
      <c r="I156" s="28">
        <v>1558607.7246493965</v>
      </c>
      <c r="J156" s="28">
        <v>12954.552695446111</v>
      </c>
      <c r="K156" s="28">
        <v>14039.339809477449</v>
      </c>
      <c r="L156" s="30">
        <v>0.32721781018639789</v>
      </c>
      <c r="M156" s="30">
        <v>0.40320319870191845</v>
      </c>
      <c r="N156" s="29">
        <v>482957.39882586233</v>
      </c>
      <c r="O156" s="29">
        <v>628435.62010015559</v>
      </c>
    </row>
    <row r="157" spans="1:15" x14ac:dyDescent="0.2">
      <c r="A157" s="26" t="s">
        <v>155</v>
      </c>
      <c r="B157" s="26" t="str">
        <f>VLOOKUP(A157,'Lookup for Exercise'!A:B,2,0)</f>
        <v>Clothing</v>
      </c>
      <c r="C157" s="26" t="s">
        <v>8</v>
      </c>
      <c r="D157" s="27">
        <v>7035250.9791186955</v>
      </c>
      <c r="E157" s="27">
        <v>6908138.754500825</v>
      </c>
      <c r="F157" s="28">
        <v>56522.241871950006</v>
      </c>
      <c r="G157" s="28">
        <v>55539.588845120117</v>
      </c>
      <c r="H157" s="28">
        <v>3465753.8420750159</v>
      </c>
      <c r="I157" s="28">
        <v>3345025.9991111397</v>
      </c>
      <c r="J157" s="28">
        <v>30419.232021166288</v>
      </c>
      <c r="K157" s="28">
        <v>30130.709562357672</v>
      </c>
      <c r="L157" s="30">
        <v>0.3629069335948944</v>
      </c>
      <c r="M157" s="30">
        <v>0.45176993059223686</v>
      </c>
      <c r="N157" s="29">
        <v>1257746.099422168</v>
      </c>
      <c r="O157" s="29">
        <v>1511182.1634476674</v>
      </c>
    </row>
    <row r="158" spans="1:15" x14ac:dyDescent="0.2">
      <c r="A158" s="26" t="s">
        <v>155</v>
      </c>
      <c r="B158" s="26" t="str">
        <f>VLOOKUP(A158,'Lookup for Exercise'!A:B,2,0)</f>
        <v>Clothing</v>
      </c>
      <c r="C158" s="26" t="s">
        <v>7</v>
      </c>
      <c r="D158" s="27">
        <v>2996082.5267142202</v>
      </c>
      <c r="E158" s="27">
        <v>3218832.5079015647</v>
      </c>
      <c r="F158" s="28">
        <v>24070.968007523465</v>
      </c>
      <c r="G158" s="28">
        <v>25878.552878470327</v>
      </c>
      <c r="H158" s="28">
        <v>1475950.8308876837</v>
      </c>
      <c r="I158" s="28">
        <v>1558607.7246493965</v>
      </c>
      <c r="J158" s="28">
        <v>12954.552695446111</v>
      </c>
      <c r="K158" s="28">
        <v>14039.339809477449</v>
      </c>
      <c r="L158" s="30">
        <v>0.20352663151856487</v>
      </c>
      <c r="M158" s="30">
        <v>0.32736174766211695</v>
      </c>
      <c r="N158" s="29">
        <v>300395.30089759728</v>
      </c>
      <c r="O158" s="29">
        <v>510228.54866090202</v>
      </c>
    </row>
    <row r="159" spans="1:15" x14ac:dyDescent="0.2">
      <c r="A159" s="26" t="s">
        <v>155</v>
      </c>
      <c r="B159" s="26" t="str">
        <f>VLOOKUP(A159,'Lookup for Exercise'!A:B,2,0)</f>
        <v>Clothing</v>
      </c>
      <c r="C159" s="26" t="s">
        <v>8</v>
      </c>
      <c r="D159" s="27">
        <v>7035250.9791186955</v>
      </c>
      <c r="E159" s="27">
        <v>6908138.754500825</v>
      </c>
      <c r="F159" s="28">
        <v>56522.241871950006</v>
      </c>
      <c r="G159" s="28">
        <v>55539.588845120117</v>
      </c>
      <c r="H159" s="28">
        <v>3465753.8420750159</v>
      </c>
      <c r="I159" s="28">
        <v>3345025.9991111397</v>
      </c>
      <c r="J159" s="28">
        <v>30419.232021166288</v>
      </c>
      <c r="K159" s="28">
        <v>30130.709562357672</v>
      </c>
      <c r="L159" s="30">
        <v>0.26425618559119929</v>
      </c>
      <c r="M159" s="30">
        <v>0.59687541304523151</v>
      </c>
      <c r="N159" s="29">
        <v>915846.89050478744</v>
      </c>
      <c r="O159" s="29">
        <v>1996563.7748664997</v>
      </c>
    </row>
    <row r="160" spans="1:15" x14ac:dyDescent="0.2">
      <c r="A160" s="26" t="s">
        <v>155</v>
      </c>
      <c r="B160" s="26" t="str">
        <f>VLOOKUP(A160,'Lookup for Exercise'!A:B,2,0)</f>
        <v>Clothing</v>
      </c>
      <c r="C160" s="26" t="s">
        <v>7</v>
      </c>
      <c r="D160" s="27">
        <v>2996082.5267142202</v>
      </c>
      <c r="E160" s="27">
        <v>3218832.5079015647</v>
      </c>
      <c r="F160" s="28">
        <v>24070.968007523465</v>
      </c>
      <c r="G160" s="28">
        <v>25878.552878470327</v>
      </c>
      <c r="H160" s="28">
        <v>1475950.8308876837</v>
      </c>
      <c r="I160" s="28">
        <v>1558607.7246493965</v>
      </c>
      <c r="J160" s="28">
        <v>12954.552695446111</v>
      </c>
      <c r="K160" s="28">
        <v>14039.339809477449</v>
      </c>
      <c r="L160" s="30">
        <v>0.3969258111963242</v>
      </c>
      <c r="M160" s="30">
        <v>0.3899160757403855</v>
      </c>
      <c r="N160" s="29">
        <v>585842.9808359826</v>
      </c>
      <c r="O160" s="29">
        <v>607726.20761394396</v>
      </c>
    </row>
    <row r="161" spans="1:15" x14ac:dyDescent="0.2">
      <c r="A161" s="26" t="s">
        <v>155</v>
      </c>
      <c r="B161" s="26" t="str">
        <f>VLOOKUP(A161,'Lookup for Exercise'!A:B,2,0)</f>
        <v>Clothing</v>
      </c>
      <c r="C161" s="26" t="s">
        <v>8</v>
      </c>
      <c r="D161" s="27">
        <v>7035250.9791186955</v>
      </c>
      <c r="E161" s="27">
        <v>6908138.754500825</v>
      </c>
      <c r="F161" s="28">
        <v>56522.241871950006</v>
      </c>
      <c r="G161" s="28">
        <v>55539.588845120117</v>
      </c>
      <c r="H161" s="28">
        <v>3465753.8420750159</v>
      </c>
      <c r="I161" s="28">
        <v>3345025.9991111397</v>
      </c>
      <c r="J161" s="28">
        <v>30419.232021166288</v>
      </c>
      <c r="K161" s="28">
        <v>30130.709562357672</v>
      </c>
      <c r="L161" s="30">
        <v>0.39069009565338303</v>
      </c>
      <c r="M161" s="30">
        <v>0.39722010096364041</v>
      </c>
      <c r="N161" s="29">
        <v>1354035.7000713677</v>
      </c>
      <c r="O161" s="29">
        <v>1328711.5650929289</v>
      </c>
    </row>
    <row r="162" spans="1:15" x14ac:dyDescent="0.2">
      <c r="A162" s="26" t="s">
        <v>155</v>
      </c>
      <c r="B162" s="26" t="str">
        <f>VLOOKUP(A162,'Lookup for Exercise'!A:B,2,0)</f>
        <v>Clothing</v>
      </c>
      <c r="C162" s="26" t="s">
        <v>7</v>
      </c>
      <c r="D162" s="27">
        <v>2996082.5267142202</v>
      </c>
      <c r="E162" s="27">
        <v>3218832.5079015647</v>
      </c>
      <c r="F162" s="28">
        <v>24070.968007523465</v>
      </c>
      <c r="G162" s="28">
        <v>25878.552878470327</v>
      </c>
      <c r="H162" s="28">
        <v>1475950.8308876837</v>
      </c>
      <c r="I162" s="28">
        <v>1558607.7246493965</v>
      </c>
      <c r="J162" s="28">
        <v>12954.552695446111</v>
      </c>
      <c r="K162" s="28">
        <v>14039.339809477449</v>
      </c>
      <c r="L162" s="30">
        <v>0</v>
      </c>
      <c r="M162" s="30">
        <v>0.54346001331442295</v>
      </c>
      <c r="N162" s="29">
        <v>0</v>
      </c>
      <c r="O162" s="29">
        <v>847040.97478992352</v>
      </c>
    </row>
    <row r="163" spans="1:15" x14ac:dyDescent="0.2">
      <c r="A163" s="26" t="s">
        <v>155</v>
      </c>
      <c r="B163" s="26" t="str">
        <f>VLOOKUP(A163,'Lookup for Exercise'!A:B,2,0)</f>
        <v>Clothing</v>
      </c>
      <c r="C163" s="26" t="s">
        <v>8</v>
      </c>
      <c r="D163" s="27">
        <v>7035250.9791186955</v>
      </c>
      <c r="E163" s="27">
        <v>6908138.754500825</v>
      </c>
      <c r="F163" s="28">
        <v>56522.241871950006</v>
      </c>
      <c r="G163" s="28">
        <v>55539.588845120117</v>
      </c>
      <c r="H163" s="28">
        <v>3465753.8420750159</v>
      </c>
      <c r="I163" s="28">
        <v>3345025.9991111397</v>
      </c>
      <c r="J163" s="28">
        <v>30419.232021166288</v>
      </c>
      <c r="K163" s="28">
        <v>30130.709562357672</v>
      </c>
      <c r="L163" s="30">
        <v>0</v>
      </c>
      <c r="M163" s="30">
        <v>0.54369945525665331</v>
      </c>
      <c r="N163" s="29">
        <v>0</v>
      </c>
      <c r="O163" s="29">
        <v>1818688.8135360691</v>
      </c>
    </row>
    <row r="164" spans="1:15" x14ac:dyDescent="0.2">
      <c r="A164" s="26" t="s">
        <v>155</v>
      </c>
      <c r="B164" s="26" t="str">
        <f>VLOOKUP(A164,'Lookup for Exercise'!A:B,2,0)</f>
        <v>Clothing</v>
      </c>
      <c r="C164" s="26" t="s">
        <v>7</v>
      </c>
      <c r="D164" s="27">
        <v>2996082.5267142202</v>
      </c>
      <c r="E164" s="27">
        <v>3218832.5079015647</v>
      </c>
      <c r="F164" s="28">
        <v>24070.968007523465</v>
      </c>
      <c r="G164" s="28">
        <v>25878.552878470327</v>
      </c>
      <c r="H164" s="28">
        <v>1475950.8308876837</v>
      </c>
      <c r="I164" s="28">
        <v>1558607.7246493965</v>
      </c>
      <c r="J164" s="28">
        <v>12954.552695446111</v>
      </c>
      <c r="K164" s="28">
        <v>14039.339809477449</v>
      </c>
      <c r="L164" s="30">
        <v>0.40286714084035552</v>
      </c>
      <c r="M164" s="30">
        <v>0.41999434044872402</v>
      </c>
      <c r="N164" s="29">
        <v>594612.09126066824</v>
      </c>
      <c r="O164" s="29">
        <v>654606.4233324097</v>
      </c>
    </row>
    <row r="165" spans="1:15" x14ac:dyDescent="0.2">
      <c r="A165" s="26" t="s">
        <v>155</v>
      </c>
      <c r="B165" s="26" t="str">
        <f>VLOOKUP(A165,'Lookup for Exercise'!A:B,2,0)</f>
        <v>Clothing</v>
      </c>
      <c r="C165" s="26" t="s">
        <v>8</v>
      </c>
      <c r="D165" s="27">
        <v>7035250.9791186955</v>
      </c>
      <c r="E165" s="27">
        <v>6908138.754500825</v>
      </c>
      <c r="F165" s="28">
        <v>56522.241871950006</v>
      </c>
      <c r="G165" s="28">
        <v>55539.588845120117</v>
      </c>
      <c r="H165" s="28">
        <v>3465753.8420750159</v>
      </c>
      <c r="I165" s="28">
        <v>3345025.9991111397</v>
      </c>
      <c r="J165" s="28">
        <v>30419.232021166288</v>
      </c>
      <c r="K165" s="28">
        <v>30130.709562357672</v>
      </c>
      <c r="L165" s="30">
        <v>0.36875683794631164</v>
      </c>
      <c r="M165" s="30">
        <v>0.39288188294973558</v>
      </c>
      <c r="N165" s="29">
        <v>1278020.4279038636</v>
      </c>
      <c r="O165" s="29">
        <v>1314200.1130466051</v>
      </c>
    </row>
    <row r="166" spans="1:15" x14ac:dyDescent="0.2">
      <c r="A166" s="26" t="s">
        <v>155</v>
      </c>
      <c r="B166" s="26" t="str">
        <f>VLOOKUP(A166,'Lookup for Exercise'!A:B,2,0)</f>
        <v>Clothing</v>
      </c>
      <c r="C166" s="26" t="s">
        <v>7</v>
      </c>
      <c r="D166" s="27">
        <v>2996082.5267142202</v>
      </c>
      <c r="E166" s="27">
        <v>3218832.5079015647</v>
      </c>
      <c r="F166" s="28">
        <v>24070.968007523465</v>
      </c>
      <c r="G166" s="28">
        <v>25878.552878470327</v>
      </c>
      <c r="H166" s="28">
        <v>1475950.8308876837</v>
      </c>
      <c r="I166" s="28">
        <v>1558607.7246493965</v>
      </c>
      <c r="J166" s="28">
        <v>12954.552695446111</v>
      </c>
      <c r="K166" s="28">
        <v>14039.339809477449</v>
      </c>
      <c r="L166" s="30">
        <v>0.16671811737985207</v>
      </c>
      <c r="M166" s="30">
        <v>0.17376771770309049</v>
      </c>
      <c r="N166" s="29">
        <v>246067.74387082303</v>
      </c>
      <c r="O166" s="29">
        <v>270835.70710673253</v>
      </c>
    </row>
    <row r="167" spans="1:15" x14ac:dyDescent="0.2">
      <c r="A167" s="26" t="s">
        <v>155</v>
      </c>
      <c r="B167" s="26" t="str">
        <f>VLOOKUP(A167,'Lookup for Exercise'!A:B,2,0)</f>
        <v>Clothing</v>
      </c>
      <c r="C167" s="26" t="s">
        <v>8</v>
      </c>
      <c r="D167" s="27">
        <v>7035250.9791186955</v>
      </c>
      <c r="E167" s="27">
        <v>6908138.754500825</v>
      </c>
      <c r="F167" s="28">
        <v>56522.241871950006</v>
      </c>
      <c r="G167" s="28">
        <v>55539.588845120117</v>
      </c>
      <c r="H167" s="28">
        <v>3465753.8420750159</v>
      </c>
      <c r="I167" s="28">
        <v>3345025.9991111397</v>
      </c>
      <c r="J167" s="28">
        <v>30419.232021166288</v>
      </c>
      <c r="K167" s="28">
        <v>30130.709562357672</v>
      </c>
      <c r="L167" s="30">
        <v>0.16568736222757102</v>
      </c>
      <c r="M167" s="30">
        <v>0.1537460267829549</v>
      </c>
      <c r="N167" s="29">
        <v>574231.61222347908</v>
      </c>
      <c r="O167" s="29">
        <v>514284.45684902178</v>
      </c>
    </row>
    <row r="168" spans="1:15" x14ac:dyDescent="0.2">
      <c r="A168" s="26" t="s">
        <v>155</v>
      </c>
      <c r="B168" s="26" t="str">
        <f>VLOOKUP(A168,'Lookup for Exercise'!A:B,2,0)</f>
        <v>Clothing</v>
      </c>
      <c r="C168" s="26" t="s">
        <v>8</v>
      </c>
      <c r="D168" s="27">
        <v>7035250.9791186955</v>
      </c>
      <c r="E168" s="27">
        <v>6908138.754500825</v>
      </c>
      <c r="F168" s="28">
        <v>56522.241871950006</v>
      </c>
      <c r="G168" s="28">
        <v>55539.588845120117</v>
      </c>
      <c r="H168" s="28">
        <v>3465753.8420750159</v>
      </c>
      <c r="I168" s="28">
        <v>3345025.9991111397</v>
      </c>
      <c r="J168" s="28">
        <v>30419.232021166288</v>
      </c>
      <c r="K168" s="28">
        <v>30130.709562357672</v>
      </c>
      <c r="L168" s="30">
        <v>0</v>
      </c>
      <c r="M168" s="30">
        <v>0.7206658446362515</v>
      </c>
      <c r="N168" s="29">
        <v>0</v>
      </c>
      <c r="O168" s="29">
        <v>2410645.9869796503</v>
      </c>
    </row>
    <row r="169" spans="1:15" x14ac:dyDescent="0.2">
      <c r="A169" s="26" t="s">
        <v>155</v>
      </c>
      <c r="B169" s="26" t="str">
        <f>VLOOKUP(A169,'Lookup for Exercise'!A:B,2,0)</f>
        <v>Clothing</v>
      </c>
      <c r="C169" s="26" t="s">
        <v>7</v>
      </c>
      <c r="D169" s="27">
        <v>2996082.5267142202</v>
      </c>
      <c r="E169" s="27">
        <v>3218832.5079015647</v>
      </c>
      <c r="F169" s="28">
        <v>24070.968007523465</v>
      </c>
      <c r="G169" s="28">
        <v>25878.552878470327</v>
      </c>
      <c r="H169" s="28">
        <v>1475950.8308876837</v>
      </c>
      <c r="I169" s="28">
        <v>1558607.7246493965</v>
      </c>
      <c r="J169" s="28">
        <v>12954.552695446111</v>
      </c>
      <c r="K169" s="28">
        <v>14039.339809477449</v>
      </c>
      <c r="L169" s="30">
        <v>0.16124402989897738</v>
      </c>
      <c r="M169" s="30">
        <v>0.16703367809010847</v>
      </c>
      <c r="N169" s="29">
        <v>237988.25990507417</v>
      </c>
      <c r="O169" s="29">
        <v>260339.98094784372</v>
      </c>
    </row>
    <row r="170" spans="1:15" x14ac:dyDescent="0.2">
      <c r="A170" s="26" t="s">
        <v>155</v>
      </c>
      <c r="B170" s="26" t="str">
        <f>VLOOKUP(A170,'Lookup for Exercise'!A:B,2,0)</f>
        <v>Clothing</v>
      </c>
      <c r="C170" s="26" t="s">
        <v>8</v>
      </c>
      <c r="D170" s="27">
        <v>7035250.9791186955</v>
      </c>
      <c r="E170" s="27">
        <v>6908138.754500825</v>
      </c>
      <c r="F170" s="28">
        <v>56522.241871950006</v>
      </c>
      <c r="G170" s="28">
        <v>55539.588845120117</v>
      </c>
      <c r="H170" s="28">
        <v>3465753.8420750159</v>
      </c>
      <c r="I170" s="28">
        <v>3345025.9991111397</v>
      </c>
      <c r="J170" s="28">
        <v>30419.232021166288</v>
      </c>
      <c r="K170" s="28">
        <v>30130.709562357672</v>
      </c>
      <c r="L170" s="30">
        <v>0.13976023393980128</v>
      </c>
      <c r="M170" s="30">
        <v>0.19825937879471253</v>
      </c>
      <c r="N170" s="29">
        <v>484374.56774616928</v>
      </c>
      <c r="O170" s="29">
        <v>663182.77663593716</v>
      </c>
    </row>
    <row r="171" spans="1:15" x14ac:dyDescent="0.2">
      <c r="A171" s="26" t="s">
        <v>155</v>
      </c>
      <c r="B171" s="26" t="str">
        <f>VLOOKUP(A171,'Lookup for Exercise'!A:B,2,0)</f>
        <v>Clothing</v>
      </c>
      <c r="C171" s="26" t="s">
        <v>7</v>
      </c>
      <c r="D171" s="27">
        <v>2996082.5267142202</v>
      </c>
      <c r="E171" s="27">
        <v>3218832.5079015647</v>
      </c>
      <c r="F171" s="28">
        <v>24070.968007523465</v>
      </c>
      <c r="G171" s="28">
        <v>25878.552878470327</v>
      </c>
      <c r="H171" s="28">
        <v>1475950.8308876837</v>
      </c>
      <c r="I171" s="28">
        <v>1558607.7246493965</v>
      </c>
      <c r="J171" s="28">
        <v>12954.552695446111</v>
      </c>
      <c r="K171" s="28">
        <v>14039.339809477449</v>
      </c>
      <c r="L171" s="30">
        <v>0.15978813493081481</v>
      </c>
      <c r="M171" s="30">
        <v>0.19020399710368455</v>
      </c>
      <c r="N171" s="29">
        <v>235839.43051712943</v>
      </c>
      <c r="O171" s="29">
        <v>296453.41914499417</v>
      </c>
    </row>
    <row r="172" spans="1:15" x14ac:dyDescent="0.2">
      <c r="A172" s="26" t="s">
        <v>155</v>
      </c>
      <c r="B172" s="26" t="str">
        <f>VLOOKUP(A172,'Lookup for Exercise'!A:B,2,0)</f>
        <v>Clothing</v>
      </c>
      <c r="C172" s="26" t="s">
        <v>8</v>
      </c>
      <c r="D172" s="27">
        <v>7035250.9791186955</v>
      </c>
      <c r="E172" s="27">
        <v>6908138.754500825</v>
      </c>
      <c r="F172" s="28">
        <v>56522.241871950006</v>
      </c>
      <c r="G172" s="28">
        <v>55539.588845120117</v>
      </c>
      <c r="H172" s="28">
        <v>3465753.8420750159</v>
      </c>
      <c r="I172" s="28">
        <v>3345025.9991111397</v>
      </c>
      <c r="J172" s="28">
        <v>30419.232021166288</v>
      </c>
      <c r="K172" s="28">
        <v>30130.709562357672</v>
      </c>
      <c r="L172" s="30">
        <v>0.13361947657211734</v>
      </c>
      <c r="M172" s="30">
        <v>0.29524362328707932</v>
      </c>
      <c r="N172" s="29">
        <v>463092.21430586826</v>
      </c>
      <c r="O172" s="29">
        <v>987597.59596705541</v>
      </c>
    </row>
    <row r="173" spans="1:15" x14ac:dyDescent="0.2">
      <c r="A173" s="26" t="s">
        <v>176</v>
      </c>
      <c r="B173" s="26" t="str">
        <f>VLOOKUP(A173,'Lookup for Exercise'!A:B,2,0)</f>
        <v>Clothing</v>
      </c>
      <c r="C173" s="26" t="s">
        <v>8</v>
      </c>
      <c r="D173" s="27">
        <v>9535009.1288450975</v>
      </c>
      <c r="E173" s="27">
        <v>11989086.314062046</v>
      </c>
      <c r="F173" s="28">
        <v>85574.299705078243</v>
      </c>
      <c r="G173" s="28">
        <v>108865.51882505314</v>
      </c>
      <c r="H173" s="28">
        <v>2456960.639365314</v>
      </c>
      <c r="I173" s="28">
        <v>2959908.4515545233</v>
      </c>
      <c r="J173" s="28">
        <v>25500.929251623893</v>
      </c>
      <c r="K173" s="28">
        <v>31184.934410304399</v>
      </c>
      <c r="L173" s="30">
        <v>0.15854379323733789</v>
      </c>
      <c r="M173" s="30">
        <v>0.18803390971161923</v>
      </c>
      <c r="N173" s="29">
        <v>389535.85959981184</v>
      </c>
      <c r="O173" s="29">
        <v>556563.15853426198</v>
      </c>
    </row>
    <row r="174" spans="1:15" x14ac:dyDescent="0.2">
      <c r="A174" s="26" t="s">
        <v>177</v>
      </c>
      <c r="B174" s="26" t="str">
        <f>VLOOKUP(A174,'Lookup for Exercise'!A:B,2,0)</f>
        <v>Clothing</v>
      </c>
      <c r="C174" s="26" t="s">
        <v>7</v>
      </c>
      <c r="D174" s="27">
        <v>735435.63251226651</v>
      </c>
      <c r="E174" s="27">
        <v>789690.34322897787</v>
      </c>
      <c r="F174" s="28">
        <v>13162.164702123706</v>
      </c>
      <c r="G174" s="28">
        <v>14006.544140482367</v>
      </c>
      <c r="H174" s="28">
        <v>482527.27645589341</v>
      </c>
      <c r="I174" s="28">
        <v>492857.7340651034</v>
      </c>
      <c r="J174" s="28">
        <v>8984.8866530778723</v>
      </c>
      <c r="K174" s="28">
        <v>9451.3784353246047</v>
      </c>
      <c r="L174" s="30">
        <v>0.15013324395180944</v>
      </c>
      <c r="M174" s="30">
        <v>0.18002989476952275</v>
      </c>
      <c r="N174" s="29">
        <v>72443.38530955484</v>
      </c>
      <c r="O174" s="29">
        <v>88729.126000085991</v>
      </c>
    </row>
    <row r="175" spans="1:15" x14ac:dyDescent="0.2">
      <c r="A175" s="26" t="s">
        <v>177</v>
      </c>
      <c r="B175" s="26" t="str">
        <f>VLOOKUP(A175,'Lookup for Exercise'!A:B,2,0)</f>
        <v>Clothing</v>
      </c>
      <c r="C175" s="26" t="s">
        <v>8</v>
      </c>
      <c r="D175" s="27">
        <v>820262.55659589928</v>
      </c>
      <c r="E175" s="27">
        <v>860017.99682545429</v>
      </c>
      <c r="F175" s="28">
        <v>14680.320604019982</v>
      </c>
      <c r="G175" s="28">
        <v>15253.928501759754</v>
      </c>
      <c r="H175" s="28">
        <v>538183.13923804311</v>
      </c>
      <c r="I175" s="28">
        <v>536750.29054736544</v>
      </c>
      <c r="J175" s="28">
        <v>10021.225204443848</v>
      </c>
      <c r="K175" s="28">
        <v>10293.092246703936</v>
      </c>
      <c r="L175" s="30">
        <v>0.15395859928696029</v>
      </c>
      <c r="M175" s="30">
        <v>0.18222439179287733</v>
      </c>
      <c r="N175" s="29">
        <v>82857.922276948229</v>
      </c>
      <c r="O175" s="29">
        <v>97808.99523964386</v>
      </c>
    </row>
    <row r="176" spans="1:15" x14ac:dyDescent="0.2">
      <c r="A176" s="26" t="s">
        <v>178</v>
      </c>
      <c r="B176" s="26" t="str">
        <f>VLOOKUP(A176,'Lookup for Exercise'!A:B,2,0)</f>
        <v>Clothing</v>
      </c>
      <c r="C176" s="26" t="s">
        <v>8</v>
      </c>
      <c r="D176" s="27">
        <v>135037.33317108289</v>
      </c>
      <c r="E176" s="27">
        <v>144904.34698107626</v>
      </c>
      <c r="F176" s="28">
        <v>5382.642368969131</v>
      </c>
      <c r="G176" s="28">
        <v>5730.5596049088745</v>
      </c>
      <c r="H176" s="28">
        <v>132566.98302038512</v>
      </c>
      <c r="I176" s="28">
        <v>112184.92638271683</v>
      </c>
      <c r="J176" s="28">
        <v>4320.3330585376461</v>
      </c>
      <c r="K176" s="28">
        <v>4610.430584429454</v>
      </c>
      <c r="L176" s="30">
        <v>5.0378440322972423E-2</v>
      </c>
      <c r="M176" s="30">
        <v>0.45338109330110099</v>
      </c>
      <c r="N176" s="29">
        <v>6678.5178428889703</v>
      </c>
      <c r="O176" s="29">
        <v>50862.524575299685</v>
      </c>
    </row>
    <row r="177" spans="1:15" x14ac:dyDescent="0.2">
      <c r="A177" s="26" t="s">
        <v>178</v>
      </c>
      <c r="B177" s="26" t="str">
        <f>VLOOKUP(A177,'Lookup for Exercise'!A:B,2,0)</f>
        <v>Clothing</v>
      </c>
      <c r="C177" s="26" t="s">
        <v>7</v>
      </c>
      <c r="D177" s="27">
        <v>6062.0999385814812</v>
      </c>
      <c r="E177" s="27">
        <v>6066.5356488837133</v>
      </c>
      <c r="F177" s="28">
        <v>241.63773978706882</v>
      </c>
      <c r="G177" s="28">
        <v>239.91443221349826</v>
      </c>
      <c r="H177" s="28">
        <v>5951.200906845962</v>
      </c>
      <c r="I177" s="28">
        <v>4696.7111018210235</v>
      </c>
      <c r="J177" s="28">
        <v>193.94851893017861</v>
      </c>
      <c r="K177" s="28">
        <v>193.0193405502024</v>
      </c>
      <c r="L177" s="30">
        <v>0.16512177367205541</v>
      </c>
      <c r="M177" s="30">
        <v>0.21244006775408128</v>
      </c>
      <c r="N177" s="29">
        <v>982.67284921714986</v>
      </c>
      <c r="O177" s="29">
        <v>997.76962469220393</v>
      </c>
    </row>
    <row r="178" spans="1:15" x14ac:dyDescent="0.2">
      <c r="A178" s="26" t="s">
        <v>178</v>
      </c>
      <c r="B178" s="26" t="str">
        <f>VLOOKUP(A178,'Lookup for Exercise'!A:B,2,0)</f>
        <v>Clothing</v>
      </c>
      <c r="C178" s="26" t="s">
        <v>8</v>
      </c>
      <c r="D178" s="27">
        <v>135037.33317108289</v>
      </c>
      <c r="E178" s="27">
        <v>144904.34698107626</v>
      </c>
      <c r="F178" s="28">
        <v>5382.642368969131</v>
      </c>
      <c r="G178" s="28">
        <v>5730.5596049088745</v>
      </c>
      <c r="H178" s="28">
        <v>132566.98302038512</v>
      </c>
      <c r="I178" s="28">
        <v>112184.92638271683</v>
      </c>
      <c r="J178" s="28">
        <v>4320.3330585376461</v>
      </c>
      <c r="K178" s="28">
        <v>4610.430584429454</v>
      </c>
      <c r="L178" s="30">
        <v>0.62096867503619957</v>
      </c>
      <c r="M178" s="30">
        <v>0.60751867503619961</v>
      </c>
      <c r="N178" s="29">
        <v>82319.943799714907</v>
      </c>
      <c r="O178" s="29">
        <v>68154.437835061719</v>
      </c>
    </row>
    <row r="179" spans="1:15" x14ac:dyDescent="0.2">
      <c r="A179" s="26" t="s">
        <v>181</v>
      </c>
      <c r="B179" s="26" t="str">
        <f>VLOOKUP(A179,'Lookup for Exercise'!A:B,2,0)</f>
        <v>Clothing</v>
      </c>
      <c r="C179" s="26" t="s">
        <v>7</v>
      </c>
      <c r="D179" s="27">
        <v>1857205.5324338989</v>
      </c>
      <c r="E179" s="27">
        <v>2043251.2042426567</v>
      </c>
      <c r="F179" s="28">
        <v>23316.531884223143</v>
      </c>
      <c r="G179" s="28">
        <v>25182.602019467195</v>
      </c>
      <c r="H179" s="28">
        <v>890057.91232148465</v>
      </c>
      <c r="I179" s="28">
        <v>896729.7215632915</v>
      </c>
      <c r="J179" s="28">
        <v>11676.468395172364</v>
      </c>
      <c r="K179" s="28">
        <v>12280.460443184771</v>
      </c>
      <c r="L179" s="30">
        <v>9.3981364213870267E-2</v>
      </c>
      <c r="M179" s="30">
        <v>0.2510486450590434</v>
      </c>
      <c r="N179" s="29">
        <v>83648.856829322453</v>
      </c>
      <c r="O179" s="29">
        <v>225122.78158263757</v>
      </c>
    </row>
    <row r="180" spans="1:15" x14ac:dyDescent="0.2">
      <c r="A180" s="26" t="s">
        <v>181</v>
      </c>
      <c r="B180" s="26" t="str">
        <f>VLOOKUP(A180,'Lookup for Exercise'!A:B,2,0)</f>
        <v>Clothing</v>
      </c>
      <c r="C180" s="26" t="s">
        <v>8</v>
      </c>
      <c r="D180" s="27">
        <v>4209397.1388110565</v>
      </c>
      <c r="E180" s="27">
        <v>4861849.3678589985</v>
      </c>
      <c r="F180" s="28">
        <v>52847.431738920335</v>
      </c>
      <c r="G180" s="28">
        <v>59921.177315430592</v>
      </c>
      <c r="H180" s="28">
        <v>2017335.8112885912</v>
      </c>
      <c r="I180" s="28">
        <v>2133739.02380194</v>
      </c>
      <c r="J180" s="28">
        <v>26464.972129198435</v>
      </c>
      <c r="K180" s="28">
        <v>29220.953702971441</v>
      </c>
      <c r="L180" s="30">
        <v>0.15317145567253204</v>
      </c>
      <c r="M180" s="30">
        <v>0.19027253262569715</v>
      </c>
      <c r="N180" s="29">
        <v>308998.26279540191</v>
      </c>
      <c r="O180" s="29">
        <v>405991.92802107782</v>
      </c>
    </row>
    <row r="181" spans="1:15" x14ac:dyDescent="0.2">
      <c r="A181" s="26" t="s">
        <v>182</v>
      </c>
      <c r="B181" s="26" t="str">
        <f>VLOOKUP(A181,'Lookup for Exercise'!A:B,2,0)</f>
        <v>Clothing</v>
      </c>
      <c r="C181" s="26" t="s">
        <v>8</v>
      </c>
      <c r="D181" s="27">
        <v>711413.21435393102</v>
      </c>
      <c r="E181" s="27">
        <v>638751.28149917489</v>
      </c>
      <c r="F181" s="28">
        <v>6761.294053150029</v>
      </c>
      <c r="G181" s="28">
        <v>6491.4962384774926</v>
      </c>
      <c r="H181" s="28">
        <v>212273.55788298932</v>
      </c>
      <c r="I181" s="28">
        <v>187364.9083070475</v>
      </c>
      <c r="J181" s="28">
        <v>2235.9463509240932</v>
      </c>
      <c r="K181" s="28">
        <v>2160.637082232266</v>
      </c>
      <c r="L181" s="30">
        <v>0.51034933358072831</v>
      </c>
      <c r="M181" s="30">
        <v>0.52916316911790806</v>
      </c>
      <c r="N181" s="29">
        <v>108333.66880239376</v>
      </c>
      <c r="O181" s="29">
        <v>99146.608661243517</v>
      </c>
    </row>
    <row r="182" spans="1:15" x14ac:dyDescent="0.2">
      <c r="A182" s="26" t="s">
        <v>183</v>
      </c>
      <c r="B182" s="26" t="str">
        <f>VLOOKUP(A182,'Lookup for Exercise'!A:B,2,0)</f>
        <v>Clothing</v>
      </c>
      <c r="C182" s="26" t="s">
        <v>7</v>
      </c>
      <c r="D182" s="27">
        <v>16026.690802146508</v>
      </c>
      <c r="E182" s="27">
        <v>19829.901735898344</v>
      </c>
      <c r="F182" s="28">
        <v>303.98021254612735</v>
      </c>
      <c r="G182" s="28">
        <v>384.16017350859676</v>
      </c>
      <c r="H182" s="28">
        <v>11320.570301609741</v>
      </c>
      <c r="I182" s="28">
        <v>13573.129040845015</v>
      </c>
      <c r="J182" s="28">
        <v>223.24514981331478</v>
      </c>
      <c r="K182" s="28">
        <v>286.46426731460019</v>
      </c>
      <c r="L182" s="30">
        <v>0.46381224933075327</v>
      </c>
      <c r="M182" s="30">
        <v>0.53292525587971551</v>
      </c>
      <c r="N182" s="29">
        <v>5250.6191752965378</v>
      </c>
      <c r="O182" s="29">
        <v>7233.4632671807276</v>
      </c>
    </row>
    <row r="183" spans="1:15" x14ac:dyDescent="0.2">
      <c r="A183" s="26" t="s">
        <v>183</v>
      </c>
      <c r="B183" s="26" t="str">
        <f>VLOOKUP(A183,'Lookup for Exercise'!A:B,2,0)</f>
        <v>Clothing</v>
      </c>
      <c r="C183" s="26" t="s">
        <v>8</v>
      </c>
      <c r="D183" s="27">
        <v>25760.971082326734</v>
      </c>
      <c r="E183" s="27">
        <v>39045.112424381106</v>
      </c>
      <c r="F183" s="28">
        <v>488.61150200461299</v>
      </c>
      <c r="G183" s="28">
        <v>756.41207724488982</v>
      </c>
      <c r="H183" s="28">
        <v>18196.450394872321</v>
      </c>
      <c r="I183" s="28">
        <v>26725.515658558405</v>
      </c>
      <c r="J183" s="28">
        <v>358.83963318492732</v>
      </c>
      <c r="K183" s="28">
        <v>564.04866104899111</v>
      </c>
      <c r="L183" s="30">
        <v>0.47950531900968718</v>
      </c>
      <c r="M183" s="30">
        <v>0.49340915537303842</v>
      </c>
      <c r="N183" s="29">
        <v>8725.2947514372008</v>
      </c>
      <c r="O183" s="29">
        <v>13186.614107998215</v>
      </c>
    </row>
    <row r="184" spans="1:15" x14ac:dyDescent="0.2">
      <c r="A184" s="26" t="s">
        <v>184</v>
      </c>
      <c r="B184" s="26" t="str">
        <f>VLOOKUP(A184,'Lookup for Exercise'!A:B,2,0)</f>
        <v>Clothing</v>
      </c>
      <c r="C184" s="26" t="s">
        <v>7</v>
      </c>
      <c r="D184" s="27">
        <v>300898.971377654</v>
      </c>
      <c r="E184" s="27">
        <v>319977.3900414317</v>
      </c>
      <c r="F184" s="28">
        <v>2742.9997690156197</v>
      </c>
      <c r="G184" s="28">
        <v>2935.326603794394</v>
      </c>
      <c r="H184" s="28">
        <v>125267.88921975499</v>
      </c>
      <c r="I184" s="28">
        <v>128802.48024894192</v>
      </c>
      <c r="J184" s="28">
        <v>1240.8521536733763</v>
      </c>
      <c r="K184" s="28">
        <v>1295.007441627499</v>
      </c>
      <c r="L184" s="30">
        <v>0.54192293620711174</v>
      </c>
      <c r="M184" s="30">
        <v>0.49585444640877141</v>
      </c>
      <c r="N184" s="29">
        <v>67885.542338436819</v>
      </c>
      <c r="O184" s="29">
        <v>63867.28253991581</v>
      </c>
    </row>
    <row r="185" spans="1:15" x14ac:dyDescent="0.2">
      <c r="A185" s="26" t="s">
        <v>184</v>
      </c>
      <c r="B185" s="26" t="str">
        <f>VLOOKUP(A185,'Lookup for Exercise'!A:B,2,0)</f>
        <v>Clothing</v>
      </c>
      <c r="C185" s="26" t="s">
        <v>8</v>
      </c>
      <c r="D185" s="27">
        <v>440549.76764985576</v>
      </c>
      <c r="E185" s="27">
        <v>484771.51206603553</v>
      </c>
      <c r="F185" s="28">
        <v>4016.0586304788617</v>
      </c>
      <c r="G185" s="28">
        <v>4447.0727008080776</v>
      </c>
      <c r="H185" s="28">
        <v>183406.20852600673</v>
      </c>
      <c r="I185" s="28">
        <v>195138.07866252787</v>
      </c>
      <c r="J185" s="28">
        <v>1816.7464165323699</v>
      </c>
      <c r="K185" s="28">
        <v>1961.9596107501336</v>
      </c>
      <c r="L185" s="30">
        <v>0.1124093355087078</v>
      </c>
      <c r="M185" s="30">
        <v>0.51485254290936133</v>
      </c>
      <c r="N185" s="29">
        <v>20616.570028579914</v>
      </c>
      <c r="O185" s="29">
        <v>100467.33601784946</v>
      </c>
    </row>
    <row r="186" spans="1:15" x14ac:dyDescent="0.2">
      <c r="A186" s="26" t="s">
        <v>184</v>
      </c>
      <c r="B186" s="26" t="str">
        <f>VLOOKUP(A186,'Lookup for Exercise'!A:B,2,0)</f>
        <v>Clothing</v>
      </c>
      <c r="C186" s="26" t="s">
        <v>7</v>
      </c>
      <c r="D186" s="27">
        <v>300898.971377654</v>
      </c>
      <c r="E186" s="27">
        <v>319977.3900414317</v>
      </c>
      <c r="F186" s="28">
        <v>2742.9997690156197</v>
      </c>
      <c r="G186" s="28">
        <v>2935.326603794394</v>
      </c>
      <c r="H186" s="28">
        <v>125267.88921975499</v>
      </c>
      <c r="I186" s="28">
        <v>128802.48024894192</v>
      </c>
      <c r="J186" s="28">
        <v>1240.8521536733763</v>
      </c>
      <c r="K186" s="28">
        <v>1295.007441627499</v>
      </c>
      <c r="L186" s="30">
        <v>0.48273921162633654</v>
      </c>
      <c r="M186" s="30">
        <v>0.50826409815833284</v>
      </c>
      <c r="N186" s="29">
        <v>60471.722084039786</v>
      </c>
      <c r="O186" s="29">
        <v>65465.676464284945</v>
      </c>
    </row>
    <row r="187" spans="1:15" x14ac:dyDescent="0.2">
      <c r="A187" s="26" t="s">
        <v>184</v>
      </c>
      <c r="B187" s="26" t="str">
        <f>VLOOKUP(A187,'Lookup for Exercise'!A:B,2,0)</f>
        <v>Clothing</v>
      </c>
      <c r="C187" s="26" t="s">
        <v>8</v>
      </c>
      <c r="D187" s="27">
        <v>440549.76764985576</v>
      </c>
      <c r="E187" s="27">
        <v>484771.51206603553</v>
      </c>
      <c r="F187" s="28">
        <v>4016.0586304788617</v>
      </c>
      <c r="G187" s="28">
        <v>4447.0727008080776</v>
      </c>
      <c r="H187" s="28">
        <v>183406.20852600673</v>
      </c>
      <c r="I187" s="28">
        <v>195138.07866252787</v>
      </c>
      <c r="J187" s="28">
        <v>1816.7464165323699</v>
      </c>
      <c r="K187" s="28">
        <v>1961.9596107501336</v>
      </c>
      <c r="L187" s="30">
        <v>0.4917734603306867</v>
      </c>
      <c r="M187" s="30">
        <v>0.51313427873427253</v>
      </c>
      <c r="N187" s="29">
        <v>90194.305812965817</v>
      </c>
      <c r="O187" s="29">
        <v>100132.03724808797</v>
      </c>
    </row>
    <row r="188" spans="1:15" x14ac:dyDescent="0.2">
      <c r="A188" s="26" t="s">
        <v>184</v>
      </c>
      <c r="B188" s="26" t="str">
        <f>VLOOKUP(A188,'Lookup for Exercise'!A:B,2,0)</f>
        <v>Clothing</v>
      </c>
      <c r="C188" s="26" t="s">
        <v>7</v>
      </c>
      <c r="D188" s="27">
        <v>300898.971377654</v>
      </c>
      <c r="E188" s="27">
        <v>319977.3900414317</v>
      </c>
      <c r="F188" s="28">
        <v>2742.9997690156197</v>
      </c>
      <c r="G188" s="28">
        <v>2935.326603794394</v>
      </c>
      <c r="H188" s="28">
        <v>125267.88921975499</v>
      </c>
      <c r="I188" s="28">
        <v>128802.48024894192</v>
      </c>
      <c r="J188" s="28">
        <v>1240.8521536733763</v>
      </c>
      <c r="K188" s="28">
        <v>1295.007441627499</v>
      </c>
      <c r="L188" s="30">
        <v>0.53125806328283043</v>
      </c>
      <c r="M188" s="30">
        <v>0.52581655234806868</v>
      </c>
      <c r="N188" s="29">
        <v>66549.576218415183</v>
      </c>
      <c r="O188" s="29">
        <v>67726.476098378858</v>
      </c>
    </row>
    <row r="189" spans="1:15" x14ac:dyDescent="0.2">
      <c r="A189" s="26" t="s">
        <v>184</v>
      </c>
      <c r="B189" s="26" t="str">
        <f>VLOOKUP(A189,'Lookup for Exercise'!A:B,2,0)</f>
        <v>Clothing</v>
      </c>
      <c r="C189" s="26" t="s">
        <v>8</v>
      </c>
      <c r="D189" s="27">
        <v>440549.76764985576</v>
      </c>
      <c r="E189" s="27">
        <v>484771.51206603553</v>
      </c>
      <c r="F189" s="28">
        <v>4016.0586304788617</v>
      </c>
      <c r="G189" s="28">
        <v>4447.0727008080776</v>
      </c>
      <c r="H189" s="28">
        <v>183406.20852600673</v>
      </c>
      <c r="I189" s="28">
        <v>195138.07866252787</v>
      </c>
      <c r="J189" s="28">
        <v>1816.7464165323699</v>
      </c>
      <c r="K189" s="28">
        <v>1961.9596107501336</v>
      </c>
      <c r="L189" s="30">
        <v>0.52108891189953843</v>
      </c>
      <c r="M189" s="30">
        <v>0.52621933192521642</v>
      </c>
      <c r="N189" s="29">
        <v>95570.941636436692</v>
      </c>
      <c r="O189" s="29">
        <v>102685.42938696574</v>
      </c>
    </row>
    <row r="190" spans="1:15" x14ac:dyDescent="0.2">
      <c r="A190" s="26" t="s">
        <v>184</v>
      </c>
      <c r="B190" s="26" t="str">
        <f>VLOOKUP(A190,'Lookup for Exercise'!A:B,2,0)</f>
        <v>Clothing</v>
      </c>
      <c r="C190" s="26" t="s">
        <v>7</v>
      </c>
      <c r="D190" s="27">
        <v>300898.971377654</v>
      </c>
      <c r="E190" s="27">
        <v>319977.3900414317</v>
      </c>
      <c r="F190" s="28">
        <v>2742.9997690156197</v>
      </c>
      <c r="G190" s="28">
        <v>2935.326603794394</v>
      </c>
      <c r="H190" s="28">
        <v>125267.88921975499</v>
      </c>
      <c r="I190" s="28">
        <v>128802.48024894192</v>
      </c>
      <c r="J190" s="28">
        <v>1240.8521536733763</v>
      </c>
      <c r="K190" s="28">
        <v>1295.007441627499</v>
      </c>
      <c r="L190" s="30">
        <v>0.53884132568853016</v>
      </c>
      <c r="M190" s="30">
        <v>0.57197104453858383</v>
      </c>
      <c r="N190" s="29">
        <v>67499.515493376719</v>
      </c>
      <c r="O190" s="29">
        <v>73671.289167147625</v>
      </c>
    </row>
    <row r="191" spans="1:15" x14ac:dyDescent="0.2">
      <c r="A191" s="26" t="s">
        <v>184</v>
      </c>
      <c r="B191" s="26" t="str">
        <f>VLOOKUP(A191,'Lookup for Exercise'!A:B,2,0)</f>
        <v>Clothing</v>
      </c>
      <c r="C191" s="26" t="s">
        <v>8</v>
      </c>
      <c r="D191" s="27">
        <v>440549.76764985576</v>
      </c>
      <c r="E191" s="27">
        <v>484771.51206603553</v>
      </c>
      <c r="F191" s="28">
        <v>4016.0586304788617</v>
      </c>
      <c r="G191" s="28">
        <v>4447.0727008080776</v>
      </c>
      <c r="H191" s="28">
        <v>183406.20852600673</v>
      </c>
      <c r="I191" s="28">
        <v>195138.07866252787</v>
      </c>
      <c r="J191" s="28">
        <v>1816.7464165323699</v>
      </c>
      <c r="K191" s="28">
        <v>1961.9596107501336</v>
      </c>
      <c r="L191" s="30">
        <v>0.30775715334991738</v>
      </c>
      <c r="M191" s="30">
        <v>0.2830742294761468</v>
      </c>
      <c r="N191" s="29">
        <v>56444.572642665174</v>
      </c>
      <c r="O191" s="29">
        <v>55238.561258850801</v>
      </c>
    </row>
    <row r="192" spans="1:15" x14ac:dyDescent="0.2">
      <c r="A192" s="26" t="s">
        <v>189</v>
      </c>
      <c r="B192" s="26" t="str">
        <f>VLOOKUP(A192,'Lookup for Exercise'!A:B,2,0)</f>
        <v>Clothing</v>
      </c>
      <c r="C192" s="26" t="s">
        <v>7</v>
      </c>
      <c r="D192" s="27">
        <v>2581802.5765890549</v>
      </c>
      <c r="E192" s="27">
        <v>2764413.7535253377</v>
      </c>
      <c r="F192" s="28">
        <v>42917.799795558298</v>
      </c>
      <c r="G192" s="28">
        <v>45799.205334379076</v>
      </c>
      <c r="H192" s="28">
        <v>1446386.350769517</v>
      </c>
      <c r="I192" s="28">
        <v>1451214.4921105914</v>
      </c>
      <c r="J192" s="28">
        <v>24472.570394846956</v>
      </c>
      <c r="K192" s="28">
        <v>25900.501463820146</v>
      </c>
      <c r="L192" s="30">
        <v>0.24274137874954377</v>
      </c>
      <c r="M192" s="30">
        <v>0.32688919451033716</v>
      </c>
      <c r="N192" s="29">
        <v>351097.81699031382</v>
      </c>
      <c r="O192" s="29">
        <v>474386.33638775925</v>
      </c>
    </row>
    <row r="193" spans="1:15" x14ac:dyDescent="0.2">
      <c r="A193" s="26" t="s">
        <v>189</v>
      </c>
      <c r="B193" s="26" t="str">
        <f>VLOOKUP(A193,'Lookup for Exercise'!A:B,2,0)</f>
        <v>Clothing</v>
      </c>
      <c r="C193" s="26" t="s">
        <v>8</v>
      </c>
      <c r="D193" s="27">
        <v>4211418.1749633774</v>
      </c>
      <c r="E193" s="27">
        <v>4486509.5325732203</v>
      </c>
      <c r="F193" s="28">
        <v>70007.212684420083</v>
      </c>
      <c r="G193" s="28">
        <v>74329.890398979551</v>
      </c>
      <c r="H193" s="28">
        <v>2359335.22604864</v>
      </c>
      <c r="I193" s="28">
        <v>2355250.781240514</v>
      </c>
      <c r="J193" s="28">
        <v>39919.484426687777</v>
      </c>
      <c r="K193" s="28">
        <v>42035.258494741342</v>
      </c>
      <c r="L193" s="30">
        <v>0.26071476609316674</v>
      </c>
      <c r="M193" s="30">
        <v>0.31961810288213066</v>
      </c>
      <c r="N193" s="29">
        <v>615113.53159463988</v>
      </c>
      <c r="O193" s="29">
        <v>752780.78651174926</v>
      </c>
    </row>
    <row r="194" spans="1:15" x14ac:dyDescent="0.2">
      <c r="A194" s="26" t="s">
        <v>190</v>
      </c>
      <c r="B194" s="26" t="str">
        <f>VLOOKUP(A194,'Lookup for Exercise'!A:B,2,0)</f>
        <v>Clothing</v>
      </c>
      <c r="C194" s="26" t="s">
        <v>7</v>
      </c>
      <c r="D194" s="27">
        <v>3767371.5635531009</v>
      </c>
      <c r="E194" s="27">
        <v>4024079.1086703385</v>
      </c>
      <c r="F194" s="28">
        <v>80795.91849286767</v>
      </c>
      <c r="G194" s="28">
        <v>85612.583564920264</v>
      </c>
      <c r="H194" s="28">
        <v>2205808.4760429608</v>
      </c>
      <c r="I194" s="28">
        <v>2217120.7613781332</v>
      </c>
      <c r="J194" s="28">
        <v>50035.991135261473</v>
      </c>
      <c r="K194" s="28">
        <v>52404.932389613437</v>
      </c>
      <c r="L194" s="30">
        <v>0.13144825231615448</v>
      </c>
      <c r="M194" s="30">
        <v>0.45409731543441462</v>
      </c>
      <c r="N194" s="29">
        <v>289949.66912000731</v>
      </c>
      <c r="O194" s="29">
        <v>1006788.5857357157</v>
      </c>
    </row>
    <row r="195" spans="1:15" x14ac:dyDescent="0.2">
      <c r="A195" s="26" t="s">
        <v>190</v>
      </c>
      <c r="B195" s="26" t="str">
        <f>VLOOKUP(A195,'Lookup for Exercise'!A:B,2,0)</f>
        <v>Clothing</v>
      </c>
      <c r="C195" s="26" t="s">
        <v>8</v>
      </c>
      <c r="D195" s="27">
        <v>6041153.2440846246</v>
      </c>
      <c r="E195" s="27">
        <v>6601499.7730576005</v>
      </c>
      <c r="F195" s="28">
        <v>129559.96425572761</v>
      </c>
      <c r="G195" s="28">
        <v>140447.40068776716</v>
      </c>
      <c r="H195" s="28">
        <v>3537115.1494036773</v>
      </c>
      <c r="I195" s="28">
        <v>3637185.5045154085</v>
      </c>
      <c r="J195" s="28">
        <v>80235.008697334662</v>
      </c>
      <c r="K195" s="28">
        <v>85970.26547806694</v>
      </c>
      <c r="L195" s="30">
        <v>0.23692708278141034</v>
      </c>
      <c r="M195" s="30">
        <v>0.32311261889648307</v>
      </c>
      <c r="N195" s="29">
        <v>838038.37381014565</v>
      </c>
      <c r="O195" s="29">
        <v>1175220.5337762998</v>
      </c>
    </row>
    <row r="196" spans="1:15" x14ac:dyDescent="0.2">
      <c r="A196" s="26" t="s">
        <v>190</v>
      </c>
      <c r="B196" s="26" t="str">
        <f>VLOOKUP(A196,'Lookup for Exercise'!A:B,2,0)</f>
        <v>Clothing</v>
      </c>
      <c r="C196" s="26" t="s">
        <v>8</v>
      </c>
      <c r="D196" s="27">
        <v>6041153.2440846246</v>
      </c>
      <c r="E196" s="27">
        <v>6601499.7730576005</v>
      </c>
      <c r="F196" s="28">
        <v>129559.96425572761</v>
      </c>
      <c r="G196" s="28">
        <v>140447.40068776716</v>
      </c>
      <c r="H196" s="28">
        <v>3537115.1494036773</v>
      </c>
      <c r="I196" s="28">
        <v>3637185.5045154085</v>
      </c>
      <c r="J196" s="28">
        <v>80235.008697334662</v>
      </c>
      <c r="K196" s="28">
        <v>85970.26547806694</v>
      </c>
      <c r="L196" s="30">
        <v>0.28375661406048958</v>
      </c>
      <c r="M196" s="30">
        <v>0.30922731981251483</v>
      </c>
      <c r="N196" s="29">
        <v>1003679.8183368501</v>
      </c>
      <c r="O196" s="29">
        <v>1124717.1252222294</v>
      </c>
    </row>
    <row r="197" spans="1:15" x14ac:dyDescent="0.2">
      <c r="A197" s="26" t="s">
        <v>190</v>
      </c>
      <c r="B197" s="26" t="str">
        <f>VLOOKUP(A197,'Lookup for Exercise'!A:B,2,0)</f>
        <v>Clothing</v>
      </c>
      <c r="C197" s="26" t="s">
        <v>8</v>
      </c>
      <c r="D197" s="27">
        <v>6041153.2440846246</v>
      </c>
      <c r="E197" s="27">
        <v>6601499.7730576005</v>
      </c>
      <c r="F197" s="28">
        <v>129559.96425572761</v>
      </c>
      <c r="G197" s="28">
        <v>140447.40068776716</v>
      </c>
      <c r="H197" s="28">
        <v>3537115.1494036773</v>
      </c>
      <c r="I197" s="28">
        <v>3637185.5045154085</v>
      </c>
      <c r="J197" s="28">
        <v>80235.008697334662</v>
      </c>
      <c r="K197" s="28">
        <v>85970.26547806694</v>
      </c>
      <c r="L197" s="30">
        <v>0.29175063545480523</v>
      </c>
      <c r="M197" s="30">
        <v>0.34031798190992762</v>
      </c>
      <c r="N197" s="29">
        <v>1031955.5925153412</v>
      </c>
      <c r="O197" s="29">
        <v>1237799.6307287258</v>
      </c>
    </row>
    <row r="198" spans="1:15" x14ac:dyDescent="0.2">
      <c r="A198" s="26" t="s">
        <v>190</v>
      </c>
      <c r="B198" s="26" t="str">
        <f>VLOOKUP(A198,'Lookup for Exercise'!A:B,2,0)</f>
        <v>Clothing</v>
      </c>
      <c r="C198" s="26" t="s">
        <v>7</v>
      </c>
      <c r="D198" s="27">
        <v>3767371.5635531009</v>
      </c>
      <c r="E198" s="27">
        <v>4024079.1086703385</v>
      </c>
      <c r="F198" s="28">
        <v>80795.91849286767</v>
      </c>
      <c r="G198" s="28">
        <v>85612.583564920264</v>
      </c>
      <c r="H198" s="28">
        <v>2205808.4760429608</v>
      </c>
      <c r="I198" s="28">
        <v>2217120.7613781332</v>
      </c>
      <c r="J198" s="28">
        <v>50035.991135261473</v>
      </c>
      <c r="K198" s="28">
        <v>52404.932389613437</v>
      </c>
      <c r="L198" s="30">
        <v>0.26565697883727851</v>
      </c>
      <c r="M198" s="30">
        <v>0.30580139490109726</v>
      </c>
      <c r="N198" s="29">
        <v>585988.41563923436</v>
      </c>
      <c r="O198" s="29">
        <v>677998.62149361591</v>
      </c>
    </row>
    <row r="199" spans="1:15" x14ac:dyDescent="0.2">
      <c r="A199" s="26" t="s">
        <v>190</v>
      </c>
      <c r="B199" s="26" t="str">
        <f>VLOOKUP(A199,'Lookup for Exercise'!A:B,2,0)</f>
        <v>Clothing</v>
      </c>
      <c r="C199" s="26" t="s">
        <v>8</v>
      </c>
      <c r="D199" s="27">
        <v>6041153.2440846246</v>
      </c>
      <c r="E199" s="27">
        <v>6601499.7730576005</v>
      </c>
      <c r="F199" s="28">
        <v>129559.96425572761</v>
      </c>
      <c r="G199" s="28">
        <v>140447.40068776716</v>
      </c>
      <c r="H199" s="28">
        <v>3537115.1494036773</v>
      </c>
      <c r="I199" s="28">
        <v>3637185.5045154085</v>
      </c>
      <c r="J199" s="28">
        <v>80235.008697334662</v>
      </c>
      <c r="K199" s="28">
        <v>85970.26547806694</v>
      </c>
      <c r="L199" s="30">
        <v>0.23924212442254311</v>
      </c>
      <c r="M199" s="30">
        <v>0.33557254594277508</v>
      </c>
      <c r="N199" s="29">
        <v>846226.94267049676</v>
      </c>
      <c r="O199" s="29">
        <v>1220539.5998163924</v>
      </c>
    </row>
    <row r="200" spans="1:15" x14ac:dyDescent="0.2">
      <c r="A200" s="26" t="s">
        <v>190</v>
      </c>
      <c r="B200" s="26" t="str">
        <f>VLOOKUP(A200,'Lookup for Exercise'!A:B,2,0)</f>
        <v>Clothing</v>
      </c>
      <c r="C200" s="26" t="s">
        <v>7</v>
      </c>
      <c r="D200" s="27">
        <v>3767371.5635531009</v>
      </c>
      <c r="E200" s="27">
        <v>4024079.1086703385</v>
      </c>
      <c r="F200" s="28">
        <v>80795.91849286767</v>
      </c>
      <c r="G200" s="28">
        <v>85612.583564920264</v>
      </c>
      <c r="H200" s="28">
        <v>2205808.4760429608</v>
      </c>
      <c r="I200" s="28">
        <v>2217120.7613781332</v>
      </c>
      <c r="J200" s="28">
        <v>50035.991135261473</v>
      </c>
      <c r="K200" s="28">
        <v>52404.932389613437</v>
      </c>
      <c r="L200" s="30">
        <v>0.29381733885098305</v>
      </c>
      <c r="M200" s="30">
        <v>0.34722518507412869</v>
      </c>
      <c r="N200" s="29">
        <v>648104.77644588507</v>
      </c>
      <c r="O200" s="29">
        <v>769840.16670121544</v>
      </c>
    </row>
    <row r="201" spans="1:15" x14ac:dyDescent="0.2">
      <c r="A201" s="26" t="s">
        <v>190</v>
      </c>
      <c r="B201" s="26" t="str">
        <f>VLOOKUP(A201,'Lookup for Exercise'!A:B,2,0)</f>
        <v>Clothing</v>
      </c>
      <c r="C201" s="26" t="s">
        <v>8</v>
      </c>
      <c r="D201" s="27">
        <v>6041153.2440846246</v>
      </c>
      <c r="E201" s="27">
        <v>6601499.7730576005</v>
      </c>
      <c r="F201" s="28">
        <v>129559.96425572761</v>
      </c>
      <c r="G201" s="28">
        <v>140447.40068776716</v>
      </c>
      <c r="H201" s="28">
        <v>3537115.1494036773</v>
      </c>
      <c r="I201" s="28">
        <v>3637185.5045154085</v>
      </c>
      <c r="J201" s="28">
        <v>80235.008697334662</v>
      </c>
      <c r="K201" s="28">
        <v>85970.26547806694</v>
      </c>
      <c r="L201" s="30">
        <v>0.29990730596824278</v>
      </c>
      <c r="M201" s="30">
        <v>0.31736244617588749</v>
      </c>
      <c r="N201" s="29">
        <v>1060806.6753571155</v>
      </c>
      <c r="O201" s="29">
        <v>1154306.0889084896</v>
      </c>
    </row>
    <row r="202" spans="1:15" x14ac:dyDescent="0.2">
      <c r="A202" s="26" t="s">
        <v>190</v>
      </c>
      <c r="B202" s="26" t="str">
        <f>VLOOKUP(A202,'Lookup for Exercise'!A:B,2,0)</f>
        <v>Clothing</v>
      </c>
      <c r="C202" s="26" t="s">
        <v>8</v>
      </c>
      <c r="D202" s="27">
        <v>6041153.2440846246</v>
      </c>
      <c r="E202" s="27">
        <v>6601499.7730576005</v>
      </c>
      <c r="F202" s="28">
        <v>129559.96425572761</v>
      </c>
      <c r="G202" s="28">
        <v>140447.40068776716</v>
      </c>
      <c r="H202" s="28">
        <v>3537115.1494036773</v>
      </c>
      <c r="I202" s="28">
        <v>3637185.5045154085</v>
      </c>
      <c r="J202" s="28">
        <v>80235.008697334662</v>
      </c>
      <c r="K202" s="28">
        <v>85970.26547806694</v>
      </c>
      <c r="L202" s="30">
        <v>0.28061168969541483</v>
      </c>
      <c r="M202" s="30">
        <v>0.28995449535022277</v>
      </c>
      <c r="N202" s="29">
        <v>992555.85872141563</v>
      </c>
      <c r="O202" s="29">
        <v>1054618.2874569106</v>
      </c>
    </row>
    <row r="203" spans="1:15" x14ac:dyDescent="0.2">
      <c r="A203" s="26" t="s">
        <v>190</v>
      </c>
      <c r="B203" s="26" t="str">
        <f>VLOOKUP(A203,'Lookup for Exercise'!A:B,2,0)</f>
        <v>Clothing</v>
      </c>
      <c r="C203" s="26" t="s">
        <v>7</v>
      </c>
      <c r="D203" s="27">
        <v>3767371.5635531009</v>
      </c>
      <c r="E203" s="27">
        <v>4024079.1086703385</v>
      </c>
      <c r="F203" s="28">
        <v>80795.91849286767</v>
      </c>
      <c r="G203" s="28">
        <v>85612.583564920264</v>
      </c>
      <c r="H203" s="28">
        <v>2205808.4760429608</v>
      </c>
      <c r="I203" s="28">
        <v>2217120.7613781332</v>
      </c>
      <c r="J203" s="28">
        <v>50035.991135261473</v>
      </c>
      <c r="K203" s="28">
        <v>52404.932389613437</v>
      </c>
      <c r="L203" s="30">
        <v>1.3443570783999998</v>
      </c>
      <c r="M203" s="30">
        <v>-0.9730281830525378</v>
      </c>
      <c r="N203" s="29">
        <v>2965394.2383630709</v>
      </c>
      <c r="O203" s="29">
        <v>-2157320.9860518239</v>
      </c>
    </row>
    <row r="204" spans="1:15" x14ac:dyDescent="0.2">
      <c r="A204" s="26" t="s">
        <v>190</v>
      </c>
      <c r="B204" s="26" t="str">
        <f>VLOOKUP(A204,'Lookup for Exercise'!A:B,2,0)</f>
        <v>Clothing</v>
      </c>
      <c r="C204" s="26" t="s">
        <v>8</v>
      </c>
      <c r="D204" s="27">
        <v>6041153.2440846246</v>
      </c>
      <c r="E204" s="27">
        <v>6601499.7730576005</v>
      </c>
      <c r="F204" s="28">
        <v>129559.96425572761</v>
      </c>
      <c r="G204" s="28">
        <v>140447.40068776716</v>
      </c>
      <c r="H204" s="28">
        <v>3537115.1494036773</v>
      </c>
      <c r="I204" s="28">
        <v>3637185.5045154085</v>
      </c>
      <c r="J204" s="28">
        <v>80235.008697334662</v>
      </c>
      <c r="K204" s="28">
        <v>85970.26547806694</v>
      </c>
      <c r="L204" s="30">
        <v>5.6085638399999999E-2</v>
      </c>
      <c r="M204" s="30">
        <v>0.47196746454429261</v>
      </c>
      <c r="N204" s="29">
        <v>198381.36124861662</v>
      </c>
      <c r="O204" s="29">
        <v>1716633.2206433911</v>
      </c>
    </row>
    <row r="205" spans="1:15" x14ac:dyDescent="0.2">
      <c r="A205" s="26" t="s">
        <v>190</v>
      </c>
      <c r="B205" s="26" t="str">
        <f>VLOOKUP(A205,'Lookup for Exercise'!A:B,2,0)</f>
        <v>Clothing</v>
      </c>
      <c r="C205" s="26" t="s">
        <v>7</v>
      </c>
      <c r="D205" s="27">
        <v>3767371.5635531009</v>
      </c>
      <c r="E205" s="27">
        <v>4024079.1086703385</v>
      </c>
      <c r="F205" s="28">
        <v>80795.91849286767</v>
      </c>
      <c r="G205" s="28">
        <v>85612.583564920264</v>
      </c>
      <c r="H205" s="28">
        <v>2205808.4760429608</v>
      </c>
      <c r="I205" s="28">
        <v>2217120.7613781332</v>
      </c>
      <c r="J205" s="28">
        <v>50035.991135261473</v>
      </c>
      <c r="K205" s="28">
        <v>52404.932389613437</v>
      </c>
      <c r="L205" s="30">
        <v>0.26968291727718297</v>
      </c>
      <c r="M205" s="30">
        <v>0.3139184266501317</v>
      </c>
      <c r="N205" s="29">
        <v>594868.86477400281</v>
      </c>
      <c r="O205" s="29">
        <v>695995.06110516563</v>
      </c>
    </row>
    <row r="206" spans="1:15" x14ac:dyDescent="0.2">
      <c r="A206" s="26" t="s">
        <v>190</v>
      </c>
      <c r="B206" s="26" t="str">
        <f>VLOOKUP(A206,'Lookup for Exercise'!A:B,2,0)</f>
        <v>Clothing</v>
      </c>
      <c r="C206" s="26" t="s">
        <v>8</v>
      </c>
      <c r="D206" s="27">
        <v>6041153.2440846246</v>
      </c>
      <c r="E206" s="27">
        <v>6601499.7730576005</v>
      </c>
      <c r="F206" s="28">
        <v>129559.96425572761</v>
      </c>
      <c r="G206" s="28">
        <v>140447.40068776716</v>
      </c>
      <c r="H206" s="28">
        <v>3537115.1494036773</v>
      </c>
      <c r="I206" s="28">
        <v>3637185.5045154085</v>
      </c>
      <c r="J206" s="28">
        <v>80235.008697334662</v>
      </c>
      <c r="K206" s="28">
        <v>85970.26547806694</v>
      </c>
      <c r="L206" s="30">
        <v>0.27597482236616855</v>
      </c>
      <c r="M206" s="30">
        <v>0.32496055077006153</v>
      </c>
      <c r="N206" s="29">
        <v>976154.72504536354</v>
      </c>
      <c r="O206" s="29">
        <v>1181941.8048002112</v>
      </c>
    </row>
    <row r="207" spans="1:15" x14ac:dyDescent="0.2">
      <c r="A207" s="26" t="s">
        <v>190</v>
      </c>
      <c r="B207" s="26" t="str">
        <f>VLOOKUP(A207,'Lookup for Exercise'!A:B,2,0)</f>
        <v>Clothing</v>
      </c>
      <c r="C207" s="26" t="s">
        <v>7</v>
      </c>
      <c r="D207" s="27">
        <v>3767371.5635531009</v>
      </c>
      <c r="E207" s="27">
        <v>4024079.1086703385</v>
      </c>
      <c r="F207" s="28">
        <v>80795.91849286767</v>
      </c>
      <c r="G207" s="28">
        <v>85612.583564920264</v>
      </c>
      <c r="H207" s="28">
        <v>2205808.4760429608</v>
      </c>
      <c r="I207" s="28">
        <v>2217120.7613781332</v>
      </c>
      <c r="J207" s="28">
        <v>50035.991135261473</v>
      </c>
      <c r="K207" s="28">
        <v>52404.932389613437</v>
      </c>
      <c r="L207" s="30">
        <v>0.25039419345257352</v>
      </c>
      <c r="M207" s="30">
        <v>0.33233812818223418</v>
      </c>
      <c r="N207" s="29">
        <v>552321.63426962751</v>
      </c>
      <c r="O207" s="29">
        <v>736833.7637903787</v>
      </c>
    </row>
    <row r="208" spans="1:15" x14ac:dyDescent="0.2">
      <c r="A208" s="26" t="s">
        <v>190</v>
      </c>
      <c r="B208" s="26" t="str">
        <f>VLOOKUP(A208,'Lookup for Exercise'!A:B,2,0)</f>
        <v>Clothing</v>
      </c>
      <c r="C208" s="26" t="s">
        <v>8</v>
      </c>
      <c r="D208" s="27">
        <v>6041153.2440846246</v>
      </c>
      <c r="E208" s="27">
        <v>6601499.7730576005</v>
      </c>
      <c r="F208" s="28">
        <v>129559.96425572761</v>
      </c>
      <c r="G208" s="28">
        <v>140447.40068776716</v>
      </c>
      <c r="H208" s="28">
        <v>3537115.1494036773</v>
      </c>
      <c r="I208" s="28">
        <v>3637185.5045154085</v>
      </c>
      <c r="J208" s="28">
        <v>80235.008697334662</v>
      </c>
      <c r="K208" s="28">
        <v>85970.26547806694</v>
      </c>
      <c r="L208" s="30">
        <v>0.27958953340456938</v>
      </c>
      <c r="M208" s="30">
        <v>0.30899880714930039</v>
      </c>
      <c r="N208" s="29">
        <v>988940.3742200078</v>
      </c>
      <c r="O208" s="29">
        <v>1123885.9822759875</v>
      </c>
    </row>
    <row r="209" spans="1:15" x14ac:dyDescent="0.2">
      <c r="A209" s="26" t="s">
        <v>190</v>
      </c>
      <c r="B209" s="26" t="str">
        <f>VLOOKUP(A209,'Lookup for Exercise'!A:B,2,0)</f>
        <v>Clothing</v>
      </c>
      <c r="C209" s="26" t="s">
        <v>7</v>
      </c>
      <c r="D209" s="27">
        <v>3767371.5635531009</v>
      </c>
      <c r="E209" s="27">
        <v>4024079.1086703385</v>
      </c>
      <c r="F209" s="28">
        <v>80795.91849286767</v>
      </c>
      <c r="G209" s="28">
        <v>85612.583564920264</v>
      </c>
      <c r="H209" s="28">
        <v>2205808.4760429608</v>
      </c>
      <c r="I209" s="28">
        <v>2217120.7613781332</v>
      </c>
      <c r="J209" s="28">
        <v>50035.991135261473</v>
      </c>
      <c r="K209" s="28">
        <v>52404.932389613437</v>
      </c>
      <c r="L209" s="30">
        <v>0.23162004990957435</v>
      </c>
      <c r="M209" s="30">
        <v>0.34167577127862925</v>
      </c>
      <c r="N209" s="29">
        <v>510909.46931203274</v>
      </c>
      <c r="O209" s="29">
        <v>757536.44616173534</v>
      </c>
    </row>
    <row r="210" spans="1:15" x14ac:dyDescent="0.2">
      <c r="A210" s="26" t="s">
        <v>190</v>
      </c>
      <c r="B210" s="26" t="str">
        <f>VLOOKUP(A210,'Lookup for Exercise'!A:B,2,0)</f>
        <v>Clothing</v>
      </c>
      <c r="C210" s="26" t="s">
        <v>8</v>
      </c>
      <c r="D210" s="27">
        <v>6041153.2440846246</v>
      </c>
      <c r="E210" s="27">
        <v>6601499.7730576005</v>
      </c>
      <c r="F210" s="28">
        <v>129559.96425572761</v>
      </c>
      <c r="G210" s="28">
        <v>140447.40068776716</v>
      </c>
      <c r="H210" s="28">
        <v>3537115.1494036773</v>
      </c>
      <c r="I210" s="28">
        <v>3637185.5045154085</v>
      </c>
      <c r="J210" s="28">
        <v>80235.008697334662</v>
      </c>
      <c r="K210" s="28">
        <v>85970.26547806694</v>
      </c>
      <c r="L210" s="30">
        <v>0.27413918122746372</v>
      </c>
      <c r="M210" s="30">
        <v>0.31449918685496159</v>
      </c>
      <c r="N210" s="29">
        <v>969661.85096478218</v>
      </c>
      <c r="O210" s="29">
        <v>1143891.8836107492</v>
      </c>
    </row>
    <row r="211" spans="1:15" x14ac:dyDescent="0.2">
      <c r="A211" s="26" t="s">
        <v>202</v>
      </c>
      <c r="B211" s="26" t="str">
        <f>VLOOKUP(A211,'Lookup for Exercise'!A:B,2,0)</f>
        <v>Clothing</v>
      </c>
      <c r="C211" s="26" t="s">
        <v>7</v>
      </c>
      <c r="D211" s="27">
        <v>2129977.4542118562</v>
      </c>
      <c r="E211" s="27">
        <v>2276080.4103421452</v>
      </c>
      <c r="F211" s="28">
        <v>50492.102009337534</v>
      </c>
      <c r="G211" s="28">
        <v>53271.711960689376</v>
      </c>
      <c r="H211" s="28">
        <v>1325882.0631737604</v>
      </c>
      <c r="I211" s="28">
        <v>1288546.2021494766</v>
      </c>
      <c r="J211" s="28">
        <v>30996.554978131575</v>
      </c>
      <c r="K211" s="28">
        <v>32576.207281882012</v>
      </c>
      <c r="L211" s="30">
        <v>0.18931003240680155</v>
      </c>
      <c r="M211" s="30">
        <v>0.39365943522316166</v>
      </c>
      <c r="N211" s="29">
        <v>251002.77634702148</v>
      </c>
      <c r="O211" s="29">
        <v>507248.37019711285</v>
      </c>
    </row>
    <row r="212" spans="1:15" x14ac:dyDescent="0.2">
      <c r="A212" s="26" t="s">
        <v>202</v>
      </c>
      <c r="B212" s="26" t="str">
        <f>VLOOKUP(A212,'Lookup for Exercise'!A:B,2,0)</f>
        <v>Clothing</v>
      </c>
      <c r="C212" s="26" t="s">
        <v>8</v>
      </c>
      <c r="D212" s="27">
        <v>1832876.9010931607</v>
      </c>
      <c r="E212" s="27">
        <v>2005226.0082348404</v>
      </c>
      <c r="F212" s="28">
        <v>43449.195801369904</v>
      </c>
      <c r="G212" s="28">
        <v>46932.358734510468</v>
      </c>
      <c r="H212" s="28">
        <v>1140941.0002718335</v>
      </c>
      <c r="I212" s="28">
        <v>1135208.7323549136</v>
      </c>
      <c r="J212" s="28">
        <v>26672.991078163192</v>
      </c>
      <c r="K212" s="28">
        <v>28699.626689137735</v>
      </c>
      <c r="L212" s="30">
        <v>0.19939641079198367</v>
      </c>
      <c r="M212" s="30">
        <v>0.39193994312732588</v>
      </c>
      <c r="N212" s="29">
        <v>227499.54037961925</v>
      </c>
      <c r="O212" s="29">
        <v>444933.64599682856</v>
      </c>
    </row>
    <row r="213" spans="1:15" x14ac:dyDescent="0.2">
      <c r="A213" s="26" t="s">
        <v>203</v>
      </c>
      <c r="B213" s="26" t="str">
        <f>VLOOKUP(A213,'Lookup for Exercise'!A:B,2,0)</f>
        <v>Clothing</v>
      </c>
      <c r="C213" s="26" t="s">
        <v>8</v>
      </c>
      <c r="D213" s="27">
        <v>876702.6082099732</v>
      </c>
      <c r="E213" s="27">
        <v>1100923.9746875714</v>
      </c>
      <c r="F213" s="28">
        <v>13752.552354741982</v>
      </c>
      <c r="G213" s="28">
        <v>17201.576204271412</v>
      </c>
      <c r="H213" s="28">
        <v>399148.69931842946</v>
      </c>
      <c r="I213" s="28">
        <v>481445.17161200027</v>
      </c>
      <c r="J213" s="28">
        <v>6420.1878970452653</v>
      </c>
      <c r="K213" s="28">
        <v>7954.5686828865582</v>
      </c>
      <c r="L213" s="30">
        <v>0.22596919466153825</v>
      </c>
      <c r="M213" s="30">
        <v>0.3599591954430208</v>
      </c>
      <c r="N213" s="29">
        <v>90195.31013518598</v>
      </c>
      <c r="O213" s="29">
        <v>173300.6166233827</v>
      </c>
    </row>
    <row r="214" spans="1:15" x14ac:dyDescent="0.2">
      <c r="A214" s="26" t="s">
        <v>204</v>
      </c>
      <c r="B214" s="26" t="str">
        <f>VLOOKUP(A214,'Lookup for Exercise'!A:B,2,0)</f>
        <v>Clothing</v>
      </c>
      <c r="C214" s="26" t="s">
        <v>8</v>
      </c>
      <c r="D214" s="27">
        <v>658254.23724649427</v>
      </c>
      <c r="E214" s="27">
        <v>738788.69686534698</v>
      </c>
      <c r="F214" s="28">
        <v>10783.23039374518</v>
      </c>
      <c r="G214" s="28">
        <v>12012.143433858209</v>
      </c>
      <c r="H214" s="28">
        <v>439184.74293729797</v>
      </c>
      <c r="I214" s="28">
        <v>463126.85922568408</v>
      </c>
      <c r="J214" s="28">
        <v>7222.446197661774</v>
      </c>
      <c r="K214" s="28">
        <v>7990.1738833991394</v>
      </c>
      <c r="L214" s="30">
        <v>0.28013613272753302</v>
      </c>
      <c r="M214" s="30">
        <v>0.31418083635404076</v>
      </c>
      <c r="N214" s="29">
        <v>123031.51543939036</v>
      </c>
      <c r="O214" s="29">
        <v>145505.58396954552</v>
      </c>
    </row>
    <row r="215" spans="1:15" x14ac:dyDescent="0.2">
      <c r="A215" s="26" t="s">
        <v>204</v>
      </c>
      <c r="B215" s="26" t="str">
        <f>VLOOKUP(A215,'Lookup for Exercise'!A:B,2,0)</f>
        <v>Clothing</v>
      </c>
      <c r="C215" s="26" t="s">
        <v>8</v>
      </c>
      <c r="D215" s="27">
        <v>658254.23724649427</v>
      </c>
      <c r="E215" s="27">
        <v>738788.69686534698</v>
      </c>
      <c r="F215" s="28">
        <v>10783.23039374518</v>
      </c>
      <c r="G215" s="28">
        <v>12012.143433858209</v>
      </c>
      <c r="H215" s="28">
        <v>439184.74293729797</v>
      </c>
      <c r="I215" s="28">
        <v>463126.85922568408</v>
      </c>
      <c r="J215" s="28">
        <v>7222.446197661774</v>
      </c>
      <c r="K215" s="28">
        <v>7990.1738833991394</v>
      </c>
      <c r="L215" s="30">
        <v>5.6085638399999999E-2</v>
      </c>
      <c r="M215" s="30">
        <v>0.38242851392267607</v>
      </c>
      <c r="N215" s="29">
        <v>24631.956683178247</v>
      </c>
      <c r="O215" s="29">
        <v>177112.91653135477</v>
      </c>
    </row>
    <row r="216" spans="1:15" x14ac:dyDescent="0.2">
      <c r="A216" s="26" t="s">
        <v>204</v>
      </c>
      <c r="B216" s="26" t="str">
        <f>VLOOKUP(A216,'Lookup for Exercise'!A:B,2,0)</f>
        <v>Clothing</v>
      </c>
      <c r="C216" s="26" t="s">
        <v>7</v>
      </c>
      <c r="D216" s="27">
        <v>123027.14600275402</v>
      </c>
      <c r="E216" s="27">
        <v>127661.55280775577</v>
      </c>
      <c r="F216" s="28">
        <v>2015.3764077265546</v>
      </c>
      <c r="G216" s="28">
        <v>2075.6799472194998</v>
      </c>
      <c r="H216" s="28">
        <v>82083.24752689118</v>
      </c>
      <c r="I216" s="28">
        <v>80027.610393321564</v>
      </c>
      <c r="J216" s="28">
        <v>1349.8689299344921</v>
      </c>
      <c r="K216" s="28">
        <v>1380.6897824597122</v>
      </c>
      <c r="L216" s="30">
        <v>0.2451431916285764</v>
      </c>
      <c r="M216" s="30">
        <v>0.40197108664528292</v>
      </c>
      <c r="N216" s="29">
        <v>20122.149277980556</v>
      </c>
      <c r="O216" s="29">
        <v>32168.785511428807</v>
      </c>
    </row>
    <row r="217" spans="1:15" x14ac:dyDescent="0.2">
      <c r="A217" s="26" t="s">
        <v>204</v>
      </c>
      <c r="B217" s="26" t="str">
        <f>VLOOKUP(A217,'Lookup for Exercise'!A:B,2,0)</f>
        <v>Clothing</v>
      </c>
      <c r="C217" s="26" t="s">
        <v>8</v>
      </c>
      <c r="D217" s="27">
        <v>658254.23724649427</v>
      </c>
      <c r="E217" s="27">
        <v>738788.69686534698</v>
      </c>
      <c r="F217" s="28">
        <v>10783.23039374518</v>
      </c>
      <c r="G217" s="28">
        <v>12012.143433858209</v>
      </c>
      <c r="H217" s="28">
        <v>439184.74293729797</v>
      </c>
      <c r="I217" s="28">
        <v>463126.85922568408</v>
      </c>
      <c r="J217" s="28">
        <v>7222.446197661774</v>
      </c>
      <c r="K217" s="28">
        <v>7990.1738833991394</v>
      </c>
      <c r="L217" s="30">
        <v>0.27125655317824282</v>
      </c>
      <c r="M217" s="30">
        <v>0.33105131828425538</v>
      </c>
      <c r="N217" s="29">
        <v>119131.73957764407</v>
      </c>
      <c r="O217" s="29">
        <v>153318.75727950947</v>
      </c>
    </row>
    <row r="218" spans="1:15" x14ac:dyDescent="0.2">
      <c r="A218" s="26" t="s">
        <v>204</v>
      </c>
      <c r="B218" s="26" t="str">
        <f>VLOOKUP(A218,'Lookup for Exercise'!A:B,2,0)</f>
        <v>Clothing</v>
      </c>
      <c r="C218" s="26" t="s">
        <v>7</v>
      </c>
      <c r="D218" s="27">
        <v>123027.14600275402</v>
      </c>
      <c r="E218" s="27">
        <v>127661.55280775577</v>
      </c>
      <c r="F218" s="28">
        <v>2015.3764077265546</v>
      </c>
      <c r="G218" s="28">
        <v>2075.6799472194998</v>
      </c>
      <c r="H218" s="28">
        <v>82083.24752689118</v>
      </c>
      <c r="I218" s="28">
        <v>80027.610393321564</v>
      </c>
      <c r="J218" s="28">
        <v>1349.8689299344921</v>
      </c>
      <c r="K218" s="28">
        <v>1380.6897824597122</v>
      </c>
      <c r="L218" s="30">
        <v>0.24342509516346333</v>
      </c>
      <c r="M218" s="30">
        <v>0.40674074297034091</v>
      </c>
      <c r="N218" s="29">
        <v>19981.122340559603</v>
      </c>
      <c r="O218" s="29">
        <v>32550.489709520589</v>
      </c>
    </row>
    <row r="219" spans="1:15" x14ac:dyDescent="0.2">
      <c r="A219" s="26" t="s">
        <v>204</v>
      </c>
      <c r="B219" s="26" t="str">
        <f>VLOOKUP(A219,'Lookup for Exercise'!A:B,2,0)</f>
        <v>Clothing</v>
      </c>
      <c r="C219" s="26" t="s">
        <v>8</v>
      </c>
      <c r="D219" s="27">
        <v>658254.23724649427</v>
      </c>
      <c r="E219" s="27">
        <v>738788.69686534698</v>
      </c>
      <c r="F219" s="28">
        <v>10783.23039374518</v>
      </c>
      <c r="G219" s="28">
        <v>12012.143433858209</v>
      </c>
      <c r="H219" s="28">
        <v>439184.74293729797</v>
      </c>
      <c r="I219" s="28">
        <v>463126.85922568408</v>
      </c>
      <c r="J219" s="28">
        <v>7222.446197661774</v>
      </c>
      <c r="K219" s="28">
        <v>7990.1738833991394</v>
      </c>
      <c r="L219" s="30">
        <v>0.27561506581417189</v>
      </c>
      <c r="M219" s="30">
        <v>0.33639089830073393</v>
      </c>
      <c r="N219" s="29">
        <v>121045.93182924355</v>
      </c>
      <c r="O219" s="29">
        <v>155791.66020212541</v>
      </c>
    </row>
    <row r="220" spans="1:15" x14ac:dyDescent="0.2">
      <c r="A220" s="26" t="s">
        <v>204</v>
      </c>
      <c r="B220" s="26" t="str">
        <f>VLOOKUP(A220,'Lookup for Exercise'!A:B,2,0)</f>
        <v>Clothing</v>
      </c>
      <c r="C220" s="26" t="s">
        <v>7</v>
      </c>
      <c r="D220" s="27">
        <v>123027.14600275402</v>
      </c>
      <c r="E220" s="27">
        <v>127661.55280775577</v>
      </c>
      <c r="F220" s="28">
        <v>2015.3764077265546</v>
      </c>
      <c r="G220" s="28">
        <v>2075.6799472194998</v>
      </c>
      <c r="H220" s="28">
        <v>82083.24752689118</v>
      </c>
      <c r="I220" s="28">
        <v>80027.610393321564</v>
      </c>
      <c r="J220" s="28">
        <v>1349.8689299344921</v>
      </c>
      <c r="K220" s="28">
        <v>1380.6897824597122</v>
      </c>
      <c r="L220" s="30">
        <v>0.29721539320903712</v>
      </c>
      <c r="M220" s="30">
        <v>0.31191262096296257</v>
      </c>
      <c r="N220" s="29">
        <v>24396.404689579686</v>
      </c>
      <c r="O220" s="29">
        <v>24961.621707183753</v>
      </c>
    </row>
    <row r="221" spans="1:15" x14ac:dyDescent="0.2">
      <c r="A221" s="26" t="s">
        <v>204</v>
      </c>
      <c r="B221" s="26" t="str">
        <f>VLOOKUP(A221,'Lookup for Exercise'!A:B,2,0)</f>
        <v>Clothing</v>
      </c>
      <c r="C221" s="26" t="s">
        <v>8</v>
      </c>
      <c r="D221" s="27">
        <v>658254.23724649427</v>
      </c>
      <c r="E221" s="27">
        <v>738788.69686534698</v>
      </c>
      <c r="F221" s="28">
        <v>10783.23039374518</v>
      </c>
      <c r="G221" s="28">
        <v>12012.143433858209</v>
      </c>
      <c r="H221" s="28">
        <v>439184.74293729797</v>
      </c>
      <c r="I221" s="28">
        <v>463126.85922568408</v>
      </c>
      <c r="J221" s="28">
        <v>7222.446197661774</v>
      </c>
      <c r="K221" s="28">
        <v>7990.1738833991394</v>
      </c>
      <c r="L221" s="30">
        <v>0.25073137008701563</v>
      </c>
      <c r="M221" s="30">
        <v>0.35258409940816166</v>
      </c>
      <c r="N221" s="29">
        <v>110117.39231798248</v>
      </c>
      <c r="O221" s="29">
        <v>163291.16657181829</v>
      </c>
    </row>
    <row r="222" spans="1:15" x14ac:dyDescent="0.2">
      <c r="A222" s="26" t="s">
        <v>204</v>
      </c>
      <c r="B222" s="26" t="str">
        <f>VLOOKUP(A222,'Lookup for Exercise'!A:B,2,0)</f>
        <v>Clothing</v>
      </c>
      <c r="C222" s="26" t="s">
        <v>7</v>
      </c>
      <c r="D222" s="27">
        <v>123027.14600275402</v>
      </c>
      <c r="E222" s="27">
        <v>127661.55280775577</v>
      </c>
      <c r="F222" s="28">
        <v>2015.3764077265546</v>
      </c>
      <c r="G222" s="28">
        <v>2075.6799472194998</v>
      </c>
      <c r="H222" s="28">
        <v>82083.24752689118</v>
      </c>
      <c r="I222" s="28">
        <v>80027.610393321564</v>
      </c>
      <c r="J222" s="28">
        <v>1349.8689299344921</v>
      </c>
      <c r="K222" s="28">
        <v>1380.6897824597122</v>
      </c>
      <c r="L222" s="30">
        <v>0.3037001865315912</v>
      </c>
      <c r="M222" s="30">
        <v>0.31140231356917519</v>
      </c>
      <c r="N222" s="29">
        <v>24928.697585035625</v>
      </c>
      <c r="O222" s="29">
        <v>24920.783025892906</v>
      </c>
    </row>
    <row r="223" spans="1:15" x14ac:dyDescent="0.2">
      <c r="A223" s="26" t="s">
        <v>204</v>
      </c>
      <c r="B223" s="26" t="str">
        <f>VLOOKUP(A223,'Lookup for Exercise'!A:B,2,0)</f>
        <v>Clothing</v>
      </c>
      <c r="C223" s="26" t="s">
        <v>8</v>
      </c>
      <c r="D223" s="27">
        <v>658254.23724649427</v>
      </c>
      <c r="E223" s="27">
        <v>738788.69686534698</v>
      </c>
      <c r="F223" s="28">
        <v>10783.23039374518</v>
      </c>
      <c r="G223" s="28">
        <v>12012.143433858209</v>
      </c>
      <c r="H223" s="28">
        <v>439184.74293729797</v>
      </c>
      <c r="I223" s="28">
        <v>463126.85922568408</v>
      </c>
      <c r="J223" s="28">
        <v>7222.446197661774</v>
      </c>
      <c r="K223" s="28">
        <v>7990.1738833991394</v>
      </c>
      <c r="L223" s="30">
        <v>0.28092423935938982</v>
      </c>
      <c r="M223" s="30">
        <v>0.31667229551101311</v>
      </c>
      <c r="N223" s="29">
        <v>123377.63984790958</v>
      </c>
      <c r="O223" s="29">
        <v>146659.44562380319</v>
      </c>
    </row>
    <row r="224" spans="1:15" x14ac:dyDescent="0.2">
      <c r="A224" s="26" t="s">
        <v>210</v>
      </c>
      <c r="B224" s="26" t="str">
        <f>VLOOKUP(A224,'Lookup for Exercise'!A:B,2,0)</f>
        <v>Clothing</v>
      </c>
      <c r="C224" s="26" t="s">
        <v>7</v>
      </c>
      <c r="D224" s="27">
        <v>486784.73300090106</v>
      </c>
      <c r="E224" s="27">
        <v>492229.17217801855</v>
      </c>
      <c r="F224" s="28">
        <v>25208.741546076108</v>
      </c>
      <c r="G224" s="28">
        <v>23945.608141243276</v>
      </c>
      <c r="H224" s="28">
        <v>509091.46633449843</v>
      </c>
      <c r="I224" s="28">
        <v>395122.34778411064</v>
      </c>
      <c r="J224" s="28">
        <v>21881.083538772866</v>
      </c>
      <c r="K224" s="28">
        <v>20528.403203468068</v>
      </c>
      <c r="L224" s="30">
        <v>0.10457661626174752</v>
      </c>
      <c r="M224" s="30">
        <v>0.53648847291949087</v>
      </c>
      <c r="N224" s="29">
        <v>53239.0629169932</v>
      </c>
      <c r="O224" s="29">
        <v>211978.5849790615</v>
      </c>
    </row>
    <row r="225" spans="1:15" x14ac:dyDescent="0.2">
      <c r="A225" s="26" t="s">
        <v>210</v>
      </c>
      <c r="B225" s="26" t="str">
        <f>VLOOKUP(A225,'Lookup for Exercise'!A:B,2,0)</f>
        <v>Clothing</v>
      </c>
      <c r="C225" s="26" t="s">
        <v>8</v>
      </c>
      <c r="D225" s="27">
        <v>674128.09269115585</v>
      </c>
      <c r="E225" s="27">
        <v>736118.8484926644</v>
      </c>
      <c r="F225" s="28">
        <v>34910.546090542921</v>
      </c>
      <c r="G225" s="28">
        <v>35810.176413139721</v>
      </c>
      <c r="H225" s="28">
        <v>705019.76734094485</v>
      </c>
      <c r="I225" s="28">
        <v>590897.54143902485</v>
      </c>
      <c r="J225" s="28">
        <v>30302.209810638196</v>
      </c>
      <c r="K225" s="28">
        <v>30699.815008251688</v>
      </c>
      <c r="L225" s="30">
        <v>0.23728498327372266</v>
      </c>
      <c r="M225" s="30">
        <v>0.376142198359385</v>
      </c>
      <c r="N225" s="29">
        <v>167290.60370113995</v>
      </c>
      <c r="O225" s="29">
        <v>222261.5002420306</v>
      </c>
    </row>
    <row r="226" spans="1:15" x14ac:dyDescent="0.2">
      <c r="A226" s="26" t="s">
        <v>211</v>
      </c>
      <c r="B226" s="26" t="str">
        <f>VLOOKUP(A226,'Lookup for Exercise'!A:B,2,0)</f>
        <v>Clothing</v>
      </c>
      <c r="C226" s="26" t="s">
        <v>7</v>
      </c>
      <c r="D226" s="27">
        <v>90458.218304399328</v>
      </c>
      <c r="E226" s="27">
        <v>74227.170729246194</v>
      </c>
      <c r="F226" s="28">
        <v>626.36647948460734</v>
      </c>
      <c r="G226" s="28">
        <v>482.55317142093605</v>
      </c>
      <c r="H226" s="28">
        <v>36531.403403842545</v>
      </c>
      <c r="I226" s="28">
        <v>28467.561854375515</v>
      </c>
      <c r="J226" s="28">
        <v>260.83611309254223</v>
      </c>
      <c r="K226" s="28">
        <v>184.61625636596526</v>
      </c>
      <c r="L226" s="30">
        <v>0.29460270559138824</v>
      </c>
      <c r="M226" s="30">
        <v>0.35431497044765303</v>
      </c>
      <c r="N226" s="29">
        <v>10762.250281822464</v>
      </c>
      <c r="O226" s="29">
        <v>10086.483337149795</v>
      </c>
    </row>
    <row r="227" spans="1:15" x14ac:dyDescent="0.2">
      <c r="A227" s="26" t="s">
        <v>212</v>
      </c>
      <c r="B227" s="26" t="str">
        <f>VLOOKUP(A227,'Lookup for Exercise'!A:B,2,0)</f>
        <v>Clothing</v>
      </c>
      <c r="C227" s="26" t="s">
        <v>7</v>
      </c>
      <c r="D227" s="27">
        <v>270812.4897215208</v>
      </c>
      <c r="E227" s="27">
        <v>274153.33400992258</v>
      </c>
      <c r="F227" s="28">
        <v>2955.745151952478</v>
      </c>
      <c r="G227" s="28">
        <v>3076.8127054002857</v>
      </c>
      <c r="H227" s="28">
        <v>134698.82241722144</v>
      </c>
      <c r="I227" s="28">
        <v>134392.5596913257</v>
      </c>
      <c r="J227" s="28">
        <v>1541.8577026579035</v>
      </c>
      <c r="K227" s="28">
        <v>1615.0991328302314</v>
      </c>
      <c r="L227" s="30">
        <v>0.27933196615664391</v>
      </c>
      <c r="M227" s="30">
        <v>0.29974312991489993</v>
      </c>
      <c r="N227" s="29">
        <v>37625.686904787086</v>
      </c>
      <c r="O227" s="29">
        <v>40283.246479152986</v>
      </c>
    </row>
    <row r="228" spans="1:15" x14ac:dyDescent="0.2">
      <c r="A228" s="26" t="s">
        <v>212</v>
      </c>
      <c r="B228" s="26" t="str">
        <f>VLOOKUP(A228,'Lookup for Exercise'!A:B,2,0)</f>
        <v>Clothing</v>
      </c>
      <c r="C228" s="26" t="s">
        <v>8</v>
      </c>
      <c r="D228" s="27">
        <v>1423718.2914292512</v>
      </c>
      <c r="E228" s="27">
        <v>1540087.3714374322</v>
      </c>
      <c r="F228" s="28">
        <v>15538.974742137467</v>
      </c>
      <c r="G228" s="28">
        <v>17284.343482372955</v>
      </c>
      <c r="H228" s="28">
        <v>708140.07694615901</v>
      </c>
      <c r="I228" s="28">
        <v>754965.40920516697</v>
      </c>
      <c r="J228" s="28">
        <v>8105.8706572671626</v>
      </c>
      <c r="K228" s="28">
        <v>9073.0021105683863</v>
      </c>
      <c r="L228" s="30">
        <v>0.28079218017166219</v>
      </c>
      <c r="M228" s="30">
        <v>0.30982413030878109</v>
      </c>
      <c r="N228" s="29">
        <v>198840.1960726406</v>
      </c>
      <c r="O228" s="29">
        <v>233906.50132020388</v>
      </c>
    </row>
    <row r="229" spans="1:15" x14ac:dyDescent="0.2">
      <c r="A229" s="26" t="s">
        <v>213</v>
      </c>
      <c r="B229" s="26" t="str">
        <f>VLOOKUP(A229,'Lookup for Exercise'!A:B,2,0)</f>
        <v>Clothing</v>
      </c>
      <c r="C229" s="26" t="s">
        <v>7</v>
      </c>
      <c r="D229" s="27">
        <v>1303453.0271763683</v>
      </c>
      <c r="E229" s="27">
        <v>1420804.4395537893</v>
      </c>
      <c r="F229" s="28">
        <v>20772.009544688422</v>
      </c>
      <c r="G229" s="28">
        <v>21719.080132669449</v>
      </c>
      <c r="H229" s="28">
        <v>503515.44974721817</v>
      </c>
      <c r="I229" s="28">
        <v>531608.19351901114</v>
      </c>
      <c r="J229" s="28">
        <v>8816.5272736080042</v>
      </c>
      <c r="K229" s="28">
        <v>8924.4303866112605</v>
      </c>
      <c r="L229" s="30">
        <v>0.22125495251883853</v>
      </c>
      <c r="M229" s="30">
        <v>0.31164090865910488</v>
      </c>
      <c r="N229" s="29">
        <v>111405.28692632238</v>
      </c>
      <c r="O229" s="29">
        <v>165670.8604788899</v>
      </c>
    </row>
    <row r="230" spans="1:15" x14ac:dyDescent="0.2">
      <c r="A230" s="26" t="s">
        <v>213</v>
      </c>
      <c r="B230" s="26" t="str">
        <f>VLOOKUP(A230,'Lookup for Exercise'!A:B,2,0)</f>
        <v>Clothing</v>
      </c>
      <c r="C230" s="26" t="s">
        <v>8</v>
      </c>
      <c r="D230" s="27">
        <v>6639432.9250760693</v>
      </c>
      <c r="E230" s="27">
        <v>7229664.7170030074</v>
      </c>
      <c r="F230" s="28">
        <v>105806.93067993289</v>
      </c>
      <c r="G230" s="28">
        <v>110516.03088334575</v>
      </c>
      <c r="H230" s="28">
        <v>2564769.8732789247</v>
      </c>
      <c r="I230" s="28">
        <v>2705051.372982143</v>
      </c>
      <c r="J230" s="28">
        <v>44908.976575880559</v>
      </c>
      <c r="K230" s="28">
        <v>45411.344228130351</v>
      </c>
      <c r="L230" s="30">
        <v>0.28192694641885113</v>
      </c>
      <c r="M230" s="30">
        <v>0.30923039639839595</v>
      </c>
      <c r="N230" s="29">
        <v>723077.73864059104</v>
      </c>
      <c r="O230" s="29">
        <v>836484.10834529332</v>
      </c>
    </row>
    <row r="231" spans="1:15" x14ac:dyDescent="0.2">
      <c r="A231" s="26" t="s">
        <v>213</v>
      </c>
      <c r="B231" s="26" t="str">
        <f>VLOOKUP(A231,'Lookup for Exercise'!A:B,2,0)</f>
        <v>Clothing</v>
      </c>
      <c r="C231" s="26" t="s">
        <v>7</v>
      </c>
      <c r="D231" s="27">
        <v>1303453.0271763683</v>
      </c>
      <c r="E231" s="27">
        <v>1420804.4395537893</v>
      </c>
      <c r="F231" s="28">
        <v>20772.009544688422</v>
      </c>
      <c r="G231" s="28">
        <v>21719.080132669449</v>
      </c>
      <c r="H231" s="28">
        <v>503515.44974721817</v>
      </c>
      <c r="I231" s="28">
        <v>531608.19351901114</v>
      </c>
      <c r="J231" s="28">
        <v>8816.5272736080042</v>
      </c>
      <c r="K231" s="28">
        <v>8924.4303866112605</v>
      </c>
      <c r="L231" s="30">
        <v>0.28254057116633219</v>
      </c>
      <c r="M231" s="30">
        <v>0.27605392806307361</v>
      </c>
      <c r="N231" s="29">
        <v>142263.54276265166</v>
      </c>
      <c r="O231" s="29">
        <v>146752.5300114376</v>
      </c>
    </row>
    <row r="232" spans="1:15" x14ac:dyDescent="0.2">
      <c r="A232" s="26" t="s">
        <v>213</v>
      </c>
      <c r="B232" s="26" t="str">
        <f>VLOOKUP(A232,'Lookup for Exercise'!A:B,2,0)</f>
        <v>Clothing</v>
      </c>
      <c r="C232" s="26" t="s">
        <v>8</v>
      </c>
      <c r="D232" s="27">
        <v>6639432.9250760693</v>
      </c>
      <c r="E232" s="27">
        <v>7229664.7170030074</v>
      </c>
      <c r="F232" s="28">
        <v>105806.93067993289</v>
      </c>
      <c r="G232" s="28">
        <v>110516.03088334575</v>
      </c>
      <c r="H232" s="28">
        <v>2564769.8732789247</v>
      </c>
      <c r="I232" s="28">
        <v>2705051.372982143</v>
      </c>
      <c r="J232" s="28">
        <v>44908.976575880559</v>
      </c>
      <c r="K232" s="28">
        <v>45411.344228130351</v>
      </c>
      <c r="L232" s="30">
        <v>0.50938966792812979</v>
      </c>
      <c r="M232" s="30">
        <v>0.53206465962740812</v>
      </c>
      <c r="N232" s="29">
        <v>1306467.274061623</v>
      </c>
      <c r="O232" s="29">
        <v>1439262.2380403969</v>
      </c>
    </row>
    <row r="233" spans="1:15" x14ac:dyDescent="0.2">
      <c r="A233" s="26" t="s">
        <v>213</v>
      </c>
      <c r="B233" s="26" t="str">
        <f>VLOOKUP(A233,'Lookup for Exercise'!A:B,2,0)</f>
        <v>Clothing</v>
      </c>
      <c r="C233" s="26" t="s">
        <v>7</v>
      </c>
      <c r="D233" s="27">
        <v>1303453.0271763683</v>
      </c>
      <c r="E233" s="27">
        <v>1420804.4395537893</v>
      </c>
      <c r="F233" s="28">
        <v>20772.009544688422</v>
      </c>
      <c r="G233" s="28">
        <v>21719.080132669449</v>
      </c>
      <c r="H233" s="28">
        <v>503515.44974721817</v>
      </c>
      <c r="I233" s="28">
        <v>531608.19351901114</v>
      </c>
      <c r="J233" s="28">
        <v>8816.5272736080042</v>
      </c>
      <c r="K233" s="28">
        <v>8924.4303866112605</v>
      </c>
      <c r="L233" s="30">
        <v>0.50476675687863204</v>
      </c>
      <c r="M233" s="30">
        <v>0.53066134341719051</v>
      </c>
      <c r="N233" s="29">
        <v>254157.86060718916</v>
      </c>
      <c r="O233" s="29">
        <v>282103.91814438422</v>
      </c>
    </row>
    <row r="234" spans="1:15" x14ac:dyDescent="0.2">
      <c r="A234" s="26" t="s">
        <v>213</v>
      </c>
      <c r="B234" s="26" t="str">
        <f>VLOOKUP(A234,'Lookup for Exercise'!A:B,2,0)</f>
        <v>Clothing</v>
      </c>
      <c r="C234" s="26" t="s">
        <v>8</v>
      </c>
      <c r="D234" s="27">
        <v>6639432.9250760693</v>
      </c>
      <c r="E234" s="27">
        <v>7229664.7170030074</v>
      </c>
      <c r="F234" s="28">
        <v>105806.93067993289</v>
      </c>
      <c r="G234" s="28">
        <v>110516.03088334575</v>
      </c>
      <c r="H234" s="28">
        <v>2564769.8732789247</v>
      </c>
      <c r="I234" s="28">
        <v>2705051.372982143</v>
      </c>
      <c r="J234" s="28">
        <v>44908.976575880559</v>
      </c>
      <c r="K234" s="28">
        <v>45411.344228130351</v>
      </c>
      <c r="L234" s="30">
        <v>0.49978719185518017</v>
      </c>
      <c r="M234" s="30">
        <v>0.52389911336546602</v>
      </c>
      <c r="N234" s="29">
        <v>1281839.1327208402</v>
      </c>
      <c r="O234" s="29">
        <v>1417174.0159133812</v>
      </c>
    </row>
    <row r="235" spans="1:15" x14ac:dyDescent="0.2">
      <c r="A235" s="26" t="s">
        <v>213</v>
      </c>
      <c r="B235" s="26" t="str">
        <f>VLOOKUP(A235,'Lookup for Exercise'!A:B,2,0)</f>
        <v>Clothing</v>
      </c>
      <c r="C235" s="26" t="s">
        <v>7</v>
      </c>
      <c r="D235" s="27">
        <v>1303453.0271763683</v>
      </c>
      <c r="E235" s="27">
        <v>1420804.4395537893</v>
      </c>
      <c r="F235" s="28">
        <v>20772.009544688422</v>
      </c>
      <c r="G235" s="28">
        <v>21719.080132669449</v>
      </c>
      <c r="H235" s="28">
        <v>503515.44974721817</v>
      </c>
      <c r="I235" s="28">
        <v>531608.19351901114</v>
      </c>
      <c r="J235" s="28">
        <v>8816.5272736080042</v>
      </c>
      <c r="K235" s="28">
        <v>8924.4303866112605</v>
      </c>
      <c r="L235" s="30">
        <v>0.50274232385183537</v>
      </c>
      <c r="M235" s="30">
        <v>0.52660219352217541</v>
      </c>
      <c r="N235" s="29">
        <v>253138.52730121851</v>
      </c>
      <c r="O235" s="29">
        <v>279946.04080147238</v>
      </c>
    </row>
    <row r="236" spans="1:15" x14ac:dyDescent="0.2">
      <c r="A236" s="26" t="s">
        <v>213</v>
      </c>
      <c r="B236" s="26" t="str">
        <f>VLOOKUP(A236,'Lookup for Exercise'!A:B,2,0)</f>
        <v>Clothing</v>
      </c>
      <c r="C236" s="26" t="s">
        <v>8</v>
      </c>
      <c r="D236" s="27">
        <v>6639432.9250760693</v>
      </c>
      <c r="E236" s="27">
        <v>7229664.7170030074</v>
      </c>
      <c r="F236" s="28">
        <v>105806.93067993289</v>
      </c>
      <c r="G236" s="28">
        <v>110516.03088334575</v>
      </c>
      <c r="H236" s="28">
        <v>2564769.8732789247</v>
      </c>
      <c r="I236" s="28">
        <v>2705051.372982143</v>
      </c>
      <c r="J236" s="28">
        <v>44908.976575880559</v>
      </c>
      <c r="K236" s="28">
        <v>45411.344228130351</v>
      </c>
      <c r="L236" s="30">
        <v>0.51931405654424179</v>
      </c>
      <c r="M236" s="30">
        <v>0.55064389246251466</v>
      </c>
      <c r="N236" s="29">
        <v>1331921.0469949394</v>
      </c>
      <c r="O236" s="29">
        <v>1489520.0173299569</v>
      </c>
    </row>
    <row r="237" spans="1:15" x14ac:dyDescent="0.2">
      <c r="A237" s="26" t="s">
        <v>213</v>
      </c>
      <c r="B237" s="26" t="str">
        <f>VLOOKUP(A237,'Lookup for Exercise'!A:B,2,0)</f>
        <v>Clothing</v>
      </c>
      <c r="C237" s="26" t="s">
        <v>7</v>
      </c>
      <c r="D237" s="27">
        <v>1303453.0271763683</v>
      </c>
      <c r="E237" s="27">
        <v>1420804.4395537893</v>
      </c>
      <c r="F237" s="28">
        <v>20772.009544688422</v>
      </c>
      <c r="G237" s="28">
        <v>21719.080132669449</v>
      </c>
      <c r="H237" s="28">
        <v>503515.44974721817</v>
      </c>
      <c r="I237" s="28">
        <v>531608.19351901114</v>
      </c>
      <c r="J237" s="28">
        <v>8816.5272736080042</v>
      </c>
      <c r="K237" s="28">
        <v>8924.4303866112605</v>
      </c>
      <c r="L237" s="30">
        <v>0.78954844746814423</v>
      </c>
      <c r="M237" s="30">
        <v>0.53565964942587874</v>
      </c>
      <c r="N237" s="29">
        <v>397549.84162414051</v>
      </c>
      <c r="O237" s="29">
        <v>284761.05857231823</v>
      </c>
    </row>
    <row r="238" spans="1:15" x14ac:dyDescent="0.2">
      <c r="A238" s="26" t="s">
        <v>213</v>
      </c>
      <c r="B238" s="26" t="str">
        <f>VLOOKUP(A238,'Lookup for Exercise'!A:B,2,0)</f>
        <v>Clothing</v>
      </c>
      <c r="C238" s="26" t="s">
        <v>7</v>
      </c>
      <c r="D238" s="27">
        <v>1303453.0271763683</v>
      </c>
      <c r="E238" s="27">
        <v>1420804.4395537893</v>
      </c>
      <c r="F238" s="28">
        <v>20772.009544688422</v>
      </c>
      <c r="G238" s="28">
        <v>21719.080132669449</v>
      </c>
      <c r="H238" s="28">
        <v>503515.44974721817</v>
      </c>
      <c r="I238" s="28">
        <v>531608.19351901114</v>
      </c>
      <c r="J238" s="28">
        <v>8816.5272736080042</v>
      </c>
      <c r="K238" s="28">
        <v>8924.4303866112605</v>
      </c>
      <c r="L238" s="30">
        <v>0.49926474841327978</v>
      </c>
      <c r="M238" s="30">
        <v>0.59889814129700758</v>
      </c>
      <c r="N238" s="29">
        <v>251387.51434024429</v>
      </c>
      <c r="O238" s="29">
        <v>318379.15899679571</v>
      </c>
    </row>
    <row r="239" spans="1:15" x14ac:dyDescent="0.2">
      <c r="A239" s="26" t="s">
        <v>213</v>
      </c>
      <c r="B239" s="26" t="str">
        <f>VLOOKUP(A239,'Lookup for Exercise'!A:B,2,0)</f>
        <v>Clothing</v>
      </c>
      <c r="C239" s="26" t="s">
        <v>8</v>
      </c>
      <c r="D239" s="27">
        <v>6639432.9250760693</v>
      </c>
      <c r="E239" s="27">
        <v>7229664.7170030074</v>
      </c>
      <c r="F239" s="28">
        <v>105806.93067993289</v>
      </c>
      <c r="G239" s="28">
        <v>110516.03088334575</v>
      </c>
      <c r="H239" s="28">
        <v>2564769.8732789247</v>
      </c>
      <c r="I239" s="28">
        <v>2705051.372982143</v>
      </c>
      <c r="J239" s="28">
        <v>44908.976575880559</v>
      </c>
      <c r="K239" s="28">
        <v>45411.344228130351</v>
      </c>
      <c r="L239" s="30">
        <v>0.52977109174924464</v>
      </c>
      <c r="M239" s="30">
        <v>0.53923291130728768</v>
      </c>
      <c r="N239" s="29">
        <v>1358740.9358525479</v>
      </c>
      <c r="O239" s="29">
        <v>1458652.7270889366</v>
      </c>
    </row>
    <row r="240" spans="1:15" x14ac:dyDescent="0.2">
      <c r="A240" s="26" t="s">
        <v>221</v>
      </c>
      <c r="B240" s="26" t="str">
        <f>VLOOKUP(A240,'Lookup for Exercise'!A:B,2,0)</f>
        <v>Clothing</v>
      </c>
      <c r="C240" s="26" t="s">
        <v>7</v>
      </c>
      <c r="D240" s="27">
        <v>419907.21842873486</v>
      </c>
      <c r="E240" s="27">
        <v>455962.86304389208</v>
      </c>
      <c r="F240" s="28">
        <v>14696.23822536326</v>
      </c>
      <c r="G240" s="28">
        <v>16083.020628745049</v>
      </c>
      <c r="H240" s="28">
        <v>458111.09297845041</v>
      </c>
      <c r="I240" s="28">
        <v>367743.68715719483</v>
      </c>
      <c r="J240" s="28">
        <v>12571.760232766799</v>
      </c>
      <c r="K240" s="28">
        <v>13644.010346294466</v>
      </c>
      <c r="L240" s="30">
        <v>9.7139552987873468E-2</v>
      </c>
      <c r="M240" s="30">
        <v>0.52893889371483604</v>
      </c>
      <c r="N240" s="29">
        <v>44500.706790712815</v>
      </c>
      <c r="O240" s="29">
        <v>194513.93905554138</v>
      </c>
    </row>
    <row r="241" spans="1:15" x14ac:dyDescent="0.2">
      <c r="A241" s="26" t="s">
        <v>221</v>
      </c>
      <c r="B241" s="26" t="str">
        <f>VLOOKUP(A241,'Lookup for Exercise'!A:B,2,0)</f>
        <v>Clothing</v>
      </c>
      <c r="C241" s="26" t="s">
        <v>8</v>
      </c>
      <c r="D241" s="27">
        <v>6144.8764311446357</v>
      </c>
      <c r="E241" s="27">
        <v>6129.974707821596</v>
      </c>
      <c r="F241" s="28">
        <v>215.06314712912723</v>
      </c>
      <c r="G241" s="28">
        <v>216.2204812502236</v>
      </c>
      <c r="H241" s="28">
        <v>6703.9477640390851</v>
      </c>
      <c r="I241" s="28">
        <v>4943.9541768507179</v>
      </c>
      <c r="J241" s="28">
        <v>183.97376792283228</v>
      </c>
      <c r="K241" s="28">
        <v>183.43037364424595</v>
      </c>
      <c r="L241" s="30">
        <v>0.56182084559605472</v>
      </c>
      <c r="M241" s="30">
        <v>0.53427813445153194</v>
      </c>
      <c r="N241" s="29">
        <v>3766.4176016242191</v>
      </c>
      <c r="O241" s="29">
        <v>2641.4466144216608</v>
      </c>
    </row>
    <row r="242" spans="1:15" x14ac:dyDescent="0.2">
      <c r="A242" s="26" t="s">
        <v>222</v>
      </c>
      <c r="B242" s="26" t="str">
        <f>VLOOKUP(A242,'Lookup for Exercise'!A:B,2,0)</f>
        <v>Clothing</v>
      </c>
      <c r="C242" s="26" t="s">
        <v>8</v>
      </c>
      <c r="D242" s="27">
        <v>2164612.8142225486</v>
      </c>
      <c r="E242" s="27">
        <v>2329291.7398046879</v>
      </c>
      <c r="F242" s="28">
        <v>52927.888160681614</v>
      </c>
      <c r="G242" s="28">
        <v>58249.989703224906</v>
      </c>
      <c r="H242" s="28">
        <v>1452497.0637752665</v>
      </c>
      <c r="I242" s="28">
        <v>1319555.041994106</v>
      </c>
      <c r="J242" s="28">
        <v>33764.678979417331</v>
      </c>
      <c r="K242" s="28">
        <v>37020.408912620675</v>
      </c>
      <c r="L242" s="30">
        <v>0.430581349192661</v>
      </c>
      <c r="M242" s="30">
        <v>0.53499830226782996</v>
      </c>
      <c r="N242" s="29">
        <v>625418.14541873278</v>
      </c>
      <c r="O242" s="29">
        <v>705959.70721580181</v>
      </c>
    </row>
    <row r="243" spans="1:15" x14ac:dyDescent="0.2">
      <c r="A243" s="26" t="s">
        <v>222</v>
      </c>
      <c r="B243" s="26" t="str">
        <f>VLOOKUP(A243,'Lookup for Exercise'!A:B,2,0)</f>
        <v>Clothing</v>
      </c>
      <c r="C243" s="26" t="s">
        <v>8</v>
      </c>
      <c r="D243" s="27">
        <v>2164612.8142225486</v>
      </c>
      <c r="E243" s="27">
        <v>2329291.7398046879</v>
      </c>
      <c r="F243" s="28">
        <v>52927.888160681614</v>
      </c>
      <c r="G243" s="28">
        <v>58249.989703224906</v>
      </c>
      <c r="H243" s="28">
        <v>1452497.0637752665</v>
      </c>
      <c r="I243" s="28">
        <v>1319555.041994106</v>
      </c>
      <c r="J243" s="28">
        <v>33764.678979417331</v>
      </c>
      <c r="K243" s="28">
        <v>37020.408912620675</v>
      </c>
      <c r="L243" s="30">
        <v>0.43066701565571136</v>
      </c>
      <c r="M243" s="30">
        <v>0.5533904481923847</v>
      </c>
      <c r="N243" s="29">
        <v>625542.5757047775</v>
      </c>
      <c r="O243" s="29">
        <v>730229.1561036394</v>
      </c>
    </row>
    <row r="244" spans="1:15" x14ac:dyDescent="0.2">
      <c r="A244" s="26" t="s">
        <v>222</v>
      </c>
      <c r="B244" s="26" t="str">
        <f>VLOOKUP(A244,'Lookup for Exercise'!A:B,2,0)</f>
        <v>Clothing</v>
      </c>
      <c r="C244" s="26" t="s">
        <v>8</v>
      </c>
      <c r="D244" s="27">
        <v>2164612.8142225486</v>
      </c>
      <c r="E244" s="27">
        <v>2329291.7398046879</v>
      </c>
      <c r="F244" s="28">
        <v>52927.888160681614</v>
      </c>
      <c r="G244" s="28">
        <v>58249.989703224906</v>
      </c>
      <c r="H244" s="28">
        <v>1452497.0637752665</v>
      </c>
      <c r="I244" s="28">
        <v>1319555.041994106</v>
      </c>
      <c r="J244" s="28">
        <v>33764.678979417331</v>
      </c>
      <c r="K244" s="28">
        <v>37020.408912620675</v>
      </c>
      <c r="L244" s="30">
        <v>2.4481625999999999E-2</v>
      </c>
      <c r="M244" s="30">
        <v>0.61781495933333341</v>
      </c>
      <c r="N244" s="29">
        <v>35559.48988144422</v>
      </c>
      <c r="O244" s="29">
        <v>815240.84460768371</v>
      </c>
    </row>
    <row r="245" spans="1:15" x14ac:dyDescent="0.2">
      <c r="A245" s="26" t="s">
        <v>222</v>
      </c>
      <c r="B245" s="26" t="str">
        <f>VLOOKUP(A245,'Lookup for Exercise'!A:B,2,0)</f>
        <v>Clothing</v>
      </c>
      <c r="C245" s="26" t="s">
        <v>8</v>
      </c>
      <c r="D245" s="27">
        <v>2164612.8142225486</v>
      </c>
      <c r="E245" s="27">
        <v>2329291.7398046879</v>
      </c>
      <c r="F245" s="28">
        <v>52927.888160681614</v>
      </c>
      <c r="G245" s="28">
        <v>58249.989703224906</v>
      </c>
      <c r="H245" s="28">
        <v>1452497.0637752665</v>
      </c>
      <c r="I245" s="28">
        <v>1319555.041994106</v>
      </c>
      <c r="J245" s="28">
        <v>33764.678979417331</v>
      </c>
      <c r="K245" s="28">
        <v>37020.408912620675</v>
      </c>
      <c r="L245" s="30">
        <v>0.52294801350967723</v>
      </c>
      <c r="M245" s="30">
        <v>0.52766413014608737</v>
      </c>
      <c r="N245" s="29">
        <v>759580.45412991464</v>
      </c>
      <c r="O245" s="29">
        <v>696281.86341370374</v>
      </c>
    </row>
    <row r="246" spans="1:15" x14ac:dyDescent="0.2">
      <c r="A246" s="26" t="s">
        <v>222</v>
      </c>
      <c r="B246" s="26" t="str">
        <f>VLOOKUP(A246,'Lookup for Exercise'!A:B,2,0)</f>
        <v>Clothing</v>
      </c>
      <c r="C246" s="26" t="s">
        <v>8</v>
      </c>
      <c r="D246" s="27">
        <v>2164612.8142225486</v>
      </c>
      <c r="E246" s="27">
        <v>2329291.7398046879</v>
      </c>
      <c r="F246" s="28">
        <v>52927.888160681614</v>
      </c>
      <c r="G246" s="28">
        <v>58249.989703224906</v>
      </c>
      <c r="H246" s="28">
        <v>1452497.0637752665</v>
      </c>
      <c r="I246" s="28">
        <v>1319555.041994106</v>
      </c>
      <c r="J246" s="28">
        <v>33764.678979417331</v>
      </c>
      <c r="K246" s="28">
        <v>37020.408912620675</v>
      </c>
      <c r="L246" s="30">
        <v>0.56665428403242601</v>
      </c>
      <c r="M246" s="30">
        <v>0.55320428403242605</v>
      </c>
      <c r="N246" s="29">
        <v>823063.68373277469</v>
      </c>
      <c r="O246" s="29">
        <v>729983.50224772736</v>
      </c>
    </row>
    <row r="247" spans="1:15" x14ac:dyDescent="0.2">
      <c r="A247" s="26" t="s">
        <v>222</v>
      </c>
      <c r="B247" s="26" t="str">
        <f>VLOOKUP(A247,'Lookup for Exercise'!A:B,2,0)</f>
        <v>Clothing</v>
      </c>
      <c r="C247" s="26" t="s">
        <v>8</v>
      </c>
      <c r="D247" s="27">
        <v>2164612.8142225486</v>
      </c>
      <c r="E247" s="27">
        <v>2329291.7398046879</v>
      </c>
      <c r="F247" s="28">
        <v>52927.888160681614</v>
      </c>
      <c r="G247" s="28">
        <v>58249.989703224906</v>
      </c>
      <c r="H247" s="28">
        <v>1452497.0637752665</v>
      </c>
      <c r="I247" s="28">
        <v>1319555.041994106</v>
      </c>
      <c r="J247" s="28">
        <v>33764.678979417331</v>
      </c>
      <c r="K247" s="28">
        <v>37020.408912620675</v>
      </c>
      <c r="L247" s="30">
        <v>0.44044956316899075</v>
      </c>
      <c r="M247" s="30">
        <v>0.55844164655613371</v>
      </c>
      <c r="N247" s="29">
        <v>639751.6972440579</v>
      </c>
      <c r="O247" s="29">
        <v>736894.4903726367</v>
      </c>
    </row>
    <row r="248" spans="1:15" x14ac:dyDescent="0.2">
      <c r="A248" s="26" t="s">
        <v>233</v>
      </c>
      <c r="B248" s="26" t="str">
        <f>VLOOKUP(A248,'Lookup for Exercise'!A:B,2,0)</f>
        <v>Eyewear</v>
      </c>
      <c r="C248" s="26" t="s">
        <v>7</v>
      </c>
      <c r="D248" s="27">
        <v>2383.6150145686038</v>
      </c>
      <c r="E248" s="27">
        <v>2402.9123675661085</v>
      </c>
      <c r="F248" s="28">
        <v>75.226673438432329</v>
      </c>
      <c r="G248" s="28">
        <v>45.120999219287199</v>
      </c>
      <c r="H248" s="28">
        <v>2620.5501025637282</v>
      </c>
      <c r="I248" s="28">
        <v>1806.1033567496281</v>
      </c>
      <c r="J248" s="28">
        <v>72.333339844646474</v>
      </c>
      <c r="K248" s="28">
        <v>34.807627969164415</v>
      </c>
      <c r="L248" s="30">
        <v>0.53529417588888906</v>
      </c>
      <c r="M248" s="30">
        <v>0.42368378786912292</v>
      </c>
      <c r="N248" s="29">
        <v>1402.7652075273945</v>
      </c>
      <c r="O248" s="29">
        <v>765.21671147082031</v>
      </c>
    </row>
    <row r="249" spans="1:15" x14ac:dyDescent="0.2">
      <c r="A249" s="26" t="s">
        <v>233</v>
      </c>
      <c r="B249" s="26" t="str">
        <f>VLOOKUP(A249,'Lookup for Exercise'!A:B,2,0)</f>
        <v>Eyewear</v>
      </c>
      <c r="C249" s="26" t="s">
        <v>8</v>
      </c>
      <c r="D249" s="27">
        <v>2464.8578288754297</v>
      </c>
      <c r="E249" s="27">
        <v>2439.4867828109082</v>
      </c>
      <c r="F249" s="28">
        <v>77.790689281479402</v>
      </c>
      <c r="G249" s="28">
        <v>45.807780054069795</v>
      </c>
      <c r="H249" s="28">
        <v>2709.8685806162125</v>
      </c>
      <c r="I249" s="28">
        <v>1833.5938200043058</v>
      </c>
      <c r="J249" s="28">
        <v>74.798739693730198</v>
      </c>
      <c r="K249" s="28">
        <v>35.337430327425274</v>
      </c>
      <c r="L249" s="30">
        <v>0.20469531668413155</v>
      </c>
      <c r="M249" s="30">
        <v>0.53649150961834402</v>
      </c>
      <c r="N249" s="29">
        <v>554.69740728161366</v>
      </c>
      <c r="O249" s="29">
        <v>983.70751652097624</v>
      </c>
    </row>
    <row r="250" spans="1:15" x14ac:dyDescent="0.2">
      <c r="A250" s="26" t="s">
        <v>234</v>
      </c>
      <c r="B250" s="26" t="str">
        <f>VLOOKUP(A250,'Lookup for Exercise'!A:B,2,0)</f>
        <v>Eyewear</v>
      </c>
      <c r="C250" s="26" t="s">
        <v>7</v>
      </c>
      <c r="D250" s="27">
        <v>2522.9563704897105</v>
      </c>
      <c r="E250" s="27">
        <v>2634.4940991323642</v>
      </c>
      <c r="F250" s="28">
        <v>31.210727251234619</v>
      </c>
      <c r="G250" s="28">
        <v>33.207556014804702</v>
      </c>
      <c r="H250" s="28">
        <v>1775.2293398335858</v>
      </c>
      <c r="I250" s="28">
        <v>1734.1645482794809</v>
      </c>
      <c r="J250" s="28">
        <v>21.49552369030598</v>
      </c>
      <c r="K250" s="28">
        <v>23.201096645324579</v>
      </c>
      <c r="L250" s="30">
        <v>0.62248172412114067</v>
      </c>
      <c r="M250" s="30">
        <v>0.58350905638794759</v>
      </c>
      <c r="N250" s="29">
        <v>1105.0478201700448</v>
      </c>
      <c r="O250" s="29">
        <v>1011.9007191879913</v>
      </c>
    </row>
    <row r="251" spans="1:15" x14ac:dyDescent="0.2">
      <c r="A251" s="26" t="s">
        <v>234</v>
      </c>
      <c r="B251" s="26" t="str">
        <f>VLOOKUP(A251,'Lookup for Exercise'!A:B,2,0)</f>
        <v>Eyewear</v>
      </c>
      <c r="C251" s="26" t="s">
        <v>8</v>
      </c>
      <c r="D251" s="27">
        <v>11666.769363430552</v>
      </c>
      <c r="E251" s="27">
        <v>11397.865560590362</v>
      </c>
      <c r="F251" s="28">
        <v>144.32606158560446</v>
      </c>
      <c r="G251" s="28">
        <v>143.66904795010558</v>
      </c>
      <c r="H251" s="28">
        <v>8209.0960895266853</v>
      </c>
      <c r="I251" s="28">
        <v>7502.6831101049102</v>
      </c>
      <c r="J251" s="28">
        <v>99.400576313683899</v>
      </c>
      <c r="K251" s="28">
        <v>100.37713901456998</v>
      </c>
      <c r="L251" s="30">
        <v>0.52866952591519445</v>
      </c>
      <c r="M251" s="30">
        <v>0.56739641953217246</v>
      </c>
      <c r="N251" s="29">
        <v>4339.8989378423494</v>
      </c>
      <c r="O251" s="29">
        <v>4256.9955335580298</v>
      </c>
    </row>
    <row r="252" spans="1:15" x14ac:dyDescent="0.2">
      <c r="A252" s="26" t="s">
        <v>237</v>
      </c>
      <c r="B252" s="26" t="str">
        <f>VLOOKUP(A252,'Lookup for Exercise'!A:B,2,0)</f>
        <v>Eyewear</v>
      </c>
      <c r="C252" s="26" t="s">
        <v>7</v>
      </c>
      <c r="D252" s="27">
        <v>4470.2447174296785</v>
      </c>
      <c r="E252" s="27">
        <v>4566.593827336028</v>
      </c>
      <c r="F252" s="28">
        <v>52.097175724304336</v>
      </c>
      <c r="G252" s="28">
        <v>75.235824584923279</v>
      </c>
      <c r="H252" s="28">
        <v>2713.9767243223232</v>
      </c>
      <c r="I252" s="28">
        <v>2829.766595659924</v>
      </c>
      <c r="J252" s="28">
        <v>34.909726710266455</v>
      </c>
      <c r="K252" s="28">
        <v>57.024769031420327</v>
      </c>
      <c r="L252" s="30">
        <v>0.4856288988365754</v>
      </c>
      <c r="M252" s="30">
        <v>0.48869233552559477</v>
      </c>
      <c r="N252" s="29">
        <v>1317.9855281007458</v>
      </c>
      <c r="O252" s="29">
        <v>1382.8852466253595</v>
      </c>
    </row>
    <row r="253" spans="1:15" x14ac:dyDescent="0.2">
      <c r="A253" s="26" t="s">
        <v>237</v>
      </c>
      <c r="B253" s="26" t="str">
        <f>VLOOKUP(A253,'Lookup for Exercise'!A:B,2,0)</f>
        <v>Eyewear</v>
      </c>
      <c r="C253" s="26" t="s">
        <v>8</v>
      </c>
      <c r="D253" s="27">
        <v>2785.7075310251507</v>
      </c>
      <c r="E253" s="27">
        <v>3243.693408677912</v>
      </c>
      <c r="F253" s="28">
        <v>32.46522370340864</v>
      </c>
      <c r="G253" s="28">
        <v>53.440695084749358</v>
      </c>
      <c r="H253" s="28">
        <v>1691.2598476977223</v>
      </c>
      <c r="I253" s="28">
        <v>2010.0091231003209</v>
      </c>
      <c r="J253" s="28">
        <v>21.754578272559403</v>
      </c>
      <c r="K253" s="28">
        <v>40.505215579136184</v>
      </c>
      <c r="L253" s="30">
        <v>0.5293473539491077</v>
      </c>
      <c r="M253" s="30">
        <v>0.49178919211682348</v>
      </c>
      <c r="N253" s="29">
        <v>895.26392521916023</v>
      </c>
      <c r="O253" s="29">
        <v>988.50076279695168</v>
      </c>
    </row>
    <row r="254" spans="1:15" x14ac:dyDescent="0.2">
      <c r="A254" s="26" t="s">
        <v>238</v>
      </c>
      <c r="B254" s="26" t="str">
        <f>VLOOKUP(A254,'Lookup for Exercise'!A:B,2,0)</f>
        <v>Eyewear</v>
      </c>
      <c r="C254" s="26" t="s">
        <v>7</v>
      </c>
      <c r="D254" s="27">
        <v>73147.883645833004</v>
      </c>
      <c r="E254" s="27">
        <v>97321.157085706509</v>
      </c>
      <c r="F254" s="28">
        <v>557.65845529948444</v>
      </c>
      <c r="G254" s="28">
        <v>770.37739582654717</v>
      </c>
      <c r="H254" s="28">
        <v>37238.706609946334</v>
      </c>
      <c r="I254" s="28">
        <v>47043.714354909716</v>
      </c>
      <c r="J254" s="28">
        <v>311.90742278248405</v>
      </c>
      <c r="K254" s="28">
        <v>433.70917522396297</v>
      </c>
      <c r="L254" s="30">
        <v>0.52887306219440078</v>
      </c>
      <c r="M254" s="30">
        <v>0.57765362165371603</v>
      </c>
      <c r="N254" s="29">
        <v>19694.54879696119</v>
      </c>
      <c r="O254" s="29">
        <v>27174.971973156506</v>
      </c>
    </row>
    <row r="255" spans="1:15" x14ac:dyDescent="0.2">
      <c r="A255" s="26" t="s">
        <v>238</v>
      </c>
      <c r="B255" s="26" t="str">
        <f>VLOOKUP(A255,'Lookup for Exercise'!A:B,2,0)</f>
        <v>Eyewear</v>
      </c>
      <c r="C255" s="26" t="s">
        <v>8</v>
      </c>
      <c r="D255" s="27">
        <v>212484.32986904433</v>
      </c>
      <c r="E255" s="27">
        <v>254809.53647330942</v>
      </c>
      <c r="F255" s="28">
        <v>1619.9195009364782</v>
      </c>
      <c r="G255" s="28">
        <v>2017.0280853443335</v>
      </c>
      <c r="H255" s="28">
        <v>108173.21328824467</v>
      </c>
      <c r="I255" s="28">
        <v>123171.43987715563</v>
      </c>
      <c r="J255" s="28">
        <v>906.04726217382927</v>
      </c>
      <c r="K255" s="28">
        <v>1135.5519931366532</v>
      </c>
      <c r="L255" s="30">
        <v>0.51525691269047247</v>
      </c>
      <c r="M255" s="30">
        <v>0.54970164571251634</v>
      </c>
      <c r="N255" s="29">
        <v>55736.995914708939</v>
      </c>
      <c r="O255" s="29">
        <v>67707.543205252718</v>
      </c>
    </row>
    <row r="256" spans="1:15" x14ac:dyDescent="0.2">
      <c r="A256" s="26" t="s">
        <v>238</v>
      </c>
      <c r="B256" s="26" t="str">
        <f>VLOOKUP(A256,'Lookup for Exercise'!A:B,2,0)</f>
        <v>Eyewear</v>
      </c>
      <c r="C256" s="26" t="s">
        <v>7</v>
      </c>
      <c r="D256" s="27">
        <v>73147.883645833004</v>
      </c>
      <c r="E256" s="27">
        <v>97321.157085706509</v>
      </c>
      <c r="F256" s="28">
        <v>557.65845529948444</v>
      </c>
      <c r="G256" s="28">
        <v>770.37739582654717</v>
      </c>
      <c r="H256" s="28">
        <v>37238.706609946334</v>
      </c>
      <c r="I256" s="28">
        <v>47043.714354909716</v>
      </c>
      <c r="J256" s="28">
        <v>311.90742278248405</v>
      </c>
      <c r="K256" s="28">
        <v>433.70917522396297</v>
      </c>
      <c r="L256" s="30">
        <v>0.45047564964176012</v>
      </c>
      <c r="M256" s="30">
        <v>0.53439853788532676</v>
      </c>
      <c r="N256" s="29">
        <v>16775.130551934482</v>
      </c>
      <c r="O256" s="29">
        <v>25140.092167958712</v>
      </c>
    </row>
    <row r="257" spans="1:15" x14ac:dyDescent="0.2">
      <c r="A257" s="26" t="s">
        <v>238</v>
      </c>
      <c r="B257" s="26" t="str">
        <f>VLOOKUP(A257,'Lookup for Exercise'!A:B,2,0)</f>
        <v>Eyewear</v>
      </c>
      <c r="C257" s="26" t="s">
        <v>8</v>
      </c>
      <c r="D257" s="27">
        <v>212484.32986904433</v>
      </c>
      <c r="E257" s="27">
        <v>254809.53647330942</v>
      </c>
      <c r="F257" s="28">
        <v>1619.9195009364782</v>
      </c>
      <c r="G257" s="28">
        <v>2017.0280853443335</v>
      </c>
      <c r="H257" s="28">
        <v>108173.21328824467</v>
      </c>
      <c r="I257" s="28">
        <v>123171.43987715563</v>
      </c>
      <c r="J257" s="28">
        <v>906.04726217382927</v>
      </c>
      <c r="K257" s="28">
        <v>1135.5519931366532</v>
      </c>
      <c r="L257" s="30">
        <v>0.51779144220174278</v>
      </c>
      <c r="M257" s="30">
        <v>0.55586629291309597</v>
      </c>
      <c r="N257" s="29">
        <v>56011.164116116939</v>
      </c>
      <c r="O257" s="29">
        <v>68466.851677282786</v>
      </c>
    </row>
    <row r="258" spans="1:15" x14ac:dyDescent="0.2">
      <c r="A258" s="26" t="s">
        <v>238</v>
      </c>
      <c r="B258" s="26" t="str">
        <f>VLOOKUP(A258,'Lookup for Exercise'!A:B,2,0)</f>
        <v>Eyewear</v>
      </c>
      <c r="C258" s="26" t="s">
        <v>8</v>
      </c>
      <c r="D258" s="27">
        <v>212484.32986904433</v>
      </c>
      <c r="E258" s="27">
        <v>254809.53647330942</v>
      </c>
      <c r="F258" s="28">
        <v>1619.9195009364782</v>
      </c>
      <c r="G258" s="28">
        <v>2017.0280853443335</v>
      </c>
      <c r="H258" s="28">
        <v>108173.21328824467</v>
      </c>
      <c r="I258" s="28">
        <v>123171.43987715563</v>
      </c>
      <c r="J258" s="28">
        <v>906.04726217382927</v>
      </c>
      <c r="K258" s="28">
        <v>1135.5519931366532</v>
      </c>
      <c r="L258" s="30">
        <v>2.4481625999999999E-2</v>
      </c>
      <c r="M258" s="30">
        <v>0.66329698641738599</v>
      </c>
      <c r="N258" s="29">
        <v>2648.2561509410361</v>
      </c>
      <c r="O258" s="29">
        <v>81699.244883207575</v>
      </c>
    </row>
    <row r="259" spans="1:15" x14ac:dyDescent="0.2">
      <c r="A259" s="26" t="s">
        <v>238</v>
      </c>
      <c r="B259" s="26" t="str">
        <f>VLOOKUP(A259,'Lookup for Exercise'!A:B,2,0)</f>
        <v>Eyewear</v>
      </c>
      <c r="C259" s="26" t="s">
        <v>7</v>
      </c>
      <c r="D259" s="27">
        <v>73147.883645833004</v>
      </c>
      <c r="E259" s="27">
        <v>97321.157085706509</v>
      </c>
      <c r="F259" s="28">
        <v>557.65845529948444</v>
      </c>
      <c r="G259" s="28">
        <v>770.37739582654717</v>
      </c>
      <c r="H259" s="28">
        <v>37238.706609946334</v>
      </c>
      <c r="I259" s="28">
        <v>47043.714354909716</v>
      </c>
      <c r="J259" s="28">
        <v>311.90742278248405</v>
      </c>
      <c r="K259" s="28">
        <v>433.70917522396297</v>
      </c>
      <c r="L259" s="30">
        <v>0.45960105365028497</v>
      </c>
      <c r="M259" s="30">
        <v>0.52022905346802373</v>
      </c>
      <c r="N259" s="29">
        <v>17114.948794505166</v>
      </c>
      <c r="O259" s="29">
        <v>24473.506990474762</v>
      </c>
    </row>
    <row r="260" spans="1:15" x14ac:dyDescent="0.2">
      <c r="A260" s="26" t="s">
        <v>238</v>
      </c>
      <c r="B260" s="26" t="str">
        <f>VLOOKUP(A260,'Lookup for Exercise'!A:B,2,0)</f>
        <v>Eyewear</v>
      </c>
      <c r="C260" s="26" t="s">
        <v>8</v>
      </c>
      <c r="D260" s="27">
        <v>212484.32986904433</v>
      </c>
      <c r="E260" s="27">
        <v>254809.53647330942</v>
      </c>
      <c r="F260" s="28">
        <v>1619.9195009364782</v>
      </c>
      <c r="G260" s="28">
        <v>2017.0280853443335</v>
      </c>
      <c r="H260" s="28">
        <v>108173.21328824467</v>
      </c>
      <c r="I260" s="28">
        <v>123171.43987715563</v>
      </c>
      <c r="J260" s="28">
        <v>906.04726217382927</v>
      </c>
      <c r="K260" s="28">
        <v>1135.5519931366532</v>
      </c>
      <c r="L260" s="30">
        <v>0.53504206609822236</v>
      </c>
      <c r="M260" s="30">
        <v>0.54075143727159247</v>
      </c>
      <c r="N260" s="29">
        <v>57877.219534226111</v>
      </c>
      <c r="O260" s="29">
        <v>66605.13314438345</v>
      </c>
    </row>
    <row r="261" spans="1:15" x14ac:dyDescent="0.2">
      <c r="A261" s="26" t="s">
        <v>274</v>
      </c>
      <c r="B261" s="26" t="str">
        <f>VLOOKUP(A261,'Lookup for Exercise'!A:B,2,0)</f>
        <v>Jewelry</v>
      </c>
      <c r="C261" s="26" t="s">
        <v>8</v>
      </c>
      <c r="D261" s="27">
        <v>86317.289930062761</v>
      </c>
      <c r="E261" s="27">
        <v>118464.82910288831</v>
      </c>
      <c r="F261" s="28">
        <v>1711.6739303353763</v>
      </c>
      <c r="G261" s="28">
        <v>2431.6412222428771</v>
      </c>
      <c r="H261" s="28">
        <v>73585.206357168383</v>
      </c>
      <c r="I261" s="28">
        <v>91614.38491291189</v>
      </c>
      <c r="J261" s="28">
        <v>1514.6268237740455</v>
      </c>
      <c r="K261" s="28">
        <v>2161.3471926566845</v>
      </c>
      <c r="L261" s="30">
        <v>0.52554033165371083</v>
      </c>
      <c r="M261" s="30">
        <v>0.520429842209847</v>
      </c>
      <c r="N261" s="29">
        <v>38671.99375375302</v>
      </c>
      <c r="O261" s="29">
        <v>47678.859884378922</v>
      </c>
    </row>
    <row r="262" spans="1:15" x14ac:dyDescent="0.2">
      <c r="A262" s="26" t="s">
        <v>274</v>
      </c>
      <c r="B262" s="26" t="str">
        <f>VLOOKUP(A262,'Lookup for Exercise'!A:B,2,0)</f>
        <v>Jewelry</v>
      </c>
      <c r="C262" s="26" t="s">
        <v>7</v>
      </c>
      <c r="D262" s="27">
        <v>10000.173897385863</v>
      </c>
      <c r="E262" s="27">
        <v>10360.015076058691</v>
      </c>
      <c r="F262" s="28">
        <v>198.30368832066566</v>
      </c>
      <c r="G262" s="28">
        <v>212.65248017301855</v>
      </c>
      <c r="H262" s="28">
        <v>8525.1154252286033</v>
      </c>
      <c r="I262" s="28">
        <v>8011.8834937691245</v>
      </c>
      <c r="J262" s="28">
        <v>175.47505997532951</v>
      </c>
      <c r="K262" s="28">
        <v>189.01466089207776</v>
      </c>
      <c r="L262" s="30">
        <v>0.50395607765913908</v>
      </c>
      <c r="M262" s="30">
        <v>0.30838461430110237</v>
      </c>
      <c r="N262" s="29">
        <v>4296.2837312896309</v>
      </c>
      <c r="O262" s="29">
        <v>2470.7416010513598</v>
      </c>
    </row>
    <row r="263" spans="1:15" x14ac:dyDescent="0.2">
      <c r="A263" s="26" t="s">
        <v>274</v>
      </c>
      <c r="B263" s="26" t="str">
        <f>VLOOKUP(A263,'Lookup for Exercise'!A:B,2,0)</f>
        <v>Jewelry</v>
      </c>
      <c r="C263" s="26" t="s">
        <v>8</v>
      </c>
      <c r="D263" s="27">
        <v>86317.289930062761</v>
      </c>
      <c r="E263" s="27">
        <v>118464.82910288831</v>
      </c>
      <c r="F263" s="28">
        <v>1711.6739303353763</v>
      </c>
      <c r="G263" s="28">
        <v>2431.6412222428771</v>
      </c>
      <c r="H263" s="28">
        <v>73585.206357168383</v>
      </c>
      <c r="I263" s="28">
        <v>91614.38491291189</v>
      </c>
      <c r="J263" s="28">
        <v>1514.6268237740455</v>
      </c>
      <c r="K263" s="28">
        <v>2161.3471926566845</v>
      </c>
      <c r="L263" s="30">
        <v>0.22480709093668419</v>
      </c>
      <c r="M263" s="30">
        <v>0.5283386379230498</v>
      </c>
      <c r="N263" s="29">
        <v>16542.476177130626</v>
      </c>
      <c r="O263" s="29">
        <v>48403.419339045875</v>
      </c>
    </row>
    <row r="264" spans="1:15" x14ac:dyDescent="0.2">
      <c r="A264" s="26" t="s">
        <v>274</v>
      </c>
      <c r="B264" s="26" t="str">
        <f>VLOOKUP(A264,'Lookup for Exercise'!A:B,2,0)</f>
        <v>Jewelry</v>
      </c>
      <c r="C264" s="26" t="s">
        <v>8</v>
      </c>
      <c r="D264" s="27">
        <v>86317.289930062761</v>
      </c>
      <c r="E264" s="27">
        <v>118464.82910288831</v>
      </c>
      <c r="F264" s="28">
        <v>1711.6739303353763</v>
      </c>
      <c r="G264" s="28">
        <v>2431.6412222428771</v>
      </c>
      <c r="H264" s="28">
        <v>73585.206357168383</v>
      </c>
      <c r="I264" s="28">
        <v>91614.38491291189</v>
      </c>
      <c r="J264" s="28">
        <v>1514.6268237740455</v>
      </c>
      <c r="K264" s="28">
        <v>2161.3471926566845</v>
      </c>
      <c r="L264" s="30">
        <v>0.41607364694116045</v>
      </c>
      <c r="M264" s="30">
        <v>0.51561063450603939</v>
      </c>
      <c r="N264" s="29">
        <v>30616.865169944915</v>
      </c>
      <c r="O264" s="29">
        <v>47237.351134827019</v>
      </c>
    </row>
    <row r="265" spans="1:15" x14ac:dyDescent="0.2">
      <c r="A265" s="26" t="s">
        <v>274</v>
      </c>
      <c r="B265" s="26" t="str">
        <f>VLOOKUP(A265,'Lookup for Exercise'!A:B,2,0)</f>
        <v>Jewelry</v>
      </c>
      <c r="C265" s="26" t="s">
        <v>7</v>
      </c>
      <c r="D265" s="27">
        <v>10000.173897385863</v>
      </c>
      <c r="E265" s="27">
        <v>10360.015076058691</v>
      </c>
      <c r="F265" s="28">
        <v>198.30368832066566</v>
      </c>
      <c r="G265" s="28">
        <v>212.65248017301855</v>
      </c>
      <c r="H265" s="28">
        <v>8525.1154252286033</v>
      </c>
      <c r="I265" s="28">
        <v>8011.8834937691245</v>
      </c>
      <c r="J265" s="28">
        <v>175.47505997532951</v>
      </c>
      <c r="K265" s="28">
        <v>189.01466089207776</v>
      </c>
      <c r="L265" s="30">
        <v>0.44897631171166508</v>
      </c>
      <c r="M265" s="30">
        <v>0.4652982263701122</v>
      </c>
      <c r="N265" s="29">
        <v>3827.5748805353614</v>
      </c>
      <c r="O265" s="29">
        <v>3727.9151795347516</v>
      </c>
    </row>
    <row r="266" spans="1:15" x14ac:dyDescent="0.2">
      <c r="A266" s="26" t="s">
        <v>274</v>
      </c>
      <c r="B266" s="26" t="str">
        <f>VLOOKUP(A266,'Lookup for Exercise'!A:B,2,0)</f>
        <v>Jewelry</v>
      </c>
      <c r="C266" s="26" t="s">
        <v>8</v>
      </c>
      <c r="D266" s="27">
        <v>86317.289930062761</v>
      </c>
      <c r="E266" s="27">
        <v>118464.82910288831</v>
      </c>
      <c r="F266" s="28">
        <v>1711.6739303353763</v>
      </c>
      <c r="G266" s="28">
        <v>2431.6412222428771</v>
      </c>
      <c r="H266" s="28">
        <v>73585.206357168383</v>
      </c>
      <c r="I266" s="28">
        <v>91614.38491291189</v>
      </c>
      <c r="J266" s="28">
        <v>1514.6268237740455</v>
      </c>
      <c r="K266" s="28">
        <v>2161.3471926566845</v>
      </c>
      <c r="L266" s="30">
        <v>0.48993805356001502</v>
      </c>
      <c r="M266" s="30">
        <v>0.5443799343851472</v>
      </c>
      <c r="N266" s="29">
        <v>36052.192773443123</v>
      </c>
      <c r="O266" s="29">
        <v>49873.032847626593</v>
      </c>
    </row>
    <row r="267" spans="1:15" x14ac:dyDescent="0.2">
      <c r="A267" s="26" t="s">
        <v>274</v>
      </c>
      <c r="B267" s="26" t="str">
        <f>VLOOKUP(A267,'Lookup for Exercise'!A:B,2,0)</f>
        <v>Jewelry</v>
      </c>
      <c r="C267" s="26" t="s">
        <v>7</v>
      </c>
      <c r="D267" s="27">
        <v>10000.173897385863</v>
      </c>
      <c r="E267" s="27">
        <v>10360.015076058691</v>
      </c>
      <c r="F267" s="28">
        <v>198.30368832066566</v>
      </c>
      <c r="G267" s="28">
        <v>212.65248017301855</v>
      </c>
      <c r="H267" s="28">
        <v>8525.1154252286033</v>
      </c>
      <c r="I267" s="28">
        <v>8011.8834937691245</v>
      </c>
      <c r="J267" s="28">
        <v>175.47505997532951</v>
      </c>
      <c r="K267" s="28">
        <v>189.01466089207776</v>
      </c>
      <c r="L267" s="30">
        <v>0.4143569203501154</v>
      </c>
      <c r="M267" s="30">
        <v>0.52208372524489399</v>
      </c>
      <c r="N267" s="29">
        <v>3532.4405732269884</v>
      </c>
      <c r="O267" s="29">
        <v>4182.8739806550611</v>
      </c>
    </row>
    <row r="268" spans="1:15" x14ac:dyDescent="0.2">
      <c r="A268" s="26" t="s">
        <v>274</v>
      </c>
      <c r="B268" s="26" t="str">
        <f>VLOOKUP(A268,'Lookup for Exercise'!A:B,2,0)</f>
        <v>Jewelry</v>
      </c>
      <c r="C268" s="26" t="s">
        <v>8</v>
      </c>
      <c r="D268" s="27">
        <v>86317.289930062761</v>
      </c>
      <c r="E268" s="27">
        <v>118464.82910288831</v>
      </c>
      <c r="F268" s="28">
        <v>1711.6739303353763</v>
      </c>
      <c r="G268" s="28">
        <v>2431.6412222428771</v>
      </c>
      <c r="H268" s="28">
        <v>73585.206357168383</v>
      </c>
      <c r="I268" s="28">
        <v>91614.38491291189</v>
      </c>
      <c r="J268" s="28">
        <v>1514.6268237740455</v>
      </c>
      <c r="K268" s="28">
        <v>2161.3471926566845</v>
      </c>
      <c r="L268" s="30">
        <v>0.27139227002084987</v>
      </c>
      <c r="M268" s="30">
        <v>0.52881914501134886</v>
      </c>
      <c r="N268" s="29">
        <v>19970.4561932246</v>
      </c>
      <c r="O268" s="29">
        <v>48447.44070038668</v>
      </c>
    </row>
    <row r="269" spans="1:15" x14ac:dyDescent="0.2">
      <c r="A269" s="26" t="s">
        <v>274</v>
      </c>
      <c r="B269" s="26" t="str">
        <f>VLOOKUP(A269,'Lookup for Exercise'!A:B,2,0)</f>
        <v>Jewelry</v>
      </c>
      <c r="C269" s="26" t="s">
        <v>7</v>
      </c>
      <c r="D269" s="27">
        <v>10000.173897385863</v>
      </c>
      <c r="E269" s="27">
        <v>10360.015076058691</v>
      </c>
      <c r="F269" s="28">
        <v>198.30368832066566</v>
      </c>
      <c r="G269" s="28">
        <v>212.65248017301855</v>
      </c>
      <c r="H269" s="28">
        <v>8525.1154252286033</v>
      </c>
      <c r="I269" s="28">
        <v>8011.8834937691245</v>
      </c>
      <c r="J269" s="28">
        <v>175.47505997532951</v>
      </c>
      <c r="K269" s="28">
        <v>189.01466089207776</v>
      </c>
      <c r="L269" s="30">
        <v>0.55970428990770127</v>
      </c>
      <c r="M269" s="30">
        <v>0.63869041241272406</v>
      </c>
      <c r="N269" s="29">
        <v>4771.5436754587663</v>
      </c>
      <c r="O269" s="29">
        <v>5117.1131728380988</v>
      </c>
    </row>
    <row r="270" spans="1:15" x14ac:dyDescent="0.2">
      <c r="A270" s="26" t="s">
        <v>274</v>
      </c>
      <c r="B270" s="26" t="str">
        <f>VLOOKUP(A270,'Lookup for Exercise'!A:B,2,0)</f>
        <v>Jewelry</v>
      </c>
      <c r="C270" s="26" t="s">
        <v>8</v>
      </c>
      <c r="D270" s="27">
        <v>86317.289930062761</v>
      </c>
      <c r="E270" s="27">
        <v>118464.82910288831</v>
      </c>
      <c r="F270" s="28">
        <v>1711.6739303353763</v>
      </c>
      <c r="G270" s="28">
        <v>2431.6412222428771</v>
      </c>
      <c r="H270" s="28">
        <v>73585.206357168383</v>
      </c>
      <c r="I270" s="28">
        <v>91614.38491291189</v>
      </c>
      <c r="J270" s="28">
        <v>1514.6268237740455</v>
      </c>
      <c r="K270" s="28">
        <v>2161.3471926566845</v>
      </c>
      <c r="L270" s="30">
        <v>0.492237177030456</v>
      </c>
      <c r="M270" s="30">
        <v>0.53583653995223346</v>
      </c>
      <c r="N270" s="29">
        <v>36221.37424845613</v>
      </c>
      <c r="O270" s="29">
        <v>49090.335021586805</v>
      </c>
    </row>
    <row r="271" spans="1:15" x14ac:dyDescent="0.2">
      <c r="A271" s="26" t="s">
        <v>274</v>
      </c>
      <c r="B271" s="26" t="str">
        <f>VLOOKUP(A271,'Lookup for Exercise'!A:B,2,0)</f>
        <v>Jewelry</v>
      </c>
      <c r="C271" s="26" t="s">
        <v>7</v>
      </c>
      <c r="D271" s="27">
        <v>10000.173897385863</v>
      </c>
      <c r="E271" s="27">
        <v>10360.015076058691</v>
      </c>
      <c r="F271" s="28">
        <v>198.30368832066566</v>
      </c>
      <c r="G271" s="28">
        <v>212.65248017301855</v>
      </c>
      <c r="H271" s="28">
        <v>8525.1154252286033</v>
      </c>
      <c r="I271" s="28">
        <v>8011.8834937691245</v>
      </c>
      <c r="J271" s="28">
        <v>175.47505997532951</v>
      </c>
      <c r="K271" s="28">
        <v>189.01466089207776</v>
      </c>
      <c r="L271" s="30">
        <v>0.49877229481892177</v>
      </c>
      <c r="M271" s="30">
        <v>0.50865331791173585</v>
      </c>
      <c r="N271" s="29">
        <v>4252.0913842374584</v>
      </c>
      <c r="O271" s="29">
        <v>4075.2711218279355</v>
      </c>
    </row>
    <row r="272" spans="1:15" x14ac:dyDescent="0.2">
      <c r="A272" s="26" t="s">
        <v>274</v>
      </c>
      <c r="B272" s="26" t="str">
        <f>VLOOKUP(A272,'Lookup for Exercise'!A:B,2,0)</f>
        <v>Jewelry</v>
      </c>
      <c r="C272" s="26" t="s">
        <v>8</v>
      </c>
      <c r="D272" s="27">
        <v>86317.289930062761</v>
      </c>
      <c r="E272" s="27">
        <v>118464.82910288831</v>
      </c>
      <c r="F272" s="28">
        <v>1711.6739303353763</v>
      </c>
      <c r="G272" s="28">
        <v>2431.6412222428771</v>
      </c>
      <c r="H272" s="28">
        <v>73585.206357168383</v>
      </c>
      <c r="I272" s="28">
        <v>91614.38491291189</v>
      </c>
      <c r="J272" s="28">
        <v>1514.6268237740455</v>
      </c>
      <c r="K272" s="28">
        <v>2161.3471926566845</v>
      </c>
      <c r="L272" s="30">
        <v>0.48906895794370303</v>
      </c>
      <c r="M272" s="30">
        <v>0.51480444626778454</v>
      </c>
      <c r="N272" s="29">
        <v>35988.240193172693</v>
      </c>
      <c r="O272" s="29">
        <v>47163.492695255278</v>
      </c>
    </row>
    <row r="273" spans="1:15" x14ac:dyDescent="0.2">
      <c r="A273" s="26" t="s">
        <v>282</v>
      </c>
      <c r="B273" s="26" t="str">
        <f>VLOOKUP(A273,'Lookup for Exercise'!A:B,2,0)</f>
        <v>Jewelry</v>
      </c>
      <c r="C273" s="26" t="s">
        <v>8</v>
      </c>
      <c r="D273" s="27">
        <v>2468.7695274322009</v>
      </c>
      <c r="E273" s="27">
        <v>2687.2362386173277</v>
      </c>
      <c r="F273" s="28">
        <v>24.556225023427352</v>
      </c>
      <c r="G273" s="28">
        <v>21.287100311190475</v>
      </c>
      <c r="H273" s="28">
        <v>1988.1664249159992</v>
      </c>
      <c r="I273" s="28">
        <v>1972.0014943281669</v>
      </c>
      <c r="J273" s="28">
        <v>22.667284637009864</v>
      </c>
      <c r="K273" s="28">
        <v>17.147941917347882</v>
      </c>
      <c r="L273" s="30">
        <v>0.48173017767311149</v>
      </c>
      <c r="M273" s="30">
        <v>0.48774026295072043</v>
      </c>
      <c r="N273" s="29">
        <v>957.75976511849922</v>
      </c>
      <c r="O273" s="29">
        <v>961.82452738283371</v>
      </c>
    </row>
    <row r="274" spans="1:15" x14ac:dyDescent="0.2">
      <c r="A274" s="26" t="s">
        <v>283</v>
      </c>
      <c r="B274" s="26" t="str">
        <f>VLOOKUP(A274,'Lookup for Exercise'!A:B,2,0)</f>
        <v>Jewelry</v>
      </c>
      <c r="C274" s="26" t="s">
        <v>8</v>
      </c>
      <c r="D274" s="27">
        <v>157291.98054762118</v>
      </c>
      <c r="E274" s="27">
        <v>159562.83728456407</v>
      </c>
      <c r="F274" s="28">
        <v>3024.938720225065</v>
      </c>
      <c r="G274" s="28">
        <v>3127.0045328518722</v>
      </c>
      <c r="H274" s="28">
        <v>112189.58588923328</v>
      </c>
      <c r="I274" s="28">
        <v>112456.85015506326</v>
      </c>
      <c r="J274" s="28">
        <v>2325.0150266468727</v>
      </c>
      <c r="K274" s="28">
        <v>2482.8461041661176</v>
      </c>
      <c r="L274" s="30">
        <v>0.54665153399048394</v>
      </c>
      <c r="M274" s="30">
        <v>0.56041661023119416</v>
      </c>
      <c r="N274" s="29">
        <v>61328.60922410652</v>
      </c>
      <c r="O274" s="29">
        <v>63022.686761177894</v>
      </c>
    </row>
    <row r="275" spans="1:15" x14ac:dyDescent="0.2">
      <c r="A275" s="26" t="s">
        <v>283</v>
      </c>
      <c r="B275" s="26" t="str">
        <f>VLOOKUP(A275,'Lookup for Exercise'!A:B,2,0)</f>
        <v>Jewelry</v>
      </c>
      <c r="C275" s="26" t="s">
        <v>7</v>
      </c>
      <c r="D275" s="27">
        <v>2564.5794882706077</v>
      </c>
      <c r="E275" s="27">
        <v>2613.5421860414999</v>
      </c>
      <c r="F275" s="28">
        <v>49.320351667999063</v>
      </c>
      <c r="G275" s="28">
        <v>51.218431569855056</v>
      </c>
      <c r="H275" s="28">
        <v>1829.2039414049621</v>
      </c>
      <c r="I275" s="28">
        <v>1841.9747792867684</v>
      </c>
      <c r="J275" s="28">
        <v>37.908390666199715</v>
      </c>
      <c r="K275" s="28">
        <v>40.667508456962473</v>
      </c>
      <c r="L275" s="30">
        <v>2.4481625999999999E-2</v>
      </c>
      <c r="M275" s="30">
        <v>0.28953490963693629</v>
      </c>
      <c r="N275" s="29">
        <v>44.781886771202196</v>
      </c>
      <c r="O275" s="29">
        <v>533.31600127431011</v>
      </c>
    </row>
    <row r="276" spans="1:15" x14ac:dyDescent="0.2">
      <c r="A276" s="26" t="s">
        <v>283</v>
      </c>
      <c r="B276" s="26" t="str">
        <f>VLOOKUP(A276,'Lookup for Exercise'!A:B,2,0)</f>
        <v>Jewelry</v>
      </c>
      <c r="C276" s="26" t="s">
        <v>8</v>
      </c>
      <c r="D276" s="27">
        <v>157291.98054762118</v>
      </c>
      <c r="E276" s="27">
        <v>159562.83728456407</v>
      </c>
      <c r="F276" s="28">
        <v>3024.938720225065</v>
      </c>
      <c r="G276" s="28">
        <v>3127.0045328518722</v>
      </c>
      <c r="H276" s="28">
        <v>112189.58588923328</v>
      </c>
      <c r="I276" s="28">
        <v>112456.85015506326</v>
      </c>
      <c r="J276" s="28">
        <v>2325.0150266468727</v>
      </c>
      <c r="K276" s="28">
        <v>2482.8461041661176</v>
      </c>
      <c r="L276" s="30">
        <v>0.51897463301843971</v>
      </c>
      <c r="M276" s="30">
        <v>0.55596527640935001</v>
      </c>
      <c r="N276" s="29">
        <v>58223.549165355565</v>
      </c>
      <c r="O276" s="29">
        <v>62522.103780584606</v>
      </c>
    </row>
    <row r="277" spans="1:15" x14ac:dyDescent="0.2">
      <c r="A277" s="26" t="s">
        <v>283</v>
      </c>
      <c r="B277" s="26" t="str">
        <f>VLOOKUP(A277,'Lookup for Exercise'!A:B,2,0)</f>
        <v>Jewelry</v>
      </c>
      <c r="C277" s="26" t="s">
        <v>8</v>
      </c>
      <c r="D277" s="27">
        <v>157291.98054762118</v>
      </c>
      <c r="E277" s="27">
        <v>159562.83728456407</v>
      </c>
      <c r="F277" s="28">
        <v>3024.938720225065</v>
      </c>
      <c r="G277" s="28">
        <v>3127.0045328518722</v>
      </c>
      <c r="H277" s="28">
        <v>112189.58588923328</v>
      </c>
      <c r="I277" s="28">
        <v>112456.85015506326</v>
      </c>
      <c r="J277" s="28">
        <v>2325.0150266468727</v>
      </c>
      <c r="K277" s="28">
        <v>2482.8461041661176</v>
      </c>
      <c r="L277" s="30">
        <v>0.48725380648756339</v>
      </c>
      <c r="M277" s="30">
        <v>0.50874520276619872</v>
      </c>
      <c r="N277" s="29">
        <v>54664.80277279234</v>
      </c>
      <c r="O277" s="29">
        <v>57211.883034585684</v>
      </c>
    </row>
    <row r="278" spans="1:15" x14ac:dyDescent="0.2">
      <c r="A278" s="26" t="s">
        <v>283</v>
      </c>
      <c r="B278" s="26" t="str">
        <f>VLOOKUP(A278,'Lookup for Exercise'!A:B,2,0)</f>
        <v>Jewelry</v>
      </c>
      <c r="C278" s="26" t="s">
        <v>8</v>
      </c>
      <c r="D278" s="27">
        <v>157291.98054762118</v>
      </c>
      <c r="E278" s="27">
        <v>159562.83728456407</v>
      </c>
      <c r="F278" s="28">
        <v>3024.938720225065</v>
      </c>
      <c r="G278" s="28">
        <v>3127.0045328518722</v>
      </c>
      <c r="H278" s="28">
        <v>112189.58588923328</v>
      </c>
      <c r="I278" s="28">
        <v>112456.85015506326</v>
      </c>
      <c r="J278" s="28">
        <v>2325.0150266468727</v>
      </c>
      <c r="K278" s="28">
        <v>2482.8461041661176</v>
      </c>
      <c r="L278" s="30">
        <v>0.42559920940884344</v>
      </c>
      <c r="M278" s="30">
        <v>0.55683083804503619</v>
      </c>
      <c r="N278" s="29">
        <v>47747.79905836322</v>
      </c>
      <c r="O278" s="29">
        <v>62619.442115748934</v>
      </c>
    </row>
    <row r="279" spans="1:15" x14ac:dyDescent="0.2">
      <c r="A279" s="26" t="s">
        <v>283</v>
      </c>
      <c r="B279" s="26" t="str">
        <f>VLOOKUP(A279,'Lookup for Exercise'!A:B,2,0)</f>
        <v>Jewelry</v>
      </c>
      <c r="C279" s="26" t="s">
        <v>7</v>
      </c>
      <c r="D279" s="27">
        <v>2564.5794882706077</v>
      </c>
      <c r="E279" s="27">
        <v>2613.5421860414999</v>
      </c>
      <c r="F279" s="28">
        <v>49.320351667999063</v>
      </c>
      <c r="G279" s="28">
        <v>51.218431569855056</v>
      </c>
      <c r="H279" s="28">
        <v>1829.2039414049621</v>
      </c>
      <c r="I279" s="28">
        <v>1841.9747792867684</v>
      </c>
      <c r="J279" s="28">
        <v>37.908390666199715</v>
      </c>
      <c r="K279" s="28">
        <v>40.667508456962473</v>
      </c>
      <c r="L279" s="30">
        <v>0.37461925563751935</v>
      </c>
      <c r="M279" s="30">
        <v>0.4856597898048825</v>
      </c>
      <c r="N279" s="29">
        <v>685.25501893834348</v>
      </c>
      <c r="O279" s="29">
        <v>894.57308413430678</v>
      </c>
    </row>
    <row r="280" spans="1:15" x14ac:dyDescent="0.2">
      <c r="A280" s="26" t="s">
        <v>283</v>
      </c>
      <c r="B280" s="26" t="str">
        <f>VLOOKUP(A280,'Lookup for Exercise'!A:B,2,0)</f>
        <v>Jewelry</v>
      </c>
      <c r="C280" s="26" t="s">
        <v>8</v>
      </c>
      <c r="D280" s="27">
        <v>157291.98054762118</v>
      </c>
      <c r="E280" s="27">
        <v>159562.83728456407</v>
      </c>
      <c r="F280" s="28">
        <v>3024.938720225065</v>
      </c>
      <c r="G280" s="28">
        <v>3127.0045328518722</v>
      </c>
      <c r="H280" s="28">
        <v>112189.58588923328</v>
      </c>
      <c r="I280" s="28">
        <v>112456.85015506326</v>
      </c>
      <c r="J280" s="28">
        <v>2325.0150266468727</v>
      </c>
      <c r="K280" s="28">
        <v>2482.8461041661176</v>
      </c>
      <c r="L280" s="30">
        <v>0.44485331491044344</v>
      </c>
      <c r="M280" s="30">
        <v>0.53761619495334911</v>
      </c>
      <c r="N280" s="29">
        <v>49907.909181255331</v>
      </c>
      <c r="O280" s="29">
        <v>60458.623876804064</v>
      </c>
    </row>
    <row r="281" spans="1:15" x14ac:dyDescent="0.2">
      <c r="A281" s="26" t="s">
        <v>289</v>
      </c>
      <c r="B281" s="26" t="str">
        <f>VLOOKUP(A281,'Lookup for Exercise'!A:B,2,0)</f>
        <v>Jewelry</v>
      </c>
      <c r="C281" s="26" t="s">
        <v>8</v>
      </c>
      <c r="D281" s="27">
        <v>2497.705435231313</v>
      </c>
      <c r="E281" s="27">
        <v>2445.762235041022</v>
      </c>
      <c r="F281" s="28">
        <v>54.59378117075768</v>
      </c>
      <c r="G281" s="28">
        <v>55.700589203832806</v>
      </c>
      <c r="H281" s="28">
        <v>2386.8933750110582</v>
      </c>
      <c r="I281" s="28">
        <v>1322.7877197924768</v>
      </c>
      <c r="J281" s="28">
        <v>53.262225532446514</v>
      </c>
      <c r="K281" s="28">
        <v>32.913984529537565</v>
      </c>
      <c r="L281" s="30">
        <v>0.51264975597505191</v>
      </c>
      <c r="M281" s="30">
        <v>0.5325237623279524</v>
      </c>
      <c r="N281" s="29">
        <v>1223.640306237887</v>
      </c>
      <c r="O281" s="29">
        <v>704.41589330510294</v>
      </c>
    </row>
    <row r="282" spans="1:15" x14ac:dyDescent="0.2">
      <c r="A282" s="26" t="s">
        <v>290</v>
      </c>
      <c r="B282" s="26" t="str">
        <f>VLOOKUP(A282,'Lookup for Exercise'!A:B,2,0)</f>
        <v>Jewelry</v>
      </c>
      <c r="C282" s="26" t="s">
        <v>8</v>
      </c>
      <c r="D282" s="27">
        <v>5613.1914825407057</v>
      </c>
      <c r="E282" s="27">
        <v>5800.7181898919407</v>
      </c>
      <c r="F282" s="28">
        <v>123.00494075105343</v>
      </c>
      <c r="G282" s="28">
        <v>116.50586289290746</v>
      </c>
      <c r="H282" s="28">
        <v>4689.5957968150888</v>
      </c>
      <c r="I282" s="28">
        <v>4932.6659658781764</v>
      </c>
      <c r="J282" s="28">
        <v>101.57752640176446</v>
      </c>
      <c r="K282" s="28">
        <v>102.08568732855937</v>
      </c>
      <c r="L282" s="30">
        <v>0.40543763520415066</v>
      </c>
      <c r="M282" s="30">
        <v>0.54143030011841398</v>
      </c>
      <c r="N282" s="29">
        <v>1901.3386299240342</v>
      </c>
      <c r="O282" s="29">
        <v>2670.6948142893075</v>
      </c>
    </row>
    <row r="283" spans="1:15" x14ac:dyDescent="0.2">
      <c r="A283" s="26" t="s">
        <v>291</v>
      </c>
      <c r="B283" s="26" t="str">
        <f>VLOOKUP(A283,'Lookup for Exercise'!A:B,2,0)</f>
        <v>Jewelry</v>
      </c>
      <c r="C283" s="26" t="s">
        <v>7</v>
      </c>
      <c r="D283" s="27">
        <v>5031.6325035596656</v>
      </c>
      <c r="E283" s="27">
        <v>5066.7514187549641</v>
      </c>
      <c r="F283" s="28">
        <v>75.873893877216886</v>
      </c>
      <c r="G283" s="28">
        <v>77.427757036083619</v>
      </c>
      <c r="H283" s="28">
        <v>3798.66610453356</v>
      </c>
      <c r="I283" s="28">
        <v>3715.2802533756289</v>
      </c>
      <c r="J283" s="28">
        <v>61.264794877803709</v>
      </c>
      <c r="K283" s="28">
        <v>62.166121516794689</v>
      </c>
      <c r="L283" s="30">
        <v>0.57451772842620719</v>
      </c>
      <c r="M283" s="30">
        <v>0.62553574552447988</v>
      </c>
      <c r="N283" s="29">
        <v>2182.4010214262503</v>
      </c>
      <c r="O283" s="29">
        <v>2324.0406031277025</v>
      </c>
    </row>
    <row r="284" spans="1:15" x14ac:dyDescent="0.2">
      <c r="A284" s="26" t="s">
        <v>291</v>
      </c>
      <c r="B284" s="26" t="str">
        <f>VLOOKUP(A284,'Lookup for Exercise'!A:B,2,0)</f>
        <v>Jewelry</v>
      </c>
      <c r="C284" s="26" t="s">
        <v>8</v>
      </c>
      <c r="D284" s="27">
        <v>103557.18328109986</v>
      </c>
      <c r="E284" s="27">
        <v>130685.41130199797</v>
      </c>
      <c r="F284" s="28">
        <v>1561.5780224281034</v>
      </c>
      <c r="G284" s="28">
        <v>1997.0741483382628</v>
      </c>
      <c r="H284" s="28">
        <v>78181.218865365168</v>
      </c>
      <c r="I284" s="28">
        <v>95827.264431672811</v>
      </c>
      <c r="J284" s="28">
        <v>1260.9048032326102</v>
      </c>
      <c r="K284" s="28">
        <v>1603.4347233613908</v>
      </c>
      <c r="L284" s="30">
        <v>0.4175124327418071</v>
      </c>
      <c r="M284" s="30">
        <v>0.54735709442967018</v>
      </c>
      <c r="N284" s="29">
        <v>32641.630883198275</v>
      </c>
      <c r="O284" s="29">
        <v>52451.733026464106</v>
      </c>
    </row>
    <row r="285" spans="1:15" x14ac:dyDescent="0.2">
      <c r="A285" s="26" t="s">
        <v>291</v>
      </c>
      <c r="B285" s="26" t="str">
        <f>VLOOKUP(A285,'Lookup for Exercise'!A:B,2,0)</f>
        <v>Jewelry</v>
      </c>
      <c r="C285" s="26" t="s">
        <v>8</v>
      </c>
      <c r="D285" s="27">
        <v>103557.18328109986</v>
      </c>
      <c r="E285" s="27">
        <v>130685.41130199797</v>
      </c>
      <c r="F285" s="28">
        <v>1561.5780224281034</v>
      </c>
      <c r="G285" s="28">
        <v>1997.0741483382628</v>
      </c>
      <c r="H285" s="28">
        <v>78181.218865365168</v>
      </c>
      <c r="I285" s="28">
        <v>95827.264431672811</v>
      </c>
      <c r="J285" s="28">
        <v>1260.9048032326102</v>
      </c>
      <c r="K285" s="28">
        <v>1603.4347233613908</v>
      </c>
      <c r="L285" s="30">
        <v>0.40084374465559852</v>
      </c>
      <c r="M285" s="30">
        <v>0.54553158253281842</v>
      </c>
      <c r="N285" s="29">
        <v>31338.452531731898</v>
      </c>
      <c r="O285" s="29">
        <v>52276.799215201332</v>
      </c>
    </row>
    <row r="286" spans="1:15" x14ac:dyDescent="0.2">
      <c r="A286" s="26" t="s">
        <v>291</v>
      </c>
      <c r="B286" s="26" t="str">
        <f>VLOOKUP(A286,'Lookup for Exercise'!A:B,2,0)</f>
        <v>Jewelry</v>
      </c>
      <c r="C286" s="26" t="s">
        <v>8</v>
      </c>
      <c r="D286" s="27">
        <v>103557.18328109986</v>
      </c>
      <c r="E286" s="27">
        <v>130685.41130199797</v>
      </c>
      <c r="F286" s="28">
        <v>1561.5780224281034</v>
      </c>
      <c r="G286" s="28">
        <v>1997.0741483382628</v>
      </c>
      <c r="H286" s="28">
        <v>78181.218865365168</v>
      </c>
      <c r="I286" s="28">
        <v>95827.264431672811</v>
      </c>
      <c r="J286" s="28">
        <v>1260.9048032326102</v>
      </c>
      <c r="K286" s="28">
        <v>1603.4347233613908</v>
      </c>
      <c r="L286" s="30">
        <v>0.4780589997168021</v>
      </c>
      <c r="M286" s="30">
        <v>0.55793376807568928</v>
      </c>
      <c r="N286" s="29">
        <v>37375.23528741685</v>
      </c>
      <c r="O286" s="29">
        <v>53465.266728748684</v>
      </c>
    </row>
    <row r="287" spans="1:15" x14ac:dyDescent="0.2">
      <c r="A287" s="26" t="s">
        <v>291</v>
      </c>
      <c r="B287" s="26" t="str">
        <f>VLOOKUP(A287,'Lookup for Exercise'!A:B,2,0)</f>
        <v>Jewelry</v>
      </c>
      <c r="C287" s="26" t="s">
        <v>7</v>
      </c>
      <c r="D287" s="27">
        <v>5031.6325035596656</v>
      </c>
      <c r="E287" s="27">
        <v>5066.7514187549641</v>
      </c>
      <c r="F287" s="28">
        <v>75.873893877216886</v>
      </c>
      <c r="G287" s="28">
        <v>77.427757036083619</v>
      </c>
      <c r="H287" s="28">
        <v>3798.66610453356</v>
      </c>
      <c r="I287" s="28">
        <v>3715.2802533756289</v>
      </c>
      <c r="J287" s="28">
        <v>61.264794877803709</v>
      </c>
      <c r="K287" s="28">
        <v>62.166121516794689</v>
      </c>
      <c r="L287" s="30">
        <v>0.42230986353920741</v>
      </c>
      <c r="M287" s="30">
        <v>0.49751186973513933</v>
      </c>
      <c r="N287" s="29">
        <v>1604.2141642365802</v>
      </c>
      <c r="O287" s="29">
        <v>1848.3960254469514</v>
      </c>
    </row>
    <row r="288" spans="1:15" x14ac:dyDescent="0.2">
      <c r="A288" s="26" t="s">
        <v>291</v>
      </c>
      <c r="B288" s="26" t="str">
        <f>VLOOKUP(A288,'Lookup for Exercise'!A:B,2,0)</f>
        <v>Jewelry</v>
      </c>
      <c r="C288" s="26" t="s">
        <v>8</v>
      </c>
      <c r="D288" s="27">
        <v>103557.18328109986</v>
      </c>
      <c r="E288" s="27">
        <v>130685.41130199797</v>
      </c>
      <c r="F288" s="28">
        <v>1561.5780224281034</v>
      </c>
      <c r="G288" s="28">
        <v>1997.0741483382628</v>
      </c>
      <c r="H288" s="28">
        <v>78181.218865365168</v>
      </c>
      <c r="I288" s="28">
        <v>95827.264431672811</v>
      </c>
      <c r="J288" s="28">
        <v>1260.9048032326102</v>
      </c>
      <c r="K288" s="28">
        <v>1603.4347233613908</v>
      </c>
      <c r="L288" s="30">
        <v>0.4826328674219898</v>
      </c>
      <c r="M288" s="30">
        <v>0.54344844085514543</v>
      </c>
      <c r="N288" s="29">
        <v>37732.825839537356</v>
      </c>
      <c r="O288" s="29">
        <v>52077.177446806323</v>
      </c>
    </row>
    <row r="289" spans="1:15" x14ac:dyDescent="0.2">
      <c r="A289" s="26" t="s">
        <v>291</v>
      </c>
      <c r="B289" s="26" t="str">
        <f>VLOOKUP(A289,'Lookup for Exercise'!A:B,2,0)</f>
        <v>Jewelry</v>
      </c>
      <c r="C289" s="26" t="s">
        <v>7</v>
      </c>
      <c r="D289" s="27">
        <v>5031.6325035596656</v>
      </c>
      <c r="E289" s="27">
        <v>5066.7514187549641</v>
      </c>
      <c r="F289" s="28">
        <v>75.873893877216886</v>
      </c>
      <c r="G289" s="28">
        <v>77.427757036083619</v>
      </c>
      <c r="H289" s="28">
        <v>3798.66610453356</v>
      </c>
      <c r="I289" s="28">
        <v>3715.2802533756289</v>
      </c>
      <c r="J289" s="28">
        <v>61.264794877803709</v>
      </c>
      <c r="K289" s="28">
        <v>62.166121516794689</v>
      </c>
      <c r="L289" s="30">
        <v>0.45412268540654638</v>
      </c>
      <c r="M289" s="30">
        <v>0.50802646878774915</v>
      </c>
      <c r="N289" s="29">
        <v>1725.0604523536049</v>
      </c>
      <c r="O289" s="29">
        <v>1887.4607076792747</v>
      </c>
    </row>
    <row r="290" spans="1:15" x14ac:dyDescent="0.2">
      <c r="A290" s="26" t="s">
        <v>291</v>
      </c>
      <c r="B290" s="26" t="str">
        <f>VLOOKUP(A290,'Lookup for Exercise'!A:B,2,0)</f>
        <v>Jewelry</v>
      </c>
      <c r="C290" s="26" t="s">
        <v>8</v>
      </c>
      <c r="D290" s="27">
        <v>103557.18328109986</v>
      </c>
      <c r="E290" s="27">
        <v>130685.41130199797</v>
      </c>
      <c r="F290" s="28">
        <v>1561.5780224281034</v>
      </c>
      <c r="G290" s="28">
        <v>1997.0741483382628</v>
      </c>
      <c r="H290" s="28">
        <v>78181.218865365168</v>
      </c>
      <c r="I290" s="28">
        <v>95827.264431672811</v>
      </c>
      <c r="J290" s="28">
        <v>1260.9048032326102</v>
      </c>
      <c r="K290" s="28">
        <v>1603.4347233613908</v>
      </c>
      <c r="L290" s="30">
        <v>0.4818280083082383</v>
      </c>
      <c r="M290" s="30">
        <v>0.54221023865062379</v>
      </c>
      <c r="N290" s="29">
        <v>37669.900973009368</v>
      </c>
      <c r="O290" s="29">
        <v>51958.52391673375</v>
      </c>
    </row>
    <row r="291" spans="1:15" x14ac:dyDescent="0.2">
      <c r="A291" s="26" t="s">
        <v>297</v>
      </c>
      <c r="B291" s="26" t="str">
        <f>VLOOKUP(A291,'Lookup for Exercise'!A:B,2,0)</f>
        <v>Jewelry</v>
      </c>
      <c r="C291" s="26" t="s">
        <v>7</v>
      </c>
      <c r="D291" s="27">
        <v>2392.0463882906761</v>
      </c>
      <c r="E291" s="27">
        <v>2390.3621378856906</v>
      </c>
      <c r="F291" s="28">
        <v>42.637367368013059</v>
      </c>
      <c r="G291" s="28">
        <v>73.501150796969</v>
      </c>
      <c r="H291" s="28">
        <v>-317.63637636567813</v>
      </c>
      <c r="I291" s="28">
        <v>1778.2425403183738</v>
      </c>
      <c r="J291" s="28">
        <v>21.618946834485495</v>
      </c>
      <c r="K291" s="28">
        <v>68.265452384034219</v>
      </c>
      <c r="L291" s="30">
        <v>0.24465731009826425</v>
      </c>
      <c r="M291" s="30">
        <v>0.56348637138361823</v>
      </c>
      <c r="N291" s="29">
        <v>-77.712061430986694</v>
      </c>
      <c r="O291" s="29">
        <v>1002.0154364839879</v>
      </c>
    </row>
    <row r="292" spans="1:15" x14ac:dyDescent="0.2">
      <c r="A292" s="26" t="s">
        <v>297</v>
      </c>
      <c r="B292" s="26" t="str">
        <f>VLOOKUP(A292,'Lookup for Exercise'!A:B,2,0)</f>
        <v>Jewelry</v>
      </c>
      <c r="C292" s="26" t="s">
        <v>8</v>
      </c>
      <c r="D292" s="27">
        <v>3175.4556256432347</v>
      </c>
      <c r="E292" s="27">
        <v>3171.7801000198551</v>
      </c>
      <c r="F292" s="28">
        <v>56.60135553145539</v>
      </c>
      <c r="G292" s="28">
        <v>97.528940795803919</v>
      </c>
      <c r="H292" s="28">
        <v>-421.66415466553093</v>
      </c>
      <c r="I292" s="28">
        <v>2359.5564090466246</v>
      </c>
      <c r="J292" s="28">
        <v>28.699278861019632</v>
      </c>
      <c r="K292" s="28">
        <v>90.581673780212398</v>
      </c>
      <c r="L292" s="30">
        <v>3.2572544127470433</v>
      </c>
      <c r="M292" s="30">
        <v>0.40066122676639049</v>
      </c>
      <c r="N292" s="29">
        <v>-1373.4674284815524</v>
      </c>
      <c r="O292" s="29">
        <v>945.38276547311966</v>
      </c>
    </row>
    <row r="293" spans="1:15" x14ac:dyDescent="0.2">
      <c r="A293" s="26" t="s">
        <v>298</v>
      </c>
      <c r="B293" s="26" t="str">
        <f>VLOOKUP(A293,'Lookup for Exercise'!A:B,2,0)</f>
        <v>Jewelry</v>
      </c>
      <c r="C293" s="26" t="s">
        <v>7</v>
      </c>
      <c r="D293" s="27">
        <v>2874.971452929758</v>
      </c>
      <c r="E293" s="27">
        <v>3651.9925498239841</v>
      </c>
      <c r="F293" s="28">
        <v>48.534474820147196</v>
      </c>
      <c r="G293" s="28">
        <v>60.525995436376689</v>
      </c>
      <c r="H293" s="28">
        <v>2112.703437368084</v>
      </c>
      <c r="I293" s="28">
        <v>2665.8532312524662</v>
      </c>
      <c r="J293" s="28">
        <v>40.843170033284011</v>
      </c>
      <c r="K293" s="28">
        <v>50.112697457796777</v>
      </c>
      <c r="L293" s="30">
        <v>0.27607167431027713</v>
      </c>
      <c r="M293" s="30">
        <v>0.43017991132162303</v>
      </c>
      <c r="N293" s="29">
        <v>583.25757527528469</v>
      </c>
      <c r="O293" s="29">
        <v>1146.7965066166482</v>
      </c>
    </row>
    <row r="294" spans="1:15" x14ac:dyDescent="0.2">
      <c r="A294" s="26" t="s">
        <v>298</v>
      </c>
      <c r="B294" s="26" t="str">
        <f>VLOOKUP(A294,'Lookup for Exercise'!A:B,2,0)</f>
        <v>Jewelry</v>
      </c>
      <c r="C294" s="26" t="s">
        <v>8</v>
      </c>
      <c r="D294" s="27">
        <v>22172.202315289313</v>
      </c>
      <c r="E294" s="27">
        <v>23773.271263574661</v>
      </c>
      <c r="F294" s="28">
        <v>374.30500183992967</v>
      </c>
      <c r="G294" s="28">
        <v>394.00433828273174</v>
      </c>
      <c r="H294" s="28">
        <v>16293.479365785133</v>
      </c>
      <c r="I294" s="28">
        <v>17353.828396636913</v>
      </c>
      <c r="J294" s="28">
        <v>314.9885291044871</v>
      </c>
      <c r="K294" s="28">
        <v>326.21719079658868</v>
      </c>
      <c r="L294" s="30">
        <v>0.48073292788200711</v>
      </c>
      <c r="M294" s="30">
        <v>0.53343071485734006</v>
      </c>
      <c r="N294" s="29">
        <v>7832.8120408989553</v>
      </c>
      <c r="O294" s="29">
        <v>9257.0650871296366</v>
      </c>
    </row>
    <row r="295" spans="1:15" x14ac:dyDescent="0.2">
      <c r="A295" s="26" t="s">
        <v>301</v>
      </c>
      <c r="B295" s="26" t="str">
        <f>VLOOKUP(A295,'Lookup for Exercise'!A:B,2,0)</f>
        <v>Shoes</v>
      </c>
      <c r="C295" s="26" t="s">
        <v>7</v>
      </c>
      <c r="D295" s="27">
        <v>691801.52709309978</v>
      </c>
      <c r="E295" s="27">
        <v>769301.56730847992</v>
      </c>
      <c r="F295" s="28">
        <v>8712.8336672330461</v>
      </c>
      <c r="G295" s="28">
        <v>9485.2918796170397</v>
      </c>
      <c r="H295" s="28">
        <v>457281.53077774035</v>
      </c>
      <c r="I295" s="28">
        <v>494416.0545580195</v>
      </c>
      <c r="J295" s="28">
        <v>5757.8608881655209</v>
      </c>
      <c r="K295" s="28">
        <v>6161.7087825773306</v>
      </c>
      <c r="L295" s="30">
        <v>0.50632657551817439</v>
      </c>
      <c r="M295" s="30">
        <v>0.52194619388714192</v>
      </c>
      <c r="N295" s="29">
        <v>231533.79152640194</v>
      </c>
      <c r="O295" s="29">
        <v>258058.5778732558</v>
      </c>
    </row>
    <row r="296" spans="1:15" x14ac:dyDescent="0.2">
      <c r="A296" s="26" t="s">
        <v>301</v>
      </c>
      <c r="B296" s="26" t="str">
        <f>VLOOKUP(A296,'Lookup for Exercise'!A:B,2,0)</f>
        <v>Shoes</v>
      </c>
      <c r="C296" s="26" t="s">
        <v>8</v>
      </c>
      <c r="D296" s="27">
        <v>198157.09191999192</v>
      </c>
      <c r="E296" s="27">
        <v>192803.19647865134</v>
      </c>
      <c r="F296" s="28">
        <v>2495.6721173140058</v>
      </c>
      <c r="G296" s="28">
        <v>2377.2141792476514</v>
      </c>
      <c r="H296" s="28">
        <v>130982.04438546274</v>
      </c>
      <c r="I296" s="28">
        <v>123911.08995482566</v>
      </c>
      <c r="J296" s="28">
        <v>1649.2605532008251</v>
      </c>
      <c r="K296" s="28">
        <v>1544.2541644726912</v>
      </c>
      <c r="L296" s="30">
        <v>0.48704937352665628</v>
      </c>
      <c r="M296" s="30">
        <v>0.49698789665645754</v>
      </c>
      <c r="N296" s="29">
        <v>63794.722661180313</v>
      </c>
      <c r="O296" s="29">
        <v>61582.311969057904</v>
      </c>
    </row>
    <row r="297" spans="1:15" x14ac:dyDescent="0.2">
      <c r="A297" s="26" t="s">
        <v>302</v>
      </c>
      <c r="B297" s="26" t="str">
        <f>VLOOKUP(A297,'Lookup for Exercise'!A:B,2,0)</f>
        <v>Shoes</v>
      </c>
      <c r="C297" s="26" t="s">
        <v>7</v>
      </c>
      <c r="D297" s="27">
        <v>5638068.0364380702</v>
      </c>
      <c r="E297" s="27">
        <v>5543192.9374843929</v>
      </c>
      <c r="F297" s="28">
        <v>45424.91409092598</v>
      </c>
      <c r="G297" s="28">
        <v>42741.242211918237</v>
      </c>
      <c r="H297" s="28">
        <v>2976773.2863319474</v>
      </c>
      <c r="I297" s="28">
        <v>2853038.3231220068</v>
      </c>
      <c r="J297" s="28">
        <v>25831.479293062002</v>
      </c>
      <c r="K297" s="28">
        <v>23904.820921720777</v>
      </c>
      <c r="L297" s="30">
        <v>0.48105762762213072</v>
      </c>
      <c r="M297" s="30">
        <v>1.4327145819795841</v>
      </c>
      <c r="N297" s="29">
        <v>1431999.4950917803</v>
      </c>
      <c r="O297" s="29">
        <v>4087589.6084834798</v>
      </c>
    </row>
    <row r="298" spans="1:15" x14ac:dyDescent="0.2">
      <c r="A298" s="26" t="s">
        <v>302</v>
      </c>
      <c r="B298" s="26" t="str">
        <f>VLOOKUP(A298,'Lookup for Exercise'!A:B,2,0)</f>
        <v>Shoes</v>
      </c>
      <c r="C298" s="26" t="s">
        <v>8</v>
      </c>
      <c r="D298" s="27">
        <v>22145729.547941297</v>
      </c>
      <c r="E298" s="27">
        <v>22270622.787756376</v>
      </c>
      <c r="F298" s="28">
        <v>178424.21476553322</v>
      </c>
      <c r="G298" s="28">
        <v>171719.45727253356</v>
      </c>
      <c r="H298" s="28">
        <v>11692447.785055712</v>
      </c>
      <c r="I298" s="28">
        <v>11462516.461153233</v>
      </c>
      <c r="J298" s="28">
        <v>101463.29390675499</v>
      </c>
      <c r="K298" s="28">
        <v>96041.262781322584</v>
      </c>
      <c r="L298" s="30">
        <v>0.50562121252937076</v>
      </c>
      <c r="M298" s="30">
        <v>0.51622154143252397</v>
      </c>
      <c r="N298" s="29">
        <v>5911949.6265162248</v>
      </c>
      <c r="O298" s="29">
        <v>5917197.9162722016</v>
      </c>
    </row>
    <row r="299" spans="1:15" x14ac:dyDescent="0.2">
      <c r="A299" s="26" t="s">
        <v>302</v>
      </c>
      <c r="B299" s="26" t="str">
        <f>VLOOKUP(A299,'Lookup for Exercise'!A:B,2,0)</f>
        <v>Shoes</v>
      </c>
      <c r="C299" s="26" t="s">
        <v>7</v>
      </c>
      <c r="D299" s="27">
        <v>5638068.0364380702</v>
      </c>
      <c r="E299" s="27">
        <v>5543192.9374843929</v>
      </c>
      <c r="F299" s="28">
        <v>45424.91409092598</v>
      </c>
      <c r="G299" s="28">
        <v>42741.242211918237</v>
      </c>
      <c r="H299" s="28">
        <v>2976773.2863319474</v>
      </c>
      <c r="I299" s="28">
        <v>2853038.3231220068</v>
      </c>
      <c r="J299" s="28">
        <v>25831.479293062002</v>
      </c>
      <c r="K299" s="28">
        <v>23904.820921720777</v>
      </c>
      <c r="L299" s="30">
        <v>0.48272846359798383</v>
      </c>
      <c r="M299" s="30">
        <v>0.50633556020874171</v>
      </c>
      <c r="N299" s="29">
        <v>1436973.1949905423</v>
      </c>
      <c r="O299" s="29">
        <v>1444594.7576349904</v>
      </c>
    </row>
    <row r="300" spans="1:15" x14ac:dyDescent="0.2">
      <c r="A300" s="26" t="s">
        <v>302</v>
      </c>
      <c r="B300" s="26" t="str">
        <f>VLOOKUP(A300,'Lookup for Exercise'!A:B,2,0)</f>
        <v>Shoes</v>
      </c>
      <c r="C300" s="26" t="s">
        <v>8</v>
      </c>
      <c r="D300" s="27">
        <v>22145729.547941297</v>
      </c>
      <c r="E300" s="27">
        <v>22270622.787756376</v>
      </c>
      <c r="F300" s="28">
        <v>178424.21476553322</v>
      </c>
      <c r="G300" s="28">
        <v>171719.45727253356</v>
      </c>
      <c r="H300" s="28">
        <v>11692447.785055712</v>
      </c>
      <c r="I300" s="28">
        <v>11462516.461153233</v>
      </c>
      <c r="J300" s="28">
        <v>101463.29390675499</v>
      </c>
      <c r="K300" s="28">
        <v>96041.262781322584</v>
      </c>
      <c r="L300" s="30">
        <v>0.51220459756378045</v>
      </c>
      <c r="M300" s="30">
        <v>0.52906675909399448</v>
      </c>
      <c r="N300" s="29">
        <v>5988925.5122799771</v>
      </c>
      <c r="O300" s="29">
        <v>6064436.435163904</v>
      </c>
    </row>
    <row r="301" spans="1:15" x14ac:dyDescent="0.2">
      <c r="A301" s="26" t="s">
        <v>302</v>
      </c>
      <c r="B301" s="26" t="str">
        <f>VLOOKUP(A301,'Lookup for Exercise'!A:B,2,0)</f>
        <v>Shoes</v>
      </c>
      <c r="C301" s="26" t="s">
        <v>7</v>
      </c>
      <c r="D301" s="27">
        <v>5638068.0364380702</v>
      </c>
      <c r="E301" s="27">
        <v>5543192.9374843929</v>
      </c>
      <c r="F301" s="28">
        <v>45424.91409092598</v>
      </c>
      <c r="G301" s="28">
        <v>42741.242211918237</v>
      </c>
      <c r="H301" s="28">
        <v>2976773.2863319474</v>
      </c>
      <c r="I301" s="28">
        <v>2853038.3231220068</v>
      </c>
      <c r="J301" s="28">
        <v>25831.479293062002</v>
      </c>
      <c r="K301" s="28">
        <v>23904.820921720777</v>
      </c>
      <c r="L301" s="30">
        <v>0.47948467725451005</v>
      </c>
      <c r="M301" s="30">
        <v>0.51046816794436678</v>
      </c>
      <c r="N301" s="29">
        <v>1427317.1784567211</v>
      </c>
      <c r="O301" s="29">
        <v>1456385.2458791591</v>
      </c>
    </row>
    <row r="302" spans="1:15" x14ac:dyDescent="0.2">
      <c r="A302" s="26" t="s">
        <v>302</v>
      </c>
      <c r="B302" s="26" t="str">
        <f>VLOOKUP(A302,'Lookup for Exercise'!A:B,2,0)</f>
        <v>Shoes</v>
      </c>
      <c r="C302" s="26" t="s">
        <v>8</v>
      </c>
      <c r="D302" s="27">
        <v>22145729.547941297</v>
      </c>
      <c r="E302" s="27">
        <v>22270622.787756376</v>
      </c>
      <c r="F302" s="28">
        <v>178424.21476553322</v>
      </c>
      <c r="G302" s="28">
        <v>171719.45727253356</v>
      </c>
      <c r="H302" s="28">
        <v>11692447.785055712</v>
      </c>
      <c r="I302" s="28">
        <v>11462516.461153233</v>
      </c>
      <c r="J302" s="28">
        <v>101463.29390675499</v>
      </c>
      <c r="K302" s="28">
        <v>96041.262781322584</v>
      </c>
      <c r="L302" s="30">
        <v>0.50557741921825028</v>
      </c>
      <c r="M302" s="30">
        <v>0.5255650193099537</v>
      </c>
      <c r="N302" s="29">
        <v>5911437.5755126132</v>
      </c>
      <c r="O302" s="29">
        <v>6024297.6852466613</v>
      </c>
    </row>
    <row r="303" spans="1:15" x14ac:dyDescent="0.2">
      <c r="A303" s="26" t="s">
        <v>302</v>
      </c>
      <c r="B303" s="26" t="str">
        <f>VLOOKUP(A303,'Lookup for Exercise'!A:B,2,0)</f>
        <v>Shoes</v>
      </c>
      <c r="C303" s="26" t="s">
        <v>7</v>
      </c>
      <c r="D303" s="27">
        <v>5638068.0364380702</v>
      </c>
      <c r="E303" s="27">
        <v>5543192.9374843929</v>
      </c>
      <c r="F303" s="28">
        <v>45424.91409092598</v>
      </c>
      <c r="G303" s="28">
        <v>42741.242211918237</v>
      </c>
      <c r="H303" s="28">
        <v>2976773.2863319474</v>
      </c>
      <c r="I303" s="28">
        <v>2853038.3231220068</v>
      </c>
      <c r="J303" s="28">
        <v>25831.479293062002</v>
      </c>
      <c r="K303" s="28">
        <v>23904.820921720777</v>
      </c>
      <c r="L303" s="30">
        <v>0.44724313447730796</v>
      </c>
      <c r="M303" s="30">
        <v>0.46737530909098984</v>
      </c>
      <c r="N303" s="29">
        <v>1331341.4152074172</v>
      </c>
      <c r="O303" s="29">
        <v>1333439.6681175872</v>
      </c>
    </row>
    <row r="304" spans="1:15" x14ac:dyDescent="0.2">
      <c r="A304" s="26" t="s">
        <v>302</v>
      </c>
      <c r="B304" s="26" t="str">
        <f>VLOOKUP(A304,'Lookup for Exercise'!A:B,2,0)</f>
        <v>Shoes</v>
      </c>
      <c r="C304" s="26" t="s">
        <v>8</v>
      </c>
      <c r="D304" s="27">
        <v>22145729.547941297</v>
      </c>
      <c r="E304" s="27">
        <v>22270622.787756376</v>
      </c>
      <c r="F304" s="28">
        <v>178424.21476553322</v>
      </c>
      <c r="G304" s="28">
        <v>171719.45727253356</v>
      </c>
      <c r="H304" s="28">
        <v>11692447.785055712</v>
      </c>
      <c r="I304" s="28">
        <v>11462516.461153233</v>
      </c>
      <c r="J304" s="28">
        <v>101463.29390675499</v>
      </c>
      <c r="K304" s="28">
        <v>96041.262781322584</v>
      </c>
      <c r="L304" s="30">
        <v>0.47654384428163743</v>
      </c>
      <c r="M304" s="30">
        <v>0.4822199088924834</v>
      </c>
      <c r="N304" s="29">
        <v>5571964.0165527659</v>
      </c>
      <c r="O304" s="29">
        <v>5527453.643575903</v>
      </c>
    </row>
    <row r="305" spans="1:15" x14ac:dyDescent="0.2">
      <c r="A305" s="26" t="s">
        <v>302</v>
      </c>
      <c r="B305" s="26" t="str">
        <f>VLOOKUP(A305,'Lookup for Exercise'!A:B,2,0)</f>
        <v>Shoes</v>
      </c>
      <c r="C305" s="26" t="s">
        <v>7</v>
      </c>
      <c r="D305" s="27">
        <v>5638068.0364380702</v>
      </c>
      <c r="E305" s="27">
        <v>5543192.9374843929</v>
      </c>
      <c r="F305" s="28">
        <v>45424.91409092598</v>
      </c>
      <c r="G305" s="28">
        <v>42741.242211918237</v>
      </c>
      <c r="H305" s="28">
        <v>2976773.2863319474</v>
      </c>
      <c r="I305" s="28">
        <v>2853038.3231220068</v>
      </c>
      <c r="J305" s="28">
        <v>25831.479293062002</v>
      </c>
      <c r="K305" s="28">
        <v>23904.820921720777</v>
      </c>
      <c r="L305" s="30">
        <v>0.49539795508568363</v>
      </c>
      <c r="M305" s="30">
        <v>0.51763673263505461</v>
      </c>
      <c r="N305" s="29">
        <v>1474687.398802537</v>
      </c>
      <c r="O305" s="29">
        <v>1476837.4356634708</v>
      </c>
    </row>
    <row r="306" spans="1:15" x14ac:dyDescent="0.2">
      <c r="A306" s="26" t="s">
        <v>302</v>
      </c>
      <c r="B306" s="26" t="str">
        <f>VLOOKUP(A306,'Lookup for Exercise'!A:B,2,0)</f>
        <v>Shoes</v>
      </c>
      <c r="C306" s="26" t="s">
        <v>7</v>
      </c>
      <c r="D306" s="27">
        <v>5638068.0364380702</v>
      </c>
      <c r="E306" s="27">
        <v>5543192.9374843929</v>
      </c>
      <c r="F306" s="28">
        <v>45424.91409092598</v>
      </c>
      <c r="G306" s="28">
        <v>42741.242211918237</v>
      </c>
      <c r="H306" s="28">
        <v>2976773.2863319474</v>
      </c>
      <c r="I306" s="28">
        <v>2853038.3231220068</v>
      </c>
      <c r="J306" s="28">
        <v>25831.479293062002</v>
      </c>
      <c r="K306" s="28">
        <v>23904.820921720777</v>
      </c>
      <c r="L306" s="30">
        <v>0.47784300226440013</v>
      </c>
      <c r="M306" s="30">
        <v>0.49396495642660082</v>
      </c>
      <c r="N306" s="29">
        <v>1422430.2842013226</v>
      </c>
      <c r="O306" s="29">
        <v>1409300.9509643845</v>
      </c>
    </row>
    <row r="307" spans="1:15" x14ac:dyDescent="0.2">
      <c r="A307" s="26" t="s">
        <v>302</v>
      </c>
      <c r="B307" s="26" t="str">
        <f>VLOOKUP(A307,'Lookup for Exercise'!A:B,2,0)</f>
        <v>Shoes</v>
      </c>
      <c r="C307" s="26" t="s">
        <v>8</v>
      </c>
      <c r="D307" s="27">
        <v>22145729.547941297</v>
      </c>
      <c r="E307" s="27">
        <v>22270622.787756376</v>
      </c>
      <c r="F307" s="28">
        <v>178424.21476553322</v>
      </c>
      <c r="G307" s="28">
        <v>171719.45727253356</v>
      </c>
      <c r="H307" s="28">
        <v>11692447.785055712</v>
      </c>
      <c r="I307" s="28">
        <v>11462516.461153233</v>
      </c>
      <c r="J307" s="28">
        <v>101463.29390675499</v>
      </c>
      <c r="K307" s="28">
        <v>96041.262781322584</v>
      </c>
      <c r="L307" s="30">
        <v>0.48480300486718292</v>
      </c>
      <c r="M307" s="30">
        <v>0.49634314704196369</v>
      </c>
      <c r="N307" s="29">
        <v>5668533.8204476461</v>
      </c>
      <c r="O307" s="29">
        <v>5689341.4933491088</v>
      </c>
    </row>
    <row r="308" spans="1:15" x14ac:dyDescent="0.2">
      <c r="A308" s="26" t="s">
        <v>302</v>
      </c>
      <c r="B308" s="26" t="str">
        <f>VLOOKUP(A308,'Lookup for Exercise'!A:B,2,0)</f>
        <v>Shoes</v>
      </c>
      <c r="C308" s="26" t="s">
        <v>8</v>
      </c>
      <c r="D308" s="27">
        <v>22145729.547941297</v>
      </c>
      <c r="E308" s="27">
        <v>22270622.787756376</v>
      </c>
      <c r="F308" s="28">
        <v>178424.21476553322</v>
      </c>
      <c r="G308" s="28">
        <v>171719.45727253356</v>
      </c>
      <c r="H308" s="28">
        <v>11692447.785055712</v>
      </c>
      <c r="I308" s="28">
        <v>11462516.461153233</v>
      </c>
      <c r="J308" s="28">
        <v>101463.29390675499</v>
      </c>
      <c r="K308" s="28">
        <v>96041.262781322584</v>
      </c>
      <c r="L308" s="30">
        <v>0.48661461617384194</v>
      </c>
      <c r="M308" s="30">
        <v>0.50468734104754942</v>
      </c>
      <c r="N308" s="29">
        <v>5689715.9910575738</v>
      </c>
      <c r="O308" s="29">
        <v>5784986.9544931911</v>
      </c>
    </row>
    <row r="309" spans="1:15" x14ac:dyDescent="0.2">
      <c r="A309" s="26" t="s">
        <v>302</v>
      </c>
      <c r="B309" s="26" t="str">
        <f>VLOOKUP(A309,'Lookup for Exercise'!A:B,2,0)</f>
        <v>Shoes</v>
      </c>
      <c r="C309" s="26" t="s">
        <v>7</v>
      </c>
      <c r="D309" s="27">
        <v>5638068.0364380702</v>
      </c>
      <c r="E309" s="27">
        <v>5543192.9374843929</v>
      </c>
      <c r="F309" s="28">
        <v>45424.91409092598</v>
      </c>
      <c r="G309" s="28">
        <v>42741.242211918237</v>
      </c>
      <c r="H309" s="28">
        <v>2976773.2863319474</v>
      </c>
      <c r="I309" s="28">
        <v>2853038.3231220068</v>
      </c>
      <c r="J309" s="28">
        <v>25831.479293062002</v>
      </c>
      <c r="K309" s="28">
        <v>23904.820921720777</v>
      </c>
      <c r="L309" s="30">
        <v>0.49509789229710449</v>
      </c>
      <c r="M309" s="30">
        <v>0.50763204754155344</v>
      </c>
      <c r="N309" s="29">
        <v>1473794.1799092724</v>
      </c>
      <c r="O309" s="29">
        <v>1448293.6856809445</v>
      </c>
    </row>
    <row r="310" spans="1:15" x14ac:dyDescent="0.2">
      <c r="A310" s="26" t="s">
        <v>302</v>
      </c>
      <c r="B310" s="26" t="str">
        <f>VLOOKUP(A310,'Lookup for Exercise'!A:B,2,0)</f>
        <v>Shoes</v>
      </c>
      <c r="C310" s="26" t="s">
        <v>8</v>
      </c>
      <c r="D310" s="27">
        <v>22145729.547941297</v>
      </c>
      <c r="E310" s="27">
        <v>22270622.787756376</v>
      </c>
      <c r="F310" s="28">
        <v>178424.21476553322</v>
      </c>
      <c r="G310" s="28">
        <v>171719.45727253356</v>
      </c>
      <c r="H310" s="28">
        <v>11692447.785055712</v>
      </c>
      <c r="I310" s="28">
        <v>11462516.461153233</v>
      </c>
      <c r="J310" s="28">
        <v>101463.29390675499</v>
      </c>
      <c r="K310" s="28">
        <v>96041.262781322584</v>
      </c>
      <c r="L310" s="30">
        <v>0.50689964355535744</v>
      </c>
      <c r="M310" s="30">
        <v>0.51894537284190601</v>
      </c>
      <c r="N310" s="29">
        <v>5926897.6145343687</v>
      </c>
      <c r="O310" s="29">
        <v>5948419.8786396496</v>
      </c>
    </row>
    <row r="311" spans="1:15" x14ac:dyDescent="0.2">
      <c r="A311" s="26" t="s">
        <v>302</v>
      </c>
      <c r="B311" s="26" t="str">
        <f>VLOOKUP(A311,'Lookup for Exercise'!A:B,2,0)</f>
        <v>Shoes</v>
      </c>
      <c r="C311" s="26" t="s">
        <v>7</v>
      </c>
      <c r="D311" s="27">
        <v>5638068.0364380702</v>
      </c>
      <c r="E311" s="27">
        <v>5543192.9374843929</v>
      </c>
      <c r="F311" s="28">
        <v>45424.91409092598</v>
      </c>
      <c r="G311" s="28">
        <v>42741.242211918237</v>
      </c>
      <c r="H311" s="28">
        <v>2976773.2863319474</v>
      </c>
      <c r="I311" s="28">
        <v>2853038.3231220068</v>
      </c>
      <c r="J311" s="28">
        <v>25831.479293062002</v>
      </c>
      <c r="K311" s="28">
        <v>23904.820921720777</v>
      </c>
      <c r="L311" s="30">
        <v>2.4481625999999999E-2</v>
      </c>
      <c r="M311" s="30">
        <v>0.52726038221306415</v>
      </c>
      <c r="N311" s="29">
        <v>72876.250282769644</v>
      </c>
      <c r="O311" s="29">
        <v>1504294.0767178289</v>
      </c>
    </row>
    <row r="312" spans="1:15" x14ac:dyDescent="0.2">
      <c r="A312" s="26" t="s">
        <v>302</v>
      </c>
      <c r="B312" s="26" t="str">
        <f>VLOOKUP(A312,'Lookup for Exercise'!A:B,2,0)</f>
        <v>Shoes</v>
      </c>
      <c r="C312" s="26" t="s">
        <v>8</v>
      </c>
      <c r="D312" s="27">
        <v>22145729.547941297</v>
      </c>
      <c r="E312" s="27">
        <v>22270622.787756376</v>
      </c>
      <c r="F312" s="28">
        <v>178424.21476553322</v>
      </c>
      <c r="G312" s="28">
        <v>171719.45727253356</v>
      </c>
      <c r="H312" s="28">
        <v>11692447.785055712</v>
      </c>
      <c r="I312" s="28">
        <v>11462516.461153233</v>
      </c>
      <c r="J312" s="28">
        <v>101463.29390675499</v>
      </c>
      <c r="K312" s="28">
        <v>96041.262781322584</v>
      </c>
      <c r="L312" s="30">
        <v>0.47949452075259985</v>
      </c>
      <c r="M312" s="30">
        <v>0.51440331990505705</v>
      </c>
      <c r="N312" s="29">
        <v>5606464.6471200865</v>
      </c>
      <c r="O312" s="29">
        <v>5896356.5220835889</v>
      </c>
    </row>
    <row r="313" spans="1:15" x14ac:dyDescent="0.2">
      <c r="A313" s="26" t="s">
        <v>302</v>
      </c>
      <c r="B313" s="26" t="str">
        <f>VLOOKUP(A313,'Lookup for Exercise'!A:B,2,0)</f>
        <v>Shoes</v>
      </c>
      <c r="C313" s="26" t="s">
        <v>7</v>
      </c>
      <c r="D313" s="27">
        <v>5638068.0364380702</v>
      </c>
      <c r="E313" s="27">
        <v>5543192.9374843929</v>
      </c>
      <c r="F313" s="28">
        <v>45424.91409092598</v>
      </c>
      <c r="G313" s="28">
        <v>42741.242211918237</v>
      </c>
      <c r="H313" s="28">
        <v>2976773.2863319474</v>
      </c>
      <c r="I313" s="28">
        <v>2853038.3231220068</v>
      </c>
      <c r="J313" s="28">
        <v>25831.479293062002</v>
      </c>
      <c r="K313" s="28">
        <v>23904.820921720777</v>
      </c>
      <c r="L313" s="30">
        <v>0.45960455314702037</v>
      </c>
      <c r="M313" s="30">
        <v>0.49628505780455268</v>
      </c>
      <c r="N313" s="29">
        <v>1368138.5560845821</v>
      </c>
      <c r="O313" s="29">
        <v>1415920.2891092091</v>
      </c>
    </row>
    <row r="314" spans="1:15" x14ac:dyDescent="0.2">
      <c r="A314" s="26" t="s">
        <v>302</v>
      </c>
      <c r="B314" s="26" t="str">
        <f>VLOOKUP(A314,'Lookup for Exercise'!A:B,2,0)</f>
        <v>Shoes</v>
      </c>
      <c r="C314" s="26" t="s">
        <v>7</v>
      </c>
      <c r="D314" s="27">
        <v>5638068.0364380702</v>
      </c>
      <c r="E314" s="27">
        <v>5543192.9374843929</v>
      </c>
      <c r="F314" s="28">
        <v>45424.91409092598</v>
      </c>
      <c r="G314" s="28">
        <v>42741.242211918237</v>
      </c>
      <c r="H314" s="28">
        <v>2976773.2863319474</v>
      </c>
      <c r="I314" s="28">
        <v>2853038.3231220068</v>
      </c>
      <c r="J314" s="28">
        <v>25831.479293062002</v>
      </c>
      <c r="K314" s="28">
        <v>23904.820921720777</v>
      </c>
      <c r="L314" s="30">
        <v>0.61084830068665052</v>
      </c>
      <c r="M314" s="30">
        <v>0.30469373789376453</v>
      </c>
      <c r="N314" s="29">
        <v>1818356.9034852863</v>
      </c>
      <c r="O314" s="29">
        <v>869302.91102620226</v>
      </c>
    </row>
    <row r="315" spans="1:15" x14ac:dyDescent="0.2">
      <c r="A315" s="26" t="s">
        <v>302</v>
      </c>
      <c r="B315" s="26" t="str">
        <f>VLOOKUP(A315,'Lookup for Exercise'!A:B,2,0)</f>
        <v>Shoes</v>
      </c>
      <c r="C315" s="26" t="s">
        <v>8</v>
      </c>
      <c r="D315" s="27">
        <v>22145729.547941297</v>
      </c>
      <c r="E315" s="27">
        <v>22270622.787756376</v>
      </c>
      <c r="F315" s="28">
        <v>178424.21476553322</v>
      </c>
      <c r="G315" s="28">
        <v>171719.45727253356</v>
      </c>
      <c r="H315" s="28">
        <v>11692447.785055712</v>
      </c>
      <c r="I315" s="28">
        <v>11462516.461153233</v>
      </c>
      <c r="J315" s="28">
        <v>101463.29390675499</v>
      </c>
      <c r="K315" s="28">
        <v>96041.262781322584</v>
      </c>
      <c r="L315" s="30">
        <v>0.57079496220460002</v>
      </c>
      <c r="M315" s="30">
        <v>0.59707855380646413</v>
      </c>
      <c r="N315" s="29">
        <v>6673990.2915501343</v>
      </c>
      <c r="O315" s="29">
        <v>6844022.7516081613</v>
      </c>
    </row>
    <row r="316" spans="1:15" x14ac:dyDescent="0.2">
      <c r="A316" s="26" t="s">
        <v>302</v>
      </c>
      <c r="B316" s="26" t="str">
        <f>VLOOKUP(A316,'Lookup for Exercise'!A:B,2,0)</f>
        <v>Shoes</v>
      </c>
      <c r="C316" s="26" t="s">
        <v>8</v>
      </c>
      <c r="D316" s="27">
        <v>22145729.547941297</v>
      </c>
      <c r="E316" s="27">
        <v>22270622.787756376</v>
      </c>
      <c r="F316" s="28">
        <v>178424.21476553322</v>
      </c>
      <c r="G316" s="28">
        <v>171719.45727253356</v>
      </c>
      <c r="H316" s="28">
        <v>11692447.785055712</v>
      </c>
      <c r="I316" s="28">
        <v>11462516.461153233</v>
      </c>
      <c r="J316" s="28">
        <v>101463.29390675499</v>
      </c>
      <c r="K316" s="28">
        <v>96041.262781322584</v>
      </c>
      <c r="L316" s="30">
        <v>0.42612495236528186</v>
      </c>
      <c r="M316" s="30">
        <v>0.45884282085027667</v>
      </c>
      <c r="N316" s="29">
        <v>4982443.7554404102</v>
      </c>
      <c r="O316" s="29">
        <v>5259493.3870782806</v>
      </c>
    </row>
    <row r="317" spans="1:15" x14ac:dyDescent="0.2">
      <c r="A317" s="26" t="s">
        <v>302</v>
      </c>
      <c r="B317" s="26" t="str">
        <f>VLOOKUP(A317,'Lookup for Exercise'!A:B,2,0)</f>
        <v>Shoes</v>
      </c>
      <c r="C317" s="26" t="s">
        <v>7</v>
      </c>
      <c r="D317" s="27">
        <v>5638068.0364380702</v>
      </c>
      <c r="E317" s="27">
        <v>5543192.9374843929</v>
      </c>
      <c r="F317" s="28">
        <v>45424.91409092598</v>
      </c>
      <c r="G317" s="28">
        <v>42741.242211918237</v>
      </c>
      <c r="H317" s="28">
        <v>2976773.2863319474</v>
      </c>
      <c r="I317" s="28">
        <v>2853038.3231220068</v>
      </c>
      <c r="J317" s="28">
        <v>25831.479293062002</v>
      </c>
      <c r="K317" s="28">
        <v>23904.820921720777</v>
      </c>
      <c r="L317" s="30">
        <v>0.51283323457660746</v>
      </c>
      <c r="M317" s="30">
        <v>0.51520071021262326</v>
      </c>
      <c r="N317" s="29">
        <v>1526588.2730308503</v>
      </c>
      <c r="O317" s="29">
        <v>1469887.3703362898</v>
      </c>
    </row>
    <row r="318" spans="1:15" x14ac:dyDescent="0.2">
      <c r="A318" s="26" t="s">
        <v>302</v>
      </c>
      <c r="B318" s="26" t="str">
        <f>VLOOKUP(A318,'Lookup for Exercise'!A:B,2,0)</f>
        <v>Shoes</v>
      </c>
      <c r="C318" s="26" t="s">
        <v>8</v>
      </c>
      <c r="D318" s="27">
        <v>22145729.547941297</v>
      </c>
      <c r="E318" s="27">
        <v>22270622.787756376</v>
      </c>
      <c r="F318" s="28">
        <v>178424.21476553322</v>
      </c>
      <c r="G318" s="28">
        <v>171719.45727253356</v>
      </c>
      <c r="H318" s="28">
        <v>11692447.785055712</v>
      </c>
      <c r="I318" s="28">
        <v>11462516.461153233</v>
      </c>
      <c r="J318" s="28">
        <v>101463.29390675499</v>
      </c>
      <c r="K318" s="28">
        <v>96041.262781322584</v>
      </c>
      <c r="L318" s="30">
        <v>0.49174178270232588</v>
      </c>
      <c r="M318" s="30">
        <v>0.50344743405913273</v>
      </c>
      <c r="N318" s="29">
        <v>5749665.1179771572</v>
      </c>
      <c r="O318" s="29">
        <v>5770774.5002281656</v>
      </c>
    </row>
    <row r="319" spans="1:15" x14ac:dyDescent="0.2">
      <c r="A319" s="26" t="s">
        <v>302</v>
      </c>
      <c r="B319" s="26" t="str">
        <f>VLOOKUP(A319,'Lookup for Exercise'!A:B,2,0)</f>
        <v>Shoes</v>
      </c>
      <c r="C319" s="26" t="s">
        <v>7</v>
      </c>
      <c r="D319" s="27">
        <v>5638068.0364380702</v>
      </c>
      <c r="E319" s="27">
        <v>5543192.9374843929</v>
      </c>
      <c r="F319" s="28">
        <v>45424.91409092598</v>
      </c>
      <c r="G319" s="28">
        <v>42741.242211918237</v>
      </c>
      <c r="H319" s="28">
        <v>2976773.2863319474</v>
      </c>
      <c r="I319" s="28">
        <v>2853038.3231220068</v>
      </c>
      <c r="J319" s="28">
        <v>25831.479293062002</v>
      </c>
      <c r="K319" s="28">
        <v>23904.820921720777</v>
      </c>
      <c r="L319" s="30">
        <v>0.50891304038071972</v>
      </c>
      <c r="M319" s="30">
        <v>0.51627595955489602</v>
      </c>
      <c r="N319" s="29">
        <v>1514918.743671298</v>
      </c>
      <c r="O319" s="29">
        <v>1472955.0979167055</v>
      </c>
    </row>
    <row r="320" spans="1:15" x14ac:dyDescent="0.2">
      <c r="A320" s="26" t="s">
        <v>302</v>
      </c>
      <c r="B320" s="26" t="str">
        <f>VLOOKUP(A320,'Lookup for Exercise'!A:B,2,0)</f>
        <v>Shoes</v>
      </c>
      <c r="C320" s="26" t="s">
        <v>8</v>
      </c>
      <c r="D320" s="27">
        <v>22145729.547941297</v>
      </c>
      <c r="E320" s="27">
        <v>22270622.787756376</v>
      </c>
      <c r="F320" s="28">
        <v>178424.21476553322</v>
      </c>
      <c r="G320" s="28">
        <v>171719.45727253356</v>
      </c>
      <c r="H320" s="28">
        <v>11692447.785055712</v>
      </c>
      <c r="I320" s="28">
        <v>11462516.461153233</v>
      </c>
      <c r="J320" s="28">
        <v>101463.29390675499</v>
      </c>
      <c r="K320" s="28">
        <v>96041.262781322584</v>
      </c>
      <c r="L320" s="30">
        <v>0.49128086124020842</v>
      </c>
      <c r="M320" s="30">
        <v>0.50230751569490073</v>
      </c>
      <c r="N320" s="29">
        <v>5744275.8178483378</v>
      </c>
      <c r="O320" s="29">
        <v>5757708.1672137855</v>
      </c>
    </row>
    <row r="321" spans="1:15" x14ac:dyDescent="0.2">
      <c r="A321" s="26" t="s">
        <v>302</v>
      </c>
      <c r="B321" s="26" t="str">
        <f>VLOOKUP(A321,'Lookup for Exercise'!A:B,2,0)</f>
        <v>Shoes</v>
      </c>
      <c r="C321" s="26" t="s">
        <v>7</v>
      </c>
      <c r="D321" s="27">
        <v>5638068.0364380702</v>
      </c>
      <c r="E321" s="27">
        <v>5543192.9374843929</v>
      </c>
      <c r="F321" s="28">
        <v>45424.91409092598</v>
      </c>
      <c r="G321" s="28">
        <v>42741.242211918237</v>
      </c>
      <c r="H321" s="28">
        <v>2976773.2863319474</v>
      </c>
      <c r="I321" s="28">
        <v>2853038.3231220068</v>
      </c>
      <c r="J321" s="28">
        <v>25831.479293062002</v>
      </c>
      <c r="K321" s="28">
        <v>23904.820921720777</v>
      </c>
      <c r="L321" s="30">
        <v>0.50403972480988513</v>
      </c>
      <c r="M321" s="30">
        <v>0.507332235078229</v>
      </c>
      <c r="N321" s="29">
        <v>1500411.9880641722</v>
      </c>
      <c r="O321" s="29">
        <v>1447438.3092333302</v>
      </c>
    </row>
    <row r="322" spans="1:15" x14ac:dyDescent="0.2">
      <c r="A322" s="26" t="s">
        <v>302</v>
      </c>
      <c r="B322" s="26" t="str">
        <f>VLOOKUP(A322,'Lookup for Exercise'!A:B,2,0)</f>
        <v>Shoes</v>
      </c>
      <c r="C322" s="26" t="s">
        <v>8</v>
      </c>
      <c r="D322" s="27">
        <v>22145729.547941297</v>
      </c>
      <c r="E322" s="27">
        <v>22270622.787756376</v>
      </c>
      <c r="F322" s="28">
        <v>178424.21476553322</v>
      </c>
      <c r="G322" s="28">
        <v>171719.45727253356</v>
      </c>
      <c r="H322" s="28">
        <v>11692447.785055712</v>
      </c>
      <c r="I322" s="28">
        <v>11462516.461153233</v>
      </c>
      <c r="J322" s="28">
        <v>101463.29390675499</v>
      </c>
      <c r="K322" s="28">
        <v>96041.262781322584</v>
      </c>
      <c r="L322" s="30">
        <v>0.483940518582334</v>
      </c>
      <c r="M322" s="30">
        <v>0.4933222092085921</v>
      </c>
      <c r="N322" s="29">
        <v>5658449.2445967235</v>
      </c>
      <c r="O322" s="29">
        <v>5654713.9437059658</v>
      </c>
    </row>
    <row r="323" spans="1:15" x14ac:dyDescent="0.2">
      <c r="A323" s="26" t="s">
        <v>302</v>
      </c>
      <c r="B323" s="26" t="str">
        <f>VLOOKUP(A323,'Lookup for Exercise'!A:B,2,0)</f>
        <v>Shoes</v>
      </c>
      <c r="C323" s="26" t="s">
        <v>7</v>
      </c>
      <c r="D323" s="27">
        <v>5638068.0364380702</v>
      </c>
      <c r="E323" s="27">
        <v>5543192.9374843929</v>
      </c>
      <c r="F323" s="28">
        <v>45424.91409092598</v>
      </c>
      <c r="G323" s="28">
        <v>42741.242211918237</v>
      </c>
      <c r="H323" s="28">
        <v>2976773.2863319474</v>
      </c>
      <c r="I323" s="28">
        <v>2853038.3231220068</v>
      </c>
      <c r="J323" s="28">
        <v>25831.479293062002</v>
      </c>
      <c r="K323" s="28">
        <v>23904.820921720777</v>
      </c>
      <c r="L323" s="30">
        <v>0.40812949522114156</v>
      </c>
      <c r="M323" s="30">
        <v>0.47221799488512539</v>
      </c>
      <c r="N323" s="29">
        <v>1214908.9787384365</v>
      </c>
      <c r="O323" s="29">
        <v>1347256.0362750946</v>
      </c>
    </row>
    <row r="324" spans="1:15" x14ac:dyDescent="0.2">
      <c r="A324" s="26" t="s">
        <v>302</v>
      </c>
      <c r="B324" s="26" t="str">
        <f>VLOOKUP(A324,'Lookup for Exercise'!A:B,2,0)</f>
        <v>Shoes</v>
      </c>
      <c r="C324" s="26" t="s">
        <v>8</v>
      </c>
      <c r="D324" s="27">
        <v>22145729.547941297</v>
      </c>
      <c r="E324" s="27">
        <v>22270622.787756376</v>
      </c>
      <c r="F324" s="28">
        <v>178424.21476553322</v>
      </c>
      <c r="G324" s="28">
        <v>171719.45727253356</v>
      </c>
      <c r="H324" s="28">
        <v>11692447.785055712</v>
      </c>
      <c r="I324" s="28">
        <v>11462516.461153233</v>
      </c>
      <c r="J324" s="28">
        <v>101463.29390675499</v>
      </c>
      <c r="K324" s="28">
        <v>96041.262781322584</v>
      </c>
      <c r="L324" s="30">
        <v>0.4750637751994628</v>
      </c>
      <c r="M324" s="30">
        <v>0.49870723454128496</v>
      </c>
      <c r="N324" s="29">
        <v>5554658.3860911634</v>
      </c>
      <c r="O324" s="29">
        <v>5716439.8852256853</v>
      </c>
    </row>
    <row r="325" spans="1:15" x14ac:dyDescent="0.2">
      <c r="A325" s="26" t="s">
        <v>318</v>
      </c>
      <c r="B325" s="26" t="str">
        <f>VLOOKUP(A325,'Lookup for Exercise'!A:B,2,0)</f>
        <v>Shoes</v>
      </c>
      <c r="C325" s="26" t="s">
        <v>7</v>
      </c>
      <c r="D325" s="27">
        <v>186161.92562326737</v>
      </c>
      <c r="E325" s="27">
        <v>224860.46964934948</v>
      </c>
      <c r="F325" s="28">
        <v>2238.9183860021126</v>
      </c>
      <c r="G325" s="28">
        <v>2450.5695137942384</v>
      </c>
      <c r="H325" s="28">
        <v>110426.29500514468</v>
      </c>
      <c r="I325" s="28">
        <v>125935.99581684271</v>
      </c>
      <c r="J325" s="28">
        <v>1454.3298155294501</v>
      </c>
      <c r="K325" s="28">
        <v>1500.344325041443</v>
      </c>
      <c r="L325" s="30">
        <v>0.49374465697000508</v>
      </c>
      <c r="M325" s="30">
        <v>0.52095574315763304</v>
      </c>
      <c r="N325" s="29">
        <v>54522.393147783747</v>
      </c>
      <c r="O325" s="29">
        <v>65607.080291059858</v>
      </c>
    </row>
    <row r="326" spans="1:15" x14ac:dyDescent="0.2">
      <c r="A326" s="26" t="s">
        <v>318</v>
      </c>
      <c r="B326" s="26" t="str">
        <f>VLOOKUP(A326,'Lookup for Exercise'!A:B,2,0)</f>
        <v>Shoes</v>
      </c>
      <c r="C326" s="26" t="s">
        <v>8</v>
      </c>
      <c r="D326" s="27">
        <v>1608464.7248079176</v>
      </c>
      <c r="E326" s="27">
        <v>2328907.8423515009</v>
      </c>
      <c r="F326" s="28">
        <v>19344.563790643224</v>
      </c>
      <c r="G326" s="28">
        <v>25380.853147744092</v>
      </c>
      <c r="H326" s="28">
        <v>954098.42593940487</v>
      </c>
      <c r="I326" s="28">
        <v>1304334.7670204393</v>
      </c>
      <c r="J326" s="28">
        <v>12565.610280855182</v>
      </c>
      <c r="K326" s="28">
        <v>15539.252720878119</v>
      </c>
      <c r="L326" s="30">
        <v>0.51155680016840388</v>
      </c>
      <c r="M326" s="30">
        <v>0.53160264921088485</v>
      </c>
      <c r="N326" s="29">
        <v>488075.53781927284</v>
      </c>
      <c r="O326" s="29">
        <v>693387.81760592782</v>
      </c>
    </row>
    <row r="327" spans="1:15" x14ac:dyDescent="0.2">
      <c r="A327" s="26" t="s">
        <v>319</v>
      </c>
      <c r="B327" s="26" t="str">
        <f>VLOOKUP(A327,'Lookup for Exercise'!A:B,2,0)</f>
        <v>Shoes</v>
      </c>
      <c r="C327" s="26" t="s">
        <v>7</v>
      </c>
      <c r="D327" s="27">
        <v>26295.680388700453</v>
      </c>
      <c r="E327" s="27">
        <v>30918.155394380599</v>
      </c>
      <c r="F327" s="28">
        <v>770.21777519681075</v>
      </c>
      <c r="G327" s="28">
        <v>915.16152477789797</v>
      </c>
      <c r="H327" s="28">
        <v>17500.446882715351</v>
      </c>
      <c r="I327" s="28">
        <v>20102.152532009295</v>
      </c>
      <c r="J327" s="28">
        <v>534.63493520321265</v>
      </c>
      <c r="K327" s="28">
        <v>633.65169301079425</v>
      </c>
      <c r="L327" s="30">
        <v>0.4862021322589522</v>
      </c>
      <c r="M327" s="30">
        <v>0.48854996682380514</v>
      </c>
      <c r="N327" s="29">
        <v>8508.7545898607368</v>
      </c>
      <c r="O327" s="29">
        <v>9820.9059526002111</v>
      </c>
    </row>
    <row r="328" spans="1:15" x14ac:dyDescent="0.2">
      <c r="A328" s="26" t="s">
        <v>319</v>
      </c>
      <c r="B328" s="26" t="str">
        <f>VLOOKUP(A328,'Lookup for Exercise'!A:B,2,0)</f>
        <v>Shoes</v>
      </c>
      <c r="C328" s="26" t="s">
        <v>8</v>
      </c>
      <c r="D328" s="27">
        <v>55786.770000121498</v>
      </c>
      <c r="E328" s="27">
        <v>74612.651764714217</v>
      </c>
      <c r="F328" s="28">
        <v>1634.0311883838374</v>
      </c>
      <c r="G328" s="28">
        <v>2208.4961824445909</v>
      </c>
      <c r="H328" s="28">
        <v>37127.520212974174</v>
      </c>
      <c r="I328" s="28">
        <v>48511.138114810739</v>
      </c>
      <c r="J328" s="28">
        <v>1134.2378566872094</v>
      </c>
      <c r="K328" s="28">
        <v>1529.1479232078925</v>
      </c>
      <c r="L328" s="30">
        <v>0.48331597230765799</v>
      </c>
      <c r="M328" s="30">
        <v>0.48132739748608433</v>
      </c>
      <c r="N328" s="29">
        <v>17944.323531105838</v>
      </c>
      <c r="O328" s="29">
        <v>23349.739857889843</v>
      </c>
    </row>
    <row r="329" spans="1:15" x14ac:dyDescent="0.2">
      <c r="A329" s="26" t="s">
        <v>320</v>
      </c>
      <c r="B329" s="26" t="str">
        <f>VLOOKUP(A329,'Lookup for Exercise'!A:B,2,0)</f>
        <v>Shoes</v>
      </c>
      <c r="C329" s="26" t="s">
        <v>7</v>
      </c>
      <c r="D329" s="27">
        <v>2455.7024985571816</v>
      </c>
      <c r="E329" s="27">
        <v>2438.9409422973727</v>
      </c>
      <c r="F329" s="28">
        <v>31.256003502743937</v>
      </c>
      <c r="G329" s="28">
        <v>30.090845241446385</v>
      </c>
      <c r="H329" s="28">
        <v>1149.3055951621825</v>
      </c>
      <c r="I329" s="28">
        <v>1116.3342125450483</v>
      </c>
      <c r="J329" s="28">
        <v>15.199793302863835</v>
      </c>
      <c r="K329" s="28">
        <v>14.424655409211026</v>
      </c>
      <c r="L329" s="30">
        <v>0.54812209769035158</v>
      </c>
      <c r="M329" s="30">
        <v>0.39840196395018296</v>
      </c>
      <c r="N329" s="29">
        <v>629.95979370755344</v>
      </c>
      <c r="O329" s="29">
        <v>444.74974270272821</v>
      </c>
    </row>
    <row r="330" spans="1:15" x14ac:dyDescent="0.2">
      <c r="A330" s="26" t="s">
        <v>320</v>
      </c>
      <c r="B330" s="26" t="str">
        <f>VLOOKUP(A330,'Lookup for Exercise'!A:B,2,0)</f>
        <v>Shoes</v>
      </c>
      <c r="C330" s="26" t="s">
        <v>8</v>
      </c>
      <c r="D330" s="27">
        <v>5969492.8868575506</v>
      </c>
      <c r="E330" s="27">
        <v>7028021.1510496028</v>
      </c>
      <c r="F330" s="28">
        <v>75979.273014890408</v>
      </c>
      <c r="G330" s="28">
        <v>86709.396337675018</v>
      </c>
      <c r="H330" s="28">
        <v>2793812.1898630615</v>
      </c>
      <c r="I330" s="28">
        <v>3216814.4465264007</v>
      </c>
      <c r="J330" s="28">
        <v>36948.717548832152</v>
      </c>
      <c r="K330" s="28">
        <v>41565.903279742713</v>
      </c>
      <c r="L330" s="30">
        <v>0.50954651786957461</v>
      </c>
      <c r="M330" s="30">
        <v>0.5278480290615617</v>
      </c>
      <c r="N330" s="29">
        <v>1423577.2729262938</v>
      </c>
      <c r="O330" s="29">
        <v>1697989.165455719</v>
      </c>
    </row>
    <row r="331" spans="1:15" x14ac:dyDescent="0.2">
      <c r="A331" s="26" t="s">
        <v>321</v>
      </c>
      <c r="B331" s="26" t="str">
        <f>VLOOKUP(A331,'Lookup for Exercise'!A:B,2,0)</f>
        <v>Shoes</v>
      </c>
      <c r="C331" s="26" t="s">
        <v>8</v>
      </c>
      <c r="D331" s="27">
        <v>15333415.222499529</v>
      </c>
      <c r="E331" s="27">
        <v>15655759.539207675</v>
      </c>
      <c r="F331" s="28">
        <v>154957.40553761154</v>
      </c>
      <c r="G331" s="28">
        <v>150688.49620622085</v>
      </c>
      <c r="H331" s="28">
        <v>7212078.1994035402</v>
      </c>
      <c r="I331" s="28">
        <v>7139465.8691578181</v>
      </c>
      <c r="J331" s="28">
        <v>75784.37583585766</v>
      </c>
      <c r="K331" s="28">
        <v>71648.353304865246</v>
      </c>
      <c r="L331" s="30">
        <v>0.4972231608044943</v>
      </c>
      <c r="M331" s="30">
        <v>0.54187884280878929</v>
      </c>
      <c r="N331" s="29">
        <v>3586012.3182766144</v>
      </c>
      <c r="O331" s="29">
        <v>3868725.5034520854</v>
      </c>
    </row>
    <row r="332" spans="1:15" x14ac:dyDescent="0.2">
      <c r="A332" s="26" t="s">
        <v>321</v>
      </c>
      <c r="B332" s="26" t="str">
        <f>VLOOKUP(A332,'Lookup for Exercise'!A:B,2,0)</f>
        <v>Shoes</v>
      </c>
      <c r="C332" s="26" t="s">
        <v>8</v>
      </c>
      <c r="D332" s="27">
        <v>15333415.222499529</v>
      </c>
      <c r="E332" s="27">
        <v>15655759.539207675</v>
      </c>
      <c r="F332" s="28">
        <v>154957.40553761154</v>
      </c>
      <c r="G332" s="28">
        <v>150688.49620622085</v>
      </c>
      <c r="H332" s="28">
        <v>7212078.1994035402</v>
      </c>
      <c r="I332" s="28">
        <v>7139465.8691578181</v>
      </c>
      <c r="J332" s="28">
        <v>75784.37583585766</v>
      </c>
      <c r="K332" s="28">
        <v>71648.353304865246</v>
      </c>
      <c r="L332" s="30">
        <v>0.5312018395591237</v>
      </c>
      <c r="M332" s="30">
        <v>0.54824534665133562</v>
      </c>
      <c r="N332" s="29">
        <v>3831069.2065674132</v>
      </c>
      <c r="O332" s="29">
        <v>3914178.940341807</v>
      </c>
    </row>
    <row r="333" spans="1:15" x14ac:dyDescent="0.2">
      <c r="A333" s="26" t="s">
        <v>321</v>
      </c>
      <c r="B333" s="26" t="str">
        <f>VLOOKUP(A333,'Lookup for Exercise'!A:B,2,0)</f>
        <v>Shoes</v>
      </c>
      <c r="C333" s="26" t="s">
        <v>8</v>
      </c>
      <c r="D333" s="27">
        <v>15333415.222499529</v>
      </c>
      <c r="E333" s="27">
        <v>15655759.539207675</v>
      </c>
      <c r="F333" s="28">
        <v>154957.40553761154</v>
      </c>
      <c r="G333" s="28">
        <v>150688.49620622085</v>
      </c>
      <c r="H333" s="28">
        <v>7212078.1994035402</v>
      </c>
      <c r="I333" s="28">
        <v>7139465.8691578181</v>
      </c>
      <c r="J333" s="28">
        <v>75784.37583585766</v>
      </c>
      <c r="K333" s="28">
        <v>71648.353304865246</v>
      </c>
      <c r="L333" s="30">
        <v>0.51321981349315349</v>
      </c>
      <c r="M333" s="30">
        <v>0.5324097735068013</v>
      </c>
      <c r="N333" s="29">
        <v>3701381.4283959232</v>
      </c>
      <c r="O333" s="29">
        <v>3801121.4063578523</v>
      </c>
    </row>
    <row r="334" spans="1:15" x14ac:dyDescent="0.2">
      <c r="A334" s="26" t="s">
        <v>321</v>
      </c>
      <c r="B334" s="26" t="str">
        <f>VLOOKUP(A334,'Lookup for Exercise'!A:B,2,0)</f>
        <v>Shoes</v>
      </c>
      <c r="C334" s="26" t="s">
        <v>8</v>
      </c>
      <c r="D334" s="27">
        <v>15333415.222499529</v>
      </c>
      <c r="E334" s="27">
        <v>15655759.539207675</v>
      </c>
      <c r="F334" s="28">
        <v>154957.40553761154</v>
      </c>
      <c r="G334" s="28">
        <v>150688.49620622085</v>
      </c>
      <c r="H334" s="28">
        <v>7212078.1994035402</v>
      </c>
      <c r="I334" s="28">
        <v>7139465.8691578181</v>
      </c>
      <c r="J334" s="28">
        <v>75784.37583585766</v>
      </c>
      <c r="K334" s="28">
        <v>71648.353304865246</v>
      </c>
      <c r="L334" s="30">
        <v>1.8043762584730254</v>
      </c>
      <c r="M334" s="30">
        <v>0.48416324174262049</v>
      </c>
      <c r="N334" s="29">
        <v>13013302.677254634</v>
      </c>
      <c r="O334" s="29">
        <v>3456666.939522245</v>
      </c>
    </row>
    <row r="335" spans="1:15" x14ac:dyDescent="0.2">
      <c r="A335" s="26" t="s">
        <v>321</v>
      </c>
      <c r="B335" s="26" t="str">
        <f>VLOOKUP(A335,'Lookup for Exercise'!A:B,2,0)</f>
        <v>Shoes</v>
      </c>
      <c r="C335" s="26" t="s">
        <v>8</v>
      </c>
      <c r="D335" s="27">
        <v>15333415.222499529</v>
      </c>
      <c r="E335" s="27">
        <v>15655759.539207675</v>
      </c>
      <c r="F335" s="28">
        <v>154957.40553761154</v>
      </c>
      <c r="G335" s="28">
        <v>150688.49620622085</v>
      </c>
      <c r="H335" s="28">
        <v>7212078.1994035402</v>
      </c>
      <c r="I335" s="28">
        <v>7139465.8691578181</v>
      </c>
      <c r="J335" s="28">
        <v>75784.37583585766</v>
      </c>
      <c r="K335" s="28">
        <v>71648.353304865246</v>
      </c>
      <c r="L335" s="30">
        <v>0.52144109717258025</v>
      </c>
      <c r="M335" s="30">
        <v>0.5406907501108098</v>
      </c>
      <c r="N335" s="29">
        <v>3760673.9691914292</v>
      </c>
      <c r="O335" s="29">
        <v>3860243.1561854654</v>
      </c>
    </row>
    <row r="336" spans="1:15" x14ac:dyDescent="0.2">
      <c r="A336" s="26" t="s">
        <v>321</v>
      </c>
      <c r="B336" s="26" t="str">
        <f>VLOOKUP(A336,'Lookup for Exercise'!A:B,2,0)</f>
        <v>Shoes</v>
      </c>
      <c r="C336" s="26" t="s">
        <v>8</v>
      </c>
      <c r="D336" s="27">
        <v>15333415.222499529</v>
      </c>
      <c r="E336" s="27">
        <v>15655759.539207675</v>
      </c>
      <c r="F336" s="28">
        <v>154957.40553761154</v>
      </c>
      <c r="G336" s="28">
        <v>150688.49620622085</v>
      </c>
      <c r="H336" s="28">
        <v>7212078.1994035402</v>
      </c>
      <c r="I336" s="28">
        <v>7139465.8691578181</v>
      </c>
      <c r="J336" s="28">
        <v>75784.37583585766</v>
      </c>
      <c r="K336" s="28">
        <v>71648.353304865246</v>
      </c>
      <c r="L336" s="30">
        <v>0.52747462511985888</v>
      </c>
      <c r="M336" s="30">
        <v>0.53046159125426995</v>
      </c>
      <c r="N336" s="29">
        <v>3804188.2445654892</v>
      </c>
      <c r="O336" s="29">
        <v>3787212.4256590055</v>
      </c>
    </row>
    <row r="337" spans="1:15" x14ac:dyDescent="0.2">
      <c r="A337" s="26" t="s">
        <v>327</v>
      </c>
      <c r="B337" s="26" t="str">
        <f>VLOOKUP(A337,'Lookup for Exercise'!A:B,2,0)</f>
        <v>Shoes</v>
      </c>
      <c r="C337" s="26" t="s">
        <v>7</v>
      </c>
      <c r="D337" s="27">
        <v>16448.513078175467</v>
      </c>
      <c r="E337" s="27">
        <v>18681.74794542601</v>
      </c>
      <c r="F337" s="28">
        <v>521.7261706921945</v>
      </c>
      <c r="G337" s="28">
        <v>589.91344711697843</v>
      </c>
      <c r="H337" s="28">
        <v>15491.48343355215</v>
      </c>
      <c r="I337" s="28">
        <v>15160.654511727978</v>
      </c>
      <c r="J337" s="28">
        <v>459.65137391754308</v>
      </c>
      <c r="K337" s="28">
        <v>508.89595973350828</v>
      </c>
      <c r="L337" s="30">
        <v>0.55806431545733215</v>
      </c>
      <c r="M337" s="30">
        <v>0.54461431545733219</v>
      </c>
      <c r="N337" s="29">
        <v>8645.2440977638817</v>
      </c>
      <c r="O337" s="29">
        <v>8256.7094787898477</v>
      </c>
    </row>
    <row r="338" spans="1:15" x14ac:dyDescent="0.2">
      <c r="A338" s="26" t="s">
        <v>327</v>
      </c>
      <c r="B338" s="26" t="str">
        <f>VLOOKUP(A338,'Lookup for Exercise'!A:B,2,0)</f>
        <v>Shoes</v>
      </c>
      <c r="C338" s="26" t="s">
        <v>8</v>
      </c>
      <c r="D338" s="27">
        <v>49978.998794370476</v>
      </c>
      <c r="E338" s="27">
        <v>54783.636965382473</v>
      </c>
      <c r="F338" s="28">
        <v>1585.2710535041929</v>
      </c>
      <c r="G338" s="28">
        <v>1729.9025884655755</v>
      </c>
      <c r="H338" s="28">
        <v>47071.053059246857</v>
      </c>
      <c r="I338" s="28">
        <v>44458.141462691376</v>
      </c>
      <c r="J338" s="28">
        <v>1396.6560596493666</v>
      </c>
      <c r="K338" s="28">
        <v>1492.3213605403705</v>
      </c>
      <c r="L338" s="30">
        <v>0.53080885251852628</v>
      </c>
      <c r="M338" s="30">
        <v>0.51266003223313605</v>
      </c>
      <c r="N338" s="29">
        <v>24985.731661217491</v>
      </c>
      <c r="O338" s="29">
        <v>22791.912235288684</v>
      </c>
    </row>
    <row r="339" spans="1:15" x14ac:dyDescent="0.2">
      <c r="A339" s="26" t="s">
        <v>327</v>
      </c>
      <c r="B339" s="26" t="str">
        <f>VLOOKUP(A339,'Lookup for Exercise'!A:B,2,0)</f>
        <v>Shoes</v>
      </c>
      <c r="C339" s="26" t="s">
        <v>7</v>
      </c>
      <c r="D339" s="27">
        <v>16448.513078175467</v>
      </c>
      <c r="E339" s="27">
        <v>18681.74794542601</v>
      </c>
      <c r="F339" s="28">
        <v>521.7261706921945</v>
      </c>
      <c r="G339" s="28">
        <v>589.91344711697843</v>
      </c>
      <c r="H339" s="28">
        <v>15491.48343355215</v>
      </c>
      <c r="I339" s="28">
        <v>15160.654511727978</v>
      </c>
      <c r="J339" s="28">
        <v>459.65137391754308</v>
      </c>
      <c r="K339" s="28">
        <v>508.89595973350828</v>
      </c>
      <c r="L339" s="30">
        <v>0.42928963351259547</v>
      </c>
      <c r="M339" s="30">
        <v>0.55605272935035877</v>
      </c>
      <c r="N339" s="29">
        <v>6650.3332457560464</v>
      </c>
      <c r="O339" s="29">
        <v>8430.1233199841736</v>
      </c>
    </row>
    <row r="340" spans="1:15" x14ac:dyDescent="0.2">
      <c r="A340" s="26" t="s">
        <v>327</v>
      </c>
      <c r="B340" s="26" t="str">
        <f>VLOOKUP(A340,'Lookup for Exercise'!A:B,2,0)</f>
        <v>Shoes</v>
      </c>
      <c r="C340" s="26" t="s">
        <v>8</v>
      </c>
      <c r="D340" s="27">
        <v>49978.998794370476</v>
      </c>
      <c r="E340" s="27">
        <v>54783.636965382473</v>
      </c>
      <c r="F340" s="28">
        <v>1585.2710535041929</v>
      </c>
      <c r="G340" s="28">
        <v>1729.9025884655755</v>
      </c>
      <c r="H340" s="28">
        <v>47071.053059246857</v>
      </c>
      <c r="I340" s="28">
        <v>44458.141462691376</v>
      </c>
      <c r="J340" s="28">
        <v>1396.6560596493666</v>
      </c>
      <c r="K340" s="28">
        <v>1492.3213605403705</v>
      </c>
      <c r="L340" s="30">
        <v>0.44710761177170588</v>
      </c>
      <c r="M340" s="30">
        <v>0.56712520538528577</v>
      </c>
      <c r="N340" s="29">
        <v>21045.826116899112</v>
      </c>
      <c r="O340" s="29">
        <v>25213.332608076937</v>
      </c>
    </row>
    <row r="341" spans="1:15" x14ac:dyDescent="0.2">
      <c r="A341" s="26" t="s">
        <v>327</v>
      </c>
      <c r="B341" s="26" t="str">
        <f>VLOOKUP(A341,'Lookup for Exercise'!A:B,2,0)</f>
        <v>Shoes</v>
      </c>
      <c r="C341" s="26" t="s">
        <v>7</v>
      </c>
      <c r="D341" s="27">
        <v>16448.513078175467</v>
      </c>
      <c r="E341" s="27">
        <v>18681.74794542601</v>
      </c>
      <c r="F341" s="28">
        <v>521.7261706921945</v>
      </c>
      <c r="G341" s="28">
        <v>589.91344711697843</v>
      </c>
      <c r="H341" s="28">
        <v>15491.48343355215</v>
      </c>
      <c r="I341" s="28">
        <v>15160.654511727978</v>
      </c>
      <c r="J341" s="28">
        <v>459.65137391754308</v>
      </c>
      <c r="K341" s="28">
        <v>508.89595973350828</v>
      </c>
      <c r="L341" s="30">
        <v>0.48900080624811482</v>
      </c>
      <c r="M341" s="30">
        <v>0.59116748947954201</v>
      </c>
      <c r="N341" s="29">
        <v>7575.3478889863154</v>
      </c>
      <c r="O341" s="29">
        <v>8962.4860665649212</v>
      </c>
    </row>
    <row r="342" spans="1:15" x14ac:dyDescent="0.2">
      <c r="A342" s="26" t="s">
        <v>327</v>
      </c>
      <c r="B342" s="26" t="str">
        <f>VLOOKUP(A342,'Lookup for Exercise'!A:B,2,0)</f>
        <v>Shoes</v>
      </c>
      <c r="C342" s="26" t="s">
        <v>8</v>
      </c>
      <c r="D342" s="27">
        <v>49978.998794370476</v>
      </c>
      <c r="E342" s="27">
        <v>54783.636965382473</v>
      </c>
      <c r="F342" s="28">
        <v>1585.2710535041929</v>
      </c>
      <c r="G342" s="28">
        <v>1729.9025884655755</v>
      </c>
      <c r="H342" s="28">
        <v>47071.053059246857</v>
      </c>
      <c r="I342" s="28">
        <v>44458.141462691376</v>
      </c>
      <c r="J342" s="28">
        <v>1396.6560596493666</v>
      </c>
      <c r="K342" s="28">
        <v>1492.3213605403705</v>
      </c>
      <c r="L342" s="30">
        <v>0.39153940151471445</v>
      </c>
      <c r="M342" s="30">
        <v>0.59168285187859704</v>
      </c>
      <c r="N342" s="29">
        <v>18430.171943484882</v>
      </c>
      <c r="O342" s="29">
        <v>26305.119929867335</v>
      </c>
    </row>
    <row r="343" spans="1:15" x14ac:dyDescent="0.2">
      <c r="A343" s="26" t="s">
        <v>327</v>
      </c>
      <c r="B343" s="26" t="str">
        <f>VLOOKUP(A343,'Lookup for Exercise'!A:B,2,0)</f>
        <v>Shoes</v>
      </c>
      <c r="C343" s="26" t="s">
        <v>7</v>
      </c>
      <c r="D343" s="27">
        <v>16448.513078175467</v>
      </c>
      <c r="E343" s="27">
        <v>18681.74794542601</v>
      </c>
      <c r="F343" s="28">
        <v>521.7261706921945</v>
      </c>
      <c r="G343" s="28">
        <v>589.91344711697843</v>
      </c>
      <c r="H343" s="28">
        <v>15491.48343355215</v>
      </c>
      <c r="I343" s="28">
        <v>15160.654511727978</v>
      </c>
      <c r="J343" s="28">
        <v>459.65137391754308</v>
      </c>
      <c r="K343" s="28">
        <v>508.89595973350828</v>
      </c>
      <c r="L343" s="30">
        <v>0.41863629431903893</v>
      </c>
      <c r="M343" s="30">
        <v>0.45978058541185751</v>
      </c>
      <c r="N343" s="29">
        <v>6485.2972181270534</v>
      </c>
      <c r="O343" s="29">
        <v>6970.5746066292086</v>
      </c>
    </row>
    <row r="344" spans="1:15" x14ac:dyDescent="0.2">
      <c r="A344" s="26" t="s">
        <v>327</v>
      </c>
      <c r="B344" s="26" t="str">
        <f>VLOOKUP(A344,'Lookup for Exercise'!A:B,2,0)</f>
        <v>Shoes</v>
      </c>
      <c r="C344" s="26" t="s">
        <v>8</v>
      </c>
      <c r="D344" s="27">
        <v>49978.998794370476</v>
      </c>
      <c r="E344" s="27">
        <v>54783.636965382473</v>
      </c>
      <c r="F344" s="28">
        <v>1585.2710535041929</v>
      </c>
      <c r="G344" s="28">
        <v>1729.9025884655755</v>
      </c>
      <c r="H344" s="28">
        <v>47071.053059246857</v>
      </c>
      <c r="I344" s="28">
        <v>44458.141462691376</v>
      </c>
      <c r="J344" s="28">
        <v>1396.6560596493666</v>
      </c>
      <c r="K344" s="28">
        <v>1492.3213605403705</v>
      </c>
      <c r="L344" s="30">
        <v>0.49506990958128638</v>
      </c>
      <c r="M344" s="30">
        <v>0.44160256285811633</v>
      </c>
      <c r="N344" s="29">
        <v>23303.461981937275</v>
      </c>
      <c r="O344" s="29">
        <v>19632.829209833195</v>
      </c>
    </row>
    <row r="345" spans="1:15" x14ac:dyDescent="0.2">
      <c r="A345" s="26" t="s">
        <v>327</v>
      </c>
      <c r="B345" s="26" t="str">
        <f>VLOOKUP(A345,'Lookup for Exercise'!A:B,2,0)</f>
        <v>Shoes</v>
      </c>
      <c r="C345" s="26" t="s">
        <v>7</v>
      </c>
      <c r="D345" s="27">
        <v>16448.513078175467</v>
      </c>
      <c r="E345" s="27">
        <v>18681.74794542601</v>
      </c>
      <c r="F345" s="28">
        <v>521.7261706921945</v>
      </c>
      <c r="G345" s="28">
        <v>589.91344711697843</v>
      </c>
      <c r="H345" s="28">
        <v>15491.48343355215</v>
      </c>
      <c r="I345" s="28">
        <v>15160.654511727978</v>
      </c>
      <c r="J345" s="28">
        <v>459.65137391754308</v>
      </c>
      <c r="K345" s="28">
        <v>508.89595973350828</v>
      </c>
      <c r="L345" s="30">
        <v>2.2439040270808484E-2</v>
      </c>
      <c r="M345" s="30">
        <v>0.52552928764210172</v>
      </c>
      <c r="N345" s="29">
        <v>347.61402062003918</v>
      </c>
      <c r="O345" s="29">
        <v>7967.36796573642</v>
      </c>
    </row>
    <row r="346" spans="1:15" x14ac:dyDescent="0.2">
      <c r="A346" s="26" t="s">
        <v>327</v>
      </c>
      <c r="B346" s="26" t="str">
        <f>VLOOKUP(A346,'Lookup for Exercise'!A:B,2,0)</f>
        <v>Shoes</v>
      </c>
      <c r="C346" s="26" t="s">
        <v>8</v>
      </c>
      <c r="D346" s="27">
        <v>49978.998794370476</v>
      </c>
      <c r="E346" s="27">
        <v>54783.636965382473</v>
      </c>
      <c r="F346" s="28">
        <v>1585.2710535041929</v>
      </c>
      <c r="G346" s="28">
        <v>1729.9025884655755</v>
      </c>
      <c r="H346" s="28">
        <v>47071.053059246857</v>
      </c>
      <c r="I346" s="28">
        <v>44458.141462691376</v>
      </c>
      <c r="J346" s="28">
        <v>1396.6560596493666</v>
      </c>
      <c r="K346" s="28">
        <v>1492.3213605403705</v>
      </c>
      <c r="L346" s="30">
        <v>0.51277052630318176</v>
      </c>
      <c r="M346" s="30">
        <v>0.54855521112419414</v>
      </c>
      <c r="N346" s="29">
        <v>24136.648650835006</v>
      </c>
      <c r="O346" s="29">
        <v>24387.745176255958</v>
      </c>
    </row>
    <row r="347" spans="1:15" x14ac:dyDescent="0.2">
      <c r="A347" s="26" t="s">
        <v>333</v>
      </c>
      <c r="B347" s="26" t="str">
        <f>VLOOKUP(A347,'Lookup for Exercise'!A:B,2,0)</f>
        <v>Shoes</v>
      </c>
      <c r="C347" s="26" t="s">
        <v>7</v>
      </c>
      <c r="D347" s="27">
        <v>3399066.7244494101</v>
      </c>
      <c r="E347" s="27">
        <v>3636542.6298523364</v>
      </c>
      <c r="F347" s="28">
        <v>37784.912683121991</v>
      </c>
      <c r="G347" s="28">
        <v>40283.037713362217</v>
      </c>
      <c r="H347" s="28">
        <v>1863041.291402654</v>
      </c>
      <c r="I347" s="28">
        <v>1949885.7959872012</v>
      </c>
      <c r="J347" s="28">
        <v>21796.227085796283</v>
      </c>
      <c r="K347" s="28">
        <v>22952.467520409933</v>
      </c>
      <c r="L347" s="30">
        <v>0.4745695558168242</v>
      </c>
      <c r="M347" s="30">
        <v>0.5113345642138869</v>
      </c>
      <c r="N347" s="29">
        <v>884142.67812936008</v>
      </c>
      <c r="O347" s="29">
        <v>997044.00375796342</v>
      </c>
    </row>
    <row r="348" spans="1:15" x14ac:dyDescent="0.2">
      <c r="A348" s="26" t="s">
        <v>333</v>
      </c>
      <c r="B348" s="26" t="str">
        <f>VLOOKUP(A348,'Lookup for Exercise'!A:B,2,0)</f>
        <v>Shoes</v>
      </c>
      <c r="C348" s="26" t="s">
        <v>8</v>
      </c>
      <c r="D348" s="27">
        <v>3355432.135799909</v>
      </c>
      <c r="E348" s="27">
        <v>3333530.2820799071</v>
      </c>
      <c r="F348" s="28">
        <v>37299.859209406372</v>
      </c>
      <c r="G348" s="28">
        <v>36926.482029749386</v>
      </c>
      <c r="H348" s="28">
        <v>1839125.0087940628</v>
      </c>
      <c r="I348" s="28">
        <v>1787412.9383668888</v>
      </c>
      <c r="J348" s="28">
        <v>21516.423986857735</v>
      </c>
      <c r="K348" s="28">
        <v>21039.969365311375</v>
      </c>
      <c r="L348" s="30">
        <v>0.48976770811463899</v>
      </c>
      <c r="M348" s="30">
        <v>0.51280627742485874</v>
      </c>
      <c r="N348" s="29">
        <v>900744.04049338342</v>
      </c>
      <c r="O348" s="29">
        <v>916596.57514495275</v>
      </c>
    </row>
    <row r="349" spans="1:15" x14ac:dyDescent="0.2">
      <c r="A349" s="26" t="s">
        <v>334</v>
      </c>
      <c r="B349" s="26" t="str">
        <f>VLOOKUP(A349,'Lookup for Exercise'!A:B,2,0)</f>
        <v>Shoes</v>
      </c>
      <c r="C349" s="26" t="s">
        <v>7</v>
      </c>
      <c r="D349" s="27">
        <v>3898259.9680750677</v>
      </c>
      <c r="E349" s="27">
        <v>4048901.882984357</v>
      </c>
      <c r="F349" s="28">
        <v>34381.324639353377</v>
      </c>
      <c r="G349" s="28">
        <v>34415.426761786184</v>
      </c>
      <c r="H349" s="28">
        <v>2268908.2421268676</v>
      </c>
      <c r="I349" s="28">
        <v>2272652.5581538584</v>
      </c>
      <c r="J349" s="28">
        <v>20697.521048397612</v>
      </c>
      <c r="K349" s="28">
        <v>20327.323487128077</v>
      </c>
      <c r="L349" s="30">
        <v>0.4748099847370188</v>
      </c>
      <c r="M349" s="30">
        <v>0.5138743598720551</v>
      </c>
      <c r="N349" s="29">
        <v>1077300.2878139543</v>
      </c>
      <c r="O349" s="29">
        <v>1167857.8785329026</v>
      </c>
    </row>
    <row r="350" spans="1:15" x14ac:dyDescent="0.2">
      <c r="A350" s="26" t="s">
        <v>334</v>
      </c>
      <c r="B350" s="26" t="str">
        <f>VLOOKUP(A350,'Lookup for Exercise'!A:B,2,0)</f>
        <v>Shoes</v>
      </c>
      <c r="C350" s="26" t="s">
        <v>8</v>
      </c>
      <c r="D350" s="27">
        <v>527077.88510851015</v>
      </c>
      <c r="E350" s="27">
        <v>728125.71433319501</v>
      </c>
      <c r="F350" s="28">
        <v>4648.6473520358413</v>
      </c>
      <c r="G350" s="28">
        <v>6189.0255479683456</v>
      </c>
      <c r="H350" s="28">
        <v>306775.6813448281</v>
      </c>
      <c r="I350" s="28">
        <v>408697.67042051448</v>
      </c>
      <c r="J350" s="28">
        <v>2798.4807864328177</v>
      </c>
      <c r="K350" s="28">
        <v>3655.5212653455769</v>
      </c>
      <c r="L350" s="30">
        <v>0.50150804965864293</v>
      </c>
      <c r="M350" s="30">
        <v>0.53719086619136758</v>
      </c>
      <c r="N350" s="29">
        <v>153850.47363394607</v>
      </c>
      <c r="O350" s="29">
        <v>219548.65558359024</v>
      </c>
    </row>
    <row r="351" spans="1:15" x14ac:dyDescent="0.2">
      <c r="A351" s="26" t="s">
        <v>335</v>
      </c>
      <c r="B351" s="26" t="str">
        <f>VLOOKUP(A351,'Lookup for Exercise'!A:B,2,0)</f>
        <v>Shoes</v>
      </c>
      <c r="C351" s="26" t="s">
        <v>7</v>
      </c>
      <c r="D351" s="27">
        <v>2014259.2945849849</v>
      </c>
      <c r="E351" s="27">
        <v>2110443.5973377414</v>
      </c>
      <c r="F351" s="28">
        <v>30289.771176492224</v>
      </c>
      <c r="G351" s="28">
        <v>31128.370618433302</v>
      </c>
      <c r="H351" s="28">
        <v>1203511.7248157992</v>
      </c>
      <c r="I351" s="28">
        <v>1221651.7388387755</v>
      </c>
      <c r="J351" s="28">
        <v>19543.92219251435</v>
      </c>
      <c r="K351" s="28">
        <v>19775.985564541927</v>
      </c>
      <c r="L351" s="30">
        <v>0.16642458076693353</v>
      </c>
      <c r="M351" s="30">
        <v>0.51845063481585674</v>
      </c>
      <c r="N351" s="29">
        <v>200293.93425055846</v>
      </c>
      <c r="O351" s="29">
        <v>633366.11952485843</v>
      </c>
    </row>
    <row r="352" spans="1:15" x14ac:dyDescent="0.2">
      <c r="A352" s="26" t="s">
        <v>335</v>
      </c>
      <c r="B352" s="26" t="str">
        <f>VLOOKUP(A352,'Lookup for Exercise'!A:B,2,0)</f>
        <v>Shoes</v>
      </c>
      <c r="C352" s="26" t="s">
        <v>8</v>
      </c>
      <c r="D352" s="27">
        <v>11343374.088247679</v>
      </c>
      <c r="E352" s="27">
        <v>12014625.024679005</v>
      </c>
      <c r="F352" s="28">
        <v>170577.94218751055</v>
      </c>
      <c r="G352" s="28">
        <v>177211.89094155148</v>
      </c>
      <c r="H352" s="28">
        <v>6777619.8183018053</v>
      </c>
      <c r="I352" s="28">
        <v>6954787.8803349277</v>
      </c>
      <c r="J352" s="28">
        <v>110062.30487667854</v>
      </c>
      <c r="K352" s="28">
        <v>112583.46413576863</v>
      </c>
      <c r="L352" s="30">
        <v>0.45175671311553506</v>
      </c>
      <c r="M352" s="30">
        <v>0.51104991601228367</v>
      </c>
      <c r="N352" s="29">
        <v>3061835.2518627336</v>
      </c>
      <c r="O352" s="29">
        <v>3554243.7621284132</v>
      </c>
    </row>
    <row r="353" spans="1:15" x14ac:dyDescent="0.2">
      <c r="A353" s="26" t="s">
        <v>335</v>
      </c>
      <c r="B353" s="26" t="str">
        <f>VLOOKUP(A353,'Lookup for Exercise'!A:B,2,0)</f>
        <v>Shoes</v>
      </c>
      <c r="C353" s="26" t="s">
        <v>7</v>
      </c>
      <c r="D353" s="27">
        <v>2014259.2945849849</v>
      </c>
      <c r="E353" s="27">
        <v>2110443.5973377414</v>
      </c>
      <c r="F353" s="28">
        <v>30289.771176492224</v>
      </c>
      <c r="G353" s="28">
        <v>31128.370618433302</v>
      </c>
      <c r="H353" s="28">
        <v>1203511.7248157992</v>
      </c>
      <c r="I353" s="28">
        <v>1221651.7388387755</v>
      </c>
      <c r="J353" s="28">
        <v>19543.92219251435</v>
      </c>
      <c r="K353" s="28">
        <v>19775.985564541927</v>
      </c>
      <c r="L353" s="30">
        <v>0.49890742936791277</v>
      </c>
      <c r="M353" s="30">
        <v>0.53594688097521292</v>
      </c>
      <c r="N353" s="29">
        <v>600440.9408419932</v>
      </c>
      <c r="O353" s="29">
        <v>654740.43906858715</v>
      </c>
    </row>
    <row r="354" spans="1:15" x14ac:dyDescent="0.2">
      <c r="A354" s="26" t="s">
        <v>335</v>
      </c>
      <c r="B354" s="26" t="str">
        <f>VLOOKUP(A354,'Lookup for Exercise'!A:B,2,0)</f>
        <v>Shoes</v>
      </c>
      <c r="C354" s="26" t="s">
        <v>8</v>
      </c>
      <c r="D354" s="27">
        <v>11343374.088247679</v>
      </c>
      <c r="E354" s="27">
        <v>12014625.024679005</v>
      </c>
      <c r="F354" s="28">
        <v>170577.94218751055</v>
      </c>
      <c r="G354" s="28">
        <v>177211.89094155148</v>
      </c>
      <c r="H354" s="28">
        <v>6777619.8183018053</v>
      </c>
      <c r="I354" s="28">
        <v>6954787.8803349277</v>
      </c>
      <c r="J354" s="28">
        <v>110062.30487667854</v>
      </c>
      <c r="K354" s="28">
        <v>112583.46413576863</v>
      </c>
      <c r="L354" s="30">
        <v>0.52676168373160848</v>
      </c>
      <c r="M354" s="30">
        <v>0.5407781319005015</v>
      </c>
      <c r="N354" s="29">
        <v>3570190.4271813771</v>
      </c>
      <c r="O354" s="29">
        <v>3760997.1976917707</v>
      </c>
    </row>
    <row r="355" spans="1:15" x14ac:dyDescent="0.2">
      <c r="A355" s="26" t="s">
        <v>335</v>
      </c>
      <c r="B355" s="26" t="str">
        <f>VLOOKUP(A355,'Lookup for Exercise'!A:B,2,0)</f>
        <v>Shoes</v>
      </c>
      <c r="C355" s="26" t="s">
        <v>7</v>
      </c>
      <c r="D355" s="27">
        <v>2014259.2945849849</v>
      </c>
      <c r="E355" s="27">
        <v>2110443.5973377414</v>
      </c>
      <c r="F355" s="28">
        <v>30289.771176492224</v>
      </c>
      <c r="G355" s="28">
        <v>31128.370618433302</v>
      </c>
      <c r="H355" s="28">
        <v>1203511.7248157992</v>
      </c>
      <c r="I355" s="28">
        <v>1221651.7388387755</v>
      </c>
      <c r="J355" s="28">
        <v>19543.92219251435</v>
      </c>
      <c r="K355" s="28">
        <v>19775.985564541927</v>
      </c>
      <c r="L355" s="30">
        <v>0.4224603978079427</v>
      </c>
      <c r="M355" s="30">
        <v>0.51289068305633201</v>
      </c>
      <c r="N355" s="29">
        <v>508436.04203220579</v>
      </c>
      <c r="O355" s="29">
        <v>626573.79478997528</v>
      </c>
    </row>
    <row r="356" spans="1:15" x14ac:dyDescent="0.2">
      <c r="A356" s="26" t="s">
        <v>335</v>
      </c>
      <c r="B356" s="26" t="str">
        <f>VLOOKUP(A356,'Lookup for Exercise'!A:B,2,0)</f>
        <v>Shoes</v>
      </c>
      <c r="C356" s="26" t="s">
        <v>8</v>
      </c>
      <c r="D356" s="27">
        <v>11343374.088247679</v>
      </c>
      <c r="E356" s="27">
        <v>12014625.024679005</v>
      </c>
      <c r="F356" s="28">
        <v>170577.94218751055</v>
      </c>
      <c r="G356" s="28">
        <v>177211.89094155148</v>
      </c>
      <c r="H356" s="28">
        <v>6777619.8183018053</v>
      </c>
      <c r="I356" s="28">
        <v>6954787.8803349277</v>
      </c>
      <c r="J356" s="28">
        <v>110062.30487667854</v>
      </c>
      <c r="K356" s="28">
        <v>112583.46413576863</v>
      </c>
      <c r="L356" s="30">
        <v>0.50104645604328912</v>
      </c>
      <c r="M356" s="30">
        <v>0.53598187898661531</v>
      </c>
      <c r="N356" s="29">
        <v>3395902.3903688807</v>
      </c>
      <c r="O356" s="29">
        <v>3727640.276055254</v>
      </c>
    </row>
    <row r="357" spans="1:15" x14ac:dyDescent="0.2">
      <c r="A357" s="26" t="s">
        <v>335</v>
      </c>
      <c r="B357" s="26" t="str">
        <f>VLOOKUP(A357,'Lookup for Exercise'!A:B,2,0)</f>
        <v>Shoes</v>
      </c>
      <c r="C357" s="26" t="s">
        <v>7</v>
      </c>
      <c r="D357" s="27">
        <v>2014259.2945849849</v>
      </c>
      <c r="E357" s="27">
        <v>2110443.5973377414</v>
      </c>
      <c r="F357" s="28">
        <v>30289.771176492224</v>
      </c>
      <c r="G357" s="28">
        <v>31128.370618433302</v>
      </c>
      <c r="H357" s="28">
        <v>1203511.7248157992</v>
      </c>
      <c r="I357" s="28">
        <v>1221651.7388387755</v>
      </c>
      <c r="J357" s="28">
        <v>19543.92219251435</v>
      </c>
      <c r="K357" s="28">
        <v>19775.985564541927</v>
      </c>
      <c r="L357" s="30">
        <v>0.3752346586988381</v>
      </c>
      <c r="M357" s="30">
        <v>0.50488397302399868</v>
      </c>
      <c r="N357" s="29">
        <v>451599.31130130636</v>
      </c>
      <c r="O357" s="29">
        <v>616792.3835565974</v>
      </c>
    </row>
    <row r="358" spans="1:15" x14ac:dyDescent="0.2">
      <c r="A358" s="26" t="s">
        <v>335</v>
      </c>
      <c r="B358" s="26" t="str">
        <f>VLOOKUP(A358,'Lookup for Exercise'!A:B,2,0)</f>
        <v>Shoes</v>
      </c>
      <c r="C358" s="26" t="s">
        <v>8</v>
      </c>
      <c r="D358" s="27">
        <v>11343374.088247679</v>
      </c>
      <c r="E358" s="27">
        <v>12014625.024679005</v>
      </c>
      <c r="F358" s="28">
        <v>170577.94218751055</v>
      </c>
      <c r="G358" s="28">
        <v>177211.89094155148</v>
      </c>
      <c r="H358" s="28">
        <v>6777619.8183018053</v>
      </c>
      <c r="I358" s="28">
        <v>6954787.8803349277</v>
      </c>
      <c r="J358" s="28">
        <v>110062.30487667854</v>
      </c>
      <c r="K358" s="28">
        <v>112583.46413576863</v>
      </c>
      <c r="L358" s="30">
        <v>0.33856294421086219</v>
      </c>
      <c r="M358" s="30">
        <v>0.53169306636561964</v>
      </c>
      <c r="N358" s="29">
        <v>2294650.920426148</v>
      </c>
      <c r="O358" s="29">
        <v>3697812.4940177258</v>
      </c>
    </row>
    <row r="359" spans="1:15" x14ac:dyDescent="0.2">
      <c r="A359" s="26" t="s">
        <v>339</v>
      </c>
      <c r="B359" s="26" t="str">
        <f>VLOOKUP(A359,'Lookup for Exercise'!A:B,2,0)</f>
        <v>Shoes</v>
      </c>
      <c r="C359" s="26" t="s">
        <v>7</v>
      </c>
      <c r="D359" s="27">
        <v>694727.86969754461</v>
      </c>
      <c r="E359" s="27">
        <v>746835.30835504481</v>
      </c>
      <c r="F359" s="28">
        <v>9597.9225586171924</v>
      </c>
      <c r="G359" s="28">
        <v>10426.254484865856</v>
      </c>
      <c r="H359" s="28">
        <v>494346.96738203114</v>
      </c>
      <c r="I359" s="28">
        <v>507065.93179013883</v>
      </c>
      <c r="J359" s="28">
        <v>6933.2969589201557</v>
      </c>
      <c r="K359" s="28">
        <v>7378.8418864364712</v>
      </c>
      <c r="L359" s="30">
        <v>0.50796622072686626</v>
      </c>
      <c r="M359" s="30">
        <v>0.52301800678104748</v>
      </c>
      <c r="N359" s="29">
        <v>251111.56074883777</v>
      </c>
      <c r="O359" s="29">
        <v>265204.61295145302</v>
      </c>
    </row>
    <row r="360" spans="1:15" x14ac:dyDescent="0.2">
      <c r="A360" s="26" t="s">
        <v>339</v>
      </c>
      <c r="B360" s="26" t="str">
        <f>VLOOKUP(A360,'Lookup for Exercise'!A:B,2,0)</f>
        <v>Shoes</v>
      </c>
      <c r="C360" s="26" t="s">
        <v>8</v>
      </c>
      <c r="D360" s="27">
        <v>1481203.3791350985</v>
      </c>
      <c r="E360" s="27">
        <v>1444607.1289194957</v>
      </c>
      <c r="F360" s="28">
        <v>20463.372705473921</v>
      </c>
      <c r="G360" s="28">
        <v>20167.554196039287</v>
      </c>
      <c r="H360" s="28">
        <v>1053978.7310824804</v>
      </c>
      <c r="I360" s="28">
        <v>980820.07063866104</v>
      </c>
      <c r="J360" s="28">
        <v>14782.223849131891</v>
      </c>
      <c r="K360" s="28">
        <v>14272.929350105627</v>
      </c>
      <c r="L360" s="30">
        <v>0.50879522155726742</v>
      </c>
      <c r="M360" s="30">
        <v>0.51597776671772277</v>
      </c>
      <c r="N360" s="29">
        <v>536259.34199775814</v>
      </c>
      <c r="O360" s="29">
        <v>506081.34960005543</v>
      </c>
    </row>
    <row r="361" spans="1:15" x14ac:dyDescent="0.2">
      <c r="A361" s="26" t="s">
        <v>340</v>
      </c>
      <c r="B361" s="26" t="str">
        <f>VLOOKUP(A361,'Lookup for Exercise'!A:B,2,0)</f>
        <v>Shoes</v>
      </c>
      <c r="C361" s="26" t="s">
        <v>7</v>
      </c>
      <c r="D361" s="27">
        <v>17177465.774116967</v>
      </c>
      <c r="E361" s="27">
        <v>16695097.571369838</v>
      </c>
      <c r="F361" s="28">
        <v>237730.37087407871</v>
      </c>
      <c r="G361" s="28">
        <v>231351.37664899687</v>
      </c>
      <c r="H361" s="28">
        <v>10932264.252913184</v>
      </c>
      <c r="I361" s="28">
        <v>10493562.893747808</v>
      </c>
      <c r="J361" s="28">
        <v>156918.0015671546</v>
      </c>
      <c r="K361" s="28">
        <v>152258.4897660015</v>
      </c>
      <c r="L361" s="30">
        <v>0.45130084946096405</v>
      </c>
      <c r="M361" s="30">
        <v>0.48381529312093208</v>
      </c>
      <c r="N361" s="29">
        <v>4933740.1438714517</v>
      </c>
      <c r="O361" s="29">
        <v>5076946.2073215321</v>
      </c>
    </row>
    <row r="362" spans="1:15" x14ac:dyDescent="0.2">
      <c r="A362" s="26" t="s">
        <v>340</v>
      </c>
      <c r="B362" s="26" t="str">
        <f>VLOOKUP(A362,'Lookup for Exercise'!A:B,2,0)</f>
        <v>Shoes</v>
      </c>
      <c r="C362" s="26" t="s">
        <v>8</v>
      </c>
      <c r="D362" s="27">
        <v>20148571.856795486</v>
      </c>
      <c r="E362" s="27">
        <v>19126133.730383579</v>
      </c>
      <c r="F362" s="28">
        <v>278849.48356680683</v>
      </c>
      <c r="G362" s="28">
        <v>265039.32364463527</v>
      </c>
      <c r="H362" s="28">
        <v>12823166.976656148</v>
      </c>
      <c r="I362" s="28">
        <v>12021570.185860485</v>
      </c>
      <c r="J362" s="28">
        <v>184059.37591589187</v>
      </c>
      <c r="K362" s="28">
        <v>174429.42303282651</v>
      </c>
      <c r="L362" s="30">
        <v>0.46017906751345911</v>
      </c>
      <c r="M362" s="30">
        <v>0.47937027950326405</v>
      </c>
      <c r="N362" s="29">
        <v>5900953.021887009</v>
      </c>
      <c r="O362" s="29">
        <v>5762783.460064047</v>
      </c>
    </row>
    <row r="363" spans="1:15" x14ac:dyDescent="0.2">
      <c r="A363" s="26" t="s">
        <v>340</v>
      </c>
      <c r="B363" s="26" t="str">
        <f>VLOOKUP(A363,'Lookup for Exercise'!A:B,2,0)</f>
        <v>Shoes</v>
      </c>
      <c r="C363" s="26" t="s">
        <v>7</v>
      </c>
      <c r="D363" s="27">
        <v>17177465.774116967</v>
      </c>
      <c r="E363" s="27">
        <v>16695097.571369838</v>
      </c>
      <c r="F363" s="28">
        <v>237730.37087407871</v>
      </c>
      <c r="G363" s="28">
        <v>231351.37664899687</v>
      </c>
      <c r="H363" s="28">
        <v>10932264.252913184</v>
      </c>
      <c r="I363" s="28">
        <v>10493562.893747808</v>
      </c>
      <c r="J363" s="28">
        <v>156918.0015671546</v>
      </c>
      <c r="K363" s="28">
        <v>152258.4897660015</v>
      </c>
      <c r="L363" s="30">
        <v>0.43423267531875975</v>
      </c>
      <c r="M363" s="30">
        <v>0.46727133004813037</v>
      </c>
      <c r="N363" s="29">
        <v>4747146.3538341345</v>
      </c>
      <c r="O363" s="29">
        <v>4903341.0903052464</v>
      </c>
    </row>
    <row r="364" spans="1:15" x14ac:dyDescent="0.2">
      <c r="A364" s="26" t="s">
        <v>340</v>
      </c>
      <c r="B364" s="26" t="str">
        <f>VLOOKUP(A364,'Lookup for Exercise'!A:B,2,0)</f>
        <v>Shoes</v>
      </c>
      <c r="C364" s="26" t="s">
        <v>8</v>
      </c>
      <c r="D364" s="27">
        <v>20148571.856795486</v>
      </c>
      <c r="E364" s="27">
        <v>19126133.730383579</v>
      </c>
      <c r="F364" s="28">
        <v>278849.48356680683</v>
      </c>
      <c r="G364" s="28">
        <v>265039.32364463527</v>
      </c>
      <c r="H364" s="28">
        <v>12823166.976656148</v>
      </c>
      <c r="I364" s="28">
        <v>12021570.185860485</v>
      </c>
      <c r="J364" s="28">
        <v>184059.37591589187</v>
      </c>
      <c r="K364" s="28">
        <v>174429.42303282651</v>
      </c>
      <c r="L364" s="30">
        <v>0.44536864629308526</v>
      </c>
      <c r="M364" s="30">
        <v>0.4602510168556706</v>
      </c>
      <c r="N364" s="29">
        <v>5711036.5175835434</v>
      </c>
      <c r="O364" s="29">
        <v>5532939.9022441013</v>
      </c>
    </row>
    <row r="365" spans="1:15" x14ac:dyDescent="0.2">
      <c r="A365" s="26" t="s">
        <v>340</v>
      </c>
      <c r="B365" s="26" t="str">
        <f>VLOOKUP(A365,'Lookup for Exercise'!A:B,2,0)</f>
        <v>Shoes</v>
      </c>
      <c r="C365" s="26" t="s">
        <v>8</v>
      </c>
      <c r="D365" s="27">
        <v>20148571.856795486</v>
      </c>
      <c r="E365" s="27">
        <v>19126133.730383579</v>
      </c>
      <c r="F365" s="28">
        <v>278849.48356680683</v>
      </c>
      <c r="G365" s="28">
        <v>265039.32364463527</v>
      </c>
      <c r="H365" s="28">
        <v>12823166.976656148</v>
      </c>
      <c r="I365" s="28">
        <v>12021570.185860485</v>
      </c>
      <c r="J365" s="28">
        <v>184059.37591589187</v>
      </c>
      <c r="K365" s="28">
        <v>174429.42303282651</v>
      </c>
      <c r="L365" s="30">
        <v>0.51764156283026008</v>
      </c>
      <c r="M365" s="30">
        <v>0.53645839978812682</v>
      </c>
      <c r="N365" s="29">
        <v>6637804.1942296699</v>
      </c>
      <c r="O365" s="29">
        <v>6449072.3048473699</v>
      </c>
    </row>
    <row r="366" spans="1:15" x14ac:dyDescent="0.2">
      <c r="A366" s="26" t="s">
        <v>340</v>
      </c>
      <c r="B366" s="26" t="str">
        <f>VLOOKUP(A366,'Lookup for Exercise'!A:B,2,0)</f>
        <v>Shoes</v>
      </c>
      <c r="C366" s="26" t="s">
        <v>7</v>
      </c>
      <c r="D366" s="27">
        <v>17177465.774116967</v>
      </c>
      <c r="E366" s="27">
        <v>16695097.571369838</v>
      </c>
      <c r="F366" s="28">
        <v>237730.37087407871</v>
      </c>
      <c r="G366" s="28">
        <v>231351.37664899687</v>
      </c>
      <c r="H366" s="28">
        <v>10932264.252913184</v>
      </c>
      <c r="I366" s="28">
        <v>10493562.893747808</v>
      </c>
      <c r="J366" s="28">
        <v>156918.0015671546</v>
      </c>
      <c r="K366" s="28">
        <v>152258.4897660015</v>
      </c>
      <c r="L366" s="30">
        <v>0.43490972316491899</v>
      </c>
      <c r="M366" s="30">
        <v>0.49632541168547772</v>
      </c>
      <c r="N366" s="29">
        <v>4754548.0198002132</v>
      </c>
      <c r="O366" s="29">
        <v>5208221.9232868338</v>
      </c>
    </row>
    <row r="367" spans="1:15" x14ac:dyDescent="0.2">
      <c r="A367" s="26" t="s">
        <v>340</v>
      </c>
      <c r="B367" s="26" t="str">
        <f>VLOOKUP(A367,'Lookup for Exercise'!A:B,2,0)</f>
        <v>Shoes</v>
      </c>
      <c r="C367" s="26" t="s">
        <v>8</v>
      </c>
      <c r="D367" s="27">
        <v>20148571.856795486</v>
      </c>
      <c r="E367" s="27">
        <v>19126133.730383579</v>
      </c>
      <c r="F367" s="28">
        <v>278849.48356680683</v>
      </c>
      <c r="G367" s="28">
        <v>265039.32364463527</v>
      </c>
      <c r="H367" s="28">
        <v>12823166.976656148</v>
      </c>
      <c r="I367" s="28">
        <v>12021570.185860485</v>
      </c>
      <c r="J367" s="28">
        <v>184059.37591589187</v>
      </c>
      <c r="K367" s="28">
        <v>174429.42303282651</v>
      </c>
      <c r="L367" s="30">
        <v>0.49520791161851607</v>
      </c>
      <c r="M367" s="30">
        <v>0.50181000710423584</v>
      </c>
      <c r="N367" s="29">
        <v>6350133.7388454117</v>
      </c>
      <c r="O367" s="29">
        <v>6032544.2203707201</v>
      </c>
    </row>
    <row r="368" spans="1:15" x14ac:dyDescent="0.2">
      <c r="A368" s="26" t="s">
        <v>340</v>
      </c>
      <c r="B368" s="26" t="str">
        <f>VLOOKUP(A368,'Lookup for Exercise'!A:B,2,0)</f>
        <v>Shoes</v>
      </c>
      <c r="C368" s="26" t="s">
        <v>7</v>
      </c>
      <c r="D368" s="27">
        <v>17177465.774116967</v>
      </c>
      <c r="E368" s="27">
        <v>16695097.571369838</v>
      </c>
      <c r="F368" s="28">
        <v>237730.37087407871</v>
      </c>
      <c r="G368" s="28">
        <v>231351.37664899687</v>
      </c>
      <c r="H368" s="28">
        <v>10932264.252913184</v>
      </c>
      <c r="I368" s="28">
        <v>10493562.893747808</v>
      </c>
      <c r="J368" s="28">
        <v>156918.0015671546</v>
      </c>
      <c r="K368" s="28">
        <v>152258.4897660015</v>
      </c>
      <c r="L368" s="30">
        <v>0.44836626069574909</v>
      </c>
      <c r="M368" s="30">
        <v>0.47868677869349607</v>
      </c>
      <c r="N368" s="29">
        <v>4901658.4440164911</v>
      </c>
      <c r="O368" s="29">
        <v>5023129.8186257398</v>
      </c>
    </row>
    <row r="369" spans="1:15" x14ac:dyDescent="0.2">
      <c r="A369" s="26" t="s">
        <v>340</v>
      </c>
      <c r="B369" s="26" t="str">
        <f>VLOOKUP(A369,'Lookup for Exercise'!A:B,2,0)</f>
        <v>Shoes</v>
      </c>
      <c r="C369" s="26" t="s">
        <v>8</v>
      </c>
      <c r="D369" s="27">
        <v>20148571.856795486</v>
      </c>
      <c r="E369" s="27">
        <v>19126133.730383579</v>
      </c>
      <c r="F369" s="28">
        <v>278849.48356680683</v>
      </c>
      <c r="G369" s="28">
        <v>265039.32364463527</v>
      </c>
      <c r="H369" s="28">
        <v>12823166.976656148</v>
      </c>
      <c r="I369" s="28">
        <v>12021570.185860485</v>
      </c>
      <c r="J369" s="28">
        <v>184059.37591589187</v>
      </c>
      <c r="K369" s="28">
        <v>174429.42303282651</v>
      </c>
      <c r="L369" s="30">
        <v>0.47737858029006675</v>
      </c>
      <c r="M369" s="30">
        <v>0.49520858171972582</v>
      </c>
      <c r="N369" s="29">
        <v>6121505.2461385792</v>
      </c>
      <c r="O369" s="29">
        <v>5953184.7217841111</v>
      </c>
    </row>
    <row r="370" spans="1:15" x14ac:dyDescent="0.2">
      <c r="A370" s="26" t="s">
        <v>340</v>
      </c>
      <c r="B370" s="26" t="str">
        <f>VLOOKUP(A370,'Lookup for Exercise'!A:B,2,0)</f>
        <v>Shoes</v>
      </c>
      <c r="C370" s="26" t="s">
        <v>7</v>
      </c>
      <c r="D370" s="27">
        <v>17177465.774116967</v>
      </c>
      <c r="E370" s="27">
        <v>16695097.571369838</v>
      </c>
      <c r="F370" s="28">
        <v>237730.37087407871</v>
      </c>
      <c r="G370" s="28">
        <v>231351.37664899687</v>
      </c>
      <c r="H370" s="28">
        <v>10932264.252913184</v>
      </c>
      <c r="I370" s="28">
        <v>10493562.893747808</v>
      </c>
      <c r="J370" s="28">
        <v>156918.0015671546</v>
      </c>
      <c r="K370" s="28">
        <v>152258.4897660015</v>
      </c>
      <c r="L370" s="30">
        <v>0.38057640856075425</v>
      </c>
      <c r="M370" s="30">
        <v>0.48059802347105507</v>
      </c>
      <c r="N370" s="29">
        <v>4160561.8668108168</v>
      </c>
      <c r="O370" s="29">
        <v>5043185.5859044017</v>
      </c>
    </row>
    <row r="371" spans="1:15" x14ac:dyDescent="0.2">
      <c r="A371" s="26" t="s">
        <v>340</v>
      </c>
      <c r="B371" s="26" t="str">
        <f>VLOOKUP(A371,'Lookup for Exercise'!A:B,2,0)</f>
        <v>Shoes</v>
      </c>
      <c r="C371" s="26" t="s">
        <v>8</v>
      </c>
      <c r="D371" s="27">
        <v>20148571.856795486</v>
      </c>
      <c r="E371" s="27">
        <v>19126133.730383579</v>
      </c>
      <c r="F371" s="28">
        <v>278849.48356680683</v>
      </c>
      <c r="G371" s="28">
        <v>265039.32364463527</v>
      </c>
      <c r="H371" s="28">
        <v>12823166.976656148</v>
      </c>
      <c r="I371" s="28">
        <v>12021570.185860485</v>
      </c>
      <c r="J371" s="28">
        <v>184059.37591589187</v>
      </c>
      <c r="K371" s="28">
        <v>174429.42303282651</v>
      </c>
      <c r="L371" s="30">
        <v>0.41613333874874425</v>
      </c>
      <c r="M371" s="30">
        <v>0.49525084746074122</v>
      </c>
      <c r="N371" s="29">
        <v>5336147.2873285636</v>
      </c>
      <c r="O371" s="29">
        <v>5953692.8223561859</v>
      </c>
    </row>
    <row r="372" spans="1:15" x14ac:dyDescent="0.2">
      <c r="A372" s="26" t="s">
        <v>340</v>
      </c>
      <c r="B372" s="26" t="str">
        <f>VLOOKUP(A372,'Lookup for Exercise'!A:B,2,0)</f>
        <v>Shoes</v>
      </c>
      <c r="C372" s="26" t="s">
        <v>7</v>
      </c>
      <c r="D372" s="27">
        <v>17177465.774116967</v>
      </c>
      <c r="E372" s="27">
        <v>16695097.571369838</v>
      </c>
      <c r="F372" s="28">
        <v>237730.37087407871</v>
      </c>
      <c r="G372" s="28">
        <v>231351.37664899687</v>
      </c>
      <c r="H372" s="28">
        <v>10932264.252913184</v>
      </c>
      <c r="I372" s="28">
        <v>10493562.893747808</v>
      </c>
      <c r="J372" s="28">
        <v>156918.0015671546</v>
      </c>
      <c r="K372" s="28">
        <v>152258.4897660015</v>
      </c>
      <c r="L372" s="30">
        <v>0.44268599477713033</v>
      </c>
      <c r="M372" s="30">
        <v>0.46684609769699942</v>
      </c>
      <c r="N372" s="29">
        <v>4839560.2759673344</v>
      </c>
      <c r="O372" s="29">
        <v>4898878.8878841968</v>
      </c>
    </row>
    <row r="373" spans="1:15" x14ac:dyDescent="0.2">
      <c r="A373" s="26" t="s">
        <v>340</v>
      </c>
      <c r="B373" s="26" t="str">
        <f>VLOOKUP(A373,'Lookup for Exercise'!A:B,2,0)</f>
        <v>Shoes</v>
      </c>
      <c r="C373" s="26" t="s">
        <v>8</v>
      </c>
      <c r="D373" s="27">
        <v>20148571.856795486</v>
      </c>
      <c r="E373" s="27">
        <v>19126133.730383579</v>
      </c>
      <c r="F373" s="28">
        <v>278849.48356680683</v>
      </c>
      <c r="G373" s="28">
        <v>265039.32364463527</v>
      </c>
      <c r="H373" s="28">
        <v>12823166.976656148</v>
      </c>
      <c r="I373" s="28">
        <v>12021570.185860485</v>
      </c>
      <c r="J373" s="28">
        <v>184059.37591589187</v>
      </c>
      <c r="K373" s="28">
        <v>174429.42303282651</v>
      </c>
      <c r="L373" s="30">
        <v>0.44590287891653541</v>
      </c>
      <c r="M373" s="30">
        <v>0.46024483788612752</v>
      </c>
      <c r="N373" s="29">
        <v>5717887.0717184218</v>
      </c>
      <c r="O373" s="29">
        <v>5532865.6213280624</v>
      </c>
    </row>
    <row r="374" spans="1:15" x14ac:dyDescent="0.2">
      <c r="A374" s="26" t="s">
        <v>340</v>
      </c>
      <c r="B374" s="26" t="str">
        <f>VLOOKUP(A374,'Lookup for Exercise'!A:B,2,0)</f>
        <v>Shoes</v>
      </c>
      <c r="C374" s="26" t="s">
        <v>7</v>
      </c>
      <c r="D374" s="27">
        <v>17177465.774116967</v>
      </c>
      <c r="E374" s="27">
        <v>16695097.571369838</v>
      </c>
      <c r="F374" s="28">
        <v>237730.37087407871</v>
      </c>
      <c r="G374" s="28">
        <v>231351.37664899687</v>
      </c>
      <c r="H374" s="28">
        <v>10932264.252913184</v>
      </c>
      <c r="I374" s="28">
        <v>10493562.893747808</v>
      </c>
      <c r="J374" s="28">
        <v>156918.0015671546</v>
      </c>
      <c r="K374" s="28">
        <v>152258.4897660015</v>
      </c>
      <c r="L374" s="30">
        <v>0.30062087594412135</v>
      </c>
      <c r="M374" s="30">
        <v>0.50481083664550241</v>
      </c>
      <c r="N374" s="29">
        <v>3286466.8557633669</v>
      </c>
      <c r="O374" s="29">
        <v>5297264.2637850307</v>
      </c>
    </row>
    <row r="375" spans="1:15" x14ac:dyDescent="0.2">
      <c r="A375" s="26" t="s">
        <v>340</v>
      </c>
      <c r="B375" s="26" t="str">
        <f>VLOOKUP(A375,'Lookup for Exercise'!A:B,2,0)</f>
        <v>Shoes</v>
      </c>
      <c r="C375" s="26" t="s">
        <v>8</v>
      </c>
      <c r="D375" s="27">
        <v>20148571.856795486</v>
      </c>
      <c r="E375" s="27">
        <v>19126133.730383579</v>
      </c>
      <c r="F375" s="28">
        <v>278849.48356680683</v>
      </c>
      <c r="G375" s="28">
        <v>265039.32364463527</v>
      </c>
      <c r="H375" s="28">
        <v>12823166.976656148</v>
      </c>
      <c r="I375" s="28">
        <v>12021570.185860485</v>
      </c>
      <c r="J375" s="28">
        <v>184059.37591589187</v>
      </c>
      <c r="K375" s="28">
        <v>174429.42303282651</v>
      </c>
      <c r="L375" s="30">
        <v>0.42346378666347095</v>
      </c>
      <c r="M375" s="30">
        <v>0.51344933176316498</v>
      </c>
      <c r="N375" s="29">
        <v>5430146.8449527854</v>
      </c>
      <c r="O375" s="29">
        <v>6172467.1786740534</v>
      </c>
    </row>
    <row r="376" spans="1:15" x14ac:dyDescent="0.2">
      <c r="A376" s="26" t="s">
        <v>400</v>
      </c>
      <c r="B376" s="26" t="str">
        <f>VLOOKUP(A376,'Lookup for Exercise'!A:B,2,0)</f>
        <v>Watches</v>
      </c>
      <c r="C376" s="26" t="s">
        <v>7</v>
      </c>
      <c r="D376" s="27">
        <v>5830.8471083945851</v>
      </c>
      <c r="E376" s="27">
        <v>7195.175633468597</v>
      </c>
      <c r="F376" s="28">
        <v>68.841192562986862</v>
      </c>
      <c r="G376" s="28">
        <v>108.10843524887764</v>
      </c>
      <c r="H376" s="28">
        <v>4096.7155982933191</v>
      </c>
      <c r="I376" s="28">
        <v>4996.3873806897691</v>
      </c>
      <c r="J376" s="28">
        <v>51.868605722526702</v>
      </c>
      <c r="K376" s="28">
        <v>86.074787649077521</v>
      </c>
      <c r="L376" s="30">
        <v>0.5210484952030574</v>
      </c>
      <c r="M376" s="30">
        <v>0.46731875962394442</v>
      </c>
      <c r="N376" s="29">
        <v>2134.5874977656267</v>
      </c>
      <c r="O376" s="29">
        <v>2334.9055533446717</v>
      </c>
    </row>
    <row r="377" spans="1:15" x14ac:dyDescent="0.2">
      <c r="A377" s="26" t="s">
        <v>400</v>
      </c>
      <c r="B377" s="26" t="str">
        <f>VLOOKUP(A377,'Lookup for Exercise'!A:B,2,0)</f>
        <v>Watches</v>
      </c>
      <c r="C377" s="26" t="s">
        <v>8</v>
      </c>
      <c r="D377" s="27">
        <v>4322.2999189350285</v>
      </c>
      <c r="E377" s="27">
        <v>6006.5617951772037</v>
      </c>
      <c r="F377" s="28">
        <v>51.030712262375594</v>
      </c>
      <c r="G377" s="28">
        <v>90.249360124272371</v>
      </c>
      <c r="H377" s="28">
        <v>3036.8200656316708</v>
      </c>
      <c r="I377" s="28">
        <v>4171.004445695391</v>
      </c>
      <c r="J377" s="28">
        <v>38.449245219787137</v>
      </c>
      <c r="K377" s="28">
        <v>71.855581761761897</v>
      </c>
      <c r="L377" s="30">
        <v>0.50154702022259923</v>
      </c>
      <c r="M377" s="30">
        <v>0.45166535492598048</v>
      </c>
      <c r="N377" s="29">
        <v>1523.1080548697628</v>
      </c>
      <c r="O377" s="29">
        <v>1883.8982033628513</v>
      </c>
    </row>
    <row r="378" spans="1:15" x14ac:dyDescent="0.2">
      <c r="A378" s="26" t="s">
        <v>401</v>
      </c>
      <c r="B378" s="26" t="str">
        <f>VLOOKUP(A378,'Lookup for Exercise'!A:B,2,0)</f>
        <v>Watches</v>
      </c>
      <c r="C378" s="26" t="s">
        <v>7</v>
      </c>
      <c r="D378" s="27">
        <v>30258.27501402807</v>
      </c>
      <c r="E378" s="27">
        <v>33074.37543015417</v>
      </c>
      <c r="F378" s="28">
        <v>205.77365167140087</v>
      </c>
      <c r="G378" s="28">
        <v>211.3044969979594</v>
      </c>
      <c r="H378" s="28">
        <v>20902.216915682147</v>
      </c>
      <c r="I378" s="28">
        <v>22816.562141921229</v>
      </c>
      <c r="J378" s="28">
        <v>153.78872914388907</v>
      </c>
      <c r="K378" s="28">
        <v>155.67025982834673</v>
      </c>
      <c r="L378" s="30">
        <v>0.42440592425344281</v>
      </c>
      <c r="M378" s="30">
        <v>0.48238127774033601</v>
      </c>
      <c r="N378" s="29">
        <v>8871.0246890460294</v>
      </c>
      <c r="O378" s="29">
        <v>11006.282399661741</v>
      </c>
    </row>
    <row r="379" spans="1:15" x14ac:dyDescent="0.2">
      <c r="A379" s="26" t="s">
        <v>401</v>
      </c>
      <c r="B379" s="26" t="str">
        <f>VLOOKUP(A379,'Lookup for Exercise'!A:B,2,0)</f>
        <v>Watches</v>
      </c>
      <c r="C379" s="26" t="s">
        <v>8</v>
      </c>
      <c r="D379" s="27">
        <v>41971.927531548761</v>
      </c>
      <c r="E379" s="27">
        <v>51625.023838054789</v>
      </c>
      <c r="F379" s="28">
        <v>285.43321758593703</v>
      </c>
      <c r="G379" s="28">
        <v>329.82027786569699</v>
      </c>
      <c r="H379" s="28">
        <v>28993.930857823019</v>
      </c>
      <c r="I379" s="28">
        <v>35613.841505990647</v>
      </c>
      <c r="J379" s="28">
        <v>213.32377314317398</v>
      </c>
      <c r="K379" s="28">
        <v>242.9820902131884</v>
      </c>
      <c r="L379" s="30">
        <v>0.46138093225909671</v>
      </c>
      <c r="M379" s="30">
        <v>0.48962130069120419</v>
      </c>
      <c r="N379" s="29">
        <v>13377.246849038176</v>
      </c>
      <c r="O379" s="29">
        <v>17437.295400773535</v>
      </c>
    </row>
    <row r="380" spans="1:15" x14ac:dyDescent="0.2">
      <c r="A380" s="26" t="s">
        <v>402</v>
      </c>
      <c r="B380" s="26" t="str">
        <f>VLOOKUP(A380,'Lookup for Exercise'!A:B,2,0)</f>
        <v>Watches</v>
      </c>
      <c r="C380" s="26" t="s">
        <v>7</v>
      </c>
      <c r="D380" s="27">
        <v>22589.687908764499</v>
      </c>
      <c r="E380" s="27">
        <v>17450.820619715865</v>
      </c>
      <c r="F380" s="28">
        <v>41.01295801885459</v>
      </c>
      <c r="G380" s="28">
        <v>31.210393216279922</v>
      </c>
      <c r="H380" s="28">
        <v>12738.214631076047</v>
      </c>
      <c r="I380" s="28">
        <v>9598.2177376732761</v>
      </c>
      <c r="J380" s="28">
        <v>26.495352189520418</v>
      </c>
      <c r="K380" s="28">
        <v>21.075652983687178</v>
      </c>
      <c r="L380" s="30">
        <v>0.48915003958461839</v>
      </c>
      <c r="M380" s="30">
        <v>0.4666177624997403</v>
      </c>
      <c r="N380" s="29">
        <v>6230.8981910282137</v>
      </c>
      <c r="O380" s="29">
        <v>4478.6988847384237</v>
      </c>
    </row>
    <row r="381" spans="1:15" x14ac:dyDescent="0.2">
      <c r="A381" s="26" t="s">
        <v>402</v>
      </c>
      <c r="B381" s="26" t="str">
        <f>VLOOKUP(A381,'Lookup for Exercise'!A:B,2,0)</f>
        <v>Watches</v>
      </c>
      <c r="C381" s="26" t="s">
        <v>8</v>
      </c>
      <c r="D381" s="27">
        <v>24879.240769894503</v>
      </c>
      <c r="E381" s="27">
        <v>23492.992697482528</v>
      </c>
      <c r="F381" s="28">
        <v>45.169781068146953</v>
      </c>
      <c r="G381" s="28">
        <v>42.016679667615591</v>
      </c>
      <c r="H381" s="28">
        <v>14029.282301955765</v>
      </c>
      <c r="I381" s="28">
        <v>12921.504617682385</v>
      </c>
      <c r="J381" s="28">
        <v>29.180759338887338</v>
      </c>
      <c r="K381" s="28">
        <v>28.372887008020857</v>
      </c>
      <c r="L381" s="30">
        <v>0.50074371734629297</v>
      </c>
      <c r="M381" s="30">
        <v>0.49429200540811408</v>
      </c>
      <c r="N381" s="29">
        <v>7025.0749715818883</v>
      </c>
      <c r="O381" s="29">
        <v>6386.9964303644329</v>
      </c>
    </row>
    <row r="382" spans="1:15" x14ac:dyDescent="0.2">
      <c r="A382" s="26" t="s">
        <v>403</v>
      </c>
      <c r="B382" s="26" t="str">
        <f>VLOOKUP(A382,'Lookup for Exercise'!A:B,2,0)</f>
        <v>Watches</v>
      </c>
      <c r="C382" s="26" t="s">
        <v>7</v>
      </c>
      <c r="D382" s="27">
        <v>2677.0416652525364</v>
      </c>
      <c r="E382" s="27">
        <v>4538.2173119991485</v>
      </c>
      <c r="F382" s="28">
        <v>9.0057423223710558</v>
      </c>
      <c r="G382" s="28">
        <v>22.029758486810547</v>
      </c>
      <c r="H382" s="28">
        <v>970.36343773999738</v>
      </c>
      <c r="I382" s="28">
        <v>2624.1650437406502</v>
      </c>
      <c r="J382" s="28">
        <v>2.6487477418738394</v>
      </c>
      <c r="K382" s="28">
        <v>14.444662001830867</v>
      </c>
      <c r="L382" s="30">
        <v>0.37103792275365804</v>
      </c>
      <c r="M382" s="30">
        <v>0.24470485744727544</v>
      </c>
      <c r="N382" s="29">
        <v>360.04163425514719</v>
      </c>
      <c r="O382" s="29">
        <v>642.14593294667907</v>
      </c>
    </row>
    <row r="383" spans="1:15" x14ac:dyDescent="0.2">
      <c r="A383" s="26" t="s">
        <v>403</v>
      </c>
      <c r="B383" s="26" t="str">
        <f>VLOOKUP(A383,'Lookup for Exercise'!A:B,2,0)</f>
        <v>Watches</v>
      </c>
      <c r="C383" s="26" t="s">
        <v>8</v>
      </c>
      <c r="D383" s="27">
        <v>2392.3871520945695</v>
      </c>
      <c r="E383" s="27">
        <v>4016.1752617923562</v>
      </c>
      <c r="F383" s="28">
        <v>8.0481460213217773</v>
      </c>
      <c r="G383" s="28">
        <v>19.495622394295189</v>
      </c>
      <c r="H383" s="28">
        <v>867.18299959387934</v>
      </c>
      <c r="I383" s="28">
        <v>2322.301028570364</v>
      </c>
      <c r="J383" s="28">
        <v>2.3671017709769928</v>
      </c>
      <c r="K383" s="28">
        <v>12.783057797457026</v>
      </c>
      <c r="L383" s="30">
        <v>0.52944064624324894</v>
      </c>
      <c r="M383" s="30">
        <v>0.13701696789532597</v>
      </c>
      <c r="N383" s="29">
        <v>459.12192771614258</v>
      </c>
      <c r="O383" s="29">
        <v>318.19464547490804</v>
      </c>
    </row>
    <row r="384" spans="1:15" x14ac:dyDescent="0.2">
      <c r="A384" s="26" t="s">
        <v>404</v>
      </c>
      <c r="B384" s="26" t="str">
        <f>VLOOKUP(A384,'Lookup for Exercise'!A:B,2,0)</f>
        <v>Watches</v>
      </c>
      <c r="C384" s="26" t="s">
        <v>7</v>
      </c>
      <c r="D384" s="27">
        <v>5677.9366052804289</v>
      </c>
      <c r="E384" s="27">
        <v>7284.9908504777222</v>
      </c>
      <c r="F384" s="28">
        <v>56.478699592592818</v>
      </c>
      <c r="G384" s="28">
        <v>92.265455905791541</v>
      </c>
      <c r="H384" s="28">
        <v>4014.3136991279907</v>
      </c>
      <c r="I384" s="28">
        <v>4869.4580672805332</v>
      </c>
      <c r="J384" s="28">
        <v>44.236641037283469</v>
      </c>
      <c r="K384" s="28">
        <v>72.772753953863756</v>
      </c>
      <c r="L384" s="30">
        <v>0.47684636306638539</v>
      </c>
      <c r="M384" s="30">
        <v>0.49150107593576486</v>
      </c>
      <c r="N384" s="29">
        <v>1914.2108876367504</v>
      </c>
      <c r="O384" s="29">
        <v>2393.3438792924721</v>
      </c>
    </row>
    <row r="385" spans="1:15" x14ac:dyDescent="0.2">
      <c r="A385" s="26" t="s">
        <v>404</v>
      </c>
      <c r="B385" s="26" t="str">
        <f>VLOOKUP(A385,'Lookup for Exercise'!A:B,2,0)</f>
        <v>Watches</v>
      </c>
      <c r="C385" s="26" t="s">
        <v>8</v>
      </c>
      <c r="D385" s="27">
        <v>3128.9909627278139</v>
      </c>
      <c r="E385" s="27">
        <v>3771.7727138419968</v>
      </c>
      <c r="F385" s="28">
        <v>31.124218690200372</v>
      </c>
      <c r="G385" s="28">
        <v>47.770043388981833</v>
      </c>
      <c r="H385" s="28">
        <v>2212.2035097124121</v>
      </c>
      <c r="I385" s="28">
        <v>2521.1409933565114</v>
      </c>
      <c r="J385" s="28">
        <v>24.377878734744705</v>
      </c>
      <c r="K385" s="28">
        <v>37.677780701168771</v>
      </c>
      <c r="L385" s="30">
        <v>0.50076633949186566</v>
      </c>
      <c r="M385" s="30">
        <v>0.49103601642788597</v>
      </c>
      <c r="N385" s="29">
        <v>1107.7970537697424</v>
      </c>
      <c r="O385" s="29">
        <v>1237.9710302308247</v>
      </c>
    </row>
    <row r="386" spans="1:15" x14ac:dyDescent="0.2">
      <c r="A386" s="26" t="s">
        <v>404</v>
      </c>
      <c r="B386" s="26" t="str">
        <f>VLOOKUP(A386,'Lookup for Exercise'!A:B,2,0)</f>
        <v>Watches</v>
      </c>
      <c r="C386" s="26" t="s">
        <v>7</v>
      </c>
      <c r="D386" s="27">
        <v>5677.9366052804289</v>
      </c>
      <c r="E386" s="27">
        <v>7284.9908504777222</v>
      </c>
      <c r="F386" s="28">
        <v>56.478699592592818</v>
      </c>
      <c r="G386" s="28">
        <v>92.265455905791541</v>
      </c>
      <c r="H386" s="28">
        <v>4014.3136991279907</v>
      </c>
      <c r="I386" s="28">
        <v>4869.4580672805332</v>
      </c>
      <c r="J386" s="28">
        <v>44.236641037283469</v>
      </c>
      <c r="K386" s="28">
        <v>72.772753953863756</v>
      </c>
      <c r="L386" s="30">
        <v>0.48015916907127348</v>
      </c>
      <c r="M386" s="30">
        <v>0.40914236416293637</v>
      </c>
      <c r="N386" s="29">
        <v>1927.5095301647261</v>
      </c>
      <c r="O386" s="29">
        <v>1992.3015858394401</v>
      </c>
    </row>
    <row r="387" spans="1:15" x14ac:dyDescent="0.2">
      <c r="A387" s="26" t="s">
        <v>404</v>
      </c>
      <c r="B387" s="26" t="str">
        <f>VLOOKUP(A387,'Lookup for Exercise'!A:B,2,0)</f>
        <v>Watches</v>
      </c>
      <c r="C387" s="26" t="s">
        <v>8</v>
      </c>
      <c r="D387" s="27">
        <v>3128.9909627278139</v>
      </c>
      <c r="E387" s="27">
        <v>3771.7727138419968</v>
      </c>
      <c r="F387" s="28">
        <v>31.124218690200372</v>
      </c>
      <c r="G387" s="28">
        <v>47.770043388981833</v>
      </c>
      <c r="H387" s="28">
        <v>2212.2035097124121</v>
      </c>
      <c r="I387" s="28">
        <v>2521.1409933565114</v>
      </c>
      <c r="J387" s="28">
        <v>24.377878734744705</v>
      </c>
      <c r="K387" s="28">
        <v>37.677780701168771</v>
      </c>
      <c r="L387" s="30">
        <v>0.55552957278186588</v>
      </c>
      <c r="M387" s="30">
        <v>0.58061879430927377</v>
      </c>
      <c r="N387" s="29">
        <v>1228.9444706570805</v>
      </c>
      <c r="O387" s="29">
        <v>1463.8218438463425</v>
      </c>
    </row>
    <row r="388" spans="1:15" x14ac:dyDescent="0.2">
      <c r="A388" s="83"/>
      <c r="B388" s="83"/>
      <c r="C388" s="83"/>
      <c r="D388" s="84"/>
      <c r="E388" s="84"/>
      <c r="F388" s="85"/>
      <c r="G388" s="85"/>
      <c r="H388" s="84"/>
      <c r="I388" s="86"/>
      <c r="J388" s="85"/>
      <c r="K388" s="85"/>
      <c r="L388" s="87"/>
      <c r="M388" s="87"/>
      <c r="N388" s="86"/>
      <c r="O388" s="86"/>
    </row>
  </sheetData>
  <autoFilter ref="A1:R387" xr:uid="{91298E77-4C52-BC4D-BC83-5425017ABD1D}"/>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D3DD1-8436-C947-92DF-FF5C71FA6B28}">
  <sheetPr>
    <tabColor theme="0" tint="-0.499984740745262"/>
  </sheetPr>
  <dimension ref="A1:B380"/>
  <sheetViews>
    <sheetView showGridLines="0" workbookViewId="0"/>
  </sheetViews>
  <sheetFormatPr baseColWidth="10" defaultColWidth="8.83203125" defaultRowHeight="15" x14ac:dyDescent="0.2"/>
  <cols>
    <col min="1" max="1" width="22.83203125" bestFit="1" customWidth="1"/>
    <col min="2" max="2" width="16.33203125" customWidth="1"/>
  </cols>
  <sheetData>
    <row r="1" spans="1:2" x14ac:dyDescent="0.2">
      <c r="A1" s="31" t="s">
        <v>1</v>
      </c>
      <c r="B1" s="31" t="s">
        <v>0</v>
      </c>
    </row>
    <row r="2" spans="1:2" x14ac:dyDescent="0.2">
      <c r="A2" s="26" t="s">
        <v>5</v>
      </c>
      <c r="B2" s="26" t="s">
        <v>4</v>
      </c>
    </row>
    <row r="3" spans="1:2" x14ac:dyDescent="0.2">
      <c r="A3" s="26" t="s">
        <v>9</v>
      </c>
      <c r="B3" s="26" t="s">
        <v>4</v>
      </c>
    </row>
    <row r="4" spans="1:2" x14ac:dyDescent="0.2">
      <c r="A4" s="26" t="s">
        <v>10</v>
      </c>
      <c r="B4" s="26" t="s">
        <v>4</v>
      </c>
    </row>
    <row r="5" spans="1:2" x14ac:dyDescent="0.2">
      <c r="A5" s="26" t="s">
        <v>10</v>
      </c>
      <c r="B5" s="26" t="s">
        <v>4</v>
      </c>
    </row>
    <row r="6" spans="1:2" x14ac:dyDescent="0.2">
      <c r="A6" s="26" t="s">
        <v>10</v>
      </c>
      <c r="B6" s="26" t="s">
        <v>4</v>
      </c>
    </row>
    <row r="7" spans="1:2" x14ac:dyDescent="0.2">
      <c r="A7" s="26" t="s">
        <v>10</v>
      </c>
      <c r="B7" s="26" t="s">
        <v>4</v>
      </c>
    </row>
    <row r="8" spans="1:2" x14ac:dyDescent="0.2">
      <c r="A8" s="26" t="s">
        <v>10</v>
      </c>
      <c r="B8" s="26" t="s">
        <v>4</v>
      </c>
    </row>
    <row r="9" spans="1:2" x14ac:dyDescent="0.2">
      <c r="A9" s="26" t="s">
        <v>10</v>
      </c>
      <c r="B9" s="26" t="s">
        <v>4</v>
      </c>
    </row>
    <row r="10" spans="1:2" x14ac:dyDescent="0.2">
      <c r="A10" s="26" t="s">
        <v>10</v>
      </c>
      <c r="B10" s="26" t="s">
        <v>4</v>
      </c>
    </row>
    <row r="11" spans="1:2" x14ac:dyDescent="0.2">
      <c r="A11" s="26" t="s">
        <v>10</v>
      </c>
      <c r="B11" s="26" t="s">
        <v>4</v>
      </c>
    </row>
    <row r="12" spans="1:2" x14ac:dyDescent="0.2">
      <c r="A12" s="26" t="s">
        <v>18</v>
      </c>
      <c r="B12" s="26" t="s">
        <v>4</v>
      </c>
    </row>
    <row r="13" spans="1:2" x14ac:dyDescent="0.2">
      <c r="A13" s="26" t="s">
        <v>18</v>
      </c>
      <c r="B13" s="26" t="s">
        <v>4</v>
      </c>
    </row>
    <row r="14" spans="1:2" x14ac:dyDescent="0.2">
      <c r="A14" s="26" t="s">
        <v>18</v>
      </c>
      <c r="B14" s="26" t="s">
        <v>4</v>
      </c>
    </row>
    <row r="15" spans="1:2" x14ac:dyDescent="0.2">
      <c r="A15" s="26" t="s">
        <v>18</v>
      </c>
      <c r="B15" s="26" t="s">
        <v>4</v>
      </c>
    </row>
    <row r="16" spans="1:2" x14ac:dyDescent="0.2">
      <c r="A16" s="26" t="s">
        <v>22</v>
      </c>
      <c r="B16" s="26" t="s">
        <v>4</v>
      </c>
    </row>
    <row r="17" spans="1:2" x14ac:dyDescent="0.2">
      <c r="A17" s="26" t="s">
        <v>22</v>
      </c>
      <c r="B17" s="26" t="s">
        <v>4</v>
      </c>
    </row>
    <row r="18" spans="1:2" x14ac:dyDescent="0.2">
      <c r="A18" s="26" t="s">
        <v>22</v>
      </c>
      <c r="B18" s="26" t="s">
        <v>4</v>
      </c>
    </row>
    <row r="19" spans="1:2" x14ac:dyDescent="0.2">
      <c r="A19" s="26" t="s">
        <v>22</v>
      </c>
      <c r="B19" s="26" t="s">
        <v>4</v>
      </c>
    </row>
    <row r="20" spans="1:2" x14ac:dyDescent="0.2">
      <c r="A20" s="26" t="s">
        <v>22</v>
      </c>
      <c r="B20" s="26" t="s">
        <v>4</v>
      </c>
    </row>
    <row r="21" spans="1:2" x14ac:dyDescent="0.2">
      <c r="A21" s="26" t="s">
        <v>22</v>
      </c>
      <c r="B21" s="26" t="s">
        <v>4</v>
      </c>
    </row>
    <row r="22" spans="1:2" x14ac:dyDescent="0.2">
      <c r="A22" s="26" t="s">
        <v>22</v>
      </c>
      <c r="B22" s="26" t="s">
        <v>4</v>
      </c>
    </row>
    <row r="23" spans="1:2" x14ac:dyDescent="0.2">
      <c r="A23" s="26" t="s">
        <v>22</v>
      </c>
      <c r="B23" s="26" t="s">
        <v>4</v>
      </c>
    </row>
    <row r="24" spans="1:2" x14ac:dyDescent="0.2">
      <c r="A24" s="26" t="s">
        <v>22</v>
      </c>
      <c r="B24" s="26" t="s">
        <v>4</v>
      </c>
    </row>
    <row r="25" spans="1:2" x14ac:dyDescent="0.2">
      <c r="A25" s="26" t="s">
        <v>22</v>
      </c>
      <c r="B25" s="26" t="s">
        <v>4</v>
      </c>
    </row>
    <row r="26" spans="1:2" x14ac:dyDescent="0.2">
      <c r="A26" s="26" t="s">
        <v>22</v>
      </c>
      <c r="B26" s="26" t="s">
        <v>4</v>
      </c>
    </row>
    <row r="27" spans="1:2" x14ac:dyDescent="0.2">
      <c r="A27" s="26" t="s">
        <v>22</v>
      </c>
      <c r="B27" s="26" t="s">
        <v>4</v>
      </c>
    </row>
    <row r="28" spans="1:2" x14ac:dyDescent="0.2">
      <c r="A28" s="26" t="s">
        <v>22</v>
      </c>
      <c r="B28" s="26" t="s">
        <v>4</v>
      </c>
    </row>
    <row r="29" spans="1:2" x14ac:dyDescent="0.2">
      <c r="A29" s="26" t="s">
        <v>22</v>
      </c>
      <c r="B29" s="26" t="s">
        <v>4</v>
      </c>
    </row>
    <row r="30" spans="1:2" x14ac:dyDescent="0.2">
      <c r="A30" s="26" t="s">
        <v>22</v>
      </c>
      <c r="B30" s="26" t="s">
        <v>4</v>
      </c>
    </row>
    <row r="31" spans="1:2" x14ac:dyDescent="0.2">
      <c r="A31" s="26" t="s">
        <v>22</v>
      </c>
      <c r="B31" s="26" t="s">
        <v>4</v>
      </c>
    </row>
    <row r="32" spans="1:2" x14ac:dyDescent="0.2">
      <c r="A32" s="26" t="s">
        <v>22</v>
      </c>
      <c r="B32" s="26" t="s">
        <v>4</v>
      </c>
    </row>
    <row r="33" spans="1:2" x14ac:dyDescent="0.2">
      <c r="A33" s="26" t="s">
        <v>39</v>
      </c>
      <c r="B33" s="26" t="s">
        <v>4</v>
      </c>
    </row>
    <row r="34" spans="1:2" x14ac:dyDescent="0.2">
      <c r="A34" s="26" t="s">
        <v>40</v>
      </c>
      <c r="B34" s="26" t="s">
        <v>4</v>
      </c>
    </row>
    <row r="35" spans="1:2" x14ac:dyDescent="0.2">
      <c r="A35" s="26" t="s">
        <v>40</v>
      </c>
      <c r="B35" s="26" t="s">
        <v>4</v>
      </c>
    </row>
    <row r="36" spans="1:2" x14ac:dyDescent="0.2">
      <c r="A36" s="26" t="s">
        <v>40</v>
      </c>
      <c r="B36" s="26" t="s">
        <v>4</v>
      </c>
    </row>
    <row r="37" spans="1:2" x14ac:dyDescent="0.2">
      <c r="A37" s="26" t="s">
        <v>40</v>
      </c>
      <c r="B37" s="26" t="s">
        <v>4</v>
      </c>
    </row>
    <row r="38" spans="1:2" x14ac:dyDescent="0.2">
      <c r="A38" s="26" t="s">
        <v>40</v>
      </c>
      <c r="B38" s="26" t="s">
        <v>4</v>
      </c>
    </row>
    <row r="39" spans="1:2" x14ac:dyDescent="0.2">
      <c r="A39" s="26" t="s">
        <v>40</v>
      </c>
      <c r="B39" s="26" t="s">
        <v>4</v>
      </c>
    </row>
    <row r="40" spans="1:2" x14ac:dyDescent="0.2">
      <c r="A40" s="26" t="s">
        <v>40</v>
      </c>
      <c r="B40" s="26" t="s">
        <v>4</v>
      </c>
    </row>
    <row r="41" spans="1:2" x14ac:dyDescent="0.2">
      <c r="A41" s="26" t="s">
        <v>40</v>
      </c>
      <c r="B41" s="26" t="s">
        <v>4</v>
      </c>
    </row>
    <row r="42" spans="1:2" x14ac:dyDescent="0.2">
      <c r="A42" s="26" t="s">
        <v>40</v>
      </c>
      <c r="B42" s="26" t="s">
        <v>4</v>
      </c>
    </row>
    <row r="43" spans="1:2" x14ac:dyDescent="0.2">
      <c r="A43" s="26" t="s">
        <v>49</v>
      </c>
      <c r="B43" s="26" t="s">
        <v>4</v>
      </c>
    </row>
    <row r="44" spans="1:2" x14ac:dyDescent="0.2">
      <c r="A44" s="26" t="s">
        <v>50</v>
      </c>
      <c r="B44" s="26" t="s">
        <v>4</v>
      </c>
    </row>
    <row r="45" spans="1:2" x14ac:dyDescent="0.2">
      <c r="A45" s="26" t="s">
        <v>50</v>
      </c>
      <c r="B45" s="26" t="s">
        <v>4</v>
      </c>
    </row>
    <row r="46" spans="1:2" x14ac:dyDescent="0.2">
      <c r="A46" s="26" t="s">
        <v>50</v>
      </c>
      <c r="B46" s="26" t="s">
        <v>4</v>
      </c>
    </row>
    <row r="47" spans="1:2" x14ac:dyDescent="0.2">
      <c r="A47" s="26" t="s">
        <v>50</v>
      </c>
      <c r="B47" s="26" t="s">
        <v>4</v>
      </c>
    </row>
    <row r="48" spans="1:2" x14ac:dyDescent="0.2">
      <c r="A48" s="26" t="s">
        <v>50</v>
      </c>
      <c r="B48" s="26" t="s">
        <v>4</v>
      </c>
    </row>
    <row r="49" spans="1:2" x14ac:dyDescent="0.2">
      <c r="A49" s="26" t="s">
        <v>55</v>
      </c>
      <c r="B49" s="26" t="s">
        <v>4</v>
      </c>
    </row>
    <row r="50" spans="1:2" x14ac:dyDescent="0.2">
      <c r="A50" s="26" t="s">
        <v>56</v>
      </c>
      <c r="B50" s="26" t="s">
        <v>4</v>
      </c>
    </row>
    <row r="51" spans="1:2" x14ac:dyDescent="0.2">
      <c r="A51" s="26" t="s">
        <v>58</v>
      </c>
      <c r="B51" s="26" t="s">
        <v>57</v>
      </c>
    </row>
    <row r="52" spans="1:2" x14ac:dyDescent="0.2">
      <c r="A52" s="26" t="s">
        <v>59</v>
      </c>
      <c r="B52" s="26" t="s">
        <v>57</v>
      </c>
    </row>
    <row r="53" spans="1:2" x14ac:dyDescent="0.2">
      <c r="A53" s="26" t="s">
        <v>59</v>
      </c>
      <c r="B53" s="26" t="s">
        <v>57</v>
      </c>
    </row>
    <row r="54" spans="1:2" x14ac:dyDescent="0.2">
      <c r="A54" s="26" t="s">
        <v>59</v>
      </c>
      <c r="B54" s="26" t="s">
        <v>57</v>
      </c>
    </row>
    <row r="55" spans="1:2" x14ac:dyDescent="0.2">
      <c r="A55" s="26" t="s">
        <v>59</v>
      </c>
      <c r="B55" s="26" t="s">
        <v>57</v>
      </c>
    </row>
    <row r="56" spans="1:2" x14ac:dyDescent="0.2">
      <c r="A56" s="26" t="s">
        <v>64</v>
      </c>
      <c r="B56" s="26" t="s">
        <v>57</v>
      </c>
    </row>
    <row r="57" spans="1:2" x14ac:dyDescent="0.2">
      <c r="A57" s="26" t="s">
        <v>64</v>
      </c>
      <c r="B57" s="26" t="s">
        <v>57</v>
      </c>
    </row>
    <row r="58" spans="1:2" x14ac:dyDescent="0.2">
      <c r="A58" s="26" t="s">
        <v>64</v>
      </c>
      <c r="B58" s="26" t="s">
        <v>57</v>
      </c>
    </row>
    <row r="59" spans="1:2" x14ac:dyDescent="0.2">
      <c r="A59" s="26" t="s">
        <v>64</v>
      </c>
      <c r="B59" s="26" t="s">
        <v>57</v>
      </c>
    </row>
    <row r="60" spans="1:2" x14ac:dyDescent="0.2">
      <c r="A60" s="26" t="s">
        <v>64</v>
      </c>
      <c r="B60" s="26" t="s">
        <v>57</v>
      </c>
    </row>
    <row r="61" spans="1:2" x14ac:dyDescent="0.2">
      <c r="A61" s="26" t="s">
        <v>69</v>
      </c>
      <c r="B61" s="26" t="s">
        <v>57</v>
      </c>
    </row>
    <row r="62" spans="1:2" x14ac:dyDescent="0.2">
      <c r="A62" s="26" t="s">
        <v>69</v>
      </c>
      <c r="B62" s="26" t="s">
        <v>57</v>
      </c>
    </row>
    <row r="63" spans="1:2" x14ac:dyDescent="0.2">
      <c r="A63" s="26" t="s">
        <v>69</v>
      </c>
      <c r="B63" s="26" t="s">
        <v>57</v>
      </c>
    </row>
    <row r="64" spans="1:2" x14ac:dyDescent="0.2">
      <c r="A64" s="26" t="s">
        <v>69</v>
      </c>
      <c r="B64" s="26" t="s">
        <v>57</v>
      </c>
    </row>
    <row r="65" spans="1:2" x14ac:dyDescent="0.2">
      <c r="A65" s="26" t="s">
        <v>69</v>
      </c>
      <c r="B65" s="26" t="s">
        <v>57</v>
      </c>
    </row>
    <row r="66" spans="1:2" x14ac:dyDescent="0.2">
      <c r="A66" s="26" t="s">
        <v>69</v>
      </c>
      <c r="B66" s="26" t="s">
        <v>57</v>
      </c>
    </row>
    <row r="67" spans="1:2" x14ac:dyDescent="0.2">
      <c r="A67" s="26" t="s">
        <v>69</v>
      </c>
      <c r="B67" s="26" t="s">
        <v>57</v>
      </c>
    </row>
    <row r="68" spans="1:2" x14ac:dyDescent="0.2">
      <c r="A68" s="26" t="s">
        <v>76</v>
      </c>
      <c r="B68" s="26" t="s">
        <v>57</v>
      </c>
    </row>
    <row r="69" spans="1:2" x14ac:dyDescent="0.2">
      <c r="A69" s="26" t="s">
        <v>76</v>
      </c>
      <c r="B69" s="26" t="s">
        <v>57</v>
      </c>
    </row>
    <row r="70" spans="1:2" x14ac:dyDescent="0.2">
      <c r="A70" s="26" t="s">
        <v>76</v>
      </c>
      <c r="B70" s="26" t="s">
        <v>57</v>
      </c>
    </row>
    <row r="71" spans="1:2" x14ac:dyDescent="0.2">
      <c r="A71" s="26" t="s">
        <v>76</v>
      </c>
      <c r="B71" s="26" t="s">
        <v>57</v>
      </c>
    </row>
    <row r="72" spans="1:2" x14ac:dyDescent="0.2">
      <c r="A72" s="26" t="s">
        <v>76</v>
      </c>
      <c r="B72" s="26" t="s">
        <v>57</v>
      </c>
    </row>
    <row r="73" spans="1:2" x14ac:dyDescent="0.2">
      <c r="A73" s="26" t="s">
        <v>82</v>
      </c>
      <c r="B73" s="26" t="s">
        <v>57</v>
      </c>
    </row>
    <row r="74" spans="1:2" x14ac:dyDescent="0.2">
      <c r="A74" s="26" t="s">
        <v>82</v>
      </c>
      <c r="B74" s="26" t="s">
        <v>57</v>
      </c>
    </row>
    <row r="75" spans="1:2" x14ac:dyDescent="0.2">
      <c r="A75" s="26" t="s">
        <v>82</v>
      </c>
      <c r="B75" s="26" t="s">
        <v>57</v>
      </c>
    </row>
    <row r="76" spans="1:2" x14ac:dyDescent="0.2">
      <c r="A76" s="26" t="s">
        <v>87</v>
      </c>
      <c r="B76" s="26" t="s">
        <v>86</v>
      </c>
    </row>
    <row r="77" spans="1:2" x14ac:dyDescent="0.2">
      <c r="A77" s="26" t="s">
        <v>88</v>
      </c>
      <c r="B77" s="26" t="s">
        <v>86</v>
      </c>
    </row>
    <row r="78" spans="1:2" x14ac:dyDescent="0.2">
      <c r="A78" s="26" t="s">
        <v>88</v>
      </c>
      <c r="B78" s="26" t="s">
        <v>86</v>
      </c>
    </row>
    <row r="79" spans="1:2" x14ac:dyDescent="0.2">
      <c r="A79" s="26" t="s">
        <v>88</v>
      </c>
      <c r="B79" s="26" t="s">
        <v>86</v>
      </c>
    </row>
    <row r="80" spans="1:2" x14ac:dyDescent="0.2">
      <c r="A80" s="26" t="s">
        <v>88</v>
      </c>
      <c r="B80" s="26" t="s">
        <v>86</v>
      </c>
    </row>
    <row r="81" spans="1:2" x14ac:dyDescent="0.2">
      <c r="A81" s="26" t="s">
        <v>88</v>
      </c>
      <c r="B81" s="26" t="s">
        <v>86</v>
      </c>
    </row>
    <row r="82" spans="1:2" x14ac:dyDescent="0.2">
      <c r="A82" s="26" t="s">
        <v>88</v>
      </c>
      <c r="B82" s="26" t="s">
        <v>86</v>
      </c>
    </row>
    <row r="83" spans="1:2" x14ac:dyDescent="0.2">
      <c r="A83" s="26" t="s">
        <v>88</v>
      </c>
      <c r="B83" s="26" t="s">
        <v>86</v>
      </c>
    </row>
    <row r="84" spans="1:2" x14ac:dyDescent="0.2">
      <c r="A84" s="26" t="s">
        <v>88</v>
      </c>
      <c r="B84" s="26" t="s">
        <v>86</v>
      </c>
    </row>
    <row r="85" spans="1:2" x14ac:dyDescent="0.2">
      <c r="A85" s="26" t="s">
        <v>88</v>
      </c>
      <c r="B85" s="26" t="s">
        <v>86</v>
      </c>
    </row>
    <row r="86" spans="1:2" x14ac:dyDescent="0.2">
      <c r="A86" s="26" t="s">
        <v>88</v>
      </c>
      <c r="B86" s="26" t="s">
        <v>86</v>
      </c>
    </row>
    <row r="87" spans="1:2" x14ac:dyDescent="0.2">
      <c r="A87" s="26" t="s">
        <v>98</v>
      </c>
      <c r="B87" s="26" t="s">
        <v>86</v>
      </c>
    </row>
    <row r="88" spans="1:2" x14ac:dyDescent="0.2">
      <c r="A88" s="26" t="s">
        <v>99</v>
      </c>
      <c r="B88" s="26" t="s">
        <v>86</v>
      </c>
    </row>
    <row r="89" spans="1:2" x14ac:dyDescent="0.2">
      <c r="A89" s="26" t="s">
        <v>100</v>
      </c>
      <c r="B89" s="26" t="s">
        <v>86</v>
      </c>
    </row>
    <row r="90" spans="1:2" x14ac:dyDescent="0.2">
      <c r="A90" s="26" t="s">
        <v>101</v>
      </c>
      <c r="B90" s="26" t="s">
        <v>86</v>
      </c>
    </row>
    <row r="91" spans="1:2" x14ac:dyDescent="0.2">
      <c r="A91" s="26" t="s">
        <v>101</v>
      </c>
      <c r="B91" s="26" t="s">
        <v>86</v>
      </c>
    </row>
    <row r="92" spans="1:2" x14ac:dyDescent="0.2">
      <c r="A92" s="26" t="s">
        <v>101</v>
      </c>
      <c r="B92" s="26" t="s">
        <v>86</v>
      </c>
    </row>
    <row r="93" spans="1:2" x14ac:dyDescent="0.2">
      <c r="A93" s="26" t="s">
        <v>101</v>
      </c>
      <c r="B93" s="26" t="s">
        <v>86</v>
      </c>
    </row>
    <row r="94" spans="1:2" x14ac:dyDescent="0.2">
      <c r="A94" s="26" t="s">
        <v>101</v>
      </c>
      <c r="B94" s="26" t="s">
        <v>86</v>
      </c>
    </row>
    <row r="95" spans="1:2" x14ac:dyDescent="0.2">
      <c r="A95" s="26" t="s">
        <v>101</v>
      </c>
      <c r="B95" s="26" t="s">
        <v>86</v>
      </c>
    </row>
    <row r="96" spans="1:2" x14ac:dyDescent="0.2">
      <c r="A96" s="26" t="s">
        <v>101</v>
      </c>
      <c r="B96" s="26" t="s">
        <v>86</v>
      </c>
    </row>
    <row r="97" spans="1:2" x14ac:dyDescent="0.2">
      <c r="A97" s="26" t="s">
        <v>101</v>
      </c>
      <c r="B97" s="26" t="s">
        <v>86</v>
      </c>
    </row>
    <row r="98" spans="1:2" x14ac:dyDescent="0.2">
      <c r="A98" s="26" t="s">
        <v>101</v>
      </c>
      <c r="B98" s="26" t="s">
        <v>86</v>
      </c>
    </row>
    <row r="99" spans="1:2" x14ac:dyDescent="0.2">
      <c r="A99" s="26" t="s">
        <v>110</v>
      </c>
      <c r="B99" s="26" t="s">
        <v>86</v>
      </c>
    </row>
    <row r="100" spans="1:2" x14ac:dyDescent="0.2">
      <c r="A100" s="26" t="s">
        <v>111</v>
      </c>
      <c r="B100" s="26" t="s">
        <v>86</v>
      </c>
    </row>
    <row r="101" spans="1:2" x14ac:dyDescent="0.2">
      <c r="A101" s="26" t="s">
        <v>111</v>
      </c>
      <c r="B101" s="26" t="s">
        <v>86</v>
      </c>
    </row>
    <row r="102" spans="1:2" x14ac:dyDescent="0.2">
      <c r="A102" s="26" t="s">
        <v>111</v>
      </c>
      <c r="B102" s="26" t="s">
        <v>86</v>
      </c>
    </row>
    <row r="103" spans="1:2" x14ac:dyDescent="0.2">
      <c r="A103" s="26" t="s">
        <v>111</v>
      </c>
      <c r="B103" s="26" t="s">
        <v>86</v>
      </c>
    </row>
    <row r="104" spans="1:2" x14ac:dyDescent="0.2">
      <c r="A104" s="26" t="s">
        <v>111</v>
      </c>
      <c r="B104" s="26" t="s">
        <v>86</v>
      </c>
    </row>
    <row r="105" spans="1:2" x14ac:dyDescent="0.2">
      <c r="A105" s="26" t="s">
        <v>111</v>
      </c>
      <c r="B105" s="26" t="s">
        <v>86</v>
      </c>
    </row>
    <row r="106" spans="1:2" x14ac:dyDescent="0.2">
      <c r="A106" s="26" t="s">
        <v>111</v>
      </c>
      <c r="B106" s="26" t="s">
        <v>86</v>
      </c>
    </row>
    <row r="107" spans="1:2" x14ac:dyDescent="0.2">
      <c r="A107" s="26" t="s">
        <v>118</v>
      </c>
      <c r="B107" s="26" t="s">
        <v>86</v>
      </c>
    </row>
    <row r="108" spans="1:2" x14ac:dyDescent="0.2">
      <c r="A108" s="26" t="s">
        <v>119</v>
      </c>
      <c r="B108" s="26" t="s">
        <v>86</v>
      </c>
    </row>
    <row r="109" spans="1:2" x14ac:dyDescent="0.2">
      <c r="A109" s="26" t="s">
        <v>120</v>
      </c>
      <c r="B109" s="26" t="s">
        <v>86</v>
      </c>
    </row>
    <row r="110" spans="1:2" x14ac:dyDescent="0.2">
      <c r="A110" s="26" t="s">
        <v>121</v>
      </c>
      <c r="B110" s="26" t="s">
        <v>86</v>
      </c>
    </row>
    <row r="111" spans="1:2" x14ac:dyDescent="0.2">
      <c r="A111" s="26" t="s">
        <v>121</v>
      </c>
      <c r="B111" s="26" t="s">
        <v>86</v>
      </c>
    </row>
    <row r="112" spans="1:2" x14ac:dyDescent="0.2">
      <c r="A112" s="26" t="s">
        <v>121</v>
      </c>
      <c r="B112" s="26" t="s">
        <v>86</v>
      </c>
    </row>
    <row r="113" spans="1:2" x14ac:dyDescent="0.2">
      <c r="A113" s="26" t="s">
        <v>121</v>
      </c>
      <c r="B113" s="26" t="s">
        <v>86</v>
      </c>
    </row>
    <row r="114" spans="1:2" x14ac:dyDescent="0.2">
      <c r="A114" s="26" t="s">
        <v>121</v>
      </c>
      <c r="B114" s="26" t="s">
        <v>86</v>
      </c>
    </row>
    <row r="115" spans="1:2" x14ac:dyDescent="0.2">
      <c r="A115" s="26" t="s">
        <v>121</v>
      </c>
      <c r="B115" s="26" t="s">
        <v>86</v>
      </c>
    </row>
    <row r="116" spans="1:2" x14ac:dyDescent="0.2">
      <c r="A116" s="26" t="s">
        <v>121</v>
      </c>
      <c r="B116" s="26" t="s">
        <v>86</v>
      </c>
    </row>
    <row r="117" spans="1:2" x14ac:dyDescent="0.2">
      <c r="A117" s="26" t="s">
        <v>129</v>
      </c>
      <c r="B117" s="26" t="s">
        <v>128</v>
      </c>
    </row>
    <row r="118" spans="1:2" x14ac:dyDescent="0.2">
      <c r="A118" s="26" t="s">
        <v>129</v>
      </c>
      <c r="B118" s="26" t="s">
        <v>128</v>
      </c>
    </row>
    <row r="119" spans="1:2" x14ac:dyDescent="0.2">
      <c r="A119" s="26" t="s">
        <v>132</v>
      </c>
      <c r="B119" s="26" t="s">
        <v>128</v>
      </c>
    </row>
    <row r="120" spans="1:2" x14ac:dyDescent="0.2">
      <c r="A120" s="26" t="s">
        <v>132</v>
      </c>
      <c r="B120" s="26" t="s">
        <v>128</v>
      </c>
    </row>
    <row r="121" spans="1:2" x14ac:dyDescent="0.2">
      <c r="A121" s="26" t="s">
        <v>134</v>
      </c>
      <c r="B121" s="26" t="s">
        <v>128</v>
      </c>
    </row>
    <row r="122" spans="1:2" x14ac:dyDescent="0.2">
      <c r="A122" s="26" t="s">
        <v>134</v>
      </c>
      <c r="B122" s="26" t="s">
        <v>128</v>
      </c>
    </row>
    <row r="123" spans="1:2" x14ac:dyDescent="0.2">
      <c r="A123" s="26" t="s">
        <v>134</v>
      </c>
      <c r="B123" s="26" t="s">
        <v>128</v>
      </c>
    </row>
    <row r="124" spans="1:2" x14ac:dyDescent="0.2">
      <c r="A124" s="26" t="s">
        <v>134</v>
      </c>
      <c r="B124" s="26" t="s">
        <v>128</v>
      </c>
    </row>
    <row r="125" spans="1:2" x14ac:dyDescent="0.2">
      <c r="A125" s="26" t="s">
        <v>134</v>
      </c>
      <c r="B125" s="26" t="s">
        <v>128</v>
      </c>
    </row>
    <row r="126" spans="1:2" x14ac:dyDescent="0.2">
      <c r="A126" s="26" t="s">
        <v>140</v>
      </c>
      <c r="B126" s="26" t="s">
        <v>128</v>
      </c>
    </row>
    <row r="127" spans="1:2" x14ac:dyDescent="0.2">
      <c r="A127" s="26" t="s">
        <v>140</v>
      </c>
      <c r="B127" s="26" t="s">
        <v>128</v>
      </c>
    </row>
    <row r="128" spans="1:2" x14ac:dyDescent="0.2">
      <c r="A128" s="26" t="s">
        <v>140</v>
      </c>
      <c r="B128" s="26" t="s">
        <v>128</v>
      </c>
    </row>
    <row r="129" spans="1:2" x14ac:dyDescent="0.2">
      <c r="A129" s="26" t="s">
        <v>144</v>
      </c>
      <c r="B129" s="26" t="s">
        <v>128</v>
      </c>
    </row>
    <row r="130" spans="1:2" x14ac:dyDescent="0.2">
      <c r="A130" s="26" t="s">
        <v>145</v>
      </c>
      <c r="B130" s="26" t="s">
        <v>128</v>
      </c>
    </row>
    <row r="131" spans="1:2" x14ac:dyDescent="0.2">
      <c r="A131" s="26" t="s">
        <v>145</v>
      </c>
      <c r="B131" s="26" t="s">
        <v>128</v>
      </c>
    </row>
    <row r="132" spans="1:2" x14ac:dyDescent="0.2">
      <c r="A132" s="26" t="s">
        <v>145</v>
      </c>
      <c r="B132" s="26" t="s">
        <v>128</v>
      </c>
    </row>
    <row r="133" spans="1:2" x14ac:dyDescent="0.2">
      <c r="A133" s="26" t="s">
        <v>145</v>
      </c>
      <c r="B133" s="26" t="s">
        <v>128</v>
      </c>
    </row>
    <row r="134" spans="1:2" x14ac:dyDescent="0.2">
      <c r="A134" s="26" t="s">
        <v>145</v>
      </c>
      <c r="B134" s="26" t="s">
        <v>128</v>
      </c>
    </row>
    <row r="135" spans="1:2" x14ac:dyDescent="0.2">
      <c r="A135" s="26" t="s">
        <v>145</v>
      </c>
      <c r="B135" s="26" t="s">
        <v>128</v>
      </c>
    </row>
    <row r="136" spans="1:2" x14ac:dyDescent="0.2">
      <c r="A136" s="26" t="s">
        <v>145</v>
      </c>
      <c r="B136" s="26" t="s">
        <v>128</v>
      </c>
    </row>
    <row r="137" spans="1:2" x14ac:dyDescent="0.2">
      <c r="A137" s="26" t="s">
        <v>145</v>
      </c>
      <c r="B137" s="26" t="s">
        <v>128</v>
      </c>
    </row>
    <row r="138" spans="1:2" x14ac:dyDescent="0.2">
      <c r="A138" s="26" t="s">
        <v>154</v>
      </c>
      <c r="B138" s="26" t="s">
        <v>153</v>
      </c>
    </row>
    <row r="139" spans="1:2" x14ac:dyDescent="0.2">
      <c r="A139" s="26" t="s">
        <v>155</v>
      </c>
      <c r="B139" s="26" t="s">
        <v>153</v>
      </c>
    </row>
    <row r="140" spans="1:2" x14ac:dyDescent="0.2">
      <c r="A140" s="26" t="s">
        <v>155</v>
      </c>
      <c r="B140" s="26" t="s">
        <v>153</v>
      </c>
    </row>
    <row r="141" spans="1:2" x14ac:dyDescent="0.2">
      <c r="A141" s="26" t="s">
        <v>155</v>
      </c>
      <c r="B141" s="26" t="s">
        <v>153</v>
      </c>
    </row>
    <row r="142" spans="1:2" x14ac:dyDescent="0.2">
      <c r="A142" s="26" t="s">
        <v>155</v>
      </c>
      <c r="B142" s="26" t="s">
        <v>153</v>
      </c>
    </row>
    <row r="143" spans="1:2" x14ac:dyDescent="0.2">
      <c r="A143" s="26" t="s">
        <v>155</v>
      </c>
      <c r="B143" s="26" t="s">
        <v>153</v>
      </c>
    </row>
    <row r="144" spans="1:2" x14ac:dyDescent="0.2">
      <c r="A144" s="26" t="s">
        <v>155</v>
      </c>
      <c r="B144" s="26" t="s">
        <v>153</v>
      </c>
    </row>
    <row r="145" spans="1:2" x14ac:dyDescent="0.2">
      <c r="A145" s="26" t="s">
        <v>155</v>
      </c>
      <c r="B145" s="26" t="s">
        <v>153</v>
      </c>
    </row>
    <row r="146" spans="1:2" x14ac:dyDescent="0.2">
      <c r="A146" s="26" t="s">
        <v>155</v>
      </c>
      <c r="B146" s="26" t="s">
        <v>153</v>
      </c>
    </row>
    <row r="147" spans="1:2" x14ac:dyDescent="0.2">
      <c r="A147" s="26" t="s">
        <v>155</v>
      </c>
      <c r="B147" s="26" t="s">
        <v>153</v>
      </c>
    </row>
    <row r="148" spans="1:2" x14ac:dyDescent="0.2">
      <c r="A148" s="26" t="s">
        <v>155</v>
      </c>
      <c r="B148" s="26" t="s">
        <v>153</v>
      </c>
    </row>
    <row r="149" spans="1:2" x14ac:dyDescent="0.2">
      <c r="A149" s="26" t="s">
        <v>155</v>
      </c>
      <c r="B149" s="26" t="s">
        <v>153</v>
      </c>
    </row>
    <row r="150" spans="1:2" x14ac:dyDescent="0.2">
      <c r="A150" s="26" t="s">
        <v>155</v>
      </c>
      <c r="B150" s="26" t="s">
        <v>153</v>
      </c>
    </row>
    <row r="151" spans="1:2" x14ac:dyDescent="0.2">
      <c r="A151" s="26" t="s">
        <v>155</v>
      </c>
      <c r="B151" s="26" t="s">
        <v>153</v>
      </c>
    </row>
    <row r="152" spans="1:2" x14ac:dyDescent="0.2">
      <c r="A152" s="26" t="s">
        <v>155</v>
      </c>
      <c r="B152" s="26" t="s">
        <v>153</v>
      </c>
    </row>
    <row r="153" spans="1:2" x14ac:dyDescent="0.2">
      <c r="A153" s="26" t="s">
        <v>155</v>
      </c>
      <c r="B153" s="26" t="s">
        <v>153</v>
      </c>
    </row>
    <row r="154" spans="1:2" x14ac:dyDescent="0.2">
      <c r="A154" s="26" t="s">
        <v>155</v>
      </c>
      <c r="B154" s="26" t="s">
        <v>153</v>
      </c>
    </row>
    <row r="155" spans="1:2" x14ac:dyDescent="0.2">
      <c r="A155" s="26" t="s">
        <v>155</v>
      </c>
      <c r="B155" s="26" t="s">
        <v>153</v>
      </c>
    </row>
    <row r="156" spans="1:2" x14ac:dyDescent="0.2">
      <c r="A156" s="26" t="s">
        <v>155</v>
      </c>
      <c r="B156" s="26" t="s">
        <v>153</v>
      </c>
    </row>
    <row r="157" spans="1:2" x14ac:dyDescent="0.2">
      <c r="A157" s="26" t="s">
        <v>155</v>
      </c>
      <c r="B157" s="26" t="s">
        <v>153</v>
      </c>
    </row>
    <row r="158" spans="1:2" x14ac:dyDescent="0.2">
      <c r="A158" s="26" t="s">
        <v>155</v>
      </c>
      <c r="B158" s="26" t="s">
        <v>153</v>
      </c>
    </row>
    <row r="159" spans="1:2" x14ac:dyDescent="0.2">
      <c r="A159" s="26" t="s">
        <v>175</v>
      </c>
      <c r="B159" s="26" t="s">
        <v>153</v>
      </c>
    </row>
    <row r="160" spans="1:2" x14ac:dyDescent="0.2">
      <c r="A160" s="26" t="s">
        <v>176</v>
      </c>
      <c r="B160" s="26" t="s">
        <v>153</v>
      </c>
    </row>
    <row r="161" spans="1:2" x14ac:dyDescent="0.2">
      <c r="A161" s="26" t="s">
        <v>177</v>
      </c>
      <c r="B161" s="26" t="s">
        <v>153</v>
      </c>
    </row>
    <row r="162" spans="1:2" x14ac:dyDescent="0.2">
      <c r="A162" s="26" t="s">
        <v>178</v>
      </c>
      <c r="B162" s="26" t="s">
        <v>153</v>
      </c>
    </row>
    <row r="163" spans="1:2" x14ac:dyDescent="0.2">
      <c r="A163" s="26" t="s">
        <v>178</v>
      </c>
      <c r="B163" s="26" t="s">
        <v>153</v>
      </c>
    </row>
    <row r="164" spans="1:2" x14ac:dyDescent="0.2">
      <c r="A164" s="26" t="s">
        <v>181</v>
      </c>
      <c r="B164" s="26" t="s">
        <v>153</v>
      </c>
    </row>
    <row r="165" spans="1:2" x14ac:dyDescent="0.2">
      <c r="A165" s="26" t="s">
        <v>182</v>
      </c>
      <c r="B165" s="26" t="s">
        <v>153</v>
      </c>
    </row>
    <row r="166" spans="1:2" x14ac:dyDescent="0.2">
      <c r="A166" s="26" t="s">
        <v>183</v>
      </c>
      <c r="B166" s="26" t="s">
        <v>153</v>
      </c>
    </row>
    <row r="167" spans="1:2" x14ac:dyDescent="0.2">
      <c r="A167" s="26" t="s">
        <v>6</v>
      </c>
      <c r="B167" s="26" t="s">
        <v>153</v>
      </c>
    </row>
    <row r="168" spans="1:2" x14ac:dyDescent="0.2">
      <c r="A168" s="26" t="s">
        <v>184</v>
      </c>
      <c r="B168" s="26" t="s">
        <v>153</v>
      </c>
    </row>
    <row r="169" spans="1:2" x14ac:dyDescent="0.2">
      <c r="A169" s="26" t="s">
        <v>184</v>
      </c>
      <c r="B169" s="26" t="s">
        <v>153</v>
      </c>
    </row>
    <row r="170" spans="1:2" x14ac:dyDescent="0.2">
      <c r="A170" s="26" t="s">
        <v>184</v>
      </c>
      <c r="B170" s="26" t="s">
        <v>153</v>
      </c>
    </row>
    <row r="171" spans="1:2" x14ac:dyDescent="0.2">
      <c r="A171" s="26" t="s">
        <v>184</v>
      </c>
      <c r="B171" s="26" t="s">
        <v>153</v>
      </c>
    </row>
    <row r="172" spans="1:2" x14ac:dyDescent="0.2">
      <c r="A172" s="26" t="s">
        <v>184</v>
      </c>
      <c r="B172" s="26" t="s">
        <v>153</v>
      </c>
    </row>
    <row r="173" spans="1:2" x14ac:dyDescent="0.2">
      <c r="A173" s="26" t="s">
        <v>189</v>
      </c>
      <c r="B173" s="26" t="s">
        <v>153</v>
      </c>
    </row>
    <row r="174" spans="1:2" x14ac:dyDescent="0.2">
      <c r="A174" s="26" t="s">
        <v>190</v>
      </c>
      <c r="B174" s="26" t="s">
        <v>153</v>
      </c>
    </row>
    <row r="175" spans="1:2" x14ac:dyDescent="0.2">
      <c r="A175" s="26" t="s">
        <v>190</v>
      </c>
      <c r="B175" s="26" t="s">
        <v>153</v>
      </c>
    </row>
    <row r="176" spans="1:2" x14ac:dyDescent="0.2">
      <c r="A176" s="26" t="s">
        <v>190</v>
      </c>
      <c r="B176" s="26" t="s">
        <v>153</v>
      </c>
    </row>
    <row r="177" spans="1:2" x14ac:dyDescent="0.2">
      <c r="A177" s="26" t="s">
        <v>190</v>
      </c>
      <c r="B177" s="26" t="s">
        <v>153</v>
      </c>
    </row>
    <row r="178" spans="1:2" x14ac:dyDescent="0.2">
      <c r="A178" s="26" t="s">
        <v>190</v>
      </c>
      <c r="B178" s="26" t="s">
        <v>153</v>
      </c>
    </row>
    <row r="179" spans="1:2" x14ac:dyDescent="0.2">
      <c r="A179" s="26" t="s">
        <v>190</v>
      </c>
      <c r="B179" s="26" t="s">
        <v>153</v>
      </c>
    </row>
    <row r="180" spans="1:2" x14ac:dyDescent="0.2">
      <c r="A180" s="26" t="s">
        <v>190</v>
      </c>
      <c r="B180" s="26" t="s">
        <v>153</v>
      </c>
    </row>
    <row r="181" spans="1:2" x14ac:dyDescent="0.2">
      <c r="A181" s="26" t="s">
        <v>190</v>
      </c>
      <c r="B181" s="26" t="s">
        <v>153</v>
      </c>
    </row>
    <row r="182" spans="1:2" x14ac:dyDescent="0.2">
      <c r="A182" s="26" t="s">
        <v>190</v>
      </c>
      <c r="B182" s="26" t="s">
        <v>153</v>
      </c>
    </row>
    <row r="183" spans="1:2" x14ac:dyDescent="0.2">
      <c r="A183" s="26" t="s">
        <v>190</v>
      </c>
      <c r="B183" s="26" t="s">
        <v>153</v>
      </c>
    </row>
    <row r="184" spans="1:2" x14ac:dyDescent="0.2">
      <c r="A184" s="26" t="s">
        <v>190</v>
      </c>
      <c r="B184" s="26" t="s">
        <v>153</v>
      </c>
    </row>
    <row r="185" spans="1:2" x14ac:dyDescent="0.2">
      <c r="A185" s="26" t="s">
        <v>190</v>
      </c>
      <c r="B185" s="26" t="s">
        <v>153</v>
      </c>
    </row>
    <row r="186" spans="1:2" x14ac:dyDescent="0.2">
      <c r="A186" s="26" t="s">
        <v>202</v>
      </c>
      <c r="B186" s="26" t="s">
        <v>153</v>
      </c>
    </row>
    <row r="187" spans="1:2" x14ac:dyDescent="0.2">
      <c r="A187" s="26" t="s">
        <v>203</v>
      </c>
      <c r="B187" s="26" t="s">
        <v>153</v>
      </c>
    </row>
    <row r="188" spans="1:2" x14ac:dyDescent="0.2">
      <c r="A188" s="26" t="s">
        <v>204</v>
      </c>
      <c r="B188" s="26" t="s">
        <v>153</v>
      </c>
    </row>
    <row r="189" spans="1:2" x14ac:dyDescent="0.2">
      <c r="A189" s="26" t="s">
        <v>204</v>
      </c>
      <c r="B189" s="26" t="s">
        <v>153</v>
      </c>
    </row>
    <row r="190" spans="1:2" x14ac:dyDescent="0.2">
      <c r="A190" s="26" t="s">
        <v>204</v>
      </c>
      <c r="B190" s="26" t="s">
        <v>153</v>
      </c>
    </row>
    <row r="191" spans="1:2" x14ac:dyDescent="0.2">
      <c r="A191" s="26" t="s">
        <v>204</v>
      </c>
      <c r="B191" s="26" t="s">
        <v>153</v>
      </c>
    </row>
    <row r="192" spans="1:2" x14ac:dyDescent="0.2">
      <c r="A192" s="26" t="s">
        <v>204</v>
      </c>
      <c r="B192" s="26" t="s">
        <v>153</v>
      </c>
    </row>
    <row r="193" spans="1:2" x14ac:dyDescent="0.2">
      <c r="A193" s="26" t="s">
        <v>204</v>
      </c>
      <c r="B193" s="26" t="s">
        <v>153</v>
      </c>
    </row>
    <row r="194" spans="1:2" x14ac:dyDescent="0.2">
      <c r="A194" s="26" t="s">
        <v>210</v>
      </c>
      <c r="B194" s="26" t="s">
        <v>153</v>
      </c>
    </row>
    <row r="195" spans="1:2" x14ac:dyDescent="0.2">
      <c r="A195" s="26" t="s">
        <v>211</v>
      </c>
      <c r="B195" s="26" t="s">
        <v>153</v>
      </c>
    </row>
    <row r="196" spans="1:2" x14ac:dyDescent="0.2">
      <c r="A196" s="26" t="s">
        <v>212</v>
      </c>
      <c r="B196" s="26" t="s">
        <v>153</v>
      </c>
    </row>
    <row r="197" spans="1:2" x14ac:dyDescent="0.2">
      <c r="A197" s="26" t="s">
        <v>213</v>
      </c>
      <c r="B197" s="26" t="s">
        <v>153</v>
      </c>
    </row>
    <row r="198" spans="1:2" x14ac:dyDescent="0.2">
      <c r="A198" s="26" t="s">
        <v>213</v>
      </c>
      <c r="B198" s="26" t="s">
        <v>153</v>
      </c>
    </row>
    <row r="199" spans="1:2" x14ac:dyDescent="0.2">
      <c r="A199" s="26" t="s">
        <v>213</v>
      </c>
      <c r="B199" s="26" t="s">
        <v>153</v>
      </c>
    </row>
    <row r="200" spans="1:2" x14ac:dyDescent="0.2">
      <c r="A200" s="26" t="s">
        <v>213</v>
      </c>
      <c r="B200" s="26" t="s">
        <v>153</v>
      </c>
    </row>
    <row r="201" spans="1:2" x14ac:dyDescent="0.2">
      <c r="A201" s="26" t="s">
        <v>213</v>
      </c>
      <c r="B201" s="26" t="s">
        <v>153</v>
      </c>
    </row>
    <row r="202" spans="1:2" x14ac:dyDescent="0.2">
      <c r="A202" s="26" t="s">
        <v>213</v>
      </c>
      <c r="B202" s="26" t="s">
        <v>153</v>
      </c>
    </row>
    <row r="203" spans="1:2" x14ac:dyDescent="0.2">
      <c r="A203" s="26" t="s">
        <v>213</v>
      </c>
      <c r="B203" s="26" t="s">
        <v>153</v>
      </c>
    </row>
    <row r="204" spans="1:2" x14ac:dyDescent="0.2">
      <c r="A204" s="26" t="s">
        <v>220</v>
      </c>
      <c r="B204" s="26" t="s">
        <v>153</v>
      </c>
    </row>
    <row r="205" spans="1:2" x14ac:dyDescent="0.2">
      <c r="A205" s="26" t="s">
        <v>220</v>
      </c>
      <c r="B205" s="26" t="s">
        <v>153</v>
      </c>
    </row>
    <row r="206" spans="1:2" x14ac:dyDescent="0.2">
      <c r="A206" s="26" t="s">
        <v>220</v>
      </c>
      <c r="B206" s="26" t="s">
        <v>153</v>
      </c>
    </row>
    <row r="207" spans="1:2" x14ac:dyDescent="0.2">
      <c r="A207" s="26" t="s">
        <v>221</v>
      </c>
      <c r="B207" s="26" t="s">
        <v>153</v>
      </c>
    </row>
    <row r="208" spans="1:2" x14ac:dyDescent="0.2">
      <c r="A208" s="26" t="s">
        <v>222</v>
      </c>
      <c r="B208" s="26" t="s">
        <v>153</v>
      </c>
    </row>
    <row r="209" spans="1:2" x14ac:dyDescent="0.2">
      <c r="A209" s="26" t="s">
        <v>222</v>
      </c>
      <c r="B209" s="26" t="s">
        <v>153</v>
      </c>
    </row>
    <row r="210" spans="1:2" x14ac:dyDescent="0.2">
      <c r="A210" s="26" t="s">
        <v>222</v>
      </c>
      <c r="B210" s="26" t="s">
        <v>153</v>
      </c>
    </row>
    <row r="211" spans="1:2" x14ac:dyDescent="0.2">
      <c r="A211" s="26" t="s">
        <v>222</v>
      </c>
      <c r="B211" s="26" t="s">
        <v>153</v>
      </c>
    </row>
    <row r="212" spans="1:2" x14ac:dyDescent="0.2">
      <c r="A212" s="26" t="s">
        <v>222</v>
      </c>
      <c r="B212" s="26" t="s">
        <v>153</v>
      </c>
    </row>
    <row r="213" spans="1:2" x14ac:dyDescent="0.2">
      <c r="A213" s="26" t="s">
        <v>222</v>
      </c>
      <c r="B213" s="26" t="s">
        <v>153</v>
      </c>
    </row>
    <row r="214" spans="1:2" x14ac:dyDescent="0.2">
      <c r="A214" s="26" t="s">
        <v>222</v>
      </c>
      <c r="B214" s="26" t="s">
        <v>153</v>
      </c>
    </row>
    <row r="215" spans="1:2" x14ac:dyDescent="0.2">
      <c r="A215" s="26" t="s">
        <v>230</v>
      </c>
      <c r="B215" s="26" t="s">
        <v>229</v>
      </c>
    </row>
    <row r="216" spans="1:2" x14ac:dyDescent="0.2">
      <c r="A216" s="26" t="s">
        <v>231</v>
      </c>
      <c r="B216" s="26" t="s">
        <v>229</v>
      </c>
    </row>
    <row r="217" spans="1:2" x14ac:dyDescent="0.2">
      <c r="A217" s="26" t="s">
        <v>233</v>
      </c>
      <c r="B217" s="26" t="s">
        <v>232</v>
      </c>
    </row>
    <row r="218" spans="1:2" x14ac:dyDescent="0.2">
      <c r="A218" s="26" t="s">
        <v>234</v>
      </c>
      <c r="B218" s="26" t="s">
        <v>232</v>
      </c>
    </row>
    <row r="219" spans="1:2" x14ac:dyDescent="0.2">
      <c r="A219" s="26" t="s">
        <v>234</v>
      </c>
      <c r="B219" s="26" t="s">
        <v>232</v>
      </c>
    </row>
    <row r="220" spans="1:2" x14ac:dyDescent="0.2">
      <c r="A220" s="26" t="s">
        <v>234</v>
      </c>
      <c r="B220" s="26" t="s">
        <v>232</v>
      </c>
    </row>
    <row r="221" spans="1:2" x14ac:dyDescent="0.2">
      <c r="A221" s="26" t="s">
        <v>237</v>
      </c>
      <c r="B221" s="26" t="s">
        <v>232</v>
      </c>
    </row>
    <row r="222" spans="1:2" x14ac:dyDescent="0.2">
      <c r="A222" s="26" t="s">
        <v>238</v>
      </c>
      <c r="B222" s="26" t="s">
        <v>232</v>
      </c>
    </row>
    <row r="223" spans="1:2" x14ac:dyDescent="0.2">
      <c r="A223" s="26" t="s">
        <v>238</v>
      </c>
      <c r="B223" s="26" t="s">
        <v>232</v>
      </c>
    </row>
    <row r="224" spans="1:2" x14ac:dyDescent="0.2">
      <c r="A224" s="26" t="s">
        <v>238</v>
      </c>
      <c r="B224" s="26" t="s">
        <v>232</v>
      </c>
    </row>
    <row r="225" spans="1:2" x14ac:dyDescent="0.2">
      <c r="A225" s="26" t="s">
        <v>238</v>
      </c>
      <c r="B225" s="26" t="s">
        <v>232</v>
      </c>
    </row>
    <row r="226" spans="1:2" x14ac:dyDescent="0.2">
      <c r="A226" s="26" t="s">
        <v>6</v>
      </c>
      <c r="B226" s="26" t="s">
        <v>242</v>
      </c>
    </row>
    <row r="227" spans="1:2" x14ac:dyDescent="0.2">
      <c r="A227" s="26" t="s">
        <v>6</v>
      </c>
      <c r="B227" s="26" t="s">
        <v>242</v>
      </c>
    </row>
    <row r="228" spans="1:2" x14ac:dyDescent="0.2">
      <c r="A228" s="26" t="s">
        <v>59</v>
      </c>
      <c r="B228" s="26" t="s">
        <v>243</v>
      </c>
    </row>
    <row r="229" spans="1:2" x14ac:dyDescent="0.2">
      <c r="A229" s="26" t="s">
        <v>59</v>
      </c>
      <c r="B229" s="26" t="s">
        <v>243</v>
      </c>
    </row>
    <row r="230" spans="1:2" x14ac:dyDescent="0.2">
      <c r="A230" s="26" t="s">
        <v>59</v>
      </c>
      <c r="B230" s="26" t="s">
        <v>243</v>
      </c>
    </row>
    <row r="231" spans="1:2" x14ac:dyDescent="0.2">
      <c r="A231" s="26" t="s">
        <v>247</v>
      </c>
      <c r="B231" s="26" t="s">
        <v>243</v>
      </c>
    </row>
    <row r="232" spans="1:2" x14ac:dyDescent="0.2">
      <c r="A232" s="26" t="s">
        <v>247</v>
      </c>
      <c r="B232" s="26" t="s">
        <v>243</v>
      </c>
    </row>
    <row r="233" spans="1:2" x14ac:dyDescent="0.2">
      <c r="A233" s="26" t="s">
        <v>247</v>
      </c>
      <c r="B233" s="26" t="s">
        <v>243</v>
      </c>
    </row>
    <row r="234" spans="1:2" x14ac:dyDescent="0.2">
      <c r="A234" s="26" t="s">
        <v>247</v>
      </c>
      <c r="B234" s="26" t="s">
        <v>243</v>
      </c>
    </row>
    <row r="235" spans="1:2" x14ac:dyDescent="0.2">
      <c r="A235" s="26" t="s">
        <v>247</v>
      </c>
      <c r="B235" s="26" t="s">
        <v>243</v>
      </c>
    </row>
    <row r="236" spans="1:2" x14ac:dyDescent="0.2">
      <c r="A236" s="26" t="s">
        <v>247</v>
      </c>
      <c r="B236" s="26" t="s">
        <v>243</v>
      </c>
    </row>
    <row r="237" spans="1:2" x14ac:dyDescent="0.2">
      <c r="A237" s="26" t="s">
        <v>254</v>
      </c>
      <c r="B237" s="26" t="s">
        <v>243</v>
      </c>
    </row>
    <row r="238" spans="1:2" x14ac:dyDescent="0.2">
      <c r="A238" s="26" t="s">
        <v>255</v>
      </c>
      <c r="B238" s="26" t="s">
        <v>243</v>
      </c>
    </row>
    <row r="239" spans="1:2" x14ac:dyDescent="0.2">
      <c r="A239" s="26" t="s">
        <v>256</v>
      </c>
      <c r="B239" s="26" t="s">
        <v>243</v>
      </c>
    </row>
    <row r="240" spans="1:2" x14ac:dyDescent="0.2">
      <c r="A240" s="26" t="s">
        <v>257</v>
      </c>
      <c r="B240" s="26" t="s">
        <v>243</v>
      </c>
    </row>
    <row r="241" spans="1:2" x14ac:dyDescent="0.2">
      <c r="A241" s="26" t="s">
        <v>257</v>
      </c>
      <c r="B241" s="26" t="s">
        <v>243</v>
      </c>
    </row>
    <row r="242" spans="1:2" x14ac:dyDescent="0.2">
      <c r="A242" s="26" t="s">
        <v>257</v>
      </c>
      <c r="B242" s="26" t="s">
        <v>243</v>
      </c>
    </row>
    <row r="243" spans="1:2" x14ac:dyDescent="0.2">
      <c r="A243" s="26" t="s">
        <v>257</v>
      </c>
      <c r="B243" s="26" t="s">
        <v>243</v>
      </c>
    </row>
    <row r="244" spans="1:2" x14ac:dyDescent="0.2">
      <c r="A244" s="26" t="s">
        <v>257</v>
      </c>
      <c r="B244" s="26" t="s">
        <v>243</v>
      </c>
    </row>
    <row r="245" spans="1:2" x14ac:dyDescent="0.2">
      <c r="A245" s="26" t="s">
        <v>257</v>
      </c>
      <c r="B245" s="26" t="s">
        <v>243</v>
      </c>
    </row>
    <row r="246" spans="1:2" x14ac:dyDescent="0.2">
      <c r="A246" s="26" t="s">
        <v>257</v>
      </c>
      <c r="B246" s="26" t="s">
        <v>243</v>
      </c>
    </row>
    <row r="247" spans="1:2" x14ac:dyDescent="0.2">
      <c r="A247" s="26" t="s">
        <v>257</v>
      </c>
      <c r="B247" s="26" t="s">
        <v>243</v>
      </c>
    </row>
    <row r="248" spans="1:2" x14ac:dyDescent="0.2">
      <c r="A248" s="26" t="s">
        <v>257</v>
      </c>
      <c r="B248" s="26" t="s">
        <v>243</v>
      </c>
    </row>
    <row r="249" spans="1:2" x14ac:dyDescent="0.2">
      <c r="A249" s="26" t="s">
        <v>257</v>
      </c>
      <c r="B249" s="26" t="s">
        <v>243</v>
      </c>
    </row>
    <row r="250" spans="1:2" x14ac:dyDescent="0.2">
      <c r="A250" s="26" t="s">
        <v>257</v>
      </c>
      <c r="B250" s="26" t="s">
        <v>243</v>
      </c>
    </row>
    <row r="251" spans="1:2" x14ac:dyDescent="0.2">
      <c r="A251" s="26" t="s">
        <v>257</v>
      </c>
      <c r="B251" s="26" t="s">
        <v>243</v>
      </c>
    </row>
    <row r="252" spans="1:2" x14ac:dyDescent="0.2">
      <c r="A252" s="26" t="s">
        <v>257</v>
      </c>
      <c r="B252" s="26" t="s">
        <v>243</v>
      </c>
    </row>
    <row r="253" spans="1:2" x14ac:dyDescent="0.2">
      <c r="A253" s="26" t="s">
        <v>270</v>
      </c>
      <c r="B253" s="26" t="s">
        <v>243</v>
      </c>
    </row>
    <row r="254" spans="1:2" x14ac:dyDescent="0.2">
      <c r="A254" s="26" t="s">
        <v>270</v>
      </c>
      <c r="B254" s="26" t="s">
        <v>243</v>
      </c>
    </row>
    <row r="255" spans="1:2" x14ac:dyDescent="0.2">
      <c r="A255" s="26" t="s">
        <v>270</v>
      </c>
      <c r="B255" s="26" t="s">
        <v>243</v>
      </c>
    </row>
    <row r="256" spans="1:2" x14ac:dyDescent="0.2">
      <c r="A256" s="26" t="s">
        <v>274</v>
      </c>
      <c r="B256" s="26" t="s">
        <v>273</v>
      </c>
    </row>
    <row r="257" spans="1:2" x14ac:dyDescent="0.2">
      <c r="A257" s="26" t="s">
        <v>274</v>
      </c>
      <c r="B257" s="26" t="s">
        <v>273</v>
      </c>
    </row>
    <row r="258" spans="1:2" x14ac:dyDescent="0.2">
      <c r="A258" s="26" t="s">
        <v>274</v>
      </c>
      <c r="B258" s="26" t="s">
        <v>273</v>
      </c>
    </row>
    <row r="259" spans="1:2" x14ac:dyDescent="0.2">
      <c r="A259" s="26" t="s">
        <v>274</v>
      </c>
      <c r="B259" s="26" t="s">
        <v>273</v>
      </c>
    </row>
    <row r="260" spans="1:2" x14ac:dyDescent="0.2">
      <c r="A260" s="26" t="s">
        <v>274</v>
      </c>
      <c r="B260" s="26" t="s">
        <v>273</v>
      </c>
    </row>
    <row r="261" spans="1:2" x14ac:dyDescent="0.2">
      <c r="A261" s="26" t="s">
        <v>274</v>
      </c>
      <c r="B261" s="26" t="s">
        <v>273</v>
      </c>
    </row>
    <row r="262" spans="1:2" x14ac:dyDescent="0.2">
      <c r="A262" s="26" t="s">
        <v>274</v>
      </c>
      <c r="B262" s="26" t="s">
        <v>273</v>
      </c>
    </row>
    <row r="263" spans="1:2" x14ac:dyDescent="0.2">
      <c r="A263" s="26" t="s">
        <v>274</v>
      </c>
      <c r="B263" s="26" t="s">
        <v>273</v>
      </c>
    </row>
    <row r="264" spans="1:2" x14ac:dyDescent="0.2">
      <c r="A264" s="26" t="s">
        <v>282</v>
      </c>
      <c r="B264" s="26" t="s">
        <v>273</v>
      </c>
    </row>
    <row r="265" spans="1:2" x14ac:dyDescent="0.2">
      <c r="A265" s="26" t="s">
        <v>283</v>
      </c>
      <c r="B265" s="26" t="s">
        <v>273</v>
      </c>
    </row>
    <row r="266" spans="1:2" x14ac:dyDescent="0.2">
      <c r="A266" s="26" t="s">
        <v>283</v>
      </c>
      <c r="B266" s="26" t="s">
        <v>273</v>
      </c>
    </row>
    <row r="267" spans="1:2" x14ac:dyDescent="0.2">
      <c r="A267" s="26" t="s">
        <v>283</v>
      </c>
      <c r="B267" s="26" t="s">
        <v>273</v>
      </c>
    </row>
    <row r="268" spans="1:2" x14ac:dyDescent="0.2">
      <c r="A268" s="26" t="s">
        <v>283</v>
      </c>
      <c r="B268" s="26" t="s">
        <v>273</v>
      </c>
    </row>
    <row r="269" spans="1:2" x14ac:dyDescent="0.2">
      <c r="A269" s="26" t="s">
        <v>283</v>
      </c>
      <c r="B269" s="26" t="s">
        <v>273</v>
      </c>
    </row>
    <row r="270" spans="1:2" x14ac:dyDescent="0.2">
      <c r="A270" s="26" t="s">
        <v>283</v>
      </c>
      <c r="B270" s="26" t="s">
        <v>273</v>
      </c>
    </row>
    <row r="271" spans="1:2" x14ac:dyDescent="0.2">
      <c r="A271" s="26" t="s">
        <v>289</v>
      </c>
      <c r="B271" s="26" t="s">
        <v>273</v>
      </c>
    </row>
    <row r="272" spans="1:2" x14ac:dyDescent="0.2">
      <c r="A272" s="26" t="s">
        <v>290</v>
      </c>
      <c r="B272" s="26" t="s">
        <v>273</v>
      </c>
    </row>
    <row r="273" spans="1:2" x14ac:dyDescent="0.2">
      <c r="A273" s="26" t="s">
        <v>291</v>
      </c>
      <c r="B273" s="26" t="s">
        <v>273</v>
      </c>
    </row>
    <row r="274" spans="1:2" x14ac:dyDescent="0.2">
      <c r="A274" s="26" t="s">
        <v>291</v>
      </c>
      <c r="B274" s="26" t="s">
        <v>273</v>
      </c>
    </row>
    <row r="275" spans="1:2" x14ac:dyDescent="0.2">
      <c r="A275" s="26" t="s">
        <v>291</v>
      </c>
      <c r="B275" s="26" t="s">
        <v>273</v>
      </c>
    </row>
    <row r="276" spans="1:2" x14ac:dyDescent="0.2">
      <c r="A276" s="26" t="s">
        <v>291</v>
      </c>
      <c r="B276" s="26" t="s">
        <v>273</v>
      </c>
    </row>
    <row r="277" spans="1:2" x14ac:dyDescent="0.2">
      <c r="A277" s="26" t="s">
        <v>291</v>
      </c>
      <c r="B277" s="26" t="s">
        <v>273</v>
      </c>
    </row>
    <row r="278" spans="1:2" x14ac:dyDescent="0.2">
      <c r="A278" s="26" t="s">
        <v>291</v>
      </c>
      <c r="B278" s="26" t="s">
        <v>273</v>
      </c>
    </row>
    <row r="279" spans="1:2" x14ac:dyDescent="0.2">
      <c r="A279" s="26" t="s">
        <v>297</v>
      </c>
      <c r="B279" s="26" t="s">
        <v>273</v>
      </c>
    </row>
    <row r="280" spans="1:2" x14ac:dyDescent="0.2">
      <c r="A280" s="26" t="s">
        <v>298</v>
      </c>
      <c r="B280" s="26" t="s">
        <v>273</v>
      </c>
    </row>
    <row r="281" spans="1:2" x14ac:dyDescent="0.2">
      <c r="A281" s="26" t="s">
        <v>6</v>
      </c>
      <c r="B281" s="26" t="s">
        <v>299</v>
      </c>
    </row>
    <row r="282" spans="1:2" x14ac:dyDescent="0.2">
      <c r="A282" s="26" t="s">
        <v>301</v>
      </c>
      <c r="B282" s="26" t="s">
        <v>300</v>
      </c>
    </row>
    <row r="283" spans="1:2" x14ac:dyDescent="0.2">
      <c r="A283" s="26" t="s">
        <v>302</v>
      </c>
      <c r="B283" s="26" t="s">
        <v>300</v>
      </c>
    </row>
    <row r="284" spans="1:2" x14ac:dyDescent="0.2">
      <c r="A284" s="26" t="s">
        <v>302</v>
      </c>
      <c r="B284" s="26" t="s">
        <v>300</v>
      </c>
    </row>
    <row r="285" spans="1:2" x14ac:dyDescent="0.2">
      <c r="A285" s="26" t="s">
        <v>302</v>
      </c>
      <c r="B285" s="26" t="s">
        <v>300</v>
      </c>
    </row>
    <row r="286" spans="1:2" x14ac:dyDescent="0.2">
      <c r="A286" s="26" t="s">
        <v>302</v>
      </c>
      <c r="B286" s="26" t="s">
        <v>300</v>
      </c>
    </row>
    <row r="287" spans="1:2" x14ac:dyDescent="0.2">
      <c r="A287" s="26" t="s">
        <v>302</v>
      </c>
      <c r="B287" s="26" t="s">
        <v>300</v>
      </c>
    </row>
    <row r="288" spans="1:2" x14ac:dyDescent="0.2">
      <c r="A288" s="26" t="s">
        <v>302</v>
      </c>
      <c r="B288" s="26" t="s">
        <v>300</v>
      </c>
    </row>
    <row r="289" spans="1:2" x14ac:dyDescent="0.2">
      <c r="A289" s="26" t="s">
        <v>302</v>
      </c>
      <c r="B289" s="26" t="s">
        <v>300</v>
      </c>
    </row>
    <row r="290" spans="1:2" x14ac:dyDescent="0.2">
      <c r="A290" s="26" t="s">
        <v>302</v>
      </c>
      <c r="B290" s="26" t="s">
        <v>300</v>
      </c>
    </row>
    <row r="291" spans="1:2" x14ac:dyDescent="0.2">
      <c r="A291" s="26" t="s">
        <v>302</v>
      </c>
      <c r="B291" s="26" t="s">
        <v>300</v>
      </c>
    </row>
    <row r="292" spans="1:2" x14ac:dyDescent="0.2">
      <c r="A292" s="26" t="s">
        <v>302</v>
      </c>
      <c r="B292" s="26" t="s">
        <v>300</v>
      </c>
    </row>
    <row r="293" spans="1:2" x14ac:dyDescent="0.2">
      <c r="A293" s="26" t="s">
        <v>302</v>
      </c>
      <c r="B293" s="26" t="s">
        <v>300</v>
      </c>
    </row>
    <row r="294" spans="1:2" x14ac:dyDescent="0.2">
      <c r="A294" s="26" t="s">
        <v>302</v>
      </c>
      <c r="B294" s="26" t="s">
        <v>300</v>
      </c>
    </row>
    <row r="295" spans="1:2" x14ac:dyDescent="0.2">
      <c r="A295" s="26" t="s">
        <v>302</v>
      </c>
      <c r="B295" s="26" t="s">
        <v>300</v>
      </c>
    </row>
    <row r="296" spans="1:2" x14ac:dyDescent="0.2">
      <c r="A296" s="26" t="s">
        <v>302</v>
      </c>
      <c r="B296" s="26" t="s">
        <v>300</v>
      </c>
    </row>
    <row r="297" spans="1:2" x14ac:dyDescent="0.2">
      <c r="A297" s="26" t="s">
        <v>302</v>
      </c>
      <c r="B297" s="26" t="s">
        <v>300</v>
      </c>
    </row>
    <row r="298" spans="1:2" x14ac:dyDescent="0.2">
      <c r="A298" s="26" t="s">
        <v>302</v>
      </c>
      <c r="B298" s="26" t="s">
        <v>300</v>
      </c>
    </row>
    <row r="299" spans="1:2" x14ac:dyDescent="0.2">
      <c r="A299" s="26" t="s">
        <v>318</v>
      </c>
      <c r="B299" s="26" t="s">
        <v>300</v>
      </c>
    </row>
    <row r="300" spans="1:2" x14ac:dyDescent="0.2">
      <c r="A300" s="26" t="s">
        <v>319</v>
      </c>
      <c r="B300" s="26" t="s">
        <v>300</v>
      </c>
    </row>
    <row r="301" spans="1:2" x14ac:dyDescent="0.2">
      <c r="A301" s="26" t="s">
        <v>320</v>
      </c>
      <c r="B301" s="26" t="s">
        <v>300</v>
      </c>
    </row>
    <row r="302" spans="1:2" x14ac:dyDescent="0.2">
      <c r="A302" s="26" t="s">
        <v>321</v>
      </c>
      <c r="B302" s="26" t="s">
        <v>300</v>
      </c>
    </row>
    <row r="303" spans="1:2" x14ac:dyDescent="0.2">
      <c r="A303" s="26" t="s">
        <v>321</v>
      </c>
      <c r="B303" s="26" t="s">
        <v>300</v>
      </c>
    </row>
    <row r="304" spans="1:2" x14ac:dyDescent="0.2">
      <c r="A304" s="26" t="s">
        <v>321</v>
      </c>
      <c r="B304" s="26" t="s">
        <v>300</v>
      </c>
    </row>
    <row r="305" spans="1:2" x14ac:dyDescent="0.2">
      <c r="A305" s="26" t="s">
        <v>321</v>
      </c>
      <c r="B305" s="26" t="s">
        <v>300</v>
      </c>
    </row>
    <row r="306" spans="1:2" x14ac:dyDescent="0.2">
      <c r="A306" s="26" t="s">
        <v>321</v>
      </c>
      <c r="B306" s="26" t="s">
        <v>300</v>
      </c>
    </row>
    <row r="307" spans="1:2" x14ac:dyDescent="0.2">
      <c r="A307" s="26" t="s">
        <v>321</v>
      </c>
      <c r="B307" s="26" t="s">
        <v>300</v>
      </c>
    </row>
    <row r="308" spans="1:2" x14ac:dyDescent="0.2">
      <c r="A308" s="26" t="s">
        <v>327</v>
      </c>
      <c r="B308" s="26" t="s">
        <v>300</v>
      </c>
    </row>
    <row r="309" spans="1:2" x14ac:dyDescent="0.2">
      <c r="A309" s="26" t="s">
        <v>327</v>
      </c>
      <c r="B309" s="26" t="s">
        <v>300</v>
      </c>
    </row>
    <row r="310" spans="1:2" x14ac:dyDescent="0.2">
      <c r="A310" s="26" t="s">
        <v>327</v>
      </c>
      <c r="B310" s="26" t="s">
        <v>300</v>
      </c>
    </row>
    <row r="311" spans="1:2" x14ac:dyDescent="0.2">
      <c r="A311" s="26" t="s">
        <v>327</v>
      </c>
      <c r="B311" s="26" t="s">
        <v>300</v>
      </c>
    </row>
    <row r="312" spans="1:2" x14ac:dyDescent="0.2">
      <c r="A312" s="26" t="s">
        <v>327</v>
      </c>
      <c r="B312" s="26" t="s">
        <v>300</v>
      </c>
    </row>
    <row r="313" spans="1:2" x14ac:dyDescent="0.2">
      <c r="A313" s="26" t="s">
        <v>333</v>
      </c>
      <c r="B313" s="26" t="s">
        <v>300</v>
      </c>
    </row>
    <row r="314" spans="1:2" x14ac:dyDescent="0.2">
      <c r="A314" s="26" t="s">
        <v>334</v>
      </c>
      <c r="B314" s="26" t="s">
        <v>300</v>
      </c>
    </row>
    <row r="315" spans="1:2" x14ac:dyDescent="0.2">
      <c r="A315" s="26" t="s">
        <v>335</v>
      </c>
      <c r="B315" s="26" t="s">
        <v>300</v>
      </c>
    </row>
    <row r="316" spans="1:2" x14ac:dyDescent="0.2">
      <c r="A316" s="26" t="s">
        <v>335</v>
      </c>
      <c r="B316" s="26" t="s">
        <v>300</v>
      </c>
    </row>
    <row r="317" spans="1:2" x14ac:dyDescent="0.2">
      <c r="A317" s="26" t="s">
        <v>335</v>
      </c>
      <c r="B317" s="26" t="s">
        <v>300</v>
      </c>
    </row>
    <row r="318" spans="1:2" x14ac:dyDescent="0.2">
      <c r="A318" s="26" t="s">
        <v>335</v>
      </c>
      <c r="B318" s="26" t="s">
        <v>300</v>
      </c>
    </row>
    <row r="319" spans="1:2" x14ac:dyDescent="0.2">
      <c r="A319" s="26" t="s">
        <v>339</v>
      </c>
      <c r="B319" s="26" t="s">
        <v>300</v>
      </c>
    </row>
    <row r="320" spans="1:2" x14ac:dyDescent="0.2">
      <c r="A320" s="26" t="s">
        <v>340</v>
      </c>
      <c r="B320" s="26" t="s">
        <v>300</v>
      </c>
    </row>
    <row r="321" spans="1:2" x14ac:dyDescent="0.2">
      <c r="A321" s="26" t="s">
        <v>340</v>
      </c>
      <c r="B321" s="26" t="s">
        <v>300</v>
      </c>
    </row>
    <row r="322" spans="1:2" x14ac:dyDescent="0.2">
      <c r="A322" s="26" t="s">
        <v>340</v>
      </c>
      <c r="B322" s="26" t="s">
        <v>300</v>
      </c>
    </row>
    <row r="323" spans="1:2" x14ac:dyDescent="0.2">
      <c r="A323" s="26" t="s">
        <v>340</v>
      </c>
      <c r="B323" s="26" t="s">
        <v>300</v>
      </c>
    </row>
    <row r="324" spans="1:2" x14ac:dyDescent="0.2">
      <c r="A324" s="26" t="s">
        <v>340</v>
      </c>
      <c r="B324" s="26" t="s">
        <v>300</v>
      </c>
    </row>
    <row r="325" spans="1:2" x14ac:dyDescent="0.2">
      <c r="A325" s="26" t="s">
        <v>340</v>
      </c>
      <c r="B325" s="26" t="s">
        <v>300</v>
      </c>
    </row>
    <row r="326" spans="1:2" x14ac:dyDescent="0.2">
      <c r="A326" s="26" t="s">
        <v>340</v>
      </c>
      <c r="B326" s="26" t="s">
        <v>300</v>
      </c>
    </row>
    <row r="327" spans="1:2" x14ac:dyDescent="0.2">
      <c r="A327" s="26" t="s">
        <v>340</v>
      </c>
      <c r="B327" s="26" t="s">
        <v>300</v>
      </c>
    </row>
    <row r="328" spans="1:2" x14ac:dyDescent="0.2">
      <c r="A328" s="26" t="s">
        <v>349</v>
      </c>
      <c r="B328" s="26" t="s">
        <v>348</v>
      </c>
    </row>
    <row r="329" spans="1:2" x14ac:dyDescent="0.2">
      <c r="A329" s="26" t="s">
        <v>349</v>
      </c>
      <c r="B329" s="26" t="s">
        <v>348</v>
      </c>
    </row>
    <row r="330" spans="1:2" x14ac:dyDescent="0.2">
      <c r="A330" s="26" t="s">
        <v>349</v>
      </c>
      <c r="B330" s="26" t="s">
        <v>348</v>
      </c>
    </row>
    <row r="331" spans="1:2" x14ac:dyDescent="0.2">
      <c r="A331" s="26" t="s">
        <v>349</v>
      </c>
      <c r="B331" s="26" t="s">
        <v>348</v>
      </c>
    </row>
    <row r="332" spans="1:2" x14ac:dyDescent="0.2">
      <c r="A332" s="26" t="s">
        <v>354</v>
      </c>
      <c r="B332" s="26" t="s">
        <v>348</v>
      </c>
    </row>
    <row r="333" spans="1:2" x14ac:dyDescent="0.2">
      <c r="A333" s="26" t="s">
        <v>355</v>
      </c>
      <c r="B333" s="26" t="s">
        <v>348</v>
      </c>
    </row>
    <row r="334" spans="1:2" x14ac:dyDescent="0.2">
      <c r="A334" s="26" t="s">
        <v>355</v>
      </c>
      <c r="B334" s="26" t="s">
        <v>348</v>
      </c>
    </row>
    <row r="335" spans="1:2" x14ac:dyDescent="0.2">
      <c r="A335" s="26" t="s">
        <v>355</v>
      </c>
      <c r="B335" s="26" t="s">
        <v>348</v>
      </c>
    </row>
    <row r="336" spans="1:2" x14ac:dyDescent="0.2">
      <c r="A336" s="26" t="s">
        <v>355</v>
      </c>
      <c r="B336" s="26" t="s">
        <v>348</v>
      </c>
    </row>
    <row r="337" spans="1:2" x14ac:dyDescent="0.2">
      <c r="A337" s="26" t="s">
        <v>355</v>
      </c>
      <c r="B337" s="26" t="s">
        <v>348</v>
      </c>
    </row>
    <row r="338" spans="1:2" x14ac:dyDescent="0.2">
      <c r="A338" s="26" t="s">
        <v>360</v>
      </c>
      <c r="B338" s="26" t="s">
        <v>348</v>
      </c>
    </row>
    <row r="339" spans="1:2" x14ac:dyDescent="0.2">
      <c r="A339" s="26" t="s">
        <v>360</v>
      </c>
      <c r="B339" s="26" t="s">
        <v>348</v>
      </c>
    </row>
    <row r="340" spans="1:2" x14ac:dyDescent="0.2">
      <c r="A340" s="26" t="s">
        <v>360</v>
      </c>
      <c r="B340" s="26" t="s">
        <v>348</v>
      </c>
    </row>
    <row r="341" spans="1:2" x14ac:dyDescent="0.2">
      <c r="A341" s="26" t="s">
        <v>360</v>
      </c>
      <c r="B341" s="26" t="s">
        <v>348</v>
      </c>
    </row>
    <row r="342" spans="1:2" x14ac:dyDescent="0.2">
      <c r="A342" s="26" t="s">
        <v>365</v>
      </c>
      <c r="B342" s="26" t="s">
        <v>348</v>
      </c>
    </row>
    <row r="343" spans="1:2" x14ac:dyDescent="0.2">
      <c r="A343" s="26" t="s">
        <v>365</v>
      </c>
      <c r="B343" s="26" t="s">
        <v>348</v>
      </c>
    </row>
    <row r="344" spans="1:2" x14ac:dyDescent="0.2">
      <c r="A344" s="26" t="s">
        <v>365</v>
      </c>
      <c r="B344" s="26" t="s">
        <v>348</v>
      </c>
    </row>
    <row r="345" spans="1:2" x14ac:dyDescent="0.2">
      <c r="A345" s="26" t="s">
        <v>365</v>
      </c>
      <c r="B345" s="26" t="s">
        <v>348</v>
      </c>
    </row>
    <row r="346" spans="1:2" x14ac:dyDescent="0.2">
      <c r="A346" s="26" t="s">
        <v>365</v>
      </c>
      <c r="B346" s="26" t="s">
        <v>348</v>
      </c>
    </row>
    <row r="347" spans="1:2" x14ac:dyDescent="0.2">
      <c r="A347" s="26" t="s">
        <v>365</v>
      </c>
      <c r="B347" s="26" t="s">
        <v>348</v>
      </c>
    </row>
    <row r="348" spans="1:2" x14ac:dyDescent="0.2">
      <c r="A348" s="26" t="s">
        <v>365</v>
      </c>
      <c r="B348" s="26" t="s">
        <v>348</v>
      </c>
    </row>
    <row r="349" spans="1:2" x14ac:dyDescent="0.2">
      <c r="A349" s="26" t="s">
        <v>365</v>
      </c>
      <c r="B349" s="26" t="s">
        <v>348</v>
      </c>
    </row>
    <row r="350" spans="1:2" x14ac:dyDescent="0.2">
      <c r="A350" s="26" t="s">
        <v>365</v>
      </c>
      <c r="B350" s="26" t="s">
        <v>348</v>
      </c>
    </row>
    <row r="351" spans="1:2" x14ac:dyDescent="0.2">
      <c r="A351" s="26" t="s">
        <v>365</v>
      </c>
      <c r="B351" s="26" t="s">
        <v>348</v>
      </c>
    </row>
    <row r="352" spans="1:2" x14ac:dyDescent="0.2">
      <c r="A352" s="26" t="s">
        <v>365</v>
      </c>
      <c r="B352" s="26" t="s">
        <v>348</v>
      </c>
    </row>
    <row r="353" spans="1:2" x14ac:dyDescent="0.2">
      <c r="A353" s="26" t="s">
        <v>365</v>
      </c>
      <c r="B353" s="26" t="s">
        <v>348</v>
      </c>
    </row>
    <row r="354" spans="1:2" x14ac:dyDescent="0.2">
      <c r="A354" s="26" t="s">
        <v>377</v>
      </c>
      <c r="B354" s="26" t="s">
        <v>348</v>
      </c>
    </row>
    <row r="355" spans="1:2" x14ac:dyDescent="0.2">
      <c r="A355" s="26" t="s">
        <v>377</v>
      </c>
      <c r="B355" s="26" t="s">
        <v>348</v>
      </c>
    </row>
    <row r="356" spans="1:2" x14ac:dyDescent="0.2">
      <c r="A356" s="26" t="s">
        <v>377</v>
      </c>
      <c r="B356" s="26" t="s">
        <v>348</v>
      </c>
    </row>
    <row r="357" spans="1:2" x14ac:dyDescent="0.2">
      <c r="A357" s="26" t="s">
        <v>377</v>
      </c>
      <c r="B357" s="26" t="s">
        <v>348</v>
      </c>
    </row>
    <row r="358" spans="1:2" x14ac:dyDescent="0.2">
      <c r="A358" s="26" t="s">
        <v>377</v>
      </c>
      <c r="B358" s="26" t="s">
        <v>348</v>
      </c>
    </row>
    <row r="359" spans="1:2" x14ac:dyDescent="0.2">
      <c r="A359" s="26" t="s">
        <v>377</v>
      </c>
      <c r="B359" s="26" t="s">
        <v>348</v>
      </c>
    </row>
    <row r="360" spans="1:2" x14ac:dyDescent="0.2">
      <c r="A360" s="26" t="s">
        <v>383</v>
      </c>
      <c r="B360" s="26" t="s">
        <v>348</v>
      </c>
    </row>
    <row r="361" spans="1:2" x14ac:dyDescent="0.2">
      <c r="A361" s="26" t="s">
        <v>383</v>
      </c>
      <c r="B361" s="26" t="s">
        <v>348</v>
      </c>
    </row>
    <row r="362" spans="1:2" x14ac:dyDescent="0.2">
      <c r="A362" s="26" t="s">
        <v>383</v>
      </c>
      <c r="B362" s="26" t="s">
        <v>348</v>
      </c>
    </row>
    <row r="363" spans="1:2" x14ac:dyDescent="0.2">
      <c r="A363" s="26" t="s">
        <v>383</v>
      </c>
      <c r="B363" s="26" t="s">
        <v>348</v>
      </c>
    </row>
    <row r="364" spans="1:2" x14ac:dyDescent="0.2">
      <c r="A364" s="26" t="s">
        <v>387</v>
      </c>
      <c r="B364" s="26" t="s">
        <v>348</v>
      </c>
    </row>
    <row r="365" spans="1:2" x14ac:dyDescent="0.2">
      <c r="A365" s="26" t="s">
        <v>387</v>
      </c>
      <c r="B365" s="26" t="s">
        <v>348</v>
      </c>
    </row>
    <row r="366" spans="1:2" x14ac:dyDescent="0.2">
      <c r="A366" s="26" t="s">
        <v>387</v>
      </c>
      <c r="B366" s="26" t="s">
        <v>348</v>
      </c>
    </row>
    <row r="367" spans="1:2" x14ac:dyDescent="0.2">
      <c r="A367" s="26" t="s">
        <v>387</v>
      </c>
      <c r="B367" s="26" t="s">
        <v>348</v>
      </c>
    </row>
    <row r="368" spans="1:2" x14ac:dyDescent="0.2">
      <c r="A368" s="26" t="s">
        <v>387</v>
      </c>
      <c r="B368" s="26" t="s">
        <v>348</v>
      </c>
    </row>
    <row r="369" spans="1:2" x14ac:dyDescent="0.2">
      <c r="A369" s="26" t="s">
        <v>387</v>
      </c>
      <c r="B369" s="26" t="s">
        <v>348</v>
      </c>
    </row>
    <row r="370" spans="1:2" x14ac:dyDescent="0.2">
      <c r="A370" s="26" t="s">
        <v>393</v>
      </c>
      <c r="B370" s="26" t="s">
        <v>348</v>
      </c>
    </row>
    <row r="371" spans="1:2" x14ac:dyDescent="0.2">
      <c r="A371" s="26" t="s">
        <v>393</v>
      </c>
      <c r="B371" s="26" t="s">
        <v>348</v>
      </c>
    </row>
    <row r="372" spans="1:2" x14ac:dyDescent="0.2">
      <c r="A372" s="26" t="s">
        <v>393</v>
      </c>
      <c r="B372" s="26" t="s">
        <v>348</v>
      </c>
    </row>
    <row r="373" spans="1:2" x14ac:dyDescent="0.2">
      <c r="A373" s="26" t="s">
        <v>393</v>
      </c>
      <c r="B373" s="26" t="s">
        <v>348</v>
      </c>
    </row>
    <row r="374" spans="1:2" x14ac:dyDescent="0.2">
      <c r="A374" s="26" t="s">
        <v>393</v>
      </c>
      <c r="B374" s="26" t="s">
        <v>348</v>
      </c>
    </row>
    <row r="375" spans="1:2" x14ac:dyDescent="0.2">
      <c r="A375" s="26" t="s">
        <v>393</v>
      </c>
      <c r="B375" s="26" t="s">
        <v>348</v>
      </c>
    </row>
    <row r="376" spans="1:2" x14ac:dyDescent="0.2">
      <c r="A376" s="26" t="s">
        <v>400</v>
      </c>
      <c r="B376" s="26" t="s">
        <v>399</v>
      </c>
    </row>
    <row r="377" spans="1:2" x14ac:dyDescent="0.2">
      <c r="A377" s="26" t="s">
        <v>401</v>
      </c>
      <c r="B377" s="26" t="s">
        <v>399</v>
      </c>
    </row>
    <row r="378" spans="1:2" x14ac:dyDescent="0.2">
      <c r="A378" s="26" t="s">
        <v>402</v>
      </c>
      <c r="B378" s="26" t="s">
        <v>399</v>
      </c>
    </row>
    <row r="379" spans="1:2" x14ac:dyDescent="0.2">
      <c r="A379" s="26" t="s">
        <v>403</v>
      </c>
      <c r="B379" s="26" t="s">
        <v>399</v>
      </c>
    </row>
    <row r="380" spans="1:2" x14ac:dyDescent="0.2">
      <c r="A380" s="26" t="s">
        <v>404</v>
      </c>
      <c r="B380" s="26" t="s">
        <v>399</v>
      </c>
    </row>
  </sheetData>
  <pageMargins left="0.7" right="0.7" top="0.75" bottom="0.75" header="0.3" footer="0.3"/>
  <pageSetup orientation="portrait" horizontalDpi="0" verticalDpi="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61DD8-8C14-2448-80B5-D7B2D4811C06}">
  <sheetPr>
    <tabColor theme="0" tint="-0.499984740745262"/>
    <pageSetUpPr fitToPage="1"/>
  </sheetPr>
  <dimension ref="B1:W179"/>
  <sheetViews>
    <sheetView showGridLines="0" topLeftCell="N136" zoomScale="50" zoomScaleNormal="100" zoomScaleSheetLayoutView="111" workbookViewId="0">
      <selection activeCell="AC140" sqref="AC140"/>
    </sheetView>
  </sheetViews>
  <sheetFormatPr baseColWidth="10" defaultColWidth="9.33203125" defaultRowHeight="15" x14ac:dyDescent="0.2"/>
  <cols>
    <col min="1" max="1" width="1.1640625" style="41" customWidth="1"/>
    <col min="2" max="2" width="26" style="41" customWidth="1"/>
    <col min="3" max="12" width="20.6640625" style="43" customWidth="1"/>
    <col min="13" max="14" width="20.6640625" style="41" customWidth="1"/>
    <col min="15" max="15" width="18.83203125" style="41" customWidth="1"/>
    <col min="16" max="16" width="16" style="41" bestFit="1" customWidth="1"/>
    <col min="17" max="17" width="19" style="41" customWidth="1"/>
    <col min="18" max="16384" width="9.33203125" style="41"/>
  </cols>
  <sheetData>
    <row r="1" spans="2:23" ht="4.25" customHeight="1" x14ac:dyDescent="0.2"/>
    <row r="2" spans="2:23" x14ac:dyDescent="0.2">
      <c r="B2" s="60" t="s">
        <v>430</v>
      </c>
      <c r="C2" s="61"/>
      <c r="D2" s="61"/>
      <c r="E2" s="61"/>
      <c r="F2" s="61"/>
      <c r="G2" s="61"/>
      <c r="H2" s="61"/>
      <c r="I2" s="61"/>
      <c r="J2" s="61"/>
      <c r="K2" s="61"/>
      <c r="L2" s="62"/>
      <c r="M2" s="37"/>
      <c r="N2" s="38"/>
      <c r="O2" s="39"/>
      <c r="P2" s="40"/>
      <c r="Q2" s="40"/>
      <c r="R2" s="40"/>
    </row>
    <row r="3" spans="2:23" ht="14.75" customHeight="1" x14ac:dyDescent="0.2">
      <c r="B3" s="98" t="s">
        <v>434</v>
      </c>
      <c r="C3" s="99"/>
      <c r="D3" s="99"/>
      <c r="E3" s="99"/>
      <c r="F3" s="99"/>
      <c r="G3" s="99"/>
      <c r="H3" s="99"/>
      <c r="I3" s="99"/>
      <c r="J3" s="99"/>
      <c r="K3" s="99"/>
      <c r="L3" s="100"/>
      <c r="M3" s="37"/>
      <c r="N3" s="38"/>
      <c r="O3" s="39"/>
      <c r="P3" s="40"/>
      <c r="Q3" s="40"/>
      <c r="R3" s="40"/>
    </row>
    <row r="4" spans="2:23" x14ac:dyDescent="0.2">
      <c r="B4" s="101"/>
      <c r="C4" s="102"/>
      <c r="D4" s="102"/>
      <c r="E4" s="102"/>
      <c r="F4" s="102"/>
      <c r="G4" s="102"/>
      <c r="H4" s="102"/>
      <c r="I4" s="102"/>
      <c r="J4" s="102"/>
      <c r="K4" s="102"/>
      <c r="L4" s="103"/>
      <c r="M4" s="37"/>
      <c r="N4" s="38"/>
      <c r="O4" s="39"/>
      <c r="P4" s="40"/>
      <c r="Q4" s="40"/>
      <c r="R4" s="40"/>
    </row>
    <row r="5" spans="2:23" x14ac:dyDescent="0.2">
      <c r="B5" s="63"/>
      <c r="C5" s="63"/>
      <c r="D5" s="63"/>
      <c r="E5" s="63"/>
      <c r="F5" s="63"/>
      <c r="G5" s="63"/>
      <c r="H5" s="63"/>
      <c r="I5" s="63"/>
      <c r="J5" s="63"/>
      <c r="K5" s="63"/>
      <c r="L5" s="63"/>
      <c r="M5" s="37"/>
      <c r="N5" s="38"/>
      <c r="O5" s="39"/>
      <c r="P5" s="40"/>
      <c r="Q5" s="40"/>
      <c r="R5" s="40"/>
    </row>
    <row r="6" spans="2:23" x14ac:dyDescent="0.2">
      <c r="B6" s="3" t="s">
        <v>431</v>
      </c>
      <c r="M6" s="97"/>
      <c r="N6" s="97"/>
      <c r="O6" s="97"/>
      <c r="P6" s="97"/>
      <c r="Q6" s="97"/>
      <c r="R6" s="97"/>
    </row>
    <row r="7" spans="2:23" x14ac:dyDescent="0.2">
      <c r="M7" s="97"/>
      <c r="N7" s="97"/>
      <c r="O7" s="97"/>
      <c r="P7" s="97"/>
      <c r="Q7" s="97"/>
      <c r="R7" s="97"/>
    </row>
    <row r="8" spans="2:23" ht="48" x14ac:dyDescent="0.2">
      <c r="B8" s="34" t="s">
        <v>0</v>
      </c>
      <c r="C8" s="35" t="s">
        <v>408</v>
      </c>
      <c r="D8" s="35" t="s">
        <v>407</v>
      </c>
      <c r="E8" s="35" t="s">
        <v>417</v>
      </c>
      <c r="F8" s="35" t="s">
        <v>410</v>
      </c>
      <c r="G8" s="35" t="s">
        <v>409</v>
      </c>
      <c r="H8" s="35" t="s">
        <v>417</v>
      </c>
      <c r="I8" s="35" t="s">
        <v>414</v>
      </c>
      <c r="J8" s="35" t="s">
        <v>413</v>
      </c>
      <c r="K8" s="35" t="s">
        <v>426</v>
      </c>
      <c r="L8" s="35" t="s">
        <v>419</v>
      </c>
      <c r="M8" s="35" t="s">
        <v>418</v>
      </c>
      <c r="N8" s="35" t="s">
        <v>426</v>
      </c>
      <c r="O8" s="35" t="s">
        <v>415</v>
      </c>
      <c r="P8" s="24" t="s">
        <v>416</v>
      </c>
      <c r="Q8" s="35" t="s">
        <v>417</v>
      </c>
      <c r="R8" s="35" t="s">
        <v>440</v>
      </c>
      <c r="S8" s="35" t="s">
        <v>436</v>
      </c>
      <c r="T8" s="35" t="s">
        <v>417</v>
      </c>
      <c r="U8" s="35" t="s">
        <v>455</v>
      </c>
      <c r="V8" s="35" t="s">
        <v>456</v>
      </c>
      <c r="W8" s="35" t="s">
        <v>417</v>
      </c>
    </row>
    <row r="9" spans="2:23" ht="20.25" customHeight="1" x14ac:dyDescent="0.2">
      <c r="B9" s="44" t="s">
        <v>300</v>
      </c>
      <c r="C9" s="45">
        <f>SUMIF('Internal Data for Exercise'!B:B,'Charts &amp; Graphs'!B9,'Internal Data for Exercise'!I:I)</f>
        <v>459127593.33857894</v>
      </c>
      <c r="D9" s="45">
        <f>SUMIF('Internal Data for Exercise'!B:B,'Charts &amp; Graphs'!B9,'Internal Data for Exercise'!H:H)</f>
        <v>472318642.31521881</v>
      </c>
      <c r="E9" s="46">
        <f>D9/C9-1</f>
        <v>2.8730682206922431E-2</v>
      </c>
      <c r="F9" s="47">
        <f>SUMIF('Internal Data for Exercise'!B:B,'Charts &amp; Graphs'!B9,'Internal Data for Exercise'!K:K)</f>
        <v>5267939.7301181154</v>
      </c>
      <c r="G9" s="47">
        <f>SUMIF('Internal Data for Exercise'!B:B,'Charts &amp; Graphs'!B9,'Internal Data for Exercise'!J:J)</f>
        <v>5484024.5689417198</v>
      </c>
      <c r="H9" s="46">
        <f>G9/F9-1</f>
        <v>4.1018851751130292E-2</v>
      </c>
      <c r="I9" s="48">
        <f>(SUMIF('Internal Data for Exercise'!B:B,'Charts &amp; Graphs'!B9,'Internal Data for Exercise'!O:O))/C9</f>
        <v>0.509404066478093</v>
      </c>
      <c r="J9" s="48">
        <f>(SUMIF('Internal Data for Exercise'!B:B,'Charts &amp; Graphs'!B9,'Internal Data for Exercise'!N:N))/D9</f>
        <v>0.48801162471290888</v>
      </c>
      <c r="K9" s="49">
        <f>(J9-I9)*10000</f>
        <v>-213.92441765184122</v>
      </c>
      <c r="L9" s="48">
        <f>(SUMIF('Internal Data for Exercise'!B:B,'Charts &amp; Graphs'!B9,'Internal Data for Exercise'!G:G)-F9)/SUMIF('Internal Data for Exercise'!B:B,'Charts &amp; Graphs'!B9,'Internal Data for Exercise'!G:G)</f>
        <v>0.39927340166512221</v>
      </c>
      <c r="M9" s="48">
        <f>(SUMIF('Internal Data for Exercise'!B:B,'Charts &amp; Graphs'!B9,'Internal Data for Exercise'!F:F)-G9)/SUMIF('Internal Data for Exercise'!B:B,'Charts &amp; Graphs'!B9,'Internal Data for Exercise'!F:F)</f>
        <v>0.39254901556743366</v>
      </c>
      <c r="N9" s="49">
        <f>(M9-L9)*10000</f>
        <v>-67.2438609768855</v>
      </c>
      <c r="O9" s="45">
        <f>SUMIF('Internal Data for Exercise'!B:B,B9,'Internal Data for Exercise'!O:O)</f>
        <v>233881463.07897231</v>
      </c>
      <c r="P9" s="45">
        <f>SUMIF('Internal Data for Exercise'!B:B,B9,'Internal Data for Exercise'!N:N)</f>
        <v>230496988.01844519</v>
      </c>
      <c r="Q9" s="46">
        <f>P9/O9-1</f>
        <v>-1.4470899129719883E-2</v>
      </c>
      <c r="R9" s="66">
        <f>C9/F9</f>
        <v>87.155058117622886</v>
      </c>
      <c r="S9" s="66">
        <f>D9/G9</f>
        <v>86.126281233339654</v>
      </c>
      <c r="T9" s="46">
        <f>S9/R9-1</f>
        <v>-1.1803983687267094E-2</v>
      </c>
      <c r="U9" s="66">
        <f>O9/F9</f>
        <v>44.39714101925162</v>
      </c>
      <c r="V9" s="66">
        <f>P9/G9</f>
        <v>42.030626435162993</v>
      </c>
      <c r="W9" s="46">
        <f>V9/U9-1</f>
        <v>-5.3303310297896256E-2</v>
      </c>
    </row>
    <row r="10" spans="2:23" ht="20.25" customHeight="1" x14ac:dyDescent="0.2">
      <c r="B10" s="44" t="s">
        <v>153</v>
      </c>
      <c r="C10" s="45">
        <f>SUMIF('Internal Data for Exercise'!B:B,'Charts &amp; Graphs'!B10,'Internal Data for Exercise'!I:I)</f>
        <v>192363510.39622781</v>
      </c>
      <c r="D10" s="45">
        <f>SUMIF('Internal Data for Exercise'!B:B,'Charts &amp; Graphs'!B10,'Internal Data for Exercise'!H:H)</f>
        <v>191602869.39804244</v>
      </c>
      <c r="E10" s="46">
        <f t="shared" ref="E10:E16" si="0">D10/C10-1</f>
        <v>-3.9541854721750758E-3</v>
      </c>
      <c r="F10" s="47">
        <f>SUMIF('Internal Data for Exercise'!B:B,'Charts &amp; Graphs'!B10,'Internal Data for Exercise'!K:K)</f>
        <v>2969753.2393621304</v>
      </c>
      <c r="G10" s="47">
        <f>SUMIF('Internal Data for Exercise'!B:B,'Charts &amp; Graphs'!B10,'Internal Data for Exercise'!J:J)</f>
        <v>2833391.5813393742</v>
      </c>
      <c r="H10" s="46">
        <f t="shared" ref="H10:H16" si="1">G10/F10-1</f>
        <v>-4.5916831141177616E-2</v>
      </c>
      <c r="I10" s="48">
        <f>(SUMIF('Internal Data for Exercise'!B:B,'Charts &amp; Graphs'!B10,'Internal Data for Exercise'!O:O))/C10</f>
        <v>0.41724100100538958</v>
      </c>
      <c r="J10" s="48">
        <f>(SUMIF('Internal Data for Exercise'!B:B,'Charts &amp; Graphs'!B10,'Internal Data for Exercise'!N:N))/D10</f>
        <v>0.32467549396731921</v>
      </c>
      <c r="K10" s="49">
        <f t="shared" ref="K10:K15" si="2">(J10-I10)*10000</f>
        <v>-925.65507038070371</v>
      </c>
      <c r="L10" s="48">
        <f>(SUMIF('Internal Data for Exercise'!B:B,'Charts &amp; Graphs'!B10,'Internal Data for Exercise'!G:G)-F10)/SUMIF('Internal Data for Exercise'!B:B,'Charts &amp; Graphs'!B10,'Internal Data for Exercise'!G:G)</f>
        <v>0.43973164468968884</v>
      </c>
      <c r="M10" s="48">
        <f>(SUMIF('Internal Data for Exercise'!B:B,'Charts &amp; Graphs'!B10,'Internal Data for Exercise'!F:F)-G10)/SUMIF('Internal Data for Exercise'!B:B,'Charts &amp; Graphs'!B10,'Internal Data for Exercise'!F:F)</f>
        <v>0.4355350385092136</v>
      </c>
      <c r="N10" s="49">
        <f>(M10-L10)*10000</f>
        <v>-41.966061804752371</v>
      </c>
      <c r="O10" s="45">
        <f>SUMIF('Internal Data for Exercise'!B:B,B10,'Internal Data for Exercise'!O:O)</f>
        <v>80261943.634632751</v>
      </c>
      <c r="P10" s="45">
        <f>SUMIF('Internal Data for Exercise'!B:B,B10,'Internal Data for Exercise'!N:N)</f>
        <v>62208756.26736518</v>
      </c>
      <c r="Q10" s="46">
        <f t="shared" ref="Q10:Q16" si="3">P10/O10-1</f>
        <v>-0.22492836018834816</v>
      </c>
      <c r="R10" s="66">
        <f t="shared" ref="R10:R15" si="4">C10/F10</f>
        <v>64.774240447514529</v>
      </c>
      <c r="S10" s="66">
        <f t="shared" ref="S10:S15" si="5">D10/G10</f>
        <v>67.623151935628229</v>
      </c>
      <c r="T10" s="46">
        <f t="shared" ref="T10:T15" si="6">S10/R10-1</f>
        <v>4.3982167423825214E-2</v>
      </c>
      <c r="U10" s="66">
        <f t="shared" ref="U10:U15" si="7">O10/F10</f>
        <v>27.026468923684757</v>
      </c>
      <c r="V10" s="66">
        <f t="shared" ref="V10:V15" si="8">P10/G10</f>
        <v>21.955580258327174</v>
      </c>
      <c r="W10" s="46">
        <f t="shared" ref="W10:W15" si="9">V10/U10-1</f>
        <v>-0.1876267550776376</v>
      </c>
    </row>
    <row r="11" spans="2:23" ht="20.25" customHeight="1" x14ac:dyDescent="0.2">
      <c r="B11" s="44" t="s">
        <v>86</v>
      </c>
      <c r="C11" s="45">
        <f>SUMIF('Internal Data for Exercise'!B:B,'Charts &amp; Graphs'!B11,'Internal Data for Exercise'!I:I)</f>
        <v>34313800.048115477</v>
      </c>
      <c r="D11" s="45">
        <f>SUMIF('Internal Data for Exercise'!B:B,'Charts &amp; Graphs'!B11,'Internal Data for Exercise'!H:H)</f>
        <v>31264169.950037342</v>
      </c>
      <c r="E11" s="46">
        <f t="shared" si="0"/>
        <v>-8.8874741177074057E-2</v>
      </c>
      <c r="F11" s="47">
        <f>SUMIF('Internal Data for Exercise'!B:B,'Charts &amp; Graphs'!B11,'Internal Data for Exercise'!K:K)</f>
        <v>299518.29608078988</v>
      </c>
      <c r="G11" s="47">
        <f>SUMIF('Internal Data for Exercise'!B:B,'Charts &amp; Graphs'!B11,'Internal Data for Exercise'!J:J)</f>
        <v>258931.5292988123</v>
      </c>
      <c r="H11" s="46">
        <f t="shared" si="1"/>
        <v>-0.13550680313375585</v>
      </c>
      <c r="I11" s="48">
        <f>(SUMIF('Internal Data for Exercise'!B:B,'Charts &amp; Graphs'!B11,'Internal Data for Exercise'!O:O))/C11</f>
        <v>0.4610632482853379</v>
      </c>
      <c r="J11" s="48">
        <f>(SUMIF('Internal Data for Exercise'!B:B,'Charts &amp; Graphs'!B11,'Internal Data for Exercise'!N:N))/D11</f>
        <v>0.41926585562035118</v>
      </c>
      <c r="K11" s="49">
        <f t="shared" si="2"/>
        <v>-417.97392664986722</v>
      </c>
      <c r="L11" s="48">
        <f>(SUMIF('Internal Data for Exercise'!B:B,'Charts &amp; Graphs'!B11,'Internal Data for Exercise'!G:G)-F11)/SUMIF('Internal Data for Exercise'!B:B,'Charts &amp; Graphs'!B11,'Internal Data for Exercise'!G:G)</f>
        <v>0.32357988983520986</v>
      </c>
      <c r="M11" s="48">
        <f>(SUMIF('Internal Data for Exercise'!B:B,'Charts &amp; Graphs'!B11,'Internal Data for Exercise'!F:F)-G11)/SUMIF('Internal Data for Exercise'!B:B,'Charts &amp; Graphs'!B11,'Internal Data for Exercise'!F:F)</f>
        <v>0.32204122136093027</v>
      </c>
      <c r="N11" s="49">
        <f t="shared" ref="N11:N15" si="10">(M11-L11)*10000</f>
        <v>-15.386684742795808</v>
      </c>
      <c r="O11" s="45">
        <f>SUMIF('Internal Data for Exercise'!B:B,B11,'Internal Data for Exercise'!O:O)</f>
        <v>15820832.111197706</v>
      </c>
      <c r="P11" s="45">
        <f>SUMIF('Internal Data for Exercise'!B:B,B11,'Internal Data for Exercise'!N:N)</f>
        <v>13107998.964362478</v>
      </c>
      <c r="Q11" s="46">
        <f t="shared" si="3"/>
        <v>-0.1714722163643424</v>
      </c>
      <c r="R11" s="66">
        <f t="shared" si="4"/>
        <v>114.56328543903015</v>
      </c>
      <c r="S11" s="66">
        <f t="shared" si="5"/>
        <v>120.74300118915934</v>
      </c>
      <c r="T11" s="46">
        <f t="shared" si="6"/>
        <v>5.3941502519303963E-2</v>
      </c>
      <c r="U11" s="66">
        <f t="shared" si="7"/>
        <v>52.8209205187596</v>
      </c>
      <c r="V11" s="66">
        <f t="shared" si="8"/>
        <v>50.623417703741971</v>
      </c>
      <c r="W11" s="46">
        <f t="shared" si="9"/>
        <v>-4.1602887519485265E-2</v>
      </c>
    </row>
    <row r="12" spans="2:23" ht="20.25" customHeight="1" x14ac:dyDescent="0.2">
      <c r="B12" s="44" t="s">
        <v>4</v>
      </c>
      <c r="C12" s="45">
        <f>SUMIF('Internal Data for Exercise'!B:B,'Charts &amp; Graphs'!B12,'Internal Data for Exercise'!I:I)</f>
        <v>3783724.1940501267</v>
      </c>
      <c r="D12" s="45">
        <f>SUMIF('Internal Data for Exercise'!B:B,'Charts &amp; Graphs'!B12,'Internal Data for Exercise'!H:H)</f>
        <v>3968490.8263520906</v>
      </c>
      <c r="E12" s="46">
        <f t="shared" si="0"/>
        <v>4.8831950434576443E-2</v>
      </c>
      <c r="F12" s="47">
        <f>SUMIF('Internal Data for Exercise'!B:B,'Charts &amp; Graphs'!B12,'Internal Data for Exercise'!K:K)</f>
        <v>117945.97852618009</v>
      </c>
      <c r="G12" s="47">
        <f>SUMIF('Internal Data for Exercise'!B:B,'Charts &amp; Graphs'!B12,'Internal Data for Exercise'!J:J)</f>
        <v>112298.57327472298</v>
      </c>
      <c r="H12" s="46">
        <f t="shared" si="1"/>
        <v>-4.7881287026700692E-2</v>
      </c>
      <c r="I12" s="48">
        <f>(SUMIF('Internal Data for Exercise'!B:B,'Charts &amp; Graphs'!B12,'Internal Data for Exercise'!O:O))/C12</f>
        <v>0.36209485177246681</v>
      </c>
      <c r="J12" s="48">
        <f>(SUMIF('Internal Data for Exercise'!B:B,'Charts &amp; Graphs'!B12,'Internal Data for Exercise'!N:N))/D12</f>
        <v>0.32657423699037713</v>
      </c>
      <c r="K12" s="49">
        <f t="shared" si="2"/>
        <v>-355.20614782089677</v>
      </c>
      <c r="L12" s="48">
        <f>(SUMIF('Internal Data for Exercise'!B:B,'Charts &amp; Graphs'!B12,'Internal Data for Exercise'!G:G)-F12)/SUMIF('Internal Data for Exercise'!B:B,'Charts &amp; Graphs'!B12,'Internal Data for Exercise'!G:G)</f>
        <v>0.2859899085839957</v>
      </c>
      <c r="M12" s="48">
        <f>(SUMIF('Internal Data for Exercise'!B:B,'Charts &amp; Graphs'!B12,'Internal Data for Exercise'!F:F)-G12)/SUMIF('Internal Data for Exercise'!B:B,'Charts &amp; Graphs'!B12,'Internal Data for Exercise'!F:F)</f>
        <v>0.2807167203599476</v>
      </c>
      <c r="N12" s="49">
        <f t="shared" si="10"/>
        <v>-52.731882240480978</v>
      </c>
      <c r="O12" s="45">
        <f>SUMIF('Internal Data for Exercise'!B:B,B12,'Internal Data for Exercise'!O:O)</f>
        <v>1370067.0511924771</v>
      </c>
      <c r="P12" s="45">
        <f>SUMIF('Internal Data for Exercise'!B:B,B12,'Internal Data for Exercise'!N:N)</f>
        <v>1296006.8636192451</v>
      </c>
      <c r="Q12" s="46">
        <f t="shared" si="3"/>
        <v>-5.405588544646156E-2</v>
      </c>
      <c r="R12" s="66">
        <f t="shared" si="4"/>
        <v>32.08014585431809</v>
      </c>
      <c r="S12" s="66">
        <f t="shared" si="5"/>
        <v>35.338746616519558</v>
      </c>
      <c r="T12" s="46">
        <f t="shared" si="6"/>
        <v>0.10157686866510462</v>
      </c>
      <c r="U12" s="66">
        <f t="shared" si="7"/>
        <v>11.616055657958425</v>
      </c>
      <c r="V12" s="66">
        <f t="shared" si="8"/>
        <v>11.540724212486147</v>
      </c>
      <c r="W12" s="46">
        <f t="shared" si="9"/>
        <v>-6.4851140258326279E-3</v>
      </c>
    </row>
    <row r="13" spans="2:23" ht="20.25" customHeight="1" x14ac:dyDescent="0.2">
      <c r="B13" s="44" t="s">
        <v>232</v>
      </c>
      <c r="C13" s="45">
        <f>SUMIF('Internal Data for Exercise'!B:B,'Charts &amp; Graphs'!B13,'Internal Data for Exercise'!I:I)</f>
        <v>651533.22312725021</v>
      </c>
      <c r="D13" s="45">
        <f>SUMIF('Internal Data for Exercise'!B:B,'Charts &amp; Graphs'!B13,'Internal Data for Exercise'!H:H)</f>
        <v>564128.95366737794</v>
      </c>
      <c r="E13" s="46">
        <f t="shared" si="0"/>
        <v>-0.13415166925847066</v>
      </c>
      <c r="F13" s="47">
        <f>SUMIF('Internal Data for Exercise'!B:B,'Charts &amp; Graphs'!B13,'Internal Data for Exercise'!K:K)</f>
        <v>6134.5887767855429</v>
      </c>
      <c r="G13" s="47">
        <f>SUMIF('Internal Data for Exercise'!B:B,'Charts &amp; Graphs'!B13,'Internal Data for Exercise'!J:J)</f>
        <v>4884.6038015679615</v>
      </c>
      <c r="H13" s="46">
        <f t="shared" si="1"/>
        <v>-0.20376019007953128</v>
      </c>
      <c r="I13" s="48">
        <f>(SUMIF('Internal Data for Exercise'!B:B,'Charts &amp; Graphs'!B13,'Internal Data for Exercise'!O:O))/C13</f>
        <v>0.56889892544970666</v>
      </c>
      <c r="J13" s="48">
        <f>(SUMIF('Internal Data for Exercise'!B:B,'Charts &amp; Graphs'!B13,'Internal Data for Exercise'!N:N))/D13</f>
        <v>0.41741151762328343</v>
      </c>
      <c r="K13" s="49">
        <f t="shared" si="2"/>
        <v>-1514.8740782642324</v>
      </c>
      <c r="L13" s="48">
        <f>(SUMIF('Internal Data for Exercise'!B:B,'Charts &amp; Graphs'!B13,'Internal Data for Exercise'!G:G)-F13)/SUMIF('Internal Data for Exercise'!B:B,'Charts &amp; Graphs'!B13,'Internal Data for Exercise'!G:G)</f>
        <v>0.43070299569763837</v>
      </c>
      <c r="M13" s="48">
        <f>(SUMIF('Internal Data for Exercise'!B:B,'Charts &amp; Graphs'!B13,'Internal Data for Exercise'!F:F)-G13)/SUMIF('Internal Data for Exercise'!B:B,'Charts &amp; Graphs'!B13,'Internal Data for Exercise'!F:F)</f>
        <v>0.42975309320363198</v>
      </c>
      <c r="N13" s="49">
        <f>(M13-L13)*10000</f>
        <v>-9.4990249400639382</v>
      </c>
      <c r="O13" s="45">
        <f>SUMIF('Internal Data for Exercise'!B:B,B13,'Internal Data for Exercise'!O:O)</f>
        <v>370656.55053187662</v>
      </c>
      <c r="P13" s="45">
        <f>SUMIF('Internal Data for Exercise'!B:B,B13,'Internal Data for Exercise'!N:N)</f>
        <v>235473.92268553516</v>
      </c>
      <c r="Q13" s="46">
        <f t="shared" si="3"/>
        <v>-0.36471128772002026</v>
      </c>
      <c r="R13" s="66">
        <f t="shared" si="4"/>
        <v>106.20650329371327</v>
      </c>
      <c r="S13" s="66">
        <f t="shared" si="5"/>
        <v>115.49124076067174</v>
      </c>
      <c r="T13" s="46">
        <f t="shared" si="6"/>
        <v>8.7421553097192239E-2</v>
      </c>
      <c r="U13" s="66">
        <f t="shared" si="7"/>
        <v>60.420765599564213</v>
      </c>
      <c r="V13" s="66">
        <f t="shared" si="8"/>
        <v>48.207374078108003</v>
      </c>
      <c r="W13" s="46">
        <f t="shared" si="9"/>
        <v>-0.2021389732530019</v>
      </c>
    </row>
    <row r="14" spans="2:23" ht="20.25" customHeight="1" x14ac:dyDescent="0.2">
      <c r="B14" s="44" t="s">
        <v>273</v>
      </c>
      <c r="C14" s="45">
        <f>SUMIF('Internal Data for Exercise'!B:B,'Charts &amp; Graphs'!B14,'Internal Data for Exercise'!I:I)</f>
        <v>1769995.4108688626</v>
      </c>
      <c r="D14" s="45">
        <f>SUMIF('Internal Data for Exercise'!B:B,'Charts &amp; Graphs'!B14,'Internal Data for Exercise'!H:H)</f>
        <v>1551361.9894645889</v>
      </c>
      <c r="E14" s="46">
        <f t="shared" si="0"/>
        <v>-0.1235220272672628</v>
      </c>
      <c r="F14" s="47">
        <f>SUMIF('Internal Data for Exercise'!B:B,'Charts &amp; Graphs'!B14,'Internal Data for Exercise'!K:K)</f>
        <v>37461.065800353092</v>
      </c>
      <c r="G14" s="47">
        <f>SUMIF('Internal Data for Exercise'!B:B,'Charts &amp; Graphs'!B14,'Internal Data for Exercise'!J:J)</f>
        <v>30252.630343062687</v>
      </c>
      <c r="H14" s="46">
        <f t="shared" si="1"/>
        <v>-0.19242472960346102</v>
      </c>
      <c r="I14" s="48">
        <f>(SUMIF('Internal Data for Exercise'!B:B,'Charts &amp; Graphs'!B14,'Internal Data for Exercise'!O:O))/C14</f>
        <v>0.53655962168173998</v>
      </c>
      <c r="J14" s="48">
        <f>(SUMIF('Internal Data for Exercise'!B:B,'Charts &amp; Graphs'!B14,'Internal Data for Exercise'!N:N))/D14</f>
        <v>0.45164416416037317</v>
      </c>
      <c r="K14" s="49">
        <f t="shared" si="2"/>
        <v>-849.15457521366807</v>
      </c>
      <c r="L14" s="48">
        <f>(SUMIF('Internal Data for Exercise'!B:B,'Charts &amp; Graphs'!B14,'Internal Data for Exercise'!G:G)-F14)/SUMIF('Internal Data for Exercise'!B:B,'Charts &amp; Graphs'!B14,'Internal Data for Exercise'!G:G)</f>
        <v>0.16491375462693361</v>
      </c>
      <c r="M14" s="48">
        <f>(SUMIF('Internal Data for Exercise'!B:B,'Charts &amp; Graphs'!B14,'Internal Data for Exercise'!F:F)-G14)/SUMIF('Internal Data for Exercise'!B:B,'Charts &amp; Graphs'!B14,'Internal Data for Exercise'!F:F)</f>
        <v>0.18139483927402802</v>
      </c>
      <c r="N14" s="49">
        <f t="shared" si="10"/>
        <v>164.81084647094411</v>
      </c>
      <c r="O14" s="45">
        <f>SUMIF('Internal Data for Exercise'!B:B,B14,'Internal Data for Exercise'!O:O)</f>
        <v>949708.0680342128</v>
      </c>
      <c r="P14" s="45">
        <f>SUMIF('Internal Data for Exercise'!B:B,B14,'Internal Data for Exercise'!N:N)</f>
        <v>700663.58904190792</v>
      </c>
      <c r="Q14" s="46">
        <f t="shared" si="3"/>
        <v>-0.26223266641063558</v>
      </c>
      <c r="R14" s="66">
        <f t="shared" si="4"/>
        <v>47.248933607547798</v>
      </c>
      <c r="S14" s="66">
        <f t="shared" si="5"/>
        <v>51.280234871224543</v>
      </c>
      <c r="T14" s="46">
        <f t="shared" si="6"/>
        <v>8.5320470873712306E-2</v>
      </c>
      <c r="U14" s="66">
        <f t="shared" si="7"/>
        <v>25.351869941331493</v>
      </c>
      <c r="V14" s="66">
        <f t="shared" si="8"/>
        <v>23.16041881636183</v>
      </c>
      <c r="W14" s="46">
        <f t="shared" si="9"/>
        <v>-8.6441399787907214E-2</v>
      </c>
    </row>
    <row r="15" spans="2:23" ht="20.25" customHeight="1" x14ac:dyDescent="0.2">
      <c r="B15" s="44" t="s">
        <v>399</v>
      </c>
      <c r="C15" s="45">
        <f>SUMIF('Internal Data for Exercise'!B:B,'Charts &amp; Graphs'!B15,'Internal Data for Exercise'!I:I)</f>
        <v>109845.18202323779</v>
      </c>
      <c r="D15" s="45">
        <f>SUMIF('Internal Data for Exercise'!B:B,'Charts &amp; Graphs'!B15,'Internal Data for Exercise'!H:H)</f>
        <v>98087.761225476657</v>
      </c>
      <c r="E15" s="46">
        <f t="shared" si="0"/>
        <v>-0.10703629036068096</v>
      </c>
      <c r="F15" s="47">
        <f>SUMIF('Internal Data for Exercise'!B:B,'Charts &amp; Graphs'!B15,'Internal Data for Exercise'!K:K)</f>
        <v>854.16004855343567</v>
      </c>
      <c r="G15" s="47">
        <f>SUMIF('Internal Data for Exercise'!B:B,'Charts &amp; Graphs'!B15,'Internal Data for Exercise'!J:J)</f>
        <v>655.35135381469195</v>
      </c>
      <c r="H15" s="46">
        <f t="shared" si="1"/>
        <v>-0.23275344600281478</v>
      </c>
      <c r="I15" s="48">
        <f>(SUMIF('Internal Data for Exercise'!B:B,'Charts &amp; Graphs'!B15,'Internal Data for Exercise'!O:O))/C15</f>
        <v>0.46953225293909956</v>
      </c>
      <c r="J15" s="48">
        <f>(SUMIF('Internal Data for Exercise'!B:B,'Charts &amp; Graphs'!B15,'Internal Data for Exercise'!N:N))/D15</f>
        <v>0.47059454901229925</v>
      </c>
      <c r="K15" s="49">
        <f t="shared" si="2"/>
        <v>10.622960731996866</v>
      </c>
      <c r="L15" s="48">
        <f>(SUMIF('Internal Data for Exercise'!B:B,'Charts &amp; Graphs'!B15,'Internal Data for Exercise'!G:G)-F15)/SUMIF('Internal Data for Exercise'!B:B,'Charts &amp; Graphs'!B15,'Internal Data for Exercise'!G:G)</f>
        <v>0.24697565600323379</v>
      </c>
      <c r="M15" s="48">
        <f>(SUMIF('Internal Data for Exercise'!B:B,'Charts &amp; Graphs'!B15,'Internal Data for Exercise'!F:F)-G15)/SUMIF('Internal Data for Exercise'!B:B,'Charts &amp; Graphs'!B15,'Internal Data for Exercise'!F:F)</f>
        <v>0.26325384289868625</v>
      </c>
      <c r="N15" s="49">
        <f t="shared" si="10"/>
        <v>162.78186895452461</v>
      </c>
      <c r="O15" s="45">
        <f>SUMIF('Internal Data for Exercise'!B:B,B15,'Internal Data for Exercise'!O:O)</f>
        <v>51575.855789876317</v>
      </c>
      <c r="P15" s="45">
        <f>SUMIF('Internal Data for Exercise'!B:B,B15,'Internal Data for Exercise'!N:N)</f>
        <v>46159.565757529279</v>
      </c>
      <c r="Q15" s="46">
        <f t="shared" si="3"/>
        <v>-0.1050159992383527</v>
      </c>
      <c r="R15" s="66">
        <f t="shared" si="4"/>
        <v>128.60023388973332</v>
      </c>
      <c r="S15" s="66">
        <f t="shared" si="5"/>
        <v>149.67202044296391</v>
      </c>
      <c r="T15" s="46">
        <f t="shared" si="6"/>
        <v>0.16385496290230961</v>
      </c>
      <c r="U15" s="66">
        <f t="shared" si="7"/>
        <v>60.381957546741624</v>
      </c>
      <c r="V15" s="66">
        <f t="shared" si="8"/>
        <v>70.434836960116243</v>
      </c>
      <c r="W15" s="46">
        <f t="shared" si="9"/>
        <v>0.1664881335718984</v>
      </c>
    </row>
    <row r="16" spans="2:23" ht="20.25" customHeight="1" x14ac:dyDescent="0.2">
      <c r="B16" s="56"/>
      <c r="C16" s="88">
        <f>SUM(C9:C15)</f>
        <v>692120001.79299176</v>
      </c>
      <c r="D16" s="88">
        <f>SUM(D9:D15)</f>
        <v>701367751.19400823</v>
      </c>
      <c r="E16" s="46">
        <f t="shared" si="0"/>
        <v>1.3361482657717527E-2</v>
      </c>
      <c r="F16" s="88">
        <f>SUM(F9:F15)</f>
        <v>8699607.0587129109</v>
      </c>
      <c r="G16" s="88">
        <f t="shared" ref="G16:P16" si="11">SUM(G9:G15)</f>
        <v>8724438.8383530732</v>
      </c>
      <c r="H16" s="46">
        <f t="shared" si="1"/>
        <v>2.8543564637546481E-3</v>
      </c>
      <c r="I16" s="88"/>
      <c r="J16" s="88"/>
      <c r="K16" s="88"/>
      <c r="L16" s="88"/>
      <c r="M16" s="88"/>
      <c r="N16" s="88"/>
      <c r="O16" s="88">
        <f t="shared" si="11"/>
        <v>332706246.35035121</v>
      </c>
      <c r="P16" s="88">
        <f t="shared" si="11"/>
        <v>308092047.19127709</v>
      </c>
      <c r="Q16" s="46">
        <f t="shared" si="3"/>
        <v>-7.3981776504293606E-2</v>
      </c>
      <c r="R16" s="66"/>
      <c r="S16" s="66"/>
    </row>
    <row r="17" spans="2:19" ht="20.25" customHeight="1" x14ac:dyDescent="0.2">
      <c r="B17" s="56"/>
      <c r="C17" s="88"/>
      <c r="D17" s="88"/>
      <c r="E17" s="89"/>
      <c r="F17" s="90"/>
      <c r="G17" s="90"/>
      <c r="H17" s="89"/>
      <c r="I17" s="91"/>
      <c r="J17" s="91"/>
      <c r="K17" s="92"/>
      <c r="L17" s="91"/>
      <c r="M17" s="91"/>
      <c r="N17" s="92"/>
      <c r="O17" s="88"/>
      <c r="P17" s="88"/>
      <c r="Q17" s="89"/>
      <c r="R17" s="66"/>
      <c r="S17" s="66"/>
    </row>
    <row r="18" spans="2:19" ht="20.25" customHeight="1" x14ac:dyDescent="0.2">
      <c r="B18" s="50"/>
    </row>
    <row r="19" spans="2:19" ht="20.25" customHeight="1" x14ac:dyDescent="0.2">
      <c r="B19" s="50"/>
    </row>
    <row r="20" spans="2:19" ht="20.25" customHeight="1" x14ac:dyDescent="0.2">
      <c r="B20" s="50"/>
    </row>
    <row r="21" spans="2:19" ht="20.25" customHeight="1" x14ac:dyDescent="0.2">
      <c r="B21" s="50"/>
    </row>
    <row r="22" spans="2:19" ht="20.25" customHeight="1" x14ac:dyDescent="0.2">
      <c r="B22" s="50"/>
    </row>
    <row r="23" spans="2:19" ht="20.25" customHeight="1" x14ac:dyDescent="0.2">
      <c r="B23" s="50"/>
    </row>
    <row r="24" spans="2:19" ht="20.25" customHeight="1" x14ac:dyDescent="0.2">
      <c r="B24" s="50"/>
    </row>
    <row r="25" spans="2:19" ht="20.25" customHeight="1" x14ac:dyDescent="0.2">
      <c r="B25" s="50"/>
    </row>
    <row r="26" spans="2:19" ht="20.25" customHeight="1" x14ac:dyDescent="0.2">
      <c r="B26" s="50"/>
    </row>
    <row r="27" spans="2:19" ht="20.25" customHeight="1" x14ac:dyDescent="0.2">
      <c r="B27" s="50"/>
    </row>
    <row r="28" spans="2:19" ht="20.25" customHeight="1" x14ac:dyDescent="0.2">
      <c r="B28" s="50"/>
    </row>
    <row r="29" spans="2:19" ht="20.25" customHeight="1" x14ac:dyDescent="0.2">
      <c r="B29" s="50"/>
    </row>
    <row r="30" spans="2:19" ht="20.25" customHeight="1" x14ac:dyDescent="0.2">
      <c r="B30" s="50"/>
    </row>
    <row r="31" spans="2:19" ht="20.25" customHeight="1" x14ac:dyDescent="0.2">
      <c r="B31" s="50"/>
    </row>
    <row r="32" spans="2:19" ht="20.25" customHeight="1" x14ac:dyDescent="0.2">
      <c r="B32" s="50"/>
    </row>
    <row r="33" spans="2:2" ht="20.25" customHeight="1" x14ac:dyDescent="0.2">
      <c r="B33" s="50"/>
    </row>
    <row r="34" spans="2:2" ht="20.25" customHeight="1" x14ac:dyDescent="0.2">
      <c r="B34" s="50"/>
    </row>
    <row r="35" spans="2:2" ht="20.25" customHeight="1" x14ac:dyDescent="0.2">
      <c r="B35" s="50"/>
    </row>
    <row r="36" spans="2:2" ht="20.25" customHeight="1" x14ac:dyDescent="0.2">
      <c r="B36" s="50"/>
    </row>
    <row r="37" spans="2:2" ht="20.25" customHeight="1" x14ac:dyDescent="0.2">
      <c r="B37" s="50"/>
    </row>
    <row r="38" spans="2:2" ht="20.25" customHeight="1" x14ac:dyDescent="0.2">
      <c r="B38" s="50"/>
    </row>
    <row r="39" spans="2:2" ht="20.25" customHeight="1" x14ac:dyDescent="0.2">
      <c r="B39" s="50"/>
    </row>
    <row r="40" spans="2:2" ht="20.25" customHeight="1" x14ac:dyDescent="0.2">
      <c r="B40" s="50"/>
    </row>
    <row r="41" spans="2:2" ht="20.25" customHeight="1" x14ac:dyDescent="0.2">
      <c r="B41" s="50"/>
    </row>
    <row r="42" spans="2:2" ht="20.25" customHeight="1" x14ac:dyDescent="0.2">
      <c r="B42" s="50"/>
    </row>
    <row r="43" spans="2:2" ht="20.25" customHeight="1" x14ac:dyDescent="0.2">
      <c r="B43" s="50"/>
    </row>
    <row r="44" spans="2:2" ht="20.25" customHeight="1" x14ac:dyDescent="0.2">
      <c r="B44" s="50"/>
    </row>
    <row r="45" spans="2:2" ht="20.25" customHeight="1" x14ac:dyDescent="0.2">
      <c r="B45" s="50"/>
    </row>
    <row r="46" spans="2:2" ht="20.25" customHeight="1" x14ac:dyDescent="0.2">
      <c r="B46" s="50"/>
    </row>
    <row r="47" spans="2:2" ht="20.25" customHeight="1" x14ac:dyDescent="0.2">
      <c r="B47" s="50"/>
    </row>
    <row r="48" spans="2:2" ht="20.25" customHeight="1" x14ac:dyDescent="0.2">
      <c r="B48" s="50"/>
    </row>
    <row r="49" spans="2:19" ht="20.25" customHeight="1" x14ac:dyDescent="0.2">
      <c r="B49" s="50"/>
    </row>
    <row r="50" spans="2:19" ht="20.25" customHeight="1" x14ac:dyDescent="0.2">
      <c r="B50" s="50"/>
    </row>
    <row r="51" spans="2:19" ht="20.25" customHeight="1" x14ac:dyDescent="0.2">
      <c r="B51" s="50"/>
    </row>
    <row r="52" spans="2:19" ht="20.25" customHeight="1" x14ac:dyDescent="0.2">
      <c r="B52" s="50"/>
    </row>
    <row r="53" spans="2:19" ht="20.25" customHeight="1" x14ac:dyDescent="0.2">
      <c r="B53" s="50"/>
    </row>
    <row r="54" spans="2:19" ht="20.25" customHeight="1" x14ac:dyDescent="0.2">
      <c r="C54" s="105">
        <v>2017</v>
      </c>
      <c r="D54" s="105"/>
      <c r="E54" s="105">
        <v>2018</v>
      </c>
      <c r="F54" s="105"/>
    </row>
    <row r="55" spans="2:19" ht="16" x14ac:dyDescent="0.2">
      <c r="B55" s="72" t="s">
        <v>0</v>
      </c>
      <c r="C55" s="35" t="s">
        <v>408</v>
      </c>
      <c r="D55" s="35" t="s">
        <v>414</v>
      </c>
      <c r="E55" s="35" t="s">
        <v>407</v>
      </c>
      <c r="F55" s="35" t="s">
        <v>413</v>
      </c>
      <c r="G55" s="41"/>
      <c r="H55" s="41"/>
      <c r="I55" s="41"/>
      <c r="J55" s="41"/>
      <c r="K55" s="41"/>
      <c r="L55" s="41"/>
    </row>
    <row r="56" spans="2:19" ht="20.25" customHeight="1" x14ac:dyDescent="0.2">
      <c r="B56" s="44" t="s">
        <v>300</v>
      </c>
      <c r="C56" s="45">
        <f>SUMIF('Internal Data for Exercise'!B:B,'Charts &amp; Graphs'!B56,'Internal Data for Exercise'!I:I)</f>
        <v>459127593.33857894</v>
      </c>
      <c r="D56" s="48">
        <f>(SUMIF('Internal Data for Exercise'!B:B,'Charts &amp; Graphs'!B56,'Internal Data for Exercise'!O:O))/C56</f>
        <v>0.509404066478093</v>
      </c>
      <c r="E56" s="45">
        <f>SUMIF('Internal Data for Exercise'!B:B,'Charts &amp; Graphs'!B56,'Internal Data for Exercise'!H:H)</f>
        <v>472318642.31521881</v>
      </c>
      <c r="F56" s="48">
        <f>(SUMIF('Internal Data for Exercise'!B:B,'Charts &amp; Graphs'!B56,'Internal Data for Exercise'!N:N))/E56</f>
        <v>0.48801162471290888</v>
      </c>
      <c r="G56" s="41"/>
      <c r="H56" s="41"/>
      <c r="I56" s="41"/>
      <c r="J56" s="41"/>
      <c r="K56" s="41"/>
      <c r="L56" s="41"/>
    </row>
    <row r="57" spans="2:19" s="79" customFormat="1" ht="20.25" customHeight="1" x14ac:dyDescent="0.2">
      <c r="B57" s="74"/>
      <c r="C57" s="75"/>
      <c r="D57" s="76"/>
      <c r="E57" s="77"/>
      <c r="F57" s="78"/>
    </row>
    <row r="58" spans="2:19" ht="20.25" customHeight="1" x14ac:dyDescent="0.2">
      <c r="B58" s="73"/>
      <c r="C58" s="35">
        <v>2017</v>
      </c>
      <c r="D58" s="35">
        <v>2018</v>
      </c>
      <c r="E58" s="67"/>
      <c r="F58" s="68"/>
      <c r="G58" s="41"/>
      <c r="H58" s="41"/>
      <c r="I58" s="41"/>
      <c r="J58" s="41"/>
      <c r="K58" s="41"/>
      <c r="L58" s="41"/>
    </row>
    <row r="59" spans="2:19" s="39" customFormat="1" ht="20.25" customHeight="1" x14ac:dyDescent="0.2">
      <c r="B59" s="35" t="s">
        <v>424</v>
      </c>
      <c r="C59" s="45">
        <v>459127593.33857894</v>
      </c>
      <c r="D59" s="45">
        <v>472318642.31521881</v>
      </c>
      <c r="F59" s="69"/>
      <c r="G59" s="69"/>
      <c r="H59" s="68"/>
      <c r="I59" s="68"/>
      <c r="J59" s="68"/>
      <c r="K59" s="70"/>
      <c r="L59" s="68"/>
      <c r="M59" s="68"/>
      <c r="N59" s="70"/>
      <c r="O59" s="67"/>
      <c r="P59" s="67"/>
      <c r="Q59" s="68"/>
      <c r="R59" s="71"/>
      <c r="S59" s="71"/>
    </row>
    <row r="60" spans="2:19" s="39" customFormat="1" ht="20.25" customHeight="1" x14ac:dyDescent="0.2">
      <c r="B60" s="35" t="s">
        <v>441</v>
      </c>
      <c r="C60" s="48">
        <v>0.509404066478093</v>
      </c>
      <c r="D60" s="48">
        <v>0.48801162471290888</v>
      </c>
      <c r="E60" s="68"/>
      <c r="F60" s="69"/>
      <c r="G60" s="69"/>
      <c r="H60" s="68"/>
      <c r="I60" s="68"/>
      <c r="J60" s="68"/>
      <c r="K60" s="70"/>
      <c r="L60" s="68"/>
      <c r="M60" s="68"/>
      <c r="N60" s="70"/>
      <c r="O60" s="67"/>
      <c r="P60" s="67"/>
      <c r="Q60" s="68"/>
      <c r="R60" s="71"/>
      <c r="S60" s="71"/>
    </row>
    <row r="61" spans="2:19" ht="20.25" customHeight="1" x14ac:dyDescent="0.2">
      <c r="B61" s="50"/>
    </row>
    <row r="62" spans="2:19" ht="20.25" customHeight="1" x14ac:dyDescent="0.2">
      <c r="B62" s="50"/>
    </row>
    <row r="63" spans="2:19" ht="20.25" customHeight="1" x14ac:dyDescent="0.2">
      <c r="B63" s="50"/>
    </row>
    <row r="64" spans="2:19" ht="20.25" customHeight="1" x14ac:dyDescent="0.2">
      <c r="B64" s="50"/>
    </row>
    <row r="65" spans="2:12" ht="20.25" customHeight="1" x14ac:dyDescent="0.2">
      <c r="B65" s="50"/>
    </row>
    <row r="66" spans="2:12" ht="20.25" customHeight="1" x14ac:dyDescent="0.2">
      <c r="B66" s="50"/>
    </row>
    <row r="67" spans="2:12" ht="20.25" customHeight="1" x14ac:dyDescent="0.2">
      <c r="B67" s="50"/>
    </row>
    <row r="68" spans="2:12" ht="20.25" customHeight="1" x14ac:dyDescent="0.2">
      <c r="B68" s="50"/>
    </row>
    <row r="69" spans="2:12" ht="20.25" customHeight="1" x14ac:dyDescent="0.2">
      <c r="B69" s="50"/>
    </row>
    <row r="70" spans="2:12" ht="20.25" customHeight="1" x14ac:dyDescent="0.2">
      <c r="B70" s="50"/>
    </row>
    <row r="71" spans="2:12" ht="20.25" customHeight="1" x14ac:dyDescent="0.2">
      <c r="B71" s="50"/>
    </row>
    <row r="72" spans="2:12" ht="20.25" customHeight="1" x14ac:dyDescent="0.2">
      <c r="B72" s="50"/>
    </row>
    <row r="73" spans="2:12" ht="20.25" customHeight="1" x14ac:dyDescent="0.2">
      <c r="B73" s="34" t="s">
        <v>0</v>
      </c>
      <c r="C73" s="35" t="s">
        <v>414</v>
      </c>
      <c r="D73" s="35" t="s">
        <v>413</v>
      </c>
      <c r="G73" s="41"/>
      <c r="H73" s="41"/>
      <c r="I73" s="41"/>
      <c r="J73" s="41"/>
      <c r="K73" s="41"/>
      <c r="L73" s="41"/>
    </row>
    <row r="74" spans="2:12" ht="20.25" customHeight="1" x14ac:dyDescent="0.2">
      <c r="B74" s="44" t="s">
        <v>300</v>
      </c>
      <c r="C74" s="48">
        <v>0.509404066478093</v>
      </c>
      <c r="D74" s="48">
        <v>0.48801162471290888</v>
      </c>
      <c r="G74" s="41"/>
      <c r="H74" s="41"/>
      <c r="I74" s="41"/>
      <c r="J74" s="41"/>
      <c r="K74" s="41"/>
      <c r="L74" s="41"/>
    </row>
    <row r="75" spans="2:12" ht="20.25" customHeight="1" x14ac:dyDescent="0.2">
      <c r="B75" s="44" t="s">
        <v>399</v>
      </c>
      <c r="C75" s="48">
        <v>0.46953225293909956</v>
      </c>
      <c r="D75" s="48">
        <v>0.47059454901229925</v>
      </c>
      <c r="G75" s="41"/>
      <c r="H75" s="41"/>
      <c r="I75" s="41"/>
      <c r="J75" s="41"/>
      <c r="K75" s="41"/>
      <c r="L75" s="41"/>
    </row>
    <row r="76" spans="2:12" ht="20" customHeight="1" x14ac:dyDescent="0.2">
      <c r="B76" s="44" t="s">
        <v>273</v>
      </c>
      <c r="C76" s="48">
        <v>0.53655962168173998</v>
      </c>
      <c r="D76" s="48">
        <v>0.45164416416037317</v>
      </c>
      <c r="G76" s="41"/>
      <c r="H76" s="41"/>
      <c r="I76" s="41"/>
      <c r="J76" s="41"/>
      <c r="K76" s="41"/>
      <c r="L76" s="41"/>
    </row>
    <row r="77" spans="2:12" ht="20.25" customHeight="1" x14ac:dyDescent="0.2">
      <c r="B77" s="44" t="s">
        <v>86</v>
      </c>
      <c r="C77" s="48">
        <v>0.4610632482853379</v>
      </c>
      <c r="D77" s="48">
        <v>0.41926585562035118</v>
      </c>
      <c r="G77" s="41"/>
      <c r="H77" s="41"/>
      <c r="I77" s="41"/>
      <c r="J77" s="41"/>
      <c r="K77" s="41"/>
      <c r="L77" s="41"/>
    </row>
    <row r="78" spans="2:12" ht="20.25" customHeight="1" x14ac:dyDescent="0.2">
      <c r="B78" s="44" t="s">
        <v>232</v>
      </c>
      <c r="C78" s="48">
        <v>0.56889892544970666</v>
      </c>
      <c r="D78" s="48">
        <v>0.41741151762328343</v>
      </c>
      <c r="G78" s="41"/>
      <c r="H78" s="41"/>
      <c r="I78" s="41"/>
      <c r="J78" s="41"/>
      <c r="K78" s="41"/>
      <c r="L78" s="41"/>
    </row>
    <row r="79" spans="2:12" ht="20.25" customHeight="1" x14ac:dyDescent="0.2">
      <c r="B79" s="44" t="s">
        <v>4</v>
      </c>
      <c r="C79" s="48">
        <v>0.36209485177246681</v>
      </c>
      <c r="D79" s="48">
        <v>0.32657423699037713</v>
      </c>
      <c r="G79" s="41"/>
      <c r="H79" s="41"/>
      <c r="I79" s="41"/>
      <c r="J79" s="41"/>
      <c r="K79" s="41"/>
      <c r="L79" s="41"/>
    </row>
    <row r="80" spans="2:12" ht="20.25" customHeight="1" x14ac:dyDescent="0.2">
      <c r="B80" s="44" t="s">
        <v>153</v>
      </c>
      <c r="C80" s="48">
        <v>0.41724100100538958</v>
      </c>
      <c r="D80" s="48">
        <v>0.32467549396731921</v>
      </c>
      <c r="G80" s="41"/>
      <c r="H80" s="41"/>
      <c r="I80" s="41"/>
      <c r="J80" s="41"/>
      <c r="K80" s="41"/>
      <c r="L80" s="41"/>
    </row>
    <row r="81" spans="2:2" ht="20.25" customHeight="1" x14ac:dyDescent="0.2">
      <c r="B81" s="50"/>
    </row>
    <row r="82" spans="2:2" ht="20.25" customHeight="1" x14ac:dyDescent="0.2">
      <c r="B82" s="50"/>
    </row>
    <row r="83" spans="2:2" ht="20.25" customHeight="1" x14ac:dyDescent="0.2">
      <c r="B83" s="50"/>
    </row>
    <row r="84" spans="2:2" ht="20.25" customHeight="1" x14ac:dyDescent="0.2">
      <c r="B84" s="50"/>
    </row>
    <row r="85" spans="2:2" ht="20.25" customHeight="1" x14ac:dyDescent="0.2">
      <c r="B85" s="50"/>
    </row>
    <row r="86" spans="2:2" ht="20.25" customHeight="1" x14ac:dyDescent="0.2">
      <c r="B86" s="50"/>
    </row>
    <row r="87" spans="2:2" ht="20.25" customHeight="1" x14ac:dyDescent="0.2">
      <c r="B87" s="50"/>
    </row>
    <row r="88" spans="2:2" ht="20.25" customHeight="1" x14ac:dyDescent="0.2">
      <c r="B88" s="50"/>
    </row>
    <row r="89" spans="2:2" ht="20.25" customHeight="1" x14ac:dyDescent="0.2">
      <c r="B89" s="50"/>
    </row>
    <row r="90" spans="2:2" ht="20.25" customHeight="1" x14ac:dyDescent="0.2">
      <c r="B90" s="50"/>
    </row>
    <row r="91" spans="2:2" ht="20.25" customHeight="1" x14ac:dyDescent="0.2">
      <c r="B91" s="50"/>
    </row>
    <row r="92" spans="2:2" ht="20.25" customHeight="1" x14ac:dyDescent="0.2">
      <c r="B92" s="50"/>
    </row>
    <row r="93" spans="2:2" ht="20.25" customHeight="1" x14ac:dyDescent="0.2">
      <c r="B93" s="50"/>
    </row>
    <row r="94" spans="2:2" ht="20.25" customHeight="1" x14ac:dyDescent="0.2">
      <c r="B94" s="50"/>
    </row>
    <row r="95" spans="2:2" ht="20.25" customHeight="1" x14ac:dyDescent="0.2">
      <c r="B95" s="50"/>
    </row>
    <row r="96" spans="2:2" ht="20.25" customHeight="1" x14ac:dyDescent="0.2">
      <c r="B96" s="50"/>
    </row>
    <row r="97" spans="2:12" ht="20.25" customHeight="1" x14ac:dyDescent="0.2">
      <c r="B97" s="50"/>
    </row>
    <row r="98" spans="2:12" ht="20.25" customHeight="1" x14ac:dyDescent="0.2">
      <c r="B98" s="3" t="s">
        <v>428</v>
      </c>
    </row>
    <row r="99" spans="2:12" ht="20.25" customHeight="1" x14ac:dyDescent="0.2">
      <c r="B99" s="50"/>
      <c r="E99" s="51"/>
      <c r="I99" s="51"/>
    </row>
    <row r="100" spans="2:12" ht="20.25" customHeight="1" x14ac:dyDescent="0.2">
      <c r="B100" s="34" t="s">
        <v>300</v>
      </c>
      <c r="C100" s="35">
        <v>2017</v>
      </c>
      <c r="D100" s="35">
        <v>2018</v>
      </c>
      <c r="E100" s="35">
        <v>2019</v>
      </c>
      <c r="F100" s="35">
        <v>2020</v>
      </c>
      <c r="G100" s="35">
        <v>2021</v>
      </c>
      <c r="H100" s="35">
        <v>2022</v>
      </c>
      <c r="I100" s="35">
        <v>2023</v>
      </c>
      <c r="J100" s="41"/>
      <c r="K100" s="41"/>
      <c r="L100" s="95">
        <f>C9/C105</f>
        <v>9.9956822064495836E-3</v>
      </c>
    </row>
    <row r="101" spans="2:12" ht="20.25" customHeight="1" x14ac:dyDescent="0.2">
      <c r="B101" s="44" t="s">
        <v>421</v>
      </c>
      <c r="C101" s="45">
        <f>SUMIFS('Market Data'!$F:$F,'Market Data'!$D:$D,$B$101,'Market Data'!$E:$E,C$100,'Market Data'!$C:$C,'Charts &amp; Graphs'!$B$100)</f>
        <v>9569290016.42523</v>
      </c>
      <c r="D101" s="45">
        <f>SUMIFS('Market Data'!$F:$F,'Market Data'!$D:$D,$B$101,'Market Data'!$E:$E,D$100,'Market Data'!$C:$C,'Charts &amp; Graphs'!$B$100)</f>
        <v>10229571027.558573</v>
      </c>
      <c r="E101" s="45">
        <f>SUMIFS('Market Data'!$F:$F,'Market Data'!$D:$D,$B$101,'Market Data'!$E:$E,E$100,'Market Data'!$C:$C,'Charts &amp; Graphs'!$B$100)</f>
        <v>10874034002.294762</v>
      </c>
      <c r="F101" s="45">
        <f>SUMIFS('Market Data'!$F:$F,'Market Data'!$D:$D,$B$101,'Market Data'!$E:$E,F$100,'Market Data'!$C:$C,'Charts &amp; Graphs'!$B$100)</f>
        <v>11504727974.427856</v>
      </c>
      <c r="G101" s="45">
        <f>SUMIFS('Market Data'!$F:$F,'Market Data'!$D:$D,$B$101,'Market Data'!$E:$E,G$100,'Market Data'!$C:$C,'Charts &amp; Graphs'!$B$100)</f>
        <v>12091469101.12368</v>
      </c>
      <c r="H101" s="45">
        <f>SUMIFS('Market Data'!$F:$F,'Market Data'!$D:$D,$B$101,'Market Data'!$E:$E,H$100,'Market Data'!$C:$C,'Charts &amp; Graphs'!$B$100)</f>
        <v>12647676679.775368</v>
      </c>
      <c r="I101" s="45">
        <f>SUMIFS('Market Data'!$F:$F,'Market Data'!$D:$D,$B$101,'Market Data'!$E:$E,I$100,'Market Data'!$C:$C,'Charts &amp; Graphs'!$B$100)</f>
        <v>13166231423.646156</v>
      </c>
      <c r="J101" s="41"/>
      <c r="K101" s="41"/>
      <c r="L101" s="41"/>
    </row>
    <row r="102" spans="2:12" ht="20.25" customHeight="1" x14ac:dyDescent="0.2">
      <c r="B102" s="44" t="s">
        <v>438</v>
      </c>
      <c r="C102" s="52"/>
      <c r="D102" s="52">
        <f t="shared" ref="D102:I102" si="12">D101/C101-1</f>
        <v>6.9000000000000172E-2</v>
      </c>
      <c r="E102" s="52">
        <f t="shared" si="12"/>
        <v>6.2999999999999945E-2</v>
      </c>
      <c r="F102" s="52">
        <f t="shared" si="12"/>
        <v>5.7999999999999829E-2</v>
      </c>
      <c r="G102" s="52">
        <f t="shared" si="12"/>
        <v>5.1000000000000156E-2</v>
      </c>
      <c r="H102" s="52">
        <f t="shared" si="12"/>
        <v>4.5999999999999819E-2</v>
      </c>
      <c r="I102" s="52">
        <f t="shared" si="12"/>
        <v>4.0999999999999925E-2</v>
      </c>
      <c r="J102" s="41"/>
      <c r="K102" s="41"/>
      <c r="L102" s="41"/>
    </row>
    <row r="103" spans="2:12" ht="20.25" customHeight="1" x14ac:dyDescent="0.2">
      <c r="B103" s="44" t="s">
        <v>422</v>
      </c>
      <c r="C103" s="45">
        <f>SUMIFS('Market Data'!$F:$F,'Market Data'!$D:$D,$B$103,'Market Data'!$E:$E,C$100,'Market Data'!$C:$C,'Charts &amp; Graphs'!$B$100)</f>
        <v>36363302062.415855</v>
      </c>
      <c r="D103" s="45">
        <f>SUMIFS('Market Data'!$F:$F,'Market Data'!$D:$D,$B$103,'Market Data'!$E:$E,D$100,'Market Data'!$C:$C,'Charts &amp; Graphs'!$B$100)</f>
        <v>35634269383.010689</v>
      </c>
      <c r="E103" s="45">
        <f>SUMIFS('Market Data'!$F:$F,'Market Data'!$D:$D,$B$103,'Market Data'!$E:$E,E$100,'Market Data'!$C:$C,'Charts &amp; Graphs'!$B$100)</f>
        <v>34250697266.481998</v>
      </c>
      <c r="F103" s="45">
        <f>SUMIFS('Market Data'!$F:$F,'Market Data'!$D:$D,$B$103,'Market Data'!$E:$E,F$100,'Market Data'!$C:$C,'Charts &amp; Graphs'!$B$100)</f>
        <v>33183353380.034573</v>
      </c>
      <c r="G103" s="45">
        <f>SUMIFS('Market Data'!$F:$F,'Market Data'!$D:$D,$B$103,'Market Data'!$E:$E,G$100,'Market Data'!$C:$C,'Charts &amp; Graphs'!$B$100)</f>
        <v>31987928227.213448</v>
      </c>
      <c r="H103" s="45">
        <f>SUMIFS('Market Data'!$F:$F,'Market Data'!$D:$D,$B$103,'Market Data'!$E:$E,H$100,'Market Data'!$C:$C,'Charts &amp; Graphs'!$B$100)</f>
        <v>30951500508.511391</v>
      </c>
      <c r="I103" s="45">
        <f>SUMIFS('Market Data'!$F:$F,'Market Data'!$D:$D,$B$103,'Market Data'!$E:$E,I$100,'Market Data'!$C:$C,'Charts &amp; Graphs'!$B$100)</f>
        <v>29789935920.36377</v>
      </c>
      <c r="J103" s="41"/>
      <c r="K103" s="41"/>
      <c r="L103" s="41"/>
    </row>
    <row r="104" spans="2:12" ht="20.25" customHeight="1" x14ac:dyDescent="0.2">
      <c r="B104" s="44" t="s">
        <v>439</v>
      </c>
      <c r="C104" s="46"/>
      <c r="D104" s="46">
        <f t="shared" ref="D104:I104" si="13">D103/C103-1</f>
        <v>-2.0048582995950581E-2</v>
      </c>
      <c r="E104" s="46">
        <f t="shared" si="13"/>
        <v>-3.8827009518773381E-2</v>
      </c>
      <c r="F104" s="46">
        <f t="shared" si="13"/>
        <v>-3.1162690737158716E-2</v>
      </c>
      <c r="G104" s="46">
        <f t="shared" si="13"/>
        <v>-3.6024844720497051E-2</v>
      </c>
      <c r="H104" s="46">
        <f t="shared" si="13"/>
        <v>-3.2400589101620025E-2</v>
      </c>
      <c r="I104" s="46">
        <f t="shared" si="13"/>
        <v>-3.7528538812785506E-2</v>
      </c>
      <c r="J104" s="41"/>
      <c r="K104" s="41"/>
      <c r="L104" s="41"/>
    </row>
    <row r="105" spans="2:12" ht="20.25" customHeight="1" x14ac:dyDescent="0.2">
      <c r="B105" s="53" t="s">
        <v>427</v>
      </c>
      <c r="C105" s="54">
        <f t="shared" ref="C105:I105" si="14">C101+C103</f>
        <v>45932592078.841087</v>
      </c>
      <c r="D105" s="54">
        <f t="shared" si="14"/>
        <v>45863840410.56926</v>
      </c>
      <c r="E105" s="54">
        <f t="shared" si="14"/>
        <v>45124731268.776764</v>
      </c>
      <c r="F105" s="54">
        <f t="shared" si="14"/>
        <v>44688081354.462433</v>
      </c>
      <c r="G105" s="54">
        <f t="shared" si="14"/>
        <v>44079397328.337128</v>
      </c>
      <c r="H105" s="54">
        <f t="shared" si="14"/>
        <v>43599177188.286758</v>
      </c>
      <c r="I105" s="54">
        <f t="shared" si="14"/>
        <v>42956167344.009926</v>
      </c>
      <c r="J105" s="41"/>
      <c r="K105" s="41"/>
      <c r="L105" s="41"/>
    </row>
    <row r="106" spans="2:12" ht="20.25" customHeight="1" x14ac:dyDescent="0.2">
      <c r="B106" s="53" t="s">
        <v>425</v>
      </c>
      <c r="C106" s="55"/>
      <c r="D106" s="55">
        <f t="shared" ref="D106:I106" si="15">D105/C105-1</f>
        <v>-1.4967948717943269E-3</v>
      </c>
      <c r="E106" s="55">
        <f t="shared" si="15"/>
        <v>-1.6115291156956202E-2</v>
      </c>
      <c r="F106" s="55">
        <f t="shared" si="15"/>
        <v>-9.6765100209352806E-3</v>
      </c>
      <c r="G106" s="55">
        <f t="shared" si="15"/>
        <v>-1.3620724087419878E-2</v>
      </c>
      <c r="H106" s="55">
        <f t="shared" si="15"/>
        <v>-1.0894435249949597E-2</v>
      </c>
      <c r="I106" s="55">
        <f t="shared" si="15"/>
        <v>-1.4748210533880979E-2</v>
      </c>
      <c r="J106" s="41"/>
      <c r="K106" s="41"/>
      <c r="L106" s="41"/>
    </row>
    <row r="107" spans="2:12" s="58" customFormat="1" ht="20.25" customHeight="1" x14ac:dyDescent="0.2">
      <c r="B107" s="56"/>
      <c r="C107" s="57"/>
      <c r="D107" s="57"/>
      <c r="E107" s="57"/>
      <c r="F107" s="57"/>
      <c r="G107" s="57"/>
      <c r="J107" s="41"/>
    </row>
    <row r="108" spans="2:12" ht="20.25" customHeight="1" x14ac:dyDescent="0.2">
      <c r="B108" s="34" t="s">
        <v>153</v>
      </c>
      <c r="C108" s="35">
        <v>2017</v>
      </c>
      <c r="D108" s="35">
        <v>2018</v>
      </c>
      <c r="E108" s="35">
        <v>2019</v>
      </c>
      <c r="F108" s="35">
        <v>2020</v>
      </c>
      <c r="G108" s="35">
        <v>2021</v>
      </c>
      <c r="H108" s="35">
        <v>2022</v>
      </c>
      <c r="I108" s="35">
        <v>2023</v>
      </c>
      <c r="J108" s="41"/>
      <c r="K108" s="41"/>
      <c r="L108" s="41"/>
    </row>
    <row r="109" spans="2:12" ht="20.25" customHeight="1" x14ac:dyDescent="0.2">
      <c r="B109" s="44" t="s">
        <v>421</v>
      </c>
      <c r="C109" s="45">
        <f>SUMIFS('Market Data'!$F:$F,'Market Data'!$D:$D,$B$109,'Market Data'!$E:$E,C$108,'Market Data'!$C:$C,'Charts &amp; Graphs'!$B$108)</f>
        <v>47846450082.126144</v>
      </c>
      <c r="D109" s="45">
        <f>SUMIFS('Market Data'!$F:$F,'Market Data'!$D:$D,$B$109,'Market Data'!$E:$E,D$108,'Market Data'!$C:$C,'Charts &amp; Graphs'!$B$108)</f>
        <v>59624037794.649513</v>
      </c>
      <c r="E109" s="45">
        <f>SUMIFS('Market Data'!$F:$F,'Market Data'!$D:$D,$B$109,'Market Data'!$E:$E,E$108,'Market Data'!$C:$C,'Charts &amp; Graphs'!$B$108)</f>
        <v>68457228579.042023</v>
      </c>
      <c r="F109" s="45">
        <f>SUMIFS('Market Data'!$F:$F,'Market Data'!$D:$D,$B$109,'Market Data'!$E:$E,F$108,'Market Data'!$C:$C,'Charts &amp; Graphs'!$B$108)</f>
        <v>78026518595.467239</v>
      </c>
      <c r="G109" s="45">
        <f>SUMIFS('Market Data'!$F:$F,'Market Data'!$D:$D,$B$109,'Market Data'!$E:$E,G$108,'Market Data'!$C:$C,'Charts &amp; Graphs'!$B$108)</f>
        <v>86859709379.859787</v>
      </c>
      <c r="H109" s="45">
        <f>SUMIFS('Market Data'!$F:$F,'Market Data'!$D:$D,$B$109,'Market Data'!$E:$E,H$108,'Market Data'!$C:$C,'Charts &amp; Graphs'!$B$108)</f>
        <v>96428999396.284988</v>
      </c>
      <c r="I109" s="45">
        <f>SUMIFS('Market Data'!$F:$F,'Market Data'!$D:$D,$B$109,'Market Data'!$E:$E,I$108,'Market Data'!$C:$C,'Charts &amp; Graphs'!$B$108)</f>
        <v>105998289412.71024</v>
      </c>
      <c r="J109" s="41"/>
      <c r="K109" s="41"/>
      <c r="L109" s="96">
        <f>C10/C113</f>
        <v>8.4572243151394581E-4</v>
      </c>
    </row>
    <row r="110" spans="2:12" ht="20.25" customHeight="1" x14ac:dyDescent="0.2">
      <c r="B110" s="44" t="s">
        <v>438</v>
      </c>
      <c r="C110" s="52"/>
      <c r="D110" s="52">
        <f t="shared" ref="D110:I110" si="16">D109/C109-1</f>
        <v>0.24615384615384639</v>
      </c>
      <c r="E110" s="52">
        <f t="shared" si="16"/>
        <v>0.14814814814814792</v>
      </c>
      <c r="F110" s="52">
        <f t="shared" si="16"/>
        <v>0.13978494623655902</v>
      </c>
      <c r="G110" s="52">
        <f t="shared" si="16"/>
        <v>0.11320754716981174</v>
      </c>
      <c r="H110" s="52">
        <f t="shared" si="16"/>
        <v>0.11016949152542344</v>
      </c>
      <c r="I110" s="52">
        <f t="shared" si="16"/>
        <v>9.9236641221374322E-2</v>
      </c>
      <c r="J110" s="41"/>
      <c r="K110" s="41"/>
      <c r="L110" s="41"/>
    </row>
    <row r="111" spans="2:12" ht="20.25" customHeight="1" x14ac:dyDescent="0.2">
      <c r="B111" s="44" t="s">
        <v>422</v>
      </c>
      <c r="C111" s="45">
        <f>SUMIFS('Market Data'!$F:$F,'Market Data'!$D:$D,$B$111,'Market Data'!$E:$E,C$108,'Market Data'!$C:$C,'Charts &amp; Graphs'!$B$108)</f>
        <v>179608212615.98126</v>
      </c>
      <c r="D111" s="45">
        <f>SUMIFS('Market Data'!$F:$F,'Market Data'!$D:$D,$B$111,'Market Data'!$E:$E,D$108,'Market Data'!$C:$C,'Charts &amp; Graphs'!$B$108)</f>
        <v>172983319527.68683</v>
      </c>
      <c r="E111" s="45">
        <f>SUMIFS('Market Data'!$F:$F,'Market Data'!$D:$D,$B$111,'Market Data'!$E:$E,E$108,'Market Data'!$C:$C,'Charts &amp; Graphs'!$B$108)</f>
        <v>169302823367.52328</v>
      </c>
      <c r="F111" s="45">
        <f>SUMIFS('Market Data'!$F:$F,'Market Data'!$D:$D,$B$111,'Market Data'!$E:$E,F$108,'Market Data'!$C:$C,'Charts &amp; Graphs'!$B$108)</f>
        <v>164886227975.32706</v>
      </c>
      <c r="G111" s="45">
        <f>SUMIFS('Market Data'!$F:$F,'Market Data'!$D:$D,$B$111,'Market Data'!$E:$E,G$108,'Market Data'!$C:$C,'Charts &amp; Graphs'!$B$108)</f>
        <v>161205731815.16348</v>
      </c>
      <c r="H111" s="45">
        <f>SUMIFS('Market Data'!$F:$F,'Market Data'!$D:$D,$B$111,'Market Data'!$E:$E,H$108,'Market Data'!$C:$C,'Charts &amp; Graphs'!$B$108)</f>
        <v>156789136422.96722</v>
      </c>
      <c r="I111" s="45">
        <f>SUMIFS('Market Data'!$F:$F,'Market Data'!$D:$D,$B$111,'Market Data'!$E:$E,I$108,'Market Data'!$C:$C,'Charts &amp; Graphs'!$B$108)</f>
        <v>152372541030.77097</v>
      </c>
      <c r="J111" s="41"/>
      <c r="K111" s="41"/>
      <c r="L111" s="41"/>
    </row>
    <row r="112" spans="2:12" ht="20.25" customHeight="1" x14ac:dyDescent="0.2">
      <c r="B112" s="44" t="s">
        <v>439</v>
      </c>
      <c r="C112" s="46"/>
      <c r="D112" s="46">
        <f t="shared" ref="D112:I112" si="17">D111/C111-1</f>
        <v>-3.6885245901639552E-2</v>
      </c>
      <c r="E112" s="46">
        <f t="shared" si="17"/>
        <v>-2.1276595744680771E-2</v>
      </c>
      <c r="F112" s="46">
        <f t="shared" si="17"/>
        <v>-2.608695652173898E-2</v>
      </c>
      <c r="G112" s="46">
        <f t="shared" si="17"/>
        <v>-2.2321428571428714E-2</v>
      </c>
      <c r="H112" s="46">
        <f t="shared" si="17"/>
        <v>-2.7397260273972601E-2</v>
      </c>
      <c r="I112" s="46">
        <f t="shared" si="17"/>
        <v>-2.8169014084507005E-2</v>
      </c>
      <c r="J112" s="41"/>
      <c r="K112" s="41"/>
      <c r="L112" s="41"/>
    </row>
    <row r="113" spans="2:12" ht="20.25" customHeight="1" x14ac:dyDescent="0.2">
      <c r="B113" s="53" t="s">
        <v>427</v>
      </c>
      <c r="C113" s="54">
        <f t="shared" ref="C113:I113" si="18">C109+C111</f>
        <v>227454662698.10742</v>
      </c>
      <c r="D113" s="54">
        <f t="shared" si="18"/>
        <v>232607357322.33633</v>
      </c>
      <c r="E113" s="54">
        <f t="shared" si="18"/>
        <v>237760051946.56531</v>
      </c>
      <c r="F113" s="54">
        <f t="shared" si="18"/>
        <v>242912746570.79431</v>
      </c>
      <c r="G113" s="54">
        <f t="shared" si="18"/>
        <v>248065441195.02325</v>
      </c>
      <c r="H113" s="54">
        <f t="shared" si="18"/>
        <v>253218135819.2522</v>
      </c>
      <c r="I113" s="54">
        <f t="shared" si="18"/>
        <v>258370830443.4812</v>
      </c>
      <c r="J113" s="41"/>
      <c r="K113" s="41"/>
      <c r="L113" s="41"/>
    </row>
    <row r="114" spans="2:12" ht="20.25" customHeight="1" x14ac:dyDescent="0.2">
      <c r="B114" s="53" t="s">
        <v>425</v>
      </c>
      <c r="C114" s="55"/>
      <c r="D114" s="55">
        <f t="shared" ref="D114:I114" si="19">D113/C113-1</f>
        <v>2.2653721682847738E-2</v>
      </c>
      <c r="E114" s="55">
        <f t="shared" si="19"/>
        <v>2.2151898734177333E-2</v>
      </c>
      <c r="F114" s="55">
        <f t="shared" si="19"/>
        <v>2.1671826625387247E-2</v>
      </c>
      <c r="G114" s="55">
        <f t="shared" si="19"/>
        <v>2.1212121212121016E-2</v>
      </c>
      <c r="H114" s="55">
        <f t="shared" si="19"/>
        <v>2.0771513353115667E-2</v>
      </c>
      <c r="I114" s="55">
        <f t="shared" si="19"/>
        <v>2.0348837209302362E-2</v>
      </c>
      <c r="J114" s="41"/>
      <c r="K114" s="41"/>
      <c r="L114" s="41"/>
    </row>
    <row r="115" spans="2:12" ht="20.25" customHeight="1" x14ac:dyDescent="0.2"/>
    <row r="116" spans="2:12" ht="20.25" customHeight="1" x14ac:dyDescent="0.2"/>
    <row r="117" spans="2:12" ht="20.25" customHeight="1" x14ac:dyDescent="0.2"/>
    <row r="118" spans="2:12" ht="20.25" customHeight="1" x14ac:dyDescent="0.2"/>
    <row r="119" spans="2:12" ht="20.25" customHeight="1" x14ac:dyDescent="0.2"/>
    <row r="120" spans="2:12" ht="20.25" customHeight="1" x14ac:dyDescent="0.2"/>
    <row r="121" spans="2:12" ht="20.25" customHeight="1" x14ac:dyDescent="0.2"/>
    <row r="122" spans="2:12" ht="20.25" customHeight="1" x14ac:dyDescent="0.2"/>
    <row r="123" spans="2:12" ht="20.25" customHeight="1" x14ac:dyDescent="0.2"/>
    <row r="124" spans="2:12" ht="20.25" customHeight="1" x14ac:dyDescent="0.2"/>
    <row r="125" spans="2:12" ht="20.25" customHeight="1" x14ac:dyDescent="0.2"/>
    <row r="126" spans="2:12" ht="20.25" customHeight="1" x14ac:dyDescent="0.2"/>
    <row r="127" spans="2:12" ht="20.25" customHeight="1" x14ac:dyDescent="0.2"/>
    <row r="128" spans="2:12" ht="20.25" customHeight="1" x14ac:dyDescent="0.2"/>
    <row r="129" ht="20.25" customHeight="1" x14ac:dyDescent="0.2"/>
    <row r="130" ht="20.25" customHeight="1" x14ac:dyDescent="0.2"/>
    <row r="131" ht="20.25" customHeight="1" x14ac:dyDescent="0.2"/>
    <row r="132" ht="20.25" customHeight="1" x14ac:dyDescent="0.2"/>
    <row r="133" ht="20.25" customHeight="1" x14ac:dyDescent="0.2"/>
    <row r="134" ht="20.25" customHeight="1" x14ac:dyDescent="0.2"/>
    <row r="135" ht="20.25" customHeight="1" x14ac:dyDescent="0.2"/>
    <row r="136" ht="20.25" customHeight="1" x14ac:dyDescent="0.2"/>
    <row r="137" ht="20.25" customHeight="1" x14ac:dyDescent="0.2"/>
    <row r="138" ht="20.25" customHeight="1" x14ac:dyDescent="0.2"/>
    <row r="139" ht="20.25" customHeight="1" x14ac:dyDescent="0.2"/>
    <row r="140" ht="20.25" customHeight="1" x14ac:dyDescent="0.2"/>
    <row r="141" ht="20.25" customHeight="1" x14ac:dyDescent="0.2"/>
    <row r="142" ht="20.25" customHeight="1" x14ac:dyDescent="0.2"/>
    <row r="143" ht="20.25" customHeight="1" x14ac:dyDescent="0.2"/>
    <row r="144" ht="20.25" customHeight="1" x14ac:dyDescent="0.2"/>
    <row r="145" ht="20.25" customHeight="1" x14ac:dyDescent="0.2"/>
    <row r="146" ht="20.25" customHeight="1" x14ac:dyDescent="0.2"/>
    <row r="147" ht="20.25" customHeight="1" x14ac:dyDescent="0.2"/>
    <row r="148" ht="20.25" customHeight="1" x14ac:dyDescent="0.2"/>
    <row r="149" ht="20.25" customHeight="1" x14ac:dyDescent="0.2"/>
    <row r="150" ht="20.25" customHeight="1" x14ac:dyDescent="0.2"/>
    <row r="151" ht="20.25" customHeight="1" x14ac:dyDescent="0.2"/>
    <row r="152" ht="20.25" customHeight="1" x14ac:dyDescent="0.2"/>
    <row r="153" ht="20.25" customHeight="1" x14ac:dyDescent="0.2"/>
    <row r="154" ht="20.25" customHeight="1" x14ac:dyDescent="0.2"/>
    <row r="155" ht="20.25" customHeight="1" x14ac:dyDescent="0.2"/>
    <row r="156" ht="20.25" customHeight="1" x14ac:dyDescent="0.2"/>
    <row r="157" ht="20.25" customHeight="1" x14ac:dyDescent="0.2"/>
    <row r="158" ht="20.25" customHeight="1" x14ac:dyDescent="0.2"/>
    <row r="159" ht="20.25" customHeight="1" x14ac:dyDescent="0.2"/>
    <row r="160" ht="20.25" customHeight="1" x14ac:dyDescent="0.2"/>
    <row r="161" spans="2:15" ht="20.25" customHeight="1" x14ac:dyDescent="0.2"/>
    <row r="162" spans="2:15" ht="20.25" customHeight="1" x14ac:dyDescent="0.2"/>
    <row r="163" spans="2:15" ht="20.25" customHeight="1" x14ac:dyDescent="0.2"/>
    <row r="164" spans="2:15" ht="20.25" customHeight="1" x14ac:dyDescent="0.2"/>
    <row r="165" spans="2:15" ht="20.25" customHeight="1" x14ac:dyDescent="0.2"/>
    <row r="166" spans="2:15" ht="20.25" customHeight="1" x14ac:dyDescent="0.2"/>
    <row r="167" spans="2:15" ht="20.25" customHeight="1" x14ac:dyDescent="0.2"/>
    <row r="168" spans="2:15" ht="20.25" customHeight="1" x14ac:dyDescent="0.2"/>
    <row r="169" spans="2:15" ht="20.25" customHeight="1" x14ac:dyDescent="0.2"/>
    <row r="170" spans="2:15" ht="20.25" customHeight="1" x14ac:dyDescent="0.2"/>
    <row r="171" spans="2:15" ht="30.75" customHeight="1" x14ac:dyDescent="0.2">
      <c r="B171" s="104" t="s">
        <v>435</v>
      </c>
      <c r="C171" s="104"/>
      <c r="D171" s="104"/>
      <c r="E171" s="104"/>
      <c r="F171" s="104"/>
      <c r="G171" s="104"/>
      <c r="H171" s="104"/>
      <c r="I171" s="104"/>
      <c r="J171" s="104"/>
      <c r="K171" s="3"/>
      <c r="L171" s="3"/>
      <c r="M171" s="3"/>
      <c r="N171" s="3"/>
      <c r="O171" s="3"/>
    </row>
    <row r="172" spans="2:15" x14ac:dyDescent="0.2">
      <c r="B172" s="104"/>
      <c r="C172" s="104"/>
      <c r="D172" s="104"/>
      <c r="E172" s="104"/>
      <c r="F172" s="104"/>
      <c r="G172" s="104"/>
      <c r="H172" s="104"/>
      <c r="I172" s="104"/>
      <c r="J172" s="104"/>
      <c r="K172" s="3"/>
      <c r="L172" s="3"/>
      <c r="M172" s="3"/>
      <c r="N172" s="3"/>
      <c r="O172" s="3"/>
    </row>
    <row r="173" spans="2:15" x14ac:dyDescent="0.2">
      <c r="B173" s="104"/>
      <c r="C173" s="104"/>
      <c r="D173" s="104"/>
      <c r="E173" s="104"/>
      <c r="F173" s="104"/>
      <c r="G173" s="104"/>
      <c r="H173" s="104"/>
      <c r="I173" s="104"/>
      <c r="J173" s="104"/>
    </row>
    <row r="174" spans="2:15" x14ac:dyDescent="0.2">
      <c r="B174" s="104"/>
      <c r="C174" s="104"/>
      <c r="D174" s="104"/>
      <c r="E174" s="104"/>
      <c r="F174" s="104"/>
      <c r="G174" s="104"/>
      <c r="H174" s="104"/>
      <c r="I174" s="104"/>
      <c r="J174" s="104"/>
    </row>
    <row r="175" spans="2:15" x14ac:dyDescent="0.2">
      <c r="B175" s="3"/>
      <c r="C175" s="64"/>
      <c r="D175" s="64"/>
      <c r="E175" s="64"/>
      <c r="F175" s="64"/>
      <c r="G175" s="64"/>
      <c r="H175" s="64"/>
      <c r="I175" s="64"/>
      <c r="J175" s="64"/>
    </row>
    <row r="179" spans="2:2" x14ac:dyDescent="0.2">
      <c r="B179" s="3"/>
    </row>
  </sheetData>
  <sortState xmlns:xlrd2="http://schemas.microsoft.com/office/spreadsheetml/2017/richdata2" ref="B74:D80">
    <sortCondition descending="1" ref="D73"/>
  </sortState>
  <mergeCells count="5">
    <mergeCell ref="B3:L4"/>
    <mergeCell ref="M6:R7"/>
    <mergeCell ref="B171:J174"/>
    <mergeCell ref="C54:D54"/>
    <mergeCell ref="E54:F54"/>
  </mergeCells>
  <conditionalFormatting sqref="C102:I102 K59:K60 N59:N60 Q59:Q60">
    <cfRule type="cellIs" dxfId="27" priority="31" operator="lessThan">
      <formula>0</formula>
    </cfRule>
    <cfRule type="cellIs" dxfId="26" priority="32" operator="greaterThan">
      <formula>0</formula>
    </cfRule>
  </conditionalFormatting>
  <conditionalFormatting sqref="C104:I104 C106:I106">
    <cfRule type="cellIs" dxfId="25" priority="34" operator="lessThan">
      <formula>0</formula>
    </cfRule>
    <cfRule type="cellIs" dxfId="24" priority="35" operator="greaterThan">
      <formula>0</formula>
    </cfRule>
  </conditionalFormatting>
  <conditionalFormatting sqref="C110:I110">
    <cfRule type="cellIs" dxfId="23" priority="37" operator="lessThan">
      <formula>0</formula>
    </cfRule>
    <cfRule type="cellIs" dxfId="22" priority="38" operator="greaterThan">
      <formula>0</formula>
    </cfRule>
  </conditionalFormatting>
  <conditionalFormatting sqref="C112:I112">
    <cfRule type="cellIs" dxfId="21" priority="40" operator="lessThan">
      <formula>0</formula>
    </cfRule>
    <cfRule type="cellIs" dxfId="20" priority="41" operator="greaterThan">
      <formula>0</formula>
    </cfRule>
  </conditionalFormatting>
  <conditionalFormatting sqref="C114:I114">
    <cfRule type="cellIs" dxfId="19" priority="43" operator="lessThan">
      <formula>0</formula>
    </cfRule>
    <cfRule type="cellIs" dxfId="18" priority="44" operator="greaterThan">
      <formula>0</formula>
    </cfRule>
  </conditionalFormatting>
  <conditionalFormatting sqref="E9:E17">
    <cfRule type="cellIs" dxfId="17" priority="46" operator="lessThan">
      <formula>0</formula>
    </cfRule>
    <cfRule type="cellIs" dxfId="16" priority="47" operator="greaterThan">
      <formula>0</formula>
    </cfRule>
  </conditionalFormatting>
  <conditionalFormatting sqref="H9:H17">
    <cfRule type="cellIs" dxfId="15" priority="49" operator="lessThan">
      <formula>0</formula>
    </cfRule>
    <cfRule type="cellIs" dxfId="14" priority="50" operator="greaterThan">
      <formula>0</formula>
    </cfRule>
  </conditionalFormatting>
  <conditionalFormatting sqref="K9:K15 K17">
    <cfRule type="cellIs" dxfId="13" priority="52" operator="lessThan">
      <formula>0</formula>
    </cfRule>
    <cfRule type="cellIs" dxfId="12" priority="53" operator="greaterThan">
      <formula>0</formula>
    </cfRule>
  </conditionalFormatting>
  <conditionalFormatting sqref="N9:N15 N17">
    <cfRule type="cellIs" dxfId="11" priority="55" operator="lessThan">
      <formula>0</formula>
    </cfRule>
    <cfRule type="cellIs" dxfId="10" priority="56" operator="greaterThan">
      <formula>0</formula>
    </cfRule>
  </conditionalFormatting>
  <conditionalFormatting sqref="Q9:Q17">
    <cfRule type="cellIs" dxfId="9" priority="28" operator="lessThan">
      <formula>0</formula>
    </cfRule>
    <cfRule type="cellIs" dxfId="8" priority="29" operator="greaterThan">
      <formula>0</formula>
    </cfRule>
  </conditionalFormatting>
  <conditionalFormatting sqref="E60">
    <cfRule type="cellIs" dxfId="7" priority="16" operator="lessThan">
      <formula>0</formula>
    </cfRule>
    <cfRule type="cellIs" dxfId="6" priority="17" operator="greaterThan">
      <formula>0</formula>
    </cfRule>
  </conditionalFormatting>
  <conditionalFormatting sqref="H59:H60">
    <cfRule type="cellIs" dxfId="5" priority="19" operator="lessThan">
      <formula>0</formula>
    </cfRule>
    <cfRule type="cellIs" dxfId="4" priority="20" operator="greaterThan">
      <formula>0</formula>
    </cfRule>
  </conditionalFormatting>
  <conditionalFormatting sqref="T9:T15">
    <cfRule type="cellIs" dxfId="3" priority="4" operator="lessThan">
      <formula>0</formula>
    </cfRule>
    <cfRule type="cellIs" dxfId="2" priority="5" operator="greaterThan">
      <formula>0</formula>
    </cfRule>
  </conditionalFormatting>
  <conditionalFormatting sqref="W9:W15">
    <cfRule type="cellIs" dxfId="1" priority="1" operator="lessThan">
      <formula>0</formula>
    </cfRule>
    <cfRule type="cellIs" dxfId="0" priority="2" operator="greaterThan">
      <formula>0</formula>
    </cfRule>
  </conditionalFormatting>
  <pageMargins left="0.7" right="0.7" top="0.75" bottom="0.75" header="0.3" footer="0.3"/>
  <pageSetup scale="15" orientation="landscape" horizontalDpi="0" verticalDpi="0" r:id="rId1"/>
  <drawing r:id="rId2"/>
  <extLst>
    <ext xmlns:x14="http://schemas.microsoft.com/office/spreadsheetml/2009/9/main" uri="{78C0D931-6437-407d-A8EE-F0AAD7539E65}">
      <x14:conditionalFormattings>
        <x14:conditionalFormatting xmlns:xm="http://schemas.microsoft.com/office/excel/2006/main">
          <x14:cfRule type="iconSet" priority="33" id="{86013F4C-E4C6-A149-A495-81811E3B287E}">
            <x14:iconSet iconSet="3Triangles" custom="1">
              <x14:cfvo type="percent">
                <xm:f>0</xm:f>
              </x14:cfvo>
              <x14:cfvo type="num">
                <xm:f>0</xm:f>
              </x14:cfvo>
              <x14:cfvo type="num" gte="0">
                <xm:f>0</xm:f>
              </x14:cfvo>
              <x14:cfIcon iconSet="3Triangles" iconId="0"/>
              <x14:cfIcon iconSet="NoIcons" iconId="0"/>
              <x14:cfIcon iconSet="3Triangles" iconId="2"/>
            </x14:iconSet>
          </x14:cfRule>
          <xm:sqref>C102:I102</xm:sqref>
        </x14:conditionalFormatting>
        <x14:conditionalFormatting xmlns:xm="http://schemas.microsoft.com/office/excel/2006/main">
          <x14:cfRule type="iconSet" priority="36" id="{52C9444D-6405-BE46-B605-DDEAE86AA7A3}">
            <x14:iconSet iconSet="3Triangles" custom="1">
              <x14:cfvo type="percent">
                <xm:f>0</xm:f>
              </x14:cfvo>
              <x14:cfvo type="num">
                <xm:f>0</xm:f>
              </x14:cfvo>
              <x14:cfvo type="num" gte="0">
                <xm:f>0</xm:f>
              </x14:cfvo>
              <x14:cfIcon iconSet="3Triangles" iconId="0"/>
              <x14:cfIcon iconSet="NoIcons" iconId="0"/>
              <x14:cfIcon iconSet="3Triangles" iconId="2"/>
            </x14:iconSet>
          </x14:cfRule>
          <xm:sqref>C104:I104 C106:I106</xm:sqref>
        </x14:conditionalFormatting>
        <x14:conditionalFormatting xmlns:xm="http://schemas.microsoft.com/office/excel/2006/main">
          <x14:cfRule type="iconSet" priority="39" id="{D24B60DB-8323-D447-8D48-29E019475A87}">
            <x14:iconSet iconSet="3Triangles" custom="1">
              <x14:cfvo type="percent">
                <xm:f>0</xm:f>
              </x14:cfvo>
              <x14:cfvo type="num">
                <xm:f>0</xm:f>
              </x14:cfvo>
              <x14:cfvo type="num" gte="0">
                <xm:f>0</xm:f>
              </x14:cfvo>
              <x14:cfIcon iconSet="3Triangles" iconId="0"/>
              <x14:cfIcon iconSet="NoIcons" iconId="0"/>
              <x14:cfIcon iconSet="3Triangles" iconId="2"/>
            </x14:iconSet>
          </x14:cfRule>
          <xm:sqref>C110:I110</xm:sqref>
        </x14:conditionalFormatting>
        <x14:conditionalFormatting xmlns:xm="http://schemas.microsoft.com/office/excel/2006/main">
          <x14:cfRule type="iconSet" priority="42" id="{C61BD34A-158B-D34F-BDD6-7474360E090B}">
            <x14:iconSet iconSet="3Triangles" custom="1">
              <x14:cfvo type="percent">
                <xm:f>0</xm:f>
              </x14:cfvo>
              <x14:cfvo type="num">
                <xm:f>0</xm:f>
              </x14:cfvo>
              <x14:cfvo type="num" gte="0">
                <xm:f>0</xm:f>
              </x14:cfvo>
              <x14:cfIcon iconSet="3Triangles" iconId="0"/>
              <x14:cfIcon iconSet="NoIcons" iconId="0"/>
              <x14:cfIcon iconSet="3Triangles" iconId="2"/>
            </x14:iconSet>
          </x14:cfRule>
          <xm:sqref>C112:I112</xm:sqref>
        </x14:conditionalFormatting>
        <x14:conditionalFormatting xmlns:xm="http://schemas.microsoft.com/office/excel/2006/main">
          <x14:cfRule type="iconSet" priority="45" id="{8E60F7C8-0352-294E-A7E8-91EFDD8FEB95}">
            <x14:iconSet iconSet="3Triangles" custom="1">
              <x14:cfvo type="percent">
                <xm:f>0</xm:f>
              </x14:cfvo>
              <x14:cfvo type="num">
                <xm:f>0</xm:f>
              </x14:cfvo>
              <x14:cfvo type="num" gte="0">
                <xm:f>0</xm:f>
              </x14:cfvo>
              <x14:cfIcon iconSet="3Triangles" iconId="0"/>
              <x14:cfIcon iconSet="NoIcons" iconId="0"/>
              <x14:cfIcon iconSet="3Triangles" iconId="2"/>
            </x14:iconSet>
          </x14:cfRule>
          <xm:sqref>C114:I114</xm:sqref>
        </x14:conditionalFormatting>
        <x14:conditionalFormatting xmlns:xm="http://schemas.microsoft.com/office/excel/2006/main">
          <x14:cfRule type="iconSet" priority="48" id="{C4F356AD-F995-FA43-B377-79018CFEBC6B}">
            <x14:iconSet iconSet="3Triangles" custom="1">
              <x14:cfvo type="percent">
                <xm:f>0</xm:f>
              </x14:cfvo>
              <x14:cfvo type="num">
                <xm:f>0</xm:f>
              </x14:cfvo>
              <x14:cfvo type="num" gte="0">
                <xm:f>0</xm:f>
              </x14:cfvo>
              <x14:cfIcon iconSet="3Triangles" iconId="0"/>
              <x14:cfIcon iconSet="NoIcons" iconId="0"/>
              <x14:cfIcon iconSet="3Triangles" iconId="2"/>
            </x14:iconSet>
          </x14:cfRule>
          <xm:sqref>E9:E17</xm:sqref>
        </x14:conditionalFormatting>
        <x14:conditionalFormatting xmlns:xm="http://schemas.microsoft.com/office/excel/2006/main">
          <x14:cfRule type="iconSet" priority="51" id="{4856001E-89E7-0E4A-A86E-30B7764D0506}">
            <x14:iconSet iconSet="3Triangles" custom="1">
              <x14:cfvo type="percent">
                <xm:f>0</xm:f>
              </x14:cfvo>
              <x14:cfvo type="num">
                <xm:f>0</xm:f>
              </x14:cfvo>
              <x14:cfvo type="num" gte="0">
                <xm:f>0</xm:f>
              </x14:cfvo>
              <x14:cfIcon iconSet="3Triangles" iconId="0"/>
              <x14:cfIcon iconSet="NoIcons" iconId="0"/>
              <x14:cfIcon iconSet="3Triangles" iconId="2"/>
            </x14:iconSet>
          </x14:cfRule>
          <xm:sqref>H9:H17</xm:sqref>
        </x14:conditionalFormatting>
        <x14:conditionalFormatting xmlns:xm="http://schemas.microsoft.com/office/excel/2006/main">
          <x14:cfRule type="iconSet" priority="54" id="{8711244C-3E77-5F40-8B92-75FD07077B70}">
            <x14:iconSet iconSet="3Triangles" custom="1">
              <x14:cfvo type="percent">
                <xm:f>0</xm:f>
              </x14:cfvo>
              <x14:cfvo type="num">
                <xm:f>0</xm:f>
              </x14:cfvo>
              <x14:cfvo type="num" gte="0">
                <xm:f>0</xm:f>
              </x14:cfvo>
              <x14:cfIcon iconSet="3Triangles" iconId="0"/>
              <x14:cfIcon iconSet="NoIcons" iconId="0"/>
              <x14:cfIcon iconSet="3Triangles" iconId="2"/>
            </x14:iconSet>
          </x14:cfRule>
          <xm:sqref>K9:K15 K17</xm:sqref>
        </x14:conditionalFormatting>
        <x14:conditionalFormatting xmlns:xm="http://schemas.microsoft.com/office/excel/2006/main">
          <x14:cfRule type="iconSet" priority="57" id="{93ED9B32-1192-0F40-8FA1-1421CD455C0C}">
            <x14:iconSet iconSet="3Triangles" custom="1">
              <x14:cfvo type="percent">
                <xm:f>0</xm:f>
              </x14:cfvo>
              <x14:cfvo type="num">
                <xm:f>0</xm:f>
              </x14:cfvo>
              <x14:cfvo type="num" gte="0">
                <xm:f>0</xm:f>
              </x14:cfvo>
              <x14:cfIcon iconSet="3Triangles" iconId="0"/>
              <x14:cfIcon iconSet="NoIcons" iconId="0"/>
              <x14:cfIcon iconSet="3Triangles" iconId="2"/>
            </x14:iconSet>
          </x14:cfRule>
          <xm:sqref>N9:N15 N17</xm:sqref>
        </x14:conditionalFormatting>
        <x14:conditionalFormatting xmlns:xm="http://schemas.microsoft.com/office/excel/2006/main">
          <x14:cfRule type="iconSet" priority="30" id="{DACCFEAD-88A0-8842-AB2F-006A10B75526}">
            <x14:iconSet iconSet="3Triangles" custom="1">
              <x14:cfvo type="percent">
                <xm:f>0</xm:f>
              </x14:cfvo>
              <x14:cfvo type="num">
                <xm:f>0</xm:f>
              </x14:cfvo>
              <x14:cfvo type="num" gte="0">
                <xm:f>0</xm:f>
              </x14:cfvo>
              <x14:cfIcon iconSet="3Triangles" iconId="0"/>
              <x14:cfIcon iconSet="NoIcons" iconId="0"/>
              <x14:cfIcon iconSet="3Triangles" iconId="2"/>
            </x14:iconSet>
          </x14:cfRule>
          <xm:sqref>Q9:Q17</xm:sqref>
        </x14:conditionalFormatting>
        <x14:conditionalFormatting xmlns:xm="http://schemas.microsoft.com/office/excel/2006/main">
          <x14:cfRule type="iconSet" priority="139" id="{1C77AAD2-1EDB-964A-9595-241D5B1B8A8D}">
            <x14:iconSet iconSet="3Triangles" custom="1">
              <x14:cfvo type="percent">
                <xm:f>0</xm:f>
              </x14:cfvo>
              <x14:cfvo type="num">
                <xm:f>0</xm:f>
              </x14:cfvo>
              <x14:cfvo type="num" gte="0">
                <xm:f>0</xm:f>
              </x14:cfvo>
              <x14:cfIcon iconSet="3Triangles" iconId="0"/>
              <x14:cfIcon iconSet="NoIcons" iconId="0"/>
              <x14:cfIcon iconSet="3Triangles" iconId="2"/>
            </x14:iconSet>
          </x14:cfRule>
          <xm:sqref>H59:H60</xm:sqref>
        </x14:conditionalFormatting>
        <x14:conditionalFormatting xmlns:xm="http://schemas.microsoft.com/office/excel/2006/main">
          <x14:cfRule type="iconSet" priority="140" id="{40B17339-AC50-9D4F-953C-98FD99669FAA}">
            <x14:iconSet iconSet="3Triangles" custom="1">
              <x14:cfvo type="percent">
                <xm:f>0</xm:f>
              </x14:cfvo>
              <x14:cfvo type="num">
                <xm:f>0</xm:f>
              </x14:cfvo>
              <x14:cfvo type="num" gte="0">
                <xm:f>0</xm:f>
              </x14:cfvo>
              <x14:cfIcon iconSet="3Triangles" iconId="0"/>
              <x14:cfIcon iconSet="NoIcons" iconId="0"/>
              <x14:cfIcon iconSet="3Triangles" iconId="2"/>
            </x14:iconSet>
          </x14:cfRule>
          <xm:sqref>K59:K60</xm:sqref>
        </x14:conditionalFormatting>
        <x14:conditionalFormatting xmlns:xm="http://schemas.microsoft.com/office/excel/2006/main">
          <x14:cfRule type="iconSet" priority="141" id="{D250080E-CA41-AC49-BBBB-1CA14E51BFF0}">
            <x14:iconSet iconSet="3Triangles" custom="1">
              <x14:cfvo type="percent">
                <xm:f>0</xm:f>
              </x14:cfvo>
              <x14:cfvo type="num">
                <xm:f>0</xm:f>
              </x14:cfvo>
              <x14:cfvo type="num" gte="0">
                <xm:f>0</xm:f>
              </x14:cfvo>
              <x14:cfIcon iconSet="3Triangles" iconId="0"/>
              <x14:cfIcon iconSet="NoIcons" iconId="0"/>
              <x14:cfIcon iconSet="3Triangles" iconId="2"/>
            </x14:iconSet>
          </x14:cfRule>
          <xm:sqref>N59:N60</xm:sqref>
        </x14:conditionalFormatting>
        <x14:conditionalFormatting xmlns:xm="http://schemas.microsoft.com/office/excel/2006/main">
          <x14:cfRule type="iconSet" priority="142" id="{99F78AB1-BB0F-D14B-AADD-8FDDD17A76A8}">
            <x14:iconSet iconSet="3Triangles" custom="1">
              <x14:cfvo type="percent">
                <xm:f>0</xm:f>
              </x14:cfvo>
              <x14:cfvo type="num">
                <xm:f>0</xm:f>
              </x14:cfvo>
              <x14:cfvo type="num" gte="0">
                <xm:f>0</xm:f>
              </x14:cfvo>
              <x14:cfIcon iconSet="3Triangles" iconId="0"/>
              <x14:cfIcon iconSet="NoIcons" iconId="0"/>
              <x14:cfIcon iconSet="3Triangles" iconId="2"/>
            </x14:iconSet>
          </x14:cfRule>
          <xm:sqref>Q59:Q60</xm:sqref>
        </x14:conditionalFormatting>
        <x14:conditionalFormatting xmlns:xm="http://schemas.microsoft.com/office/excel/2006/main">
          <x14:cfRule type="iconSet" priority="143" id="{F1EDD52F-E490-F447-BA54-FF694CE83824}">
            <x14:iconSet iconSet="3Triangles" custom="1">
              <x14:cfvo type="percent">
                <xm:f>0</xm:f>
              </x14:cfvo>
              <x14:cfvo type="num">
                <xm:f>0</xm:f>
              </x14:cfvo>
              <x14:cfvo type="num" gte="0">
                <xm:f>0</xm:f>
              </x14:cfvo>
              <x14:cfIcon iconSet="3Triangles" iconId="0"/>
              <x14:cfIcon iconSet="NoIcons" iconId="0"/>
              <x14:cfIcon iconSet="3Triangles" iconId="2"/>
            </x14:iconSet>
          </x14:cfRule>
          <xm:sqref>E60</xm:sqref>
        </x14:conditionalFormatting>
        <x14:conditionalFormatting xmlns:xm="http://schemas.microsoft.com/office/excel/2006/main">
          <x14:cfRule type="iconSet" priority="6" id="{803D896C-D5F8-BD43-AC42-34AAED631A54}">
            <x14:iconSet iconSet="3Triangles" custom="1">
              <x14:cfvo type="percent">
                <xm:f>0</xm:f>
              </x14:cfvo>
              <x14:cfvo type="num">
                <xm:f>0</xm:f>
              </x14:cfvo>
              <x14:cfvo type="num" gte="0">
                <xm:f>0</xm:f>
              </x14:cfvo>
              <x14:cfIcon iconSet="3Triangles" iconId="0"/>
              <x14:cfIcon iconSet="NoIcons" iconId="0"/>
              <x14:cfIcon iconSet="3Triangles" iconId="2"/>
            </x14:iconSet>
          </x14:cfRule>
          <xm:sqref>T9:T15</xm:sqref>
        </x14:conditionalFormatting>
        <x14:conditionalFormatting xmlns:xm="http://schemas.microsoft.com/office/excel/2006/main">
          <x14:cfRule type="iconSet" priority="3" id="{3584BA50-5ECB-694C-B097-FB740952A188}">
            <x14:iconSet iconSet="3Triangles" custom="1">
              <x14:cfvo type="percent">
                <xm:f>0</xm:f>
              </x14:cfvo>
              <x14:cfvo type="num">
                <xm:f>0</xm:f>
              </x14:cfvo>
              <x14:cfvo type="num" gte="0">
                <xm:f>0</xm:f>
              </x14:cfvo>
              <x14:cfIcon iconSet="3Triangles" iconId="0"/>
              <x14:cfIcon iconSet="NoIcons" iconId="0"/>
              <x14:cfIcon iconSet="3Triangles" iconId="2"/>
            </x14:iconSet>
          </x14:cfRule>
          <xm:sqref>W9:W15</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5555A-B6E3-8A42-A02A-557B98F15F6A}">
  <sheetPr>
    <tabColor theme="0" tint="-0.499984740745262"/>
  </sheetPr>
  <dimension ref="A3:C11"/>
  <sheetViews>
    <sheetView workbookViewId="0">
      <selection activeCell="C11" sqref="C11"/>
    </sheetView>
  </sheetViews>
  <sheetFormatPr baseColWidth="10" defaultRowHeight="15" x14ac:dyDescent="0.2"/>
  <cols>
    <col min="1" max="1" width="12.1640625" bestFit="1" customWidth="1"/>
    <col min="2" max="3" width="18.1640625" bestFit="1" customWidth="1"/>
    <col min="4" max="33" width="3.1640625" bestFit="1" customWidth="1"/>
    <col min="34" max="67" width="4.1640625" bestFit="1" customWidth="1"/>
    <col min="68" max="96" width="5.6640625" bestFit="1" customWidth="1"/>
    <col min="97" max="125" width="6.6640625" bestFit="1" customWidth="1"/>
    <col min="126" max="132" width="7.6640625" bestFit="1" customWidth="1"/>
    <col min="133" max="133" width="10" bestFit="1" customWidth="1"/>
    <col min="134" max="134" width="7.6640625" bestFit="1" customWidth="1"/>
    <col min="135" max="135" width="11.83203125" bestFit="1" customWidth="1"/>
    <col min="136" max="136" width="7.6640625" bestFit="1" customWidth="1"/>
    <col min="137" max="137" width="11.83203125" bestFit="1" customWidth="1"/>
    <col min="138" max="138" width="7.6640625" bestFit="1" customWidth="1"/>
    <col min="139" max="139" width="11.83203125" bestFit="1" customWidth="1"/>
    <col min="140" max="140" width="7.6640625" bestFit="1" customWidth="1"/>
    <col min="141" max="141" width="11.83203125" bestFit="1" customWidth="1"/>
    <col min="142" max="142" width="8.6640625" bestFit="1" customWidth="1"/>
    <col min="143" max="143" width="11.83203125" bestFit="1" customWidth="1"/>
    <col min="144" max="144" width="7.6640625" bestFit="1" customWidth="1"/>
    <col min="145" max="145" width="11.83203125" bestFit="1" customWidth="1"/>
    <col min="146" max="146" width="8.6640625" bestFit="1" customWidth="1"/>
    <col min="147" max="147" width="11.83203125" bestFit="1" customWidth="1"/>
    <col min="148" max="148" width="7.6640625" bestFit="1" customWidth="1"/>
    <col min="149" max="149" width="11.83203125" bestFit="1" customWidth="1"/>
    <col min="150" max="150" width="8.6640625" bestFit="1" customWidth="1"/>
    <col min="151" max="151" width="11.83203125" bestFit="1" customWidth="1"/>
    <col min="152" max="152" width="8.6640625" bestFit="1" customWidth="1"/>
    <col min="153" max="153" width="12.83203125" bestFit="1" customWidth="1"/>
    <col min="154" max="154" width="8.6640625" bestFit="1" customWidth="1"/>
    <col min="155" max="155" width="12.83203125" bestFit="1" customWidth="1"/>
    <col min="156" max="156" width="8.6640625" bestFit="1" customWidth="1"/>
    <col min="157" max="157" width="12.83203125" bestFit="1" customWidth="1"/>
    <col min="158" max="158" width="8.6640625" bestFit="1" customWidth="1"/>
    <col min="159" max="159" width="12.83203125" bestFit="1" customWidth="1"/>
    <col min="160" max="160" width="8.6640625" bestFit="1" customWidth="1"/>
    <col min="161" max="161" width="12.83203125" bestFit="1" customWidth="1"/>
    <col min="162" max="162" width="8.6640625" bestFit="1" customWidth="1"/>
    <col min="163" max="163" width="12.83203125" bestFit="1" customWidth="1"/>
    <col min="164" max="164" width="8.6640625" bestFit="1" customWidth="1"/>
    <col min="165" max="165" width="12.83203125" bestFit="1" customWidth="1"/>
    <col min="166" max="166" width="8.6640625" bestFit="1" customWidth="1"/>
    <col min="167" max="167" width="12.83203125" bestFit="1" customWidth="1"/>
    <col min="168" max="168" width="8.6640625" bestFit="1" customWidth="1"/>
    <col min="169" max="169" width="12.83203125" bestFit="1" customWidth="1"/>
    <col min="170" max="170" width="8.6640625" bestFit="1" customWidth="1"/>
    <col min="171" max="171" width="12.83203125" bestFit="1" customWidth="1"/>
    <col min="172" max="172" width="8.6640625" bestFit="1" customWidth="1"/>
    <col min="173" max="173" width="12.83203125" bestFit="1" customWidth="1"/>
    <col min="174" max="174" width="8.6640625" bestFit="1" customWidth="1"/>
    <col min="175" max="175" width="12.83203125" bestFit="1" customWidth="1"/>
    <col min="176" max="176" width="8.6640625" bestFit="1" customWidth="1"/>
    <col min="177" max="177" width="12.83203125" bestFit="1" customWidth="1"/>
    <col min="178" max="178" width="8.6640625" bestFit="1" customWidth="1"/>
    <col min="179" max="179" width="12.83203125" bestFit="1" customWidth="1"/>
    <col min="180" max="180" width="8.6640625" bestFit="1" customWidth="1"/>
    <col min="181" max="181" width="12.83203125" bestFit="1" customWidth="1"/>
    <col min="182" max="182" width="8.6640625" bestFit="1" customWidth="1"/>
    <col min="183" max="183" width="12.83203125" bestFit="1" customWidth="1"/>
    <col min="184" max="184" width="8.6640625" bestFit="1" customWidth="1"/>
    <col min="185" max="185" width="12.83203125" bestFit="1" customWidth="1"/>
    <col min="186" max="186" width="8.6640625" bestFit="1" customWidth="1"/>
    <col min="187" max="187" width="12.83203125" bestFit="1" customWidth="1"/>
    <col min="188" max="188" width="8.6640625" bestFit="1" customWidth="1"/>
    <col min="189" max="189" width="12.83203125" bestFit="1" customWidth="1"/>
    <col min="190" max="190" width="8.6640625" bestFit="1" customWidth="1"/>
    <col min="191" max="191" width="12.83203125" bestFit="1" customWidth="1"/>
    <col min="192" max="192" width="8.6640625" bestFit="1" customWidth="1"/>
    <col min="193" max="193" width="12.83203125" bestFit="1" customWidth="1"/>
    <col min="194" max="194" width="8.6640625" bestFit="1" customWidth="1"/>
    <col min="195" max="195" width="12.83203125" bestFit="1" customWidth="1"/>
    <col min="196" max="196" width="8.6640625" bestFit="1" customWidth="1"/>
    <col min="197" max="197" width="12.83203125" bestFit="1" customWidth="1"/>
    <col min="198" max="198" width="8.6640625" bestFit="1" customWidth="1"/>
    <col min="199" max="199" width="12.83203125" bestFit="1" customWidth="1"/>
    <col min="200" max="200" width="8.6640625" bestFit="1" customWidth="1"/>
    <col min="201" max="201" width="12.83203125" bestFit="1" customWidth="1"/>
    <col min="202" max="202" width="8.6640625" bestFit="1" customWidth="1"/>
    <col min="203" max="203" width="12.83203125" bestFit="1" customWidth="1"/>
    <col min="204" max="204" width="10.1640625" bestFit="1" customWidth="1"/>
    <col min="205" max="205" width="12.83203125" bestFit="1" customWidth="1"/>
    <col min="206" max="206" width="10.1640625" bestFit="1" customWidth="1"/>
    <col min="207" max="207" width="14.33203125" bestFit="1" customWidth="1"/>
    <col min="208" max="208" width="10.1640625" bestFit="1" customWidth="1"/>
    <col min="209" max="209" width="14.33203125" bestFit="1" customWidth="1"/>
    <col min="210" max="210" width="10.1640625" bestFit="1" customWidth="1"/>
    <col min="211" max="211" width="14.33203125" bestFit="1" customWidth="1"/>
    <col min="212" max="212" width="10.1640625" bestFit="1" customWidth="1"/>
    <col min="213" max="213" width="14.33203125" bestFit="1" customWidth="1"/>
    <col min="214" max="214" width="10.1640625" bestFit="1" customWidth="1"/>
    <col min="215" max="215" width="14.33203125" bestFit="1" customWidth="1"/>
    <col min="216" max="216" width="10.1640625" bestFit="1" customWidth="1"/>
    <col min="217" max="217" width="14.33203125" bestFit="1" customWidth="1"/>
    <col min="218" max="218" width="10.1640625" bestFit="1" customWidth="1"/>
    <col min="219" max="219" width="14.33203125" bestFit="1" customWidth="1"/>
    <col min="220" max="220" width="10.1640625" bestFit="1" customWidth="1"/>
    <col min="221" max="221" width="14.33203125" bestFit="1" customWidth="1"/>
    <col min="222" max="222" width="10.1640625" bestFit="1" customWidth="1"/>
    <col min="223" max="223" width="14.33203125" bestFit="1" customWidth="1"/>
    <col min="224" max="224" width="10.1640625" bestFit="1" customWidth="1"/>
    <col min="225" max="225" width="14.33203125" bestFit="1" customWidth="1"/>
    <col min="226" max="226" width="10.1640625" bestFit="1" customWidth="1"/>
    <col min="227" max="227" width="14.33203125" bestFit="1" customWidth="1"/>
    <col min="228" max="228" width="10.1640625" bestFit="1" customWidth="1"/>
    <col min="229" max="229" width="14.33203125" bestFit="1" customWidth="1"/>
    <col min="230" max="230" width="10.1640625" bestFit="1" customWidth="1"/>
    <col min="231" max="231" width="14.33203125" bestFit="1" customWidth="1"/>
    <col min="232" max="232" width="10.1640625" bestFit="1" customWidth="1"/>
    <col min="233" max="233" width="14.33203125" bestFit="1" customWidth="1"/>
    <col min="234" max="234" width="10.1640625" bestFit="1" customWidth="1"/>
    <col min="235" max="235" width="14.33203125" bestFit="1" customWidth="1"/>
    <col min="236" max="236" width="10.1640625" bestFit="1" customWidth="1"/>
    <col min="237" max="237" width="14.33203125" bestFit="1" customWidth="1"/>
    <col min="238" max="238" width="10.1640625" bestFit="1" customWidth="1"/>
    <col min="239" max="239" width="14.33203125" bestFit="1" customWidth="1"/>
    <col min="240" max="240" width="10.1640625" bestFit="1" customWidth="1"/>
    <col min="241" max="241" width="14.33203125" bestFit="1" customWidth="1"/>
    <col min="242" max="242" width="10.1640625" bestFit="1" customWidth="1"/>
    <col min="243" max="243" width="14.33203125" bestFit="1" customWidth="1"/>
    <col min="244" max="244" width="10.1640625" bestFit="1" customWidth="1"/>
    <col min="245" max="245" width="14.33203125" bestFit="1" customWidth="1"/>
    <col min="246" max="246" width="10.1640625" bestFit="1" customWidth="1"/>
    <col min="247" max="247" width="14.33203125" bestFit="1" customWidth="1"/>
    <col min="248" max="248" width="10.1640625" bestFit="1" customWidth="1"/>
    <col min="249" max="249" width="14.33203125" bestFit="1" customWidth="1"/>
    <col min="250" max="250" width="10.1640625" bestFit="1" customWidth="1"/>
    <col min="251" max="251" width="14.33203125" bestFit="1" customWidth="1"/>
    <col min="252" max="252" width="11.1640625" bestFit="1" customWidth="1"/>
    <col min="253" max="253" width="14.33203125" bestFit="1" customWidth="1"/>
    <col min="254" max="254" width="11.1640625" bestFit="1" customWidth="1"/>
    <col min="255" max="255" width="15.33203125" bestFit="1" customWidth="1"/>
    <col min="256" max="256" width="11.1640625" bestFit="1" customWidth="1"/>
    <col min="257" max="257" width="15.33203125" bestFit="1" customWidth="1"/>
    <col min="258" max="258" width="11.1640625" bestFit="1" customWidth="1"/>
    <col min="259" max="259" width="15.33203125" bestFit="1" customWidth="1"/>
    <col min="260" max="260" width="11.1640625" bestFit="1" customWidth="1"/>
    <col min="261" max="261" width="15.33203125" bestFit="1" customWidth="1"/>
    <col min="262" max="262" width="11.1640625" bestFit="1" customWidth="1"/>
    <col min="263" max="263" width="15.33203125" bestFit="1" customWidth="1"/>
    <col min="264" max="264" width="10" bestFit="1" customWidth="1"/>
  </cols>
  <sheetData>
    <row r="3" spans="1:3" x14ac:dyDescent="0.2">
      <c r="A3" s="80" t="s">
        <v>443</v>
      </c>
      <c r="B3" t="s">
        <v>444</v>
      </c>
      <c r="C3" t="s">
        <v>445</v>
      </c>
    </row>
    <row r="4" spans="1:3" x14ac:dyDescent="0.2">
      <c r="A4" s="81" t="s">
        <v>4</v>
      </c>
      <c r="B4" s="93">
        <v>3968490.8263520906</v>
      </c>
      <c r="C4" s="82">
        <v>3783724.1940501267</v>
      </c>
    </row>
    <row r="5" spans="1:3" x14ac:dyDescent="0.2">
      <c r="A5" s="81" t="s">
        <v>86</v>
      </c>
      <c r="B5" s="93">
        <v>31264169.950037342</v>
      </c>
      <c r="C5" s="82">
        <v>34313800.048115477</v>
      </c>
    </row>
    <row r="6" spans="1:3" x14ac:dyDescent="0.2">
      <c r="A6" s="81" t="s">
        <v>153</v>
      </c>
      <c r="B6" s="93">
        <v>191602869.39804244</v>
      </c>
      <c r="C6" s="82">
        <v>192363510.39622781</v>
      </c>
    </row>
    <row r="7" spans="1:3" x14ac:dyDescent="0.2">
      <c r="A7" s="81" t="s">
        <v>232</v>
      </c>
      <c r="B7" s="93">
        <v>564128.95366737794</v>
      </c>
      <c r="C7" s="82">
        <v>651533.22312725021</v>
      </c>
    </row>
    <row r="8" spans="1:3" x14ac:dyDescent="0.2">
      <c r="A8" s="81" t="s">
        <v>273</v>
      </c>
      <c r="B8" s="93">
        <v>1551361.9894645889</v>
      </c>
      <c r="C8" s="82">
        <v>1769995.4108688626</v>
      </c>
    </row>
    <row r="9" spans="1:3" x14ac:dyDescent="0.2">
      <c r="A9" s="81" t="s">
        <v>300</v>
      </c>
      <c r="B9" s="93">
        <v>472318642.31521881</v>
      </c>
      <c r="C9" s="82">
        <v>459127593.33857894</v>
      </c>
    </row>
    <row r="10" spans="1:3" x14ac:dyDescent="0.2">
      <c r="A10" s="81" t="s">
        <v>399</v>
      </c>
      <c r="B10" s="93">
        <v>98087.761225476657</v>
      </c>
      <c r="C10" s="82">
        <v>109845.18202323779</v>
      </c>
    </row>
    <row r="11" spans="1:3" x14ac:dyDescent="0.2">
      <c r="A11" s="81" t="s">
        <v>442</v>
      </c>
      <c r="B11" s="93">
        <v>701367751.19400811</v>
      </c>
      <c r="C11" s="82">
        <v>692120001.79299176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Instructions</vt:lpstr>
      <vt:lpstr>Exercise</vt:lpstr>
      <vt:lpstr>Internal Data</vt:lpstr>
      <vt:lpstr>Market Data</vt:lpstr>
      <vt:lpstr>Lookup</vt:lpstr>
      <vt:lpstr>Internal Data for Exercise</vt:lpstr>
      <vt:lpstr>Lookup for Exercise</vt:lpstr>
      <vt:lpstr>Charts &amp; Graphs</vt:lpstr>
      <vt:lpstr>Internal Data Pivot</vt:lpstr>
      <vt:lpstr>MKT Data Pivot</vt:lpstr>
      <vt:lpstr>Product_Category</vt:lpstr>
      <vt:lpstr>Product_Type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Cain, Cristina</dc:creator>
  <cp:lastModifiedBy>Microsoft Office User</cp:lastModifiedBy>
  <cp:lastPrinted>2019-06-02T21:55:08Z</cp:lastPrinted>
  <dcterms:created xsi:type="dcterms:W3CDTF">2019-06-01T03:44:26Z</dcterms:created>
  <dcterms:modified xsi:type="dcterms:W3CDTF">2020-01-30T18:08:28Z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XVersion">
    <vt:lpwstr>18.2.8.0</vt:lpwstr>
  </property>
</Properties>
</file>