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1"/>
  </bookViews>
  <sheets>
    <sheet name="航空-底盘概述" sheetId="1" r:id="rId1"/>
    <sheet name="数据验证" sheetId="2" r:id="rId2"/>
    <sheet name="空网产品配置-230320" sheetId="3" r:id="rId3"/>
  </sheets>
  <calcPr calcId="144525"/>
</workbook>
</file>

<file path=xl/sharedStrings.xml><?xml version="1.0" encoding="utf-8"?>
<sst xmlns="http://schemas.openxmlformats.org/spreadsheetml/2006/main" count="275" uniqueCount="137">
  <si>
    <t>航空动态-底表</t>
  </si>
  <si>
    <t>1. 交付概览</t>
  </si>
  <si>
    <t>数据表</t>
  </si>
  <si>
    <t>dm_ordi_predict.dws_air_flow_dynamic_pro_qty_hi</t>
  </si>
  <si>
    <t>dm_ordi_predict.dws_air_flow_dynamic_income_qty_hi</t>
  </si>
  <si>
    <t>表明注释</t>
  </si>
  <si>
    <t>航空动态打点表-产品维度结果表</t>
  </si>
  <si>
    <t>航空动态打点表-板块维度结果表</t>
  </si>
  <si>
    <t>数据范围</t>
  </si>
  <si>
    <t>2022010101-至今（航空件刷新范围20230612~至今）</t>
  </si>
  <si>
    <t>数据集粒度</t>
  </si>
  <si>
    <t>城市/业务区/</t>
  </si>
  <si>
    <t>刷新范围</t>
  </si>
  <si>
    <t>小时打点</t>
  </si>
  <si>
    <t>刷新耗时</t>
  </si>
  <si>
    <t>10min</t>
  </si>
  <si>
    <t>预计完成时间</t>
  </si>
  <si>
    <t>每小时输出</t>
  </si>
  <si>
    <t>调度任务</t>
  </si>
  <si>
    <t>最早分区</t>
  </si>
  <si>
    <t>inc_day=20221001,inc_dayhour=2022100101</t>
  </si>
  <si>
    <t>一、航空件口径调整-涉及底盘数据已刷新&amp;新逻辑已上线</t>
  </si>
  <si>
    <t>航空件口径调整-逻辑整理</t>
  </si>
  <si>
    <r>
      <t>需求背景：航空收件口径调整，重刷流向航空件底表
筛选规则：</t>
    </r>
    <r>
      <rPr>
        <sz val="10"/>
        <color theme="1"/>
        <rFont val="宋体"/>
        <charset val="134"/>
        <scheme val="minor"/>
      </rPr>
      <t>二级产品L2代码+重量段+识别码（limit_tag）+是否有效+ 剔除路由代码(route_code)</t>
    </r>
    <r>
      <rPr>
        <b/>
        <sz val="10"/>
        <color theme="1"/>
        <rFont val="宋体"/>
        <charset val="134"/>
        <scheme val="minor"/>
      </rPr>
      <t xml:space="preserve">
航空件判断逻辑修改：
 </t>
    </r>
    <r>
      <rPr>
        <sz val="10"/>
        <color theme="1"/>
        <rFont val="宋体"/>
        <charset val="134"/>
        <scheme val="minor"/>
      </rPr>
      <t xml:space="preserve">   1、新增二级产品L2代码：SE0153,SE0005
    2、剔除路由代码：T6,ZT6
    3、航空流向表调整（dm_ordi_predict.cf_air_list数据更新）
需求背景：航空收件口径调整，需重刷流向航空件底表
筛选规则：二级产品L2代码+重量段+识别码（limit_tag）+是否有效+ 剔除路由代码(route_code)
对比当前逻辑差异：
    1、新增二级产品L2代码：SE0153,SE0005
    2、剔除路由代码：T6,ZT6
    3、航空流向表调整（dm_ordi_predict.cf_air_list切换为dm_op.HK_LCB_peizhibiao_001）
判断航空流向件规则：
    1、产品+识别码+有效+重量段+剔除路由代码
    2、关联流向表
        -、筛选if_hangkong = '是'
        -、取city_flow
新上线-航空产品&amp;流向表：
    产品表：dm_op.HK_LCB_peizhibiao_006（新表：dm_pass_atp.tm_air_product_config）
    流向表：dm_op.HK_LCB_peizhibiao_001(新表：dm_pass_atp.tm_air_flow_config_wide) 
取数逻辑：
新口径：
1、流向表：dm_pass_atp.tm_air_flow_config_wide，符合：
寄件城市-派件城市=city_flow 且 is_air_flow=是 且 expiry_dt&gt;=T则视为空网流向。
2、产品表：dm_pass_atp.tm_air_product_config，符合：
type=1 且 产品代码+路由代码=product_code+sop_label 且 路由代码！=exclude_route_code 且 expiry_dt&gt;=T则视为空网产品。
产品配置见sheet：&lt;空网产品配置-230320&gt;
</t>
    </r>
    <r>
      <rPr>
        <b/>
        <sz val="10"/>
        <color theme="1"/>
        <rFont val="宋体"/>
        <charset val="134"/>
        <scheme val="minor"/>
      </rPr>
      <t xml:space="preserve">
涉及流向底盘：
    1、历史数据重刷。
    2、线上逻辑同步更新。
    3、涉及刷新底盘列表如下：
</t>
    </r>
    <r>
      <rPr>
        <sz val="10"/>
        <color theme="1"/>
        <rFont val="宋体"/>
        <charset val="134"/>
        <scheme val="minor"/>
      </rPr>
      <t xml:space="preserve">  -、航空动态打点：
   dm_ordi_predict.dws_air_flow_dynamic_pro_qty_hi  
   dm_ordi_predict.dws_air_flow_dynamic_income_qty_hi
  -、OMS打点：
   dm_ordi_predict.dws_cityflow_dynamic_order_hi
  -、城市流向航空件特快：
   dm_ordi_predict.dws_static_cityflow_tekuai_base   
  -、流向底表：
   dm_ordi_predict.dws_static_his_cityflow   
   dm_ordi_predict.dws_static_cityflow_base 
  -、营运维度底表：
   dm_ordi_predict.dws_air_flow_six_dims_waybill_dtl  
   dm_ordi_predict.dws_air_flow_six_dims_day     
   dm_ordi_predict.dws_air_flow_six_dims_day_newhb  
   dm_ordi_predict.dws_static_cityflow_special_econ_day
   dm_ordi_predict.dws_air_flow_five_dims_day_sub 
  -、航空流向省到省日度真实值汇总： 
   dm_predict.dws_airflow_province_qty_d  </t>
    </r>
  </si>
  <si>
    <r>
      <rPr>
        <b/>
        <sz val="10"/>
        <color theme="1"/>
        <rFont val="宋体"/>
        <charset val="134"/>
        <scheme val="minor"/>
      </rPr>
      <t>需求背景：</t>
    </r>
    <r>
      <rPr>
        <sz val="10"/>
        <color theme="1"/>
        <rFont val="宋体"/>
        <charset val="134"/>
        <scheme val="minor"/>
      </rPr>
      <t>航空收件口径调整，航空流向底表数据更新。</t>
    </r>
    <r>
      <rPr>
        <b/>
        <sz val="10"/>
        <color theme="1"/>
        <rFont val="宋体"/>
        <charset val="134"/>
        <scheme val="minor"/>
      </rPr>
      <t xml:space="preserve">
涉及表：dm_ordi_predict.cf_air_list
变更内容：
1、更新前条数91451，更新后91416 
 2、仅更新数据，表属性不变
航空流向-历史快照数据表：dm_ordi_predict.cf_air_list_backup20230724</t>
    </r>
  </si>
  <si>
    <r>
      <rPr>
        <b/>
        <sz val="14"/>
        <color theme="1"/>
        <rFont val="宋体"/>
        <charset val="134"/>
        <scheme val="minor"/>
      </rPr>
      <t>二、航空动态数据-验证</t>
    </r>
    <r>
      <rPr>
        <b/>
        <sz val="12"/>
        <color theme="1"/>
        <rFont val="宋体"/>
        <charset val="134"/>
        <scheme val="minor"/>
      </rPr>
      <t xml:space="preserve">
</t>
    </r>
    <r>
      <rPr>
        <sz val="10"/>
        <color theme="1"/>
        <rFont val="宋体"/>
        <charset val="134"/>
        <scheme val="minor"/>
      </rPr>
      <t>1、规则变动：
   1-、新增航空件
   2-、剔除航空件路由代码
   3-、航空流向底表替换</t>
    </r>
  </si>
  <si>
    <t>1、航空件量差异分析</t>
  </si>
  <si>
    <t>日期(小时)</t>
  </si>
  <si>
    <t>航空打点底表-航空件调整前</t>
  </si>
  <si>
    <t>航空打点-航空件调整后</t>
  </si>
  <si>
    <t>航空打点-剔除前后-差异</t>
  </si>
  <si>
    <t>航空件量-差异-分类统计（运单）</t>
  </si>
  <si>
    <t>航空动态-航空流向数差异</t>
  </si>
  <si>
    <t>航空动态-流向数差异-分类统计</t>
  </si>
  <si>
    <t>航空票量</t>
  </si>
  <si>
    <t>航空件量</t>
  </si>
  <si>
    <t>路由代码T6，ZT6</t>
  </si>
  <si>
    <t>新增航空件
SE0153，SE0005</t>
  </si>
  <si>
    <t>流向底表替换</t>
  </si>
  <si>
    <t>调整后</t>
  </si>
  <si>
    <t>调整前</t>
  </si>
  <si>
    <t>差异</t>
  </si>
  <si>
    <t>路由代码T6/ZT6</t>
  </si>
  <si>
    <t>新增航空件</t>
  </si>
  <si>
    <t>占比</t>
  </si>
  <si>
    <t>航空流向数</t>
  </si>
  <si>
    <t>流向数差异</t>
  </si>
  <si>
    <t>2023-06-20 16</t>
  </si>
  <si>
    <t>2023-06-20 17</t>
  </si>
  <si>
    <t>2023-06-20 18</t>
  </si>
  <si>
    <t>2023-06-20 20</t>
  </si>
  <si>
    <t>2023-06-20 21</t>
  </si>
  <si>
    <t>2023-06-20 22</t>
  </si>
  <si>
    <t>2023-06-20 23</t>
  </si>
  <si>
    <t>2023-06-20 24</t>
  </si>
  <si>
    <t>差异分析：
1、航空件量差异:
     -、航空件差异来源于规则调整，数据已验证
结论：
1、底表数据与实时运单数据对比，差异符合预期
2、底表数据调整后，航空件量/票量减少，数据已验证，差异符合预期
3、航空件量差异基本来自于航空件路由调整，新增航空件以及替换底表影响较小。</t>
  </si>
  <si>
    <t>主键：二级产品L2代码+重量段+识别码（limit_tag）+是否有效</t>
  </si>
  <si>
    <t>空网产品配置</t>
  </si>
  <si>
    <t>ID</t>
  </si>
  <si>
    <t>产品Owner</t>
  </si>
  <si>
    <t>产品大类
（分摊）</t>
  </si>
  <si>
    <t>二级产品L2名称</t>
  </si>
  <si>
    <t>二级产品L2代码</t>
  </si>
  <si>
    <t>在市状态</t>
  </si>
  <si>
    <t>重量段</t>
  </si>
  <si>
    <t>识别码</t>
  </si>
  <si>
    <t>剔除路由代码</t>
  </si>
  <si>
    <t>识别口径</t>
  </si>
  <si>
    <t>是否有效</t>
  </si>
  <si>
    <t>业务标识</t>
  </si>
  <si>
    <t>说明</t>
  </si>
  <si>
    <t>创建人</t>
  </si>
  <si>
    <t>生效日期</t>
  </si>
  <si>
    <t>失效日期</t>
  </si>
  <si>
    <t>|</t>
  </si>
  <si>
    <t>速运BG</t>
  </si>
  <si>
    <t>特快</t>
  </si>
  <si>
    <t>顺丰特快</t>
  </si>
  <si>
    <t>SE0001</t>
  </si>
  <si>
    <t>在市</t>
  </si>
  <si>
    <t>all</t>
  </si>
  <si>
    <t>T6,ZT6</t>
  </si>
  <si>
    <t>是</t>
  </si>
  <si>
    <t>特快产品</t>
  </si>
  <si>
    <t>20210401原顺丰标快升级为顺丰特快</t>
  </si>
  <si>
    <t>专享急件</t>
  </si>
  <si>
    <t>SE000201</t>
  </si>
  <si>
    <t>20210701航空即日产品与专享急件产品整合，使用原航空即日代码，专享急件产品上市
20200228：产品层级关系从“顺丰即日”子产品更变为“顺丰标快”子产品
阿修罗CMS中子产品代码</t>
  </si>
  <si>
    <t>顺丰微小件</t>
  </si>
  <si>
    <t>SE0109</t>
  </si>
  <si>
    <t>2019年1月20日上线</t>
  </si>
  <si>
    <t>限时寄递</t>
  </si>
  <si>
    <t>SE0121</t>
  </si>
  <si>
    <t>20211001限时24H更名为限时寄递
20210601限时KC24更名为限时24H
2019年4月26日上线</t>
  </si>
  <si>
    <t>跨城急件</t>
  </si>
  <si>
    <t>SE000206</t>
  </si>
  <si>
    <t>高铁专送</t>
  </si>
  <si>
    <t>SE0103</t>
  </si>
  <si>
    <t>18年1月试运行</t>
  </si>
  <si>
    <t>便利箱产品</t>
  </si>
  <si>
    <t>SE0008</t>
  </si>
  <si>
    <t>T4</t>
  </si>
  <si>
    <t>产品代码+SOP标签</t>
  </si>
  <si>
    <t>T801</t>
  </si>
  <si>
    <t>航空港到港</t>
  </si>
  <si>
    <t>SE0137</t>
  </si>
  <si>
    <t>经济产品</t>
  </si>
  <si>
    <t>20220317产品更名为航空港到港
20210601限时KC12更名为限时12H
20201106产品上线</t>
  </si>
  <si>
    <t>特快包裹</t>
  </si>
  <si>
    <t>SE0107</t>
  </si>
  <si>
    <t>规划退市</t>
  </si>
  <si>
    <t>20210601原极速包裹更名为特快包裹</t>
  </si>
  <si>
    <t>特快包裹(新)</t>
  </si>
  <si>
    <t>SE0152</t>
  </si>
  <si>
    <t>成长期</t>
  </si>
  <si>
    <t>2023年3月1日上线</t>
  </si>
  <si>
    <t>顺丰空配(新)</t>
  </si>
  <si>
    <t>SE0146</t>
  </si>
  <si>
    <t>2022年9月1日上线，由原顺丰空配和特快包裹整合</t>
  </si>
  <si>
    <t>顺丰空配</t>
  </si>
  <si>
    <t>SE0089</t>
  </si>
  <si>
    <t>1、2016年11月已上线</t>
  </si>
  <si>
    <t>标快</t>
  </si>
  <si>
    <t>顺丰标快</t>
  </si>
  <si>
    <t>SE0004</t>
  </si>
  <si>
    <t>SP6</t>
  </si>
  <si>
    <t>陆升航</t>
  </si>
  <si>
    <t xml:space="preserve">20210401顺丰标快（陆运）升级为顺丰标快
20200228：3月份“顺丰特惠”更名“顺丰标快（陆运）”，产品层级更变为L1
20191228：2020年1月收入归属时效；
20190627：1、原SE000401、SE000402、SE000403代码为特惠ABC报表专用，未在源头及收入模型中配置；
2、SE0117、SE0118生效后，可在产品月／日表（管报）中直接查看特惠ＡＢＣ产品数据，特惠ＡＢＣ报表将下线；
</t>
  </si>
  <si>
    <t>国际</t>
  </si>
  <si>
    <t>国际标快</t>
  </si>
  <si>
    <t>SE0051</t>
  </si>
  <si>
    <t>国际件</t>
  </si>
  <si>
    <t>16年5月8日更新生效，新增“C901国际标快-文件”\"C902国际标快-B类包裹"\"C903国际标快-D类包裹"三个快件内容；原俄罗斯标快并入国际标快</t>
  </si>
  <si>
    <t>国际标快+</t>
  </si>
  <si>
    <t>SE0153</t>
  </si>
  <si>
    <t>国际特惠</t>
  </si>
  <si>
    <t>SE0005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</si>
</sst>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0"/>
      <color theme="0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33333"/>
      <name val="宋体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333333"/>
      <name val="Helvetica"/>
      <charset val="134"/>
    </font>
    <font>
      <sz val="9"/>
      <color theme="1"/>
      <name val="宋体"/>
      <charset val="134"/>
      <scheme val="minor"/>
    </font>
    <font>
      <b/>
      <sz val="14"/>
      <color theme="0" tint="-0.0499893185216834"/>
      <name val="微软雅黑"/>
      <charset val="134"/>
    </font>
    <font>
      <b/>
      <sz val="9"/>
      <name val="微软雅黑"/>
      <charset val="134"/>
    </font>
    <font>
      <sz val="9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b/>
      <sz val="10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5" fillId="18" borderId="1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8" fillId="36" borderId="15" applyNumberFormat="0" applyFon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31" fillId="30" borderId="13" applyNumberFormat="0" applyAlignment="0" applyProtection="0">
      <alignment vertical="center"/>
    </xf>
    <xf numFmtId="0" fontId="40" fillId="30" borderId="10" applyNumberFormat="0" applyAlignment="0" applyProtection="0">
      <alignment vertical="center"/>
    </xf>
    <xf numFmtId="0" fontId="22" fillId="16" borderId="9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14" fontId="4" fillId="9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left" vertical="center"/>
    </xf>
    <xf numFmtId="0" fontId="9" fillId="11" borderId="1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8" fillId="10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4" borderId="1" xfId="0" applyNumberFormat="1" applyFont="1" applyFill="1" applyBorder="1" applyAlignment="1">
      <alignment horizontal="left" vertical="center"/>
    </xf>
    <xf numFmtId="0" fontId="11" fillId="7" borderId="1" xfId="0" applyNumberFormat="1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9" fillId="0" borderId="0" xfId="0" applyNumberFormat="1" applyFont="1" applyFill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10" fontId="10" fillId="7" borderId="1" xfId="0" applyNumberFormat="1" applyFont="1" applyFill="1" applyBorder="1" applyAlignment="1">
      <alignment horizontal="left" vertical="center"/>
    </xf>
    <xf numFmtId="0" fontId="10" fillId="7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0" fontId="8" fillId="0" borderId="1" xfId="0" applyNumberFormat="1" applyFont="1" applyFill="1" applyBorder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9" fillId="13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 wrapText="1"/>
    </xf>
    <xf numFmtId="49" fontId="16" fillId="2" borderId="0" xfId="0" applyNumberFormat="1" applyFont="1" applyFill="1" applyBorder="1" applyAlignment="1">
      <alignment horizontal="left" vertical="center"/>
    </xf>
    <xf numFmtId="49" fontId="16" fillId="2" borderId="0" xfId="0" applyNumberFormat="1" applyFont="1" applyFill="1" applyBorder="1" applyAlignment="1">
      <alignment horizontal="left" vertical="center" wrapText="1"/>
    </xf>
    <xf numFmtId="0" fontId="17" fillId="15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49" fontId="18" fillId="0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vertical="center" wrapText="1"/>
    </xf>
    <xf numFmtId="49" fontId="18" fillId="0" borderId="0" xfId="0" applyNumberFormat="1" applyFont="1" applyFill="1" applyAlignment="1">
      <alignment horizontal="left" vertical="center" wrapText="1"/>
    </xf>
    <xf numFmtId="0" fontId="18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21" fillId="0" borderId="0" xfId="0" applyFont="1" applyFill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workbookViewId="0">
      <selection activeCell="B38" sqref="B38"/>
    </sheetView>
  </sheetViews>
  <sheetFormatPr defaultColWidth="8.72727272727273" defaultRowHeight="14"/>
  <cols>
    <col min="1" max="1" width="8.72727272727273" style="62"/>
    <col min="2" max="2" width="46.8181818181818" style="62" customWidth="1"/>
    <col min="3" max="4" width="8.72727272727273" style="62"/>
    <col min="5" max="5" width="48.3636363636364" style="62" customWidth="1"/>
    <col min="6" max="16384" width="8.72727272727273" style="62"/>
  </cols>
  <sheetData>
    <row r="1" s="62" customFormat="1" spans="1:13">
      <c r="A1" s="63" t="s">
        <v>0</v>
      </c>
      <c r="B1" s="63"/>
      <c r="C1" s="64"/>
      <c r="D1" s="63"/>
      <c r="E1" s="65"/>
      <c r="F1" s="66"/>
      <c r="G1" s="64"/>
      <c r="H1" s="63"/>
      <c r="I1" s="63"/>
      <c r="J1" s="63"/>
      <c r="K1" s="63"/>
      <c r="L1" s="63"/>
      <c r="M1" s="63"/>
    </row>
    <row r="2" s="62" customFormat="1" spans="1:13">
      <c r="A2" s="63"/>
      <c r="B2" s="63"/>
      <c r="C2" s="64"/>
      <c r="D2" s="63"/>
      <c r="E2" s="65"/>
      <c r="F2" s="66"/>
      <c r="G2" s="64"/>
      <c r="H2" s="63"/>
      <c r="I2" s="63"/>
      <c r="J2" s="63"/>
      <c r="K2" s="63"/>
      <c r="L2" s="63"/>
      <c r="M2" s="63"/>
    </row>
    <row r="3" s="62" customFormat="1" spans="1:13">
      <c r="A3" s="67" t="s">
        <v>1</v>
      </c>
      <c r="B3" s="68"/>
      <c r="C3" s="69"/>
      <c r="D3" s="68"/>
      <c r="E3" s="70"/>
      <c r="F3" s="71"/>
      <c r="G3" s="69"/>
      <c r="H3" s="68"/>
      <c r="I3" s="68"/>
      <c r="J3" s="68"/>
      <c r="K3" s="68"/>
      <c r="L3" s="68"/>
      <c r="M3" s="68"/>
    </row>
    <row r="4" s="62" customFormat="1" spans="1:13">
      <c r="A4" s="72" t="s">
        <v>2</v>
      </c>
      <c r="B4" s="72" t="s">
        <v>3</v>
      </c>
      <c r="C4" s="69"/>
      <c r="D4" s="72" t="s">
        <v>2</v>
      </c>
      <c r="E4" s="72" t="s">
        <v>4</v>
      </c>
      <c r="F4" s="71"/>
      <c r="G4" s="69"/>
      <c r="H4" s="68"/>
      <c r="I4" s="68"/>
      <c r="J4" s="68"/>
      <c r="K4" s="68"/>
      <c r="L4" s="68"/>
      <c r="M4" s="68"/>
    </row>
    <row r="5" s="62" customFormat="1" spans="1:13">
      <c r="A5" s="72" t="s">
        <v>5</v>
      </c>
      <c r="B5" s="72" t="s">
        <v>6</v>
      </c>
      <c r="C5" s="69"/>
      <c r="D5" s="72" t="s">
        <v>5</v>
      </c>
      <c r="E5" s="72" t="s">
        <v>7</v>
      </c>
      <c r="F5" s="71"/>
      <c r="G5" s="69"/>
      <c r="H5" s="68"/>
      <c r="I5" s="68"/>
      <c r="J5" s="68"/>
      <c r="K5" s="68"/>
      <c r="L5" s="68"/>
      <c r="M5" s="68"/>
    </row>
    <row r="6" s="62" customFormat="1" spans="1:13">
      <c r="A6" s="72" t="s">
        <v>8</v>
      </c>
      <c r="B6" s="72" t="s">
        <v>9</v>
      </c>
      <c r="C6" s="69"/>
      <c r="D6" s="72" t="s">
        <v>8</v>
      </c>
      <c r="E6" s="72" t="s">
        <v>9</v>
      </c>
      <c r="F6" s="71"/>
      <c r="G6" s="69"/>
      <c r="H6" s="68"/>
      <c r="I6" s="68"/>
      <c r="J6" s="68"/>
      <c r="K6" s="68"/>
      <c r="L6" s="68"/>
      <c r="M6" s="68"/>
    </row>
    <row r="7" s="62" customFormat="1" ht="26" spans="1:13">
      <c r="A7" s="73" t="s">
        <v>10</v>
      </c>
      <c r="B7" s="72" t="s">
        <v>11</v>
      </c>
      <c r="C7" s="69"/>
      <c r="D7" s="73" t="s">
        <v>10</v>
      </c>
      <c r="E7" s="72" t="s">
        <v>11</v>
      </c>
      <c r="F7" s="71"/>
      <c r="G7" s="69"/>
      <c r="H7" s="68"/>
      <c r="I7" s="68"/>
      <c r="J7" s="68"/>
      <c r="K7" s="68"/>
      <c r="L7" s="68"/>
      <c r="M7" s="68"/>
    </row>
    <row r="8" s="62" customFormat="1" spans="1:13">
      <c r="A8" s="72" t="s">
        <v>12</v>
      </c>
      <c r="B8" s="74" t="s">
        <v>13</v>
      </c>
      <c r="C8" s="69"/>
      <c r="D8" s="72" t="s">
        <v>12</v>
      </c>
      <c r="E8" s="74" t="s">
        <v>13</v>
      </c>
      <c r="F8" s="71"/>
      <c r="G8" s="69"/>
      <c r="H8" s="68"/>
      <c r="I8" s="68"/>
      <c r="J8" s="68"/>
      <c r="K8" s="68"/>
      <c r="L8" s="68"/>
      <c r="M8" s="68"/>
    </row>
    <row r="9" s="62" customFormat="1" spans="1:13">
      <c r="A9" s="72" t="s">
        <v>14</v>
      </c>
      <c r="B9" s="74" t="s">
        <v>15</v>
      </c>
      <c r="C9" s="69"/>
      <c r="D9" s="72" t="s">
        <v>14</v>
      </c>
      <c r="E9" s="74" t="s">
        <v>15</v>
      </c>
      <c r="F9" s="71"/>
      <c r="G9" s="69"/>
      <c r="H9" s="68"/>
      <c r="I9" s="68"/>
      <c r="J9" s="68"/>
      <c r="K9" s="68"/>
      <c r="L9" s="68"/>
      <c r="M9" s="68"/>
    </row>
    <row r="10" s="62" customFormat="1" spans="1:13">
      <c r="A10" s="75" t="s">
        <v>16</v>
      </c>
      <c r="B10" s="75" t="s">
        <v>17</v>
      </c>
      <c r="C10" s="69"/>
      <c r="D10" s="75" t="s">
        <v>16</v>
      </c>
      <c r="E10" s="75" t="s">
        <v>17</v>
      </c>
      <c r="F10" s="71"/>
      <c r="G10" s="69"/>
      <c r="H10" s="68"/>
      <c r="I10" s="68"/>
      <c r="J10" s="68"/>
      <c r="K10" s="68"/>
      <c r="L10" s="68"/>
      <c r="M10" s="68"/>
    </row>
    <row r="11" s="62" customFormat="1" spans="1:13">
      <c r="A11" s="75" t="s">
        <v>18</v>
      </c>
      <c r="B11" s="76">
        <v>484086</v>
      </c>
      <c r="C11" s="69"/>
      <c r="D11" s="75" t="s">
        <v>18</v>
      </c>
      <c r="E11" s="76"/>
      <c r="F11" s="71"/>
      <c r="G11" s="69"/>
      <c r="H11" s="68"/>
      <c r="I11" s="68"/>
      <c r="J11" s="68"/>
      <c r="K11" s="68"/>
      <c r="L11" s="68"/>
      <c r="M11" s="68"/>
    </row>
    <row r="12" s="62" customFormat="1" spans="1:13">
      <c r="A12" s="75" t="s">
        <v>19</v>
      </c>
      <c r="B12" s="75" t="s">
        <v>20</v>
      </c>
      <c r="C12" s="77"/>
      <c r="D12" s="75" t="s">
        <v>19</v>
      </c>
      <c r="E12" s="75" t="s">
        <v>20</v>
      </c>
      <c r="F12" s="78"/>
      <c r="G12" s="77"/>
      <c r="H12" s="79"/>
      <c r="I12" s="79"/>
      <c r="J12" s="79"/>
      <c r="K12" s="79"/>
      <c r="L12" s="79"/>
      <c r="M12" s="79"/>
    </row>
    <row r="13" s="62" customFormat="1" spans="1:13">
      <c r="A13" s="68"/>
      <c r="B13" s="68"/>
      <c r="C13" s="69"/>
      <c r="D13" s="68"/>
      <c r="E13" s="70"/>
      <c r="F13" s="71"/>
      <c r="G13" s="69"/>
      <c r="H13" s="68"/>
      <c r="I13" s="68"/>
      <c r="J13" s="68"/>
      <c r="K13" s="68"/>
      <c r="L13" s="68"/>
      <c r="M13" s="68"/>
    </row>
    <row r="14" s="62" customFormat="1" ht="15" spans="1:9">
      <c r="A14" s="80" t="s">
        <v>21</v>
      </c>
      <c r="B14" s="80"/>
      <c r="C14" s="80"/>
      <c r="D14" s="81"/>
      <c r="E14" s="81"/>
      <c r="F14" s="81"/>
      <c r="G14" s="81"/>
      <c r="H14" s="81"/>
      <c r="I14" s="81"/>
    </row>
    <row r="15" s="62" customFormat="1" ht="15" spans="1:9">
      <c r="A15" s="80" t="s">
        <v>22</v>
      </c>
      <c r="B15" s="80"/>
      <c r="C15" s="80"/>
      <c r="D15" s="81"/>
      <c r="E15" s="81"/>
      <c r="F15" s="81"/>
      <c r="G15" s="81"/>
      <c r="H15" s="81"/>
      <c r="I15" s="81"/>
    </row>
    <row r="16" s="62" customFormat="1" ht="20" customHeight="1" spans="1:9">
      <c r="A16" s="82" t="s">
        <v>23</v>
      </c>
      <c r="B16" s="82"/>
      <c r="C16" s="82"/>
      <c r="D16" s="82"/>
      <c r="E16" s="82"/>
      <c r="F16" s="82"/>
      <c r="G16" s="82"/>
      <c r="H16" s="82"/>
      <c r="I16" s="82"/>
    </row>
    <row r="17" s="62" customFormat="1" ht="20" customHeight="1" spans="1:9">
      <c r="A17" s="82"/>
      <c r="B17" s="82"/>
      <c r="C17" s="82"/>
      <c r="D17" s="82"/>
      <c r="E17" s="82"/>
      <c r="F17" s="82"/>
      <c r="G17" s="82"/>
      <c r="H17" s="82"/>
      <c r="I17" s="82"/>
    </row>
    <row r="18" s="62" customFormat="1" ht="20" customHeight="1" spans="1:9">
      <c r="A18" s="82"/>
      <c r="B18" s="82"/>
      <c r="C18" s="82"/>
      <c r="D18" s="82"/>
      <c r="E18" s="82"/>
      <c r="F18" s="82"/>
      <c r="G18" s="82"/>
      <c r="H18" s="82"/>
      <c r="I18" s="82"/>
    </row>
    <row r="19" s="62" customFormat="1" ht="20" customHeight="1" spans="1:9">
      <c r="A19" s="82"/>
      <c r="B19" s="82"/>
      <c r="C19" s="82"/>
      <c r="D19" s="82"/>
      <c r="E19" s="82"/>
      <c r="F19" s="82"/>
      <c r="G19" s="82"/>
      <c r="H19" s="82"/>
      <c r="I19" s="82"/>
    </row>
    <row r="20" s="62" customFormat="1" ht="20" customHeight="1" spans="1:9">
      <c r="A20" s="82"/>
      <c r="B20" s="82"/>
      <c r="C20" s="82"/>
      <c r="D20" s="82"/>
      <c r="E20" s="82"/>
      <c r="F20" s="82"/>
      <c r="G20" s="82"/>
      <c r="H20" s="82"/>
      <c r="I20" s="82"/>
    </row>
    <row r="21" s="62" customFormat="1" ht="20" customHeight="1" spans="1:9">
      <c r="A21" s="82"/>
      <c r="B21" s="82"/>
      <c r="C21" s="82"/>
      <c r="D21" s="82"/>
      <c r="E21" s="82"/>
      <c r="F21" s="82"/>
      <c r="G21" s="82"/>
      <c r="H21" s="82"/>
      <c r="I21" s="82"/>
    </row>
    <row r="22" s="62" customFormat="1" ht="20" customHeight="1" spans="1:9">
      <c r="A22" s="82"/>
      <c r="B22" s="82"/>
      <c r="C22" s="82"/>
      <c r="D22" s="82"/>
      <c r="E22" s="82"/>
      <c r="F22" s="82"/>
      <c r="G22" s="82"/>
      <c r="H22" s="82"/>
      <c r="I22" s="82"/>
    </row>
    <row r="23" s="62" customFormat="1" ht="20" customHeight="1" spans="1:9">
      <c r="A23" s="82"/>
      <c r="B23" s="82"/>
      <c r="C23" s="82"/>
      <c r="D23" s="82"/>
      <c r="E23" s="82"/>
      <c r="F23" s="82"/>
      <c r="G23" s="82"/>
      <c r="H23" s="82"/>
      <c r="I23" s="82"/>
    </row>
    <row r="24" s="62" customFormat="1" ht="20" customHeight="1" spans="1:9">
      <c r="A24" s="82"/>
      <c r="B24" s="82"/>
      <c r="C24" s="82"/>
      <c r="D24" s="82"/>
      <c r="E24" s="82"/>
      <c r="F24" s="82"/>
      <c r="G24" s="82"/>
      <c r="H24" s="82"/>
      <c r="I24" s="82"/>
    </row>
    <row r="25" s="62" customFormat="1" ht="20" customHeight="1" spans="1:9">
      <c r="A25" s="82"/>
      <c r="B25" s="82"/>
      <c r="C25" s="82"/>
      <c r="D25" s="82"/>
      <c r="E25" s="82"/>
      <c r="F25" s="82"/>
      <c r="G25" s="82"/>
      <c r="H25" s="82"/>
      <c r="I25" s="82"/>
    </row>
    <row r="26" s="62" customFormat="1" ht="20" customHeight="1" spans="1:9">
      <c r="A26" s="82"/>
      <c r="B26" s="82"/>
      <c r="C26" s="82"/>
      <c r="D26" s="82"/>
      <c r="E26" s="82"/>
      <c r="F26" s="82"/>
      <c r="G26" s="82"/>
      <c r="H26" s="82"/>
      <c r="I26" s="82"/>
    </row>
    <row r="27" s="62" customFormat="1" ht="20" customHeight="1" spans="1:9">
      <c r="A27" s="82"/>
      <c r="B27" s="82"/>
      <c r="C27" s="82"/>
      <c r="D27" s="82"/>
      <c r="E27" s="82"/>
      <c r="F27" s="82"/>
      <c r="G27" s="82"/>
      <c r="H27" s="82"/>
      <c r="I27" s="82"/>
    </row>
    <row r="28" s="62" customFormat="1" ht="20" customHeight="1" spans="1:9">
      <c r="A28" s="82"/>
      <c r="B28" s="82"/>
      <c r="C28" s="82"/>
      <c r="D28" s="82"/>
      <c r="E28" s="82"/>
      <c r="F28" s="82"/>
      <c r="G28" s="82"/>
      <c r="H28" s="82"/>
      <c r="I28" s="82"/>
    </row>
    <row r="29" s="62" customFormat="1" ht="20" customHeight="1" spans="1:9">
      <c r="A29" s="82"/>
      <c r="B29" s="82"/>
      <c r="C29" s="82"/>
      <c r="D29" s="82"/>
      <c r="E29" s="82"/>
      <c r="F29" s="82"/>
      <c r="G29" s="82"/>
      <c r="H29" s="82"/>
      <c r="I29" s="82"/>
    </row>
    <row r="30" s="62" customFormat="1" ht="20" customHeight="1" spans="1:9">
      <c r="A30" s="82"/>
      <c r="B30" s="82"/>
      <c r="C30" s="82"/>
      <c r="D30" s="82"/>
      <c r="E30" s="82"/>
      <c r="F30" s="82"/>
      <c r="G30" s="82"/>
      <c r="H30" s="82"/>
      <c r="I30" s="82"/>
    </row>
    <row r="31" s="62" customFormat="1" ht="20" customHeight="1" spans="1:9">
      <c r="A31" s="82"/>
      <c r="B31" s="82"/>
      <c r="C31" s="82"/>
      <c r="D31" s="82"/>
      <c r="E31" s="82"/>
      <c r="F31" s="82"/>
      <c r="G31" s="82"/>
      <c r="H31" s="82"/>
      <c r="I31" s="82"/>
    </row>
    <row r="34" s="62" customFormat="1" spans="1:10">
      <c r="A34" s="82" t="s">
        <v>24</v>
      </c>
      <c r="B34" s="82"/>
      <c r="C34" s="82"/>
      <c r="D34" s="82"/>
      <c r="E34" s="82"/>
      <c r="F34" s="82"/>
      <c r="G34" s="82"/>
      <c r="H34" s="82"/>
      <c r="I34" s="82"/>
      <c r="J34" s="82"/>
    </row>
    <row r="35" s="62" customFormat="1" spans="1:10">
      <c r="A35" s="82"/>
      <c r="B35" s="82"/>
      <c r="C35" s="82"/>
      <c r="D35" s="82"/>
      <c r="E35" s="82"/>
      <c r="F35" s="82"/>
      <c r="G35" s="82"/>
      <c r="H35" s="82"/>
      <c r="I35" s="82"/>
      <c r="J35" s="82"/>
    </row>
    <row r="36" s="62" customFormat="1" ht="71" customHeight="1" spans="1:10">
      <c r="A36" s="82"/>
      <c r="B36" s="82"/>
      <c r="C36" s="82"/>
      <c r="D36" s="82"/>
      <c r="E36" s="82"/>
      <c r="F36" s="82"/>
      <c r="G36" s="82"/>
      <c r="H36" s="82"/>
      <c r="I36" s="82"/>
      <c r="J36" s="82"/>
    </row>
  </sheetData>
  <mergeCells count="5">
    <mergeCell ref="A14:C14"/>
    <mergeCell ref="A15:C15"/>
    <mergeCell ref="A1:M2"/>
    <mergeCell ref="A16:I31"/>
    <mergeCell ref="A34:J3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tabSelected="1" topLeftCell="A6" workbookViewId="0">
      <selection activeCell="A16" sqref="A16:I19"/>
    </sheetView>
  </sheetViews>
  <sheetFormatPr defaultColWidth="9" defaultRowHeight="14"/>
  <sheetData>
    <row r="1" spans="1:19">
      <c r="A1" s="17" t="s">
        <v>25</v>
      </c>
      <c r="B1" s="18"/>
      <c r="C1" s="18"/>
      <c r="D1" s="18"/>
      <c r="E1" s="18"/>
      <c r="F1" s="18"/>
      <c r="G1" s="18"/>
      <c r="H1" s="19"/>
      <c r="I1" s="18"/>
      <c r="J1" s="18"/>
      <c r="K1" s="18"/>
      <c r="L1" s="18"/>
      <c r="M1" s="18"/>
      <c r="N1" s="18"/>
      <c r="O1" s="18"/>
      <c r="P1" s="18"/>
      <c r="Q1" s="41"/>
      <c r="R1" s="41"/>
      <c r="S1" s="41"/>
    </row>
    <row r="2" spans="1:19">
      <c r="A2" s="18"/>
      <c r="B2" s="18"/>
      <c r="C2" s="18"/>
      <c r="D2" s="18"/>
      <c r="E2" s="18"/>
      <c r="F2" s="18"/>
      <c r="G2" s="18"/>
      <c r="H2" s="19"/>
      <c r="I2" s="18"/>
      <c r="J2" s="18"/>
      <c r="K2" s="18"/>
      <c r="L2" s="18"/>
      <c r="M2" s="18"/>
      <c r="N2" s="18"/>
      <c r="O2" s="18"/>
      <c r="P2" s="18"/>
      <c r="Q2" s="41"/>
      <c r="R2" s="41"/>
      <c r="S2" s="41"/>
    </row>
    <row r="3" ht="15" spans="1:19">
      <c r="A3" s="18" t="s">
        <v>26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41"/>
      <c r="R3" s="41"/>
      <c r="S3" s="41"/>
    </row>
    <row r="4" spans="1:19">
      <c r="A4" s="20" t="s">
        <v>27</v>
      </c>
      <c r="B4" s="21"/>
      <c r="C4" s="22" t="s">
        <v>28</v>
      </c>
      <c r="D4" s="22"/>
      <c r="E4" s="23" t="s">
        <v>29</v>
      </c>
      <c r="F4" s="23"/>
      <c r="G4" s="24" t="s">
        <v>30</v>
      </c>
      <c r="H4" s="24"/>
      <c r="I4" s="24"/>
      <c r="J4" s="45" t="s">
        <v>31</v>
      </c>
      <c r="K4" s="45"/>
      <c r="L4" s="45"/>
      <c r="M4" s="46" t="s">
        <v>32</v>
      </c>
      <c r="N4" s="46"/>
      <c r="O4" s="47"/>
      <c r="P4" s="47"/>
      <c r="Q4" s="57" t="s">
        <v>33</v>
      </c>
      <c r="R4" s="57"/>
      <c r="S4" s="57"/>
    </row>
    <row r="5" ht="52" spans="1:19">
      <c r="A5" s="25"/>
      <c r="B5" s="26"/>
      <c r="C5" s="22"/>
      <c r="D5" s="22"/>
      <c r="E5" s="23"/>
      <c r="F5" s="23"/>
      <c r="G5" s="27" t="s">
        <v>34</v>
      </c>
      <c r="H5" s="28" t="s">
        <v>35</v>
      </c>
      <c r="I5" s="28"/>
      <c r="J5" s="48" t="s">
        <v>36</v>
      </c>
      <c r="K5" s="48" t="s">
        <v>37</v>
      </c>
      <c r="L5" s="48" t="s">
        <v>38</v>
      </c>
      <c r="M5" s="46" t="s">
        <v>39</v>
      </c>
      <c r="N5" s="46" t="s">
        <v>40</v>
      </c>
      <c r="O5" s="49" t="s">
        <v>41</v>
      </c>
      <c r="P5" s="49"/>
      <c r="Q5" s="58" t="s">
        <v>42</v>
      </c>
      <c r="R5" s="59" t="s">
        <v>43</v>
      </c>
      <c r="S5" s="59" t="s">
        <v>38</v>
      </c>
    </row>
    <row r="6" ht="28" spans="1:19">
      <c r="A6" s="29"/>
      <c r="B6" s="30"/>
      <c r="C6" s="31" t="s">
        <v>34</v>
      </c>
      <c r="D6" s="32" t="s">
        <v>35</v>
      </c>
      <c r="E6" s="33" t="s">
        <v>34</v>
      </c>
      <c r="F6" s="34" t="s">
        <v>35</v>
      </c>
      <c r="G6" s="27"/>
      <c r="H6" s="35" t="s">
        <v>35</v>
      </c>
      <c r="I6" s="35" t="s">
        <v>44</v>
      </c>
      <c r="J6" s="35" t="s">
        <v>35</v>
      </c>
      <c r="K6" s="35" t="s">
        <v>35</v>
      </c>
      <c r="L6" s="35" t="s">
        <v>35</v>
      </c>
      <c r="M6" s="49" t="s">
        <v>45</v>
      </c>
      <c r="N6" s="50" t="s">
        <v>45</v>
      </c>
      <c r="O6" s="51" t="s">
        <v>46</v>
      </c>
      <c r="P6" s="51" t="s">
        <v>44</v>
      </c>
      <c r="Q6" s="60" t="s">
        <v>45</v>
      </c>
      <c r="R6" s="60" t="s">
        <v>45</v>
      </c>
      <c r="S6" s="60" t="s">
        <v>45</v>
      </c>
    </row>
    <row r="7" spans="1:19">
      <c r="A7" s="36" t="s">
        <v>47</v>
      </c>
      <c r="B7" s="36"/>
      <c r="C7" s="37">
        <v>1483743</v>
      </c>
      <c r="D7" s="37">
        <v>1499750</v>
      </c>
      <c r="E7" s="37">
        <v>1473437</v>
      </c>
      <c r="F7" s="37">
        <v>1489400</v>
      </c>
      <c r="G7" s="38">
        <f t="shared" ref="G7:G14" si="0">ABS(E7-C7)</f>
        <v>10306</v>
      </c>
      <c r="H7" s="39">
        <f t="shared" ref="H7:H14" si="1">ABS(F7-D7)</f>
        <v>10350</v>
      </c>
      <c r="I7" s="52">
        <f t="shared" ref="I7:I14" si="2">H7/D7</f>
        <v>0.00690115019169862</v>
      </c>
      <c r="J7" s="53">
        <v>10278</v>
      </c>
      <c r="K7" s="40">
        <v>0</v>
      </c>
      <c r="L7" s="40">
        <v>72</v>
      </c>
      <c r="M7" s="54">
        <v>76377</v>
      </c>
      <c r="N7" s="54">
        <v>76419</v>
      </c>
      <c r="O7" s="54">
        <f t="shared" ref="O7:O14" si="3">ABS(M7-N7)</f>
        <v>42</v>
      </c>
      <c r="P7" s="55">
        <f t="shared" ref="P7:P14" si="4">ABS(O7/N7)</f>
        <v>0.000549601538884309</v>
      </c>
      <c r="Q7" s="54">
        <v>0</v>
      </c>
      <c r="R7" s="54">
        <v>0</v>
      </c>
      <c r="S7" s="61">
        <v>42</v>
      </c>
    </row>
    <row r="8" spans="1:19">
      <c r="A8" s="36" t="s">
        <v>48</v>
      </c>
      <c r="B8" s="36"/>
      <c r="C8" s="37">
        <v>1827702</v>
      </c>
      <c r="D8" s="37">
        <v>1848632</v>
      </c>
      <c r="E8" s="37">
        <v>1815547</v>
      </c>
      <c r="F8" s="37">
        <v>1836416</v>
      </c>
      <c r="G8" s="38">
        <f t="shared" si="0"/>
        <v>12155</v>
      </c>
      <c r="H8" s="39">
        <f t="shared" si="1"/>
        <v>12216</v>
      </c>
      <c r="I8" s="52">
        <f t="shared" si="2"/>
        <v>0.00660812968724982</v>
      </c>
      <c r="J8" s="53">
        <v>12191</v>
      </c>
      <c r="K8" s="40">
        <v>0</v>
      </c>
      <c r="L8" s="40">
        <v>25</v>
      </c>
      <c r="M8" s="54">
        <v>78122</v>
      </c>
      <c r="N8" s="54">
        <v>78163</v>
      </c>
      <c r="O8" s="54">
        <f t="shared" si="3"/>
        <v>41</v>
      </c>
      <c r="P8" s="55">
        <f t="shared" si="4"/>
        <v>0.000524544861379425</v>
      </c>
      <c r="Q8" s="54">
        <v>0</v>
      </c>
      <c r="R8" s="54">
        <v>0</v>
      </c>
      <c r="S8" s="61">
        <v>41</v>
      </c>
    </row>
    <row r="9" spans="1:19">
      <c r="A9" s="36" t="s">
        <v>49</v>
      </c>
      <c r="B9" s="36"/>
      <c r="C9" s="37">
        <v>2227396</v>
      </c>
      <c r="D9" s="37">
        <v>2255037</v>
      </c>
      <c r="E9" s="37">
        <v>2212166</v>
      </c>
      <c r="F9" s="37">
        <v>2239735</v>
      </c>
      <c r="G9" s="38">
        <f t="shared" si="0"/>
        <v>15230</v>
      </c>
      <c r="H9" s="39">
        <f t="shared" si="1"/>
        <v>15302</v>
      </c>
      <c r="I9" s="52">
        <f t="shared" si="2"/>
        <v>0.00678569797302661</v>
      </c>
      <c r="J9" s="53">
        <v>15310</v>
      </c>
      <c r="K9" s="40">
        <v>0</v>
      </c>
      <c r="L9" s="40">
        <v>-8</v>
      </c>
      <c r="M9" s="54">
        <v>79598</v>
      </c>
      <c r="N9" s="54">
        <v>79638</v>
      </c>
      <c r="O9" s="54">
        <f t="shared" si="3"/>
        <v>40</v>
      </c>
      <c r="P9" s="55">
        <f t="shared" si="4"/>
        <v>0.00050227278434918</v>
      </c>
      <c r="Q9" s="54">
        <v>0</v>
      </c>
      <c r="R9" s="54">
        <v>0</v>
      </c>
      <c r="S9" s="61">
        <v>40</v>
      </c>
    </row>
    <row r="10" spans="1:19">
      <c r="A10" s="36" t="s">
        <v>50</v>
      </c>
      <c r="B10" s="36"/>
      <c r="C10" s="37">
        <v>2977970</v>
      </c>
      <c r="D10" s="37">
        <v>3020611</v>
      </c>
      <c r="E10" s="37">
        <v>2959542</v>
      </c>
      <c r="F10" s="37">
        <v>3002096</v>
      </c>
      <c r="G10" s="38">
        <f t="shared" si="0"/>
        <v>18428</v>
      </c>
      <c r="H10" s="39">
        <f t="shared" si="1"/>
        <v>18515</v>
      </c>
      <c r="I10" s="52">
        <f t="shared" si="2"/>
        <v>0.00612955458349321</v>
      </c>
      <c r="J10" s="53">
        <v>18487</v>
      </c>
      <c r="K10" s="40">
        <v>0</v>
      </c>
      <c r="L10" s="40">
        <v>28</v>
      </c>
      <c r="M10" s="54">
        <v>80981</v>
      </c>
      <c r="N10" s="54">
        <v>81021</v>
      </c>
      <c r="O10" s="54">
        <f t="shared" si="3"/>
        <v>40</v>
      </c>
      <c r="P10" s="55">
        <f t="shared" si="4"/>
        <v>0.000493699164414164</v>
      </c>
      <c r="Q10" s="54">
        <v>0</v>
      </c>
      <c r="R10" s="54">
        <v>0</v>
      </c>
      <c r="S10" s="61">
        <v>40</v>
      </c>
    </row>
    <row r="11" spans="1:19">
      <c r="A11" s="36" t="s">
        <v>51</v>
      </c>
      <c r="B11" s="36"/>
      <c r="C11" s="38">
        <v>3203719</v>
      </c>
      <c r="D11" s="40">
        <v>3251557</v>
      </c>
      <c r="E11" s="38">
        <v>3183298</v>
      </c>
      <c r="F11" s="40">
        <v>3231047</v>
      </c>
      <c r="G11" s="38">
        <f t="shared" si="0"/>
        <v>20421</v>
      </c>
      <c r="H11" s="39">
        <f t="shared" si="1"/>
        <v>20510</v>
      </c>
      <c r="I11" s="52">
        <f t="shared" si="2"/>
        <v>0.00630774733458463</v>
      </c>
      <c r="J11" s="40">
        <v>20445</v>
      </c>
      <c r="K11" s="40">
        <v>0</v>
      </c>
      <c r="L11" s="40">
        <v>65</v>
      </c>
      <c r="M11" s="54">
        <v>81132</v>
      </c>
      <c r="N11" s="54">
        <v>81172</v>
      </c>
      <c r="O11" s="54">
        <f t="shared" si="3"/>
        <v>40</v>
      </c>
      <c r="P11" s="55">
        <f t="shared" si="4"/>
        <v>0.000492780761839058</v>
      </c>
      <c r="Q11" s="54">
        <v>0</v>
      </c>
      <c r="R11" s="54">
        <v>0</v>
      </c>
      <c r="S11" s="61">
        <v>40</v>
      </c>
    </row>
    <row r="12" spans="1:19">
      <c r="A12" s="36" t="s">
        <v>52</v>
      </c>
      <c r="B12" s="36"/>
      <c r="C12" s="38">
        <v>3335109</v>
      </c>
      <c r="D12" s="38">
        <v>3385826</v>
      </c>
      <c r="E12" s="38">
        <v>3313190</v>
      </c>
      <c r="F12" s="40">
        <v>3363813</v>
      </c>
      <c r="G12" s="38">
        <f t="shared" si="0"/>
        <v>21919</v>
      </c>
      <c r="H12" s="39">
        <f t="shared" si="1"/>
        <v>22013</v>
      </c>
      <c r="I12" s="52">
        <f t="shared" si="2"/>
        <v>0.0065015154352291</v>
      </c>
      <c r="J12" s="40">
        <v>21950</v>
      </c>
      <c r="K12" s="40">
        <v>0</v>
      </c>
      <c r="L12" s="40">
        <v>63</v>
      </c>
      <c r="M12" s="54">
        <v>81172</v>
      </c>
      <c r="N12" s="54">
        <v>81212</v>
      </c>
      <c r="O12" s="54">
        <f t="shared" si="3"/>
        <v>40</v>
      </c>
      <c r="P12" s="55">
        <f t="shared" si="4"/>
        <v>0.000492538048564252</v>
      </c>
      <c r="Q12" s="54">
        <v>0</v>
      </c>
      <c r="R12" s="54">
        <v>0</v>
      </c>
      <c r="S12" s="61">
        <v>40</v>
      </c>
    </row>
    <row r="13" spans="1:19">
      <c r="A13" s="36" t="s">
        <v>53</v>
      </c>
      <c r="B13" s="36"/>
      <c r="C13" s="38">
        <v>3407549</v>
      </c>
      <c r="D13" s="40">
        <v>3460296</v>
      </c>
      <c r="E13" s="38">
        <v>3383398</v>
      </c>
      <c r="F13" s="40">
        <v>3436045</v>
      </c>
      <c r="G13" s="38">
        <f t="shared" si="0"/>
        <v>24151</v>
      </c>
      <c r="H13" s="39">
        <f t="shared" si="1"/>
        <v>24251</v>
      </c>
      <c r="I13" s="52">
        <f t="shared" si="2"/>
        <v>0.00700835997845271</v>
      </c>
      <c r="J13" s="40">
        <v>24189</v>
      </c>
      <c r="K13" s="40">
        <v>0</v>
      </c>
      <c r="L13" s="40">
        <v>62</v>
      </c>
      <c r="M13" s="54">
        <v>81192</v>
      </c>
      <c r="N13" s="54">
        <v>81232</v>
      </c>
      <c r="O13" s="54">
        <f t="shared" si="3"/>
        <v>40</v>
      </c>
      <c r="P13" s="55">
        <f t="shared" si="4"/>
        <v>0.000492416781563916</v>
      </c>
      <c r="Q13" s="54">
        <v>0</v>
      </c>
      <c r="R13" s="54">
        <v>0</v>
      </c>
      <c r="S13" s="61">
        <v>40</v>
      </c>
    </row>
    <row r="14" spans="1:19">
      <c r="A14" s="36" t="s">
        <v>54</v>
      </c>
      <c r="B14" s="36"/>
      <c r="C14" s="38">
        <v>3432759</v>
      </c>
      <c r="D14" s="40">
        <v>3486126</v>
      </c>
      <c r="E14" s="38">
        <v>3407370</v>
      </c>
      <c r="F14" s="40">
        <v>3460636</v>
      </c>
      <c r="G14" s="38">
        <f t="shared" si="0"/>
        <v>25389</v>
      </c>
      <c r="H14" s="39">
        <f t="shared" si="1"/>
        <v>25490</v>
      </c>
      <c r="I14" s="52">
        <f t="shared" si="2"/>
        <v>0.00731184128169779</v>
      </c>
      <c r="J14" s="40">
        <v>25428</v>
      </c>
      <c r="K14" s="40">
        <v>0</v>
      </c>
      <c r="L14" s="40">
        <v>62</v>
      </c>
      <c r="M14" s="54">
        <v>81198</v>
      </c>
      <c r="N14" s="54">
        <v>81238</v>
      </c>
      <c r="O14" s="54">
        <f t="shared" si="3"/>
        <v>40</v>
      </c>
      <c r="P14" s="55">
        <f t="shared" si="4"/>
        <v>0.000492380413107167</v>
      </c>
      <c r="Q14" s="54">
        <v>0</v>
      </c>
      <c r="R14" s="54">
        <v>0</v>
      </c>
      <c r="S14" s="61">
        <v>40</v>
      </c>
    </row>
    <row r="15" spans="1:19">
      <c r="A15" s="41"/>
      <c r="B15" s="41"/>
      <c r="C15" s="41"/>
      <c r="D15" s="41"/>
      <c r="E15" s="41"/>
      <c r="F15" s="41"/>
      <c r="G15" s="41"/>
      <c r="H15" s="42"/>
      <c r="I15" s="41"/>
      <c r="J15" s="56"/>
      <c r="K15" s="41"/>
      <c r="L15" s="41"/>
      <c r="M15" s="41"/>
      <c r="N15" s="41"/>
      <c r="O15" s="41"/>
      <c r="P15" s="41"/>
      <c r="Q15" s="41"/>
      <c r="R15" s="41"/>
      <c r="S15" s="41"/>
    </row>
    <row r="16" spans="1:19">
      <c r="A16" s="43" t="s">
        <v>55</v>
      </c>
      <c r="B16" s="43"/>
      <c r="C16" s="43"/>
      <c r="D16" s="43"/>
      <c r="E16" s="43"/>
      <c r="F16" s="43"/>
      <c r="G16" s="43"/>
      <c r="H16" s="44"/>
      <c r="I16" s="43"/>
      <c r="J16" s="41"/>
      <c r="K16" s="41"/>
      <c r="L16" s="41"/>
      <c r="M16" s="41"/>
      <c r="N16" s="41"/>
      <c r="O16" s="41"/>
      <c r="P16" s="41"/>
      <c r="Q16" s="41"/>
      <c r="R16" s="41"/>
      <c r="S16" s="41"/>
    </row>
    <row r="17" spans="1:19">
      <c r="A17" s="43"/>
      <c r="B17" s="43"/>
      <c r="C17" s="43"/>
      <c r="D17" s="43"/>
      <c r="E17" s="43"/>
      <c r="F17" s="43"/>
      <c r="G17" s="43"/>
      <c r="H17" s="44"/>
      <c r="I17" s="43"/>
      <c r="J17" s="41"/>
      <c r="K17" s="41"/>
      <c r="L17" s="41"/>
      <c r="M17" s="41"/>
      <c r="N17" s="41"/>
      <c r="O17" s="41"/>
      <c r="P17" s="41"/>
      <c r="Q17" s="41"/>
      <c r="R17" s="41"/>
      <c r="S17" s="41"/>
    </row>
    <row r="18" spans="1:19">
      <c r="A18" s="43"/>
      <c r="B18" s="43"/>
      <c r="C18" s="43"/>
      <c r="D18" s="43"/>
      <c r="E18" s="43"/>
      <c r="F18" s="43"/>
      <c r="G18" s="43"/>
      <c r="H18" s="44"/>
      <c r="I18" s="43"/>
      <c r="J18" s="41"/>
      <c r="K18" s="41"/>
      <c r="L18" s="41"/>
      <c r="M18" s="41"/>
      <c r="N18" s="41"/>
      <c r="O18" s="41"/>
      <c r="P18" s="41"/>
      <c r="Q18" s="41"/>
      <c r="R18" s="41"/>
      <c r="S18" s="41"/>
    </row>
    <row r="19" ht="100" customHeight="1" spans="1:19">
      <c r="A19" s="43"/>
      <c r="B19" s="43"/>
      <c r="C19" s="43"/>
      <c r="D19" s="43"/>
      <c r="E19" s="43"/>
      <c r="F19" s="43"/>
      <c r="G19" s="43"/>
      <c r="H19" s="44"/>
      <c r="I19" s="43"/>
      <c r="J19" s="41"/>
      <c r="K19" s="41"/>
      <c r="L19" s="41"/>
      <c r="M19" s="41"/>
      <c r="N19" s="41"/>
      <c r="O19" s="41"/>
      <c r="P19" s="41"/>
      <c r="Q19" s="41"/>
      <c r="R19" s="41"/>
      <c r="S19" s="41"/>
    </row>
  </sheetData>
  <mergeCells count="21">
    <mergeCell ref="A3:O3"/>
    <mergeCell ref="G4:I4"/>
    <mergeCell ref="J4:L4"/>
    <mergeCell ref="M4:P4"/>
    <mergeCell ref="Q4:S4"/>
    <mergeCell ref="H5:I5"/>
    <mergeCell ref="O5:P5"/>
    <mergeCell ref="A7:B7"/>
    <mergeCell ref="A8:B8"/>
    <mergeCell ref="A9:B9"/>
    <mergeCell ref="A10:B10"/>
    <mergeCell ref="A11:B11"/>
    <mergeCell ref="A12:B12"/>
    <mergeCell ref="A13:B13"/>
    <mergeCell ref="A14:B14"/>
    <mergeCell ref="G5:G6"/>
    <mergeCell ref="A1:P2"/>
    <mergeCell ref="A4:B6"/>
    <mergeCell ref="C4:D5"/>
    <mergeCell ref="E4:F5"/>
    <mergeCell ref="A16:I19"/>
  </mergeCells>
  <conditionalFormatting sqref="I7:I1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{0591f89d-17bf-492f-a939-a798a7711fcf}</x14:id>
        </ext>
      </extLst>
    </cfRule>
    <cfRule type="dataBar" priority="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{62c31a2e-c2b0-4371-a08f-48e0aaf52be9}</x14:id>
        </ext>
      </extLst>
    </cfRule>
  </conditionalFormatting>
  <conditionalFormatting sqref="P7:P1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{b803ff02-2c07-4428-bf53-6715292be57c}</x14:id>
        </ext>
      </extLst>
    </cfRule>
    <cfRule type="dataBar" priority="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{5e355ce7-4565-44b7-9a87-b49f4ac9cfee}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91f89d-17bf-492f-a939-a798a7711f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2c31a2e-c2b0-4371-a08f-48e0aaf52be9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I7:I14</xm:sqref>
        </x14:conditionalFormatting>
        <x14:conditionalFormatting xmlns:xm="http://schemas.microsoft.com/office/excel/2006/main">
          <x14:cfRule type="dataBar" id="{b803ff02-2c07-4428-bf53-6715292be5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e355ce7-4565-44b7-9a87-b49f4ac9cfe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P7:P14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F5" sqref="F5"/>
    </sheetView>
  </sheetViews>
  <sheetFormatPr defaultColWidth="9" defaultRowHeight="14"/>
  <sheetData>
    <row r="1" ht="14.5" spans="1:17">
      <c r="A1" s="1"/>
      <c r="B1" s="1" t="s">
        <v>56</v>
      </c>
      <c r="C1" s="1"/>
      <c r="D1" s="1"/>
      <c r="E1" s="1"/>
      <c r="F1" s="1"/>
      <c r="G1" s="2"/>
      <c r="H1" s="1"/>
      <c r="I1" s="10"/>
      <c r="J1" s="1"/>
      <c r="K1" s="1"/>
      <c r="L1" s="1"/>
      <c r="M1" s="11"/>
      <c r="N1" s="1"/>
      <c r="O1" s="1"/>
      <c r="P1" s="1"/>
      <c r="Q1" s="1"/>
    </row>
    <row r="2" ht="14.5" spans="1:17">
      <c r="A2" s="1"/>
      <c r="B2" s="1" t="s">
        <v>57</v>
      </c>
      <c r="C2" s="1"/>
      <c r="D2" s="1"/>
      <c r="E2" s="1"/>
      <c r="F2" s="1"/>
      <c r="G2" s="2"/>
      <c r="H2" s="1"/>
      <c r="I2" s="10"/>
      <c r="J2" s="1"/>
      <c r="K2" s="1"/>
      <c r="L2" s="1"/>
      <c r="M2" s="11"/>
      <c r="N2" s="1"/>
      <c r="O2" s="1"/>
      <c r="P2" s="1"/>
      <c r="Q2" s="1"/>
    </row>
    <row r="3" ht="29" spans="1:17">
      <c r="A3" s="3" t="s">
        <v>58</v>
      </c>
      <c r="B3" s="3" t="s">
        <v>59</v>
      </c>
      <c r="C3" s="3" t="s">
        <v>60</v>
      </c>
      <c r="D3" s="3" t="s">
        <v>61</v>
      </c>
      <c r="E3" s="4" t="s">
        <v>62</v>
      </c>
      <c r="F3" s="3" t="s">
        <v>63</v>
      </c>
      <c r="G3" s="4" t="s">
        <v>64</v>
      </c>
      <c r="H3" s="4" t="s">
        <v>65</v>
      </c>
      <c r="I3" s="4" t="s">
        <v>66</v>
      </c>
      <c r="J3" s="3" t="s">
        <v>67</v>
      </c>
      <c r="K3" s="4" t="s">
        <v>68</v>
      </c>
      <c r="L3" s="3" t="s">
        <v>69</v>
      </c>
      <c r="M3" s="3" t="s">
        <v>70</v>
      </c>
      <c r="N3" s="3" t="s">
        <v>71</v>
      </c>
      <c r="O3" s="12" t="s">
        <v>72</v>
      </c>
      <c r="P3" s="3" t="s">
        <v>73</v>
      </c>
      <c r="Q3" s="1" t="s">
        <v>74</v>
      </c>
    </row>
    <row r="4" ht="58" spans="1:17">
      <c r="A4" s="5">
        <v>1</v>
      </c>
      <c r="B4" s="5" t="s">
        <v>75</v>
      </c>
      <c r="C4" s="5" t="s">
        <v>76</v>
      </c>
      <c r="D4" s="5" t="s">
        <v>77</v>
      </c>
      <c r="E4" s="6" t="s">
        <v>78</v>
      </c>
      <c r="F4" s="5" t="s">
        <v>79</v>
      </c>
      <c r="G4" s="5" t="s">
        <v>80</v>
      </c>
      <c r="H4" s="5"/>
      <c r="I4" s="13" t="s">
        <v>81</v>
      </c>
      <c r="J4" s="5"/>
      <c r="K4" s="14" t="s">
        <v>82</v>
      </c>
      <c r="L4" s="14" t="s">
        <v>83</v>
      </c>
      <c r="M4" s="15" t="s">
        <v>84</v>
      </c>
      <c r="N4" s="14"/>
      <c r="O4" s="14">
        <v>44774</v>
      </c>
      <c r="P4" s="14">
        <v>47848</v>
      </c>
      <c r="Q4" s="1" t="str">
        <f>B4&amp;$R$3&amp;C4&amp;$R$3&amp;D4&amp;$R$3&amp;E4&amp;$R$3&amp;F4&amp;$R$3&amp;G4&amp;$R$3&amp;H4&amp;$R$3&amp;J4&amp;$R$3&amp;K4&amp;$R$3&amp;TEXT(O4,"yyyy-mm-dd")&amp;$R$3&amp;TEXT(P4,"yyyy-mm-dd")</f>
        <v>速运BG特快顺丰特快SE0001在市all是2022-08-012030-12-31</v>
      </c>
    </row>
    <row r="5" ht="319" spans="1:17">
      <c r="A5" s="5">
        <v>2</v>
      </c>
      <c r="B5" s="5" t="s">
        <v>75</v>
      </c>
      <c r="C5" s="5" t="s">
        <v>76</v>
      </c>
      <c r="D5" s="5" t="s">
        <v>85</v>
      </c>
      <c r="E5" s="6" t="s">
        <v>86</v>
      </c>
      <c r="F5" s="5" t="s">
        <v>79</v>
      </c>
      <c r="G5" s="5" t="s">
        <v>80</v>
      </c>
      <c r="H5" s="5"/>
      <c r="I5" s="13" t="s">
        <v>81</v>
      </c>
      <c r="J5" s="5"/>
      <c r="K5" s="14" t="s">
        <v>82</v>
      </c>
      <c r="L5" s="14" t="s">
        <v>83</v>
      </c>
      <c r="M5" s="15" t="s">
        <v>87</v>
      </c>
      <c r="N5" s="14"/>
      <c r="O5" s="14">
        <v>44774</v>
      </c>
      <c r="P5" s="14">
        <v>47848</v>
      </c>
      <c r="Q5" s="1" t="str">
        <f>B5&amp;$R$3&amp;C5&amp;$R$3&amp;D5&amp;$R$3&amp;E5&amp;$R$3&amp;F5&amp;$R$3&amp;G5&amp;$R$3&amp;H5&amp;$R$3&amp;J5&amp;$R$3&amp;K5&amp;$R$3&amp;TEXT(O5,"yyyy-mm-dd")&amp;$R$3&amp;TEXT(P5,"yyyy-mm-dd")</f>
        <v>速运BG特快专享急件SE000201在市all是2022-08-012030-12-31</v>
      </c>
    </row>
    <row r="6" ht="43.5" spans="1:17">
      <c r="A6" s="5">
        <v>3</v>
      </c>
      <c r="B6" s="5" t="s">
        <v>75</v>
      </c>
      <c r="C6" s="5" t="s">
        <v>76</v>
      </c>
      <c r="D6" s="5" t="s">
        <v>88</v>
      </c>
      <c r="E6" s="6" t="s">
        <v>89</v>
      </c>
      <c r="F6" s="5" t="s">
        <v>79</v>
      </c>
      <c r="G6" s="5" t="s">
        <v>80</v>
      </c>
      <c r="H6" s="5"/>
      <c r="I6" s="13" t="s">
        <v>81</v>
      </c>
      <c r="J6" s="5"/>
      <c r="K6" s="14" t="s">
        <v>82</v>
      </c>
      <c r="L6" s="14" t="s">
        <v>83</v>
      </c>
      <c r="M6" s="15" t="s">
        <v>90</v>
      </c>
      <c r="N6" s="14"/>
      <c r="O6" s="14">
        <v>44774</v>
      </c>
      <c r="P6" s="14">
        <v>47848</v>
      </c>
      <c r="Q6" s="1" t="str">
        <f>B6&amp;$R$3&amp;C6&amp;$R$3&amp;D6&amp;$R$3&amp;E6&amp;$R$3&amp;F6&amp;$R$3&amp;G6&amp;$R$3&amp;H6&amp;$R$3&amp;J6&amp;$R$3&amp;K6&amp;$R$3&amp;TEXT(O6,"yyyy-mm-dd")&amp;$R$3&amp;TEXT(P6,"yyyy-mm-dd")</f>
        <v>速运BG特快顺丰微小件SE0109在市all是2022-08-012030-12-31</v>
      </c>
    </row>
    <row r="7" ht="174" spans="1:17">
      <c r="A7" s="5">
        <v>4</v>
      </c>
      <c r="B7" s="5" t="s">
        <v>75</v>
      </c>
      <c r="C7" s="5" t="s">
        <v>76</v>
      </c>
      <c r="D7" s="5" t="s">
        <v>91</v>
      </c>
      <c r="E7" s="6" t="s">
        <v>92</v>
      </c>
      <c r="F7" s="5" t="s">
        <v>79</v>
      </c>
      <c r="G7" s="5" t="s">
        <v>80</v>
      </c>
      <c r="H7" s="5"/>
      <c r="I7" s="13" t="s">
        <v>81</v>
      </c>
      <c r="J7" s="5"/>
      <c r="K7" s="14" t="s">
        <v>82</v>
      </c>
      <c r="L7" s="14" t="s">
        <v>83</v>
      </c>
      <c r="M7" s="15" t="s">
        <v>93</v>
      </c>
      <c r="N7" s="14"/>
      <c r="O7" s="14">
        <v>44774</v>
      </c>
      <c r="P7" s="14">
        <v>47848</v>
      </c>
      <c r="Q7" s="1" t="str">
        <f>B7&amp;$R$3&amp;C7&amp;$R$3&amp;D7&amp;$R$3&amp;E7&amp;$R$3&amp;F7&amp;$R$3&amp;G7&amp;$R$3&amp;H7&amp;$R$3&amp;J7&amp;$R$3&amp;K7&amp;$R$3&amp;TEXT(O7,"yyyy-mm-dd")&amp;$R$3&amp;TEXT(P7,"yyyy-mm-dd")</f>
        <v>速运BG特快限时寄递SE0121在市all是2022-08-012030-12-31</v>
      </c>
    </row>
    <row r="8" ht="14.5" spans="1:17">
      <c r="A8" s="5">
        <v>5</v>
      </c>
      <c r="B8" s="5" t="s">
        <v>75</v>
      </c>
      <c r="C8" s="5" t="s">
        <v>76</v>
      </c>
      <c r="D8" s="6" t="s">
        <v>94</v>
      </c>
      <c r="E8" s="6" t="s">
        <v>95</v>
      </c>
      <c r="F8" s="5" t="s">
        <v>79</v>
      </c>
      <c r="G8" s="5" t="s">
        <v>80</v>
      </c>
      <c r="H8" s="5"/>
      <c r="I8" s="13" t="s">
        <v>81</v>
      </c>
      <c r="J8" s="5"/>
      <c r="K8" s="14" t="s">
        <v>82</v>
      </c>
      <c r="L8" s="14" t="s">
        <v>83</v>
      </c>
      <c r="M8" s="15"/>
      <c r="N8" s="14"/>
      <c r="O8" s="14">
        <v>44958</v>
      </c>
      <c r="P8" s="14">
        <v>47848</v>
      </c>
      <c r="Q8" s="1" t="str">
        <f>B8&amp;$R$3&amp;C8&amp;$R$3&amp;D8&amp;$R$3&amp;E8&amp;$R$3&amp;F8&amp;$R$3&amp;G8&amp;$R$3&amp;H8&amp;$R$3&amp;J8&amp;$R$3&amp;K8&amp;$R$3&amp;TEXT(O8,"yyyy-mm-dd")&amp;$R$3&amp;TEXT(P8,"yyyy-mm-dd")</f>
        <v>速运BG特快跨城急件SE000206在市all是2023-02-012030-12-31</v>
      </c>
    </row>
    <row r="9" ht="29" spans="1:17">
      <c r="A9" s="5">
        <v>6</v>
      </c>
      <c r="B9" s="5" t="s">
        <v>75</v>
      </c>
      <c r="C9" s="5" t="s">
        <v>76</v>
      </c>
      <c r="D9" s="5" t="s">
        <v>96</v>
      </c>
      <c r="E9" s="6" t="s">
        <v>97</v>
      </c>
      <c r="F9" s="5" t="s">
        <v>79</v>
      </c>
      <c r="G9" s="5" t="s">
        <v>80</v>
      </c>
      <c r="H9" s="5"/>
      <c r="I9" s="13" t="s">
        <v>81</v>
      </c>
      <c r="J9" s="5"/>
      <c r="K9" s="14" t="s">
        <v>82</v>
      </c>
      <c r="L9" s="14" t="s">
        <v>83</v>
      </c>
      <c r="M9" s="15" t="s">
        <v>98</v>
      </c>
      <c r="N9" s="14"/>
      <c r="O9" s="14">
        <v>44774</v>
      </c>
      <c r="P9" s="14">
        <v>47848</v>
      </c>
      <c r="Q9" s="1" t="str">
        <f>B9&amp;$R$3&amp;C9&amp;$R$3&amp;D9&amp;$R$3&amp;E9&amp;$R$3&amp;F9&amp;$R$3&amp;G9&amp;$R$3&amp;H9&amp;$R$3&amp;J9&amp;$R$3&amp;K9&amp;$R$3&amp;TEXT(O9,"yyyy-mm-dd")&amp;$R$3&amp;TEXT(P9,"yyyy-mm-dd")</f>
        <v>速运BG特快高铁专送SE0103在市all是2022-08-012030-12-31</v>
      </c>
    </row>
    <row r="10" ht="14.5" spans="1:17">
      <c r="A10" s="5">
        <v>7</v>
      </c>
      <c r="B10" s="5" t="s">
        <v>75</v>
      </c>
      <c r="C10" s="5" t="s">
        <v>76</v>
      </c>
      <c r="D10" s="5" t="s">
        <v>99</v>
      </c>
      <c r="E10" s="7" t="s">
        <v>100</v>
      </c>
      <c r="F10" s="5" t="s">
        <v>79</v>
      </c>
      <c r="G10" s="5" t="s">
        <v>80</v>
      </c>
      <c r="H10" s="7" t="s">
        <v>101</v>
      </c>
      <c r="I10" s="13" t="s">
        <v>81</v>
      </c>
      <c r="J10" s="5" t="s">
        <v>102</v>
      </c>
      <c r="K10" s="14" t="s">
        <v>82</v>
      </c>
      <c r="L10" s="14" t="s">
        <v>83</v>
      </c>
      <c r="M10" s="15"/>
      <c r="N10" s="14"/>
      <c r="O10" s="14">
        <v>44774</v>
      </c>
      <c r="P10" s="14">
        <v>47848</v>
      </c>
      <c r="Q10" s="1" t="str">
        <f>B10&amp;$R$3&amp;C10&amp;$R$3&amp;D10&amp;$R$3&amp;E10&amp;$R$3&amp;F10&amp;$R$3&amp;G10&amp;$R$3&amp;H10&amp;$R$3&amp;J10&amp;$R$3&amp;K10&amp;$R$3&amp;TEXT(O10,"yyyy-mm-dd")&amp;$R$3&amp;TEXT(P10,"yyyy-mm-dd")</f>
        <v>速运BG特快便利箱产品SE0008在市allT4产品代码+SOP标签是2022-08-012030-12-31</v>
      </c>
    </row>
    <row r="11" ht="14.5" spans="1:17">
      <c r="A11" s="5">
        <v>8</v>
      </c>
      <c r="B11" s="5" t="s">
        <v>75</v>
      </c>
      <c r="C11" s="5" t="s">
        <v>76</v>
      </c>
      <c r="D11" s="5" t="s">
        <v>99</v>
      </c>
      <c r="E11" s="7" t="s">
        <v>100</v>
      </c>
      <c r="F11" s="5" t="s">
        <v>79</v>
      </c>
      <c r="G11" s="5" t="s">
        <v>80</v>
      </c>
      <c r="H11" s="7" t="s">
        <v>103</v>
      </c>
      <c r="I11" s="13" t="s">
        <v>81</v>
      </c>
      <c r="J11" s="5" t="s">
        <v>102</v>
      </c>
      <c r="K11" s="14" t="s">
        <v>82</v>
      </c>
      <c r="L11" s="14" t="s">
        <v>83</v>
      </c>
      <c r="M11" s="15"/>
      <c r="N11" s="14"/>
      <c r="O11" s="14">
        <v>44774</v>
      </c>
      <c r="P11" s="14">
        <v>47848</v>
      </c>
      <c r="Q11" s="1" t="str">
        <f>B11&amp;$R$3&amp;C11&amp;$R$3&amp;D11&amp;$R$3&amp;E11&amp;$R$3&amp;F11&amp;$R$3&amp;G11&amp;$R$3&amp;H11&amp;$R$3&amp;J11&amp;$R$3&amp;K11&amp;$R$3&amp;TEXT(O11,"yyyy-mm-dd")&amp;$R$3&amp;TEXT(P11,"yyyy-mm-dd")</f>
        <v>速运BG特快便利箱产品SE0008在市allT801产品代码+SOP标签是2022-08-012030-12-31</v>
      </c>
    </row>
    <row r="12" ht="159.5" spans="1:17">
      <c r="A12" s="5">
        <v>9</v>
      </c>
      <c r="B12" s="5" t="s">
        <v>75</v>
      </c>
      <c r="C12" s="5" t="s">
        <v>76</v>
      </c>
      <c r="D12" s="5" t="s">
        <v>104</v>
      </c>
      <c r="E12" s="6" t="s">
        <v>105</v>
      </c>
      <c r="F12" s="5" t="s">
        <v>79</v>
      </c>
      <c r="G12" s="5" t="s">
        <v>80</v>
      </c>
      <c r="H12" s="5"/>
      <c r="I12" s="13" t="s">
        <v>81</v>
      </c>
      <c r="J12" s="5"/>
      <c r="K12" s="14" t="s">
        <v>82</v>
      </c>
      <c r="L12" s="5" t="s">
        <v>106</v>
      </c>
      <c r="M12" s="15" t="s">
        <v>107</v>
      </c>
      <c r="N12" s="14"/>
      <c r="O12" s="14">
        <v>44774</v>
      </c>
      <c r="P12" s="14">
        <v>47848</v>
      </c>
      <c r="Q12" s="1" t="str">
        <f>B12&amp;$R$3&amp;C12&amp;$R$3&amp;D12&amp;$R$3&amp;E12&amp;$R$3&amp;F12&amp;$R$3&amp;G12&amp;$R$3&amp;H12&amp;$R$3&amp;J12&amp;$R$3&amp;K12&amp;$R$3&amp;TEXT(O12,"yyyy-mm-dd")&amp;$R$3&amp;TEXT(P12,"yyyy-mm-dd")</f>
        <v>速运BG特快航空港到港SE0137在市all是2022-08-012030-12-31</v>
      </c>
    </row>
    <row r="13" ht="58" spans="1:17">
      <c r="A13" s="5">
        <v>10</v>
      </c>
      <c r="B13" s="5" t="s">
        <v>75</v>
      </c>
      <c r="C13" s="5" t="s">
        <v>76</v>
      </c>
      <c r="D13" s="5" t="s">
        <v>108</v>
      </c>
      <c r="E13" s="6" t="s">
        <v>109</v>
      </c>
      <c r="F13" s="8" t="s">
        <v>110</v>
      </c>
      <c r="G13" s="5" t="s">
        <v>80</v>
      </c>
      <c r="H13" s="5"/>
      <c r="I13" s="13" t="s">
        <v>81</v>
      </c>
      <c r="J13" s="5"/>
      <c r="K13" s="14" t="s">
        <v>82</v>
      </c>
      <c r="L13" s="5" t="s">
        <v>106</v>
      </c>
      <c r="M13" s="15" t="s">
        <v>111</v>
      </c>
      <c r="N13" s="14"/>
      <c r="O13" s="14">
        <v>44774</v>
      </c>
      <c r="P13" s="14">
        <v>47848</v>
      </c>
      <c r="Q13" s="1" t="str">
        <f>B13&amp;$R$3&amp;C13&amp;$R$3&amp;D13&amp;$R$3&amp;E13&amp;$R$3&amp;F13&amp;$R$3&amp;G13&amp;$R$3&amp;H13&amp;$R$3&amp;J13&amp;$R$3&amp;K13&amp;$R$3&amp;TEXT(O13,"yyyy-mm-dd")&amp;$R$3&amp;TEXT(P13,"yyyy-mm-dd")</f>
        <v>速运BG特快特快包裹SE0107规划退市all是2022-08-012030-12-31</v>
      </c>
    </row>
    <row r="14" ht="29" spans="1:17">
      <c r="A14" s="5">
        <v>11</v>
      </c>
      <c r="B14" s="5" t="s">
        <v>75</v>
      </c>
      <c r="C14" s="5" t="s">
        <v>76</v>
      </c>
      <c r="D14" s="6" t="s">
        <v>112</v>
      </c>
      <c r="E14" s="6" t="s">
        <v>113</v>
      </c>
      <c r="F14" s="8" t="s">
        <v>114</v>
      </c>
      <c r="G14" s="5" t="s">
        <v>80</v>
      </c>
      <c r="H14" s="5"/>
      <c r="I14" s="13" t="s">
        <v>81</v>
      </c>
      <c r="J14" s="5"/>
      <c r="K14" s="14" t="s">
        <v>82</v>
      </c>
      <c r="L14" s="5" t="s">
        <v>106</v>
      </c>
      <c r="M14" s="15" t="s">
        <v>115</v>
      </c>
      <c r="N14" s="14"/>
      <c r="O14" s="14">
        <v>44958</v>
      </c>
      <c r="P14" s="16">
        <v>47848</v>
      </c>
      <c r="Q14" s="1" t="str">
        <f>B14&amp;$R$3&amp;C14&amp;$R$3&amp;D14&amp;$R$3&amp;E14&amp;$R$3&amp;F14&amp;$R$3&amp;G14&amp;$R$3&amp;H14&amp;$R$3&amp;J14&amp;$R$3&amp;K14&amp;$R$3&amp;TEXT(O14,"yyyy-mm-dd")&amp;$R$3&amp;TEXT(P14,"yyyy-mm-dd")</f>
        <v>速运BG特快特快包裹(新)SE0152成长期all是2023-02-012030-12-31</v>
      </c>
    </row>
    <row r="15" ht="87" spans="1:17">
      <c r="A15" s="5">
        <v>12</v>
      </c>
      <c r="B15" s="5" t="s">
        <v>75</v>
      </c>
      <c r="C15" s="5" t="s">
        <v>76</v>
      </c>
      <c r="D15" s="5" t="s">
        <v>116</v>
      </c>
      <c r="E15" s="6" t="s">
        <v>117</v>
      </c>
      <c r="F15" s="5" t="s">
        <v>79</v>
      </c>
      <c r="G15" s="5" t="s">
        <v>80</v>
      </c>
      <c r="H15" s="5"/>
      <c r="I15" s="13" t="s">
        <v>81</v>
      </c>
      <c r="J15" s="5"/>
      <c r="K15" s="14" t="s">
        <v>82</v>
      </c>
      <c r="L15" s="5" t="s">
        <v>106</v>
      </c>
      <c r="M15" s="15" t="s">
        <v>118</v>
      </c>
      <c r="N15" s="14"/>
      <c r="O15" s="14">
        <v>44774</v>
      </c>
      <c r="P15" s="14">
        <v>47848</v>
      </c>
      <c r="Q15" s="1" t="str">
        <f>B15&amp;$R$3&amp;C15&amp;$R$3&amp;D15&amp;$R$3&amp;E15&amp;$R$3&amp;F15&amp;$R$3&amp;G15&amp;$R$3&amp;H15&amp;$R$3&amp;J15&amp;$R$3&amp;K15&amp;$R$3&amp;TEXT(O15,"yyyy-mm-dd")&amp;$R$3&amp;TEXT(P15,"yyyy-mm-dd")</f>
        <v>速运BG特快顺丰空配(新)SE0146在市all是2022-08-012030-12-31</v>
      </c>
    </row>
    <row r="16" ht="43.5" spans="1:17">
      <c r="A16" s="5">
        <v>13</v>
      </c>
      <c r="B16" s="5" t="s">
        <v>75</v>
      </c>
      <c r="C16" s="5" t="s">
        <v>76</v>
      </c>
      <c r="D16" s="5" t="s">
        <v>119</v>
      </c>
      <c r="E16" s="6" t="s">
        <v>120</v>
      </c>
      <c r="F16" s="8" t="s">
        <v>110</v>
      </c>
      <c r="G16" s="5" t="s">
        <v>80</v>
      </c>
      <c r="H16" s="5"/>
      <c r="I16" s="13" t="s">
        <v>81</v>
      </c>
      <c r="J16" s="5"/>
      <c r="K16" s="14" t="s">
        <v>82</v>
      </c>
      <c r="L16" s="5" t="s">
        <v>106</v>
      </c>
      <c r="M16" s="15" t="s">
        <v>121</v>
      </c>
      <c r="N16" s="14"/>
      <c r="O16" s="14">
        <v>44774</v>
      </c>
      <c r="P16" s="14">
        <v>47848</v>
      </c>
      <c r="Q16" s="1" t="str">
        <f>B16&amp;$R$3&amp;C16&amp;$R$3&amp;D16&amp;$R$3&amp;E16&amp;$R$3&amp;F16&amp;$R$3&amp;G16&amp;$R$3&amp;H16&amp;$R$3&amp;J16&amp;$R$3&amp;K16&amp;$R$3&amp;TEXT(O16,"yyyy-mm-dd")&amp;$R$3&amp;TEXT(P16,"yyyy-mm-dd")</f>
        <v>速运BG特快顺丰空配SE0089规划退市all是2022-08-012030-12-31</v>
      </c>
    </row>
    <row r="17" ht="409.5" spans="1:17">
      <c r="A17" s="5">
        <v>14</v>
      </c>
      <c r="B17" s="5" t="s">
        <v>75</v>
      </c>
      <c r="C17" s="5" t="s">
        <v>122</v>
      </c>
      <c r="D17" s="5" t="s">
        <v>123</v>
      </c>
      <c r="E17" s="7" t="s">
        <v>124</v>
      </c>
      <c r="F17" s="5" t="s">
        <v>79</v>
      </c>
      <c r="G17" s="5" t="s">
        <v>80</v>
      </c>
      <c r="H17" s="7" t="s">
        <v>125</v>
      </c>
      <c r="I17" s="13" t="s">
        <v>81</v>
      </c>
      <c r="J17" s="5" t="s">
        <v>102</v>
      </c>
      <c r="K17" s="14" t="s">
        <v>82</v>
      </c>
      <c r="L17" s="14" t="s">
        <v>126</v>
      </c>
      <c r="M17" s="15" t="s">
        <v>127</v>
      </c>
      <c r="N17" s="14"/>
      <c r="O17" s="14">
        <v>44774</v>
      </c>
      <c r="P17" s="14">
        <v>47848</v>
      </c>
      <c r="Q17" s="1" t="str">
        <f>B17&amp;$R$3&amp;C17&amp;$R$3&amp;D17&amp;$R$3&amp;E17&amp;$R$3&amp;F17&amp;$R$3&amp;G17&amp;$R$3&amp;H17&amp;$R$3&amp;J17&amp;$R$3&amp;K17&amp;$R$3&amp;TEXT(O17,"yyyy-mm-dd")&amp;$R$3&amp;TEXT(P17,"yyyy-mm-dd")</f>
        <v>速运BG标快顺丰标快SE0004在市allSP6产品代码+SOP标签是2022-08-012030-12-31</v>
      </c>
    </row>
    <row r="18" ht="246.5" spans="1:17">
      <c r="A18" s="5">
        <v>15</v>
      </c>
      <c r="B18" s="5" t="s">
        <v>128</v>
      </c>
      <c r="C18" s="5" t="s">
        <v>76</v>
      </c>
      <c r="D18" s="5" t="s">
        <v>129</v>
      </c>
      <c r="E18" s="6" t="s">
        <v>130</v>
      </c>
      <c r="F18" s="5" t="s">
        <v>79</v>
      </c>
      <c r="G18" s="5" t="s">
        <v>80</v>
      </c>
      <c r="H18" s="5"/>
      <c r="I18" s="13" t="s">
        <v>81</v>
      </c>
      <c r="J18" s="5"/>
      <c r="K18" s="14" t="s">
        <v>82</v>
      </c>
      <c r="L18" s="14" t="s">
        <v>131</v>
      </c>
      <c r="M18" s="15" t="s">
        <v>132</v>
      </c>
      <c r="N18" s="14"/>
      <c r="O18" s="14">
        <v>44774</v>
      </c>
      <c r="P18" s="14">
        <v>47848</v>
      </c>
      <c r="Q18" s="1" t="str">
        <f>B18&amp;$R$3&amp;C18&amp;$R$3&amp;D18&amp;$R$3&amp;E18&amp;$R$3&amp;F18&amp;$R$3&amp;G18&amp;$R$3&amp;H18&amp;$R$3&amp;J18&amp;$R$3&amp;K18&amp;$R$3&amp;TEXT(O18,"yyyy-mm-dd")&amp;$R$3&amp;TEXT(P18,"yyyy-mm-dd")</f>
        <v>国际特快国际标快SE0051在市all是2022-08-012030-12-31</v>
      </c>
    </row>
    <row r="19" ht="14.5" spans="1:17">
      <c r="A19" s="5">
        <v>16</v>
      </c>
      <c r="B19" s="5" t="s">
        <v>128</v>
      </c>
      <c r="C19" s="5" t="s">
        <v>76</v>
      </c>
      <c r="D19" s="6" t="s">
        <v>133</v>
      </c>
      <c r="E19" s="9" t="s">
        <v>134</v>
      </c>
      <c r="F19" s="5" t="s">
        <v>79</v>
      </c>
      <c r="G19" s="5" t="s">
        <v>80</v>
      </c>
      <c r="H19" s="5"/>
      <c r="I19" s="13" t="s">
        <v>81</v>
      </c>
      <c r="J19" s="5"/>
      <c r="K19" s="14" t="s">
        <v>82</v>
      </c>
      <c r="L19" s="14" t="s">
        <v>131</v>
      </c>
      <c r="M19" s="15"/>
      <c r="N19" s="14"/>
      <c r="O19" s="14">
        <v>45002</v>
      </c>
      <c r="P19" s="14">
        <v>47848</v>
      </c>
      <c r="Q19" s="1" t="str">
        <f>B19&amp;$R$3&amp;C19&amp;$R$3&amp;D19&amp;$R$3&amp;E19&amp;$R$3&amp;F19&amp;$R$3&amp;G19&amp;$R$3&amp;H19&amp;$R$3&amp;J19&amp;$R$3&amp;K19&amp;$R$3&amp;TEXT(O19,"yyyy-mm-dd")&amp;$R$3&amp;TEXT(P19,"yyyy-mm-dd")</f>
        <v>国际特快国际标快+SE0153在市all是2023-03-172030-12-31</v>
      </c>
    </row>
    <row r="20" ht="14.5" spans="1:17">
      <c r="A20" s="5">
        <v>17</v>
      </c>
      <c r="B20" s="5" t="s">
        <v>128</v>
      </c>
      <c r="C20" s="5" t="s">
        <v>76</v>
      </c>
      <c r="D20" s="5" t="s">
        <v>135</v>
      </c>
      <c r="E20" s="9" t="s">
        <v>136</v>
      </c>
      <c r="F20" s="5" t="s">
        <v>79</v>
      </c>
      <c r="G20" s="5" t="s">
        <v>80</v>
      </c>
      <c r="H20" s="5"/>
      <c r="I20" s="13" t="s">
        <v>81</v>
      </c>
      <c r="J20" s="5"/>
      <c r="K20" s="14" t="s">
        <v>82</v>
      </c>
      <c r="L20" s="14" t="s">
        <v>131</v>
      </c>
      <c r="M20" s="15"/>
      <c r="N20" s="14"/>
      <c r="O20" s="14">
        <v>44774</v>
      </c>
      <c r="P20" s="16">
        <v>47848</v>
      </c>
      <c r="Q20" s="1" t="str">
        <f>B20&amp;$R$3&amp;C20&amp;$R$3&amp;D20&amp;$R$3&amp;E20&amp;$R$3&amp;F20&amp;$R$3&amp;G20&amp;$R$3&amp;H20&amp;$R$3&amp;J20&amp;$R$3&amp;K20&amp;$R$3&amp;TEXT(O20,"yyyy-mm-dd")&amp;$R$3&amp;TEXT(P20,"yyyy-mm-dd")</f>
        <v>国际特快国际特惠SE0005在市all是2022-08-012030-12-31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航空-底盘概述</vt:lpstr>
      <vt:lpstr>数据验证</vt:lpstr>
      <vt:lpstr>空网产品配置-230320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2023-08-15T03:24:32Z</dcterms:created>
  <dcterms:modified xsi:type="dcterms:W3CDTF">2023-08-15T03:30:03Z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75117701B76249829138FEBF66EBBBCB</vt:lpwstr>
  </property>
  <property fmtid="{D5CDD505-2E9C-101B-9397-08002B2CF9AE}" pid="3" name="KSOProductBuildVer">
    <vt:lpwstr>2052-11.8.2.10972</vt:lpwstr>
  </property>
</Properties>
</file>