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<sst xmlns="http://schemas.openxmlformats.org/spreadsheetml/2006/main" count="87" uniqueCount="41">
  <si>
    <r>
      <t>一、流向底表-航空口径调整数据验证</t>
    </r>
    <r>
      <rPr>
        <b/>
        <sz val="11"/>
        <color theme="1"/>
        <rFont val="宋体"/>
        <charset val="134"/>
        <scheme val="minor"/>
      </rPr>
      <t xml:space="preserve">
1、按天对比票量，件量，航空票量，航空件量(统计近30天数据)
 </t>
    </r>
    <r>
      <rPr>
        <sz val="9"/>
        <color theme="1"/>
        <rFont val="宋体"/>
        <charset val="134"/>
        <scheme val="minor"/>
      </rPr>
      <t>规则改动：
   1-、新增航空件SE0153，SE0005
   2-、剔除航空件路由代码T6,ZT6
   3-、航空流向底表替换</t>
    </r>
  </si>
  <si>
    <t>日期</t>
  </si>
  <si>
    <t>流向底表-航空件调整后</t>
  </si>
  <si>
    <t>流向底表-航空件调整前</t>
  </si>
  <si>
    <t>流向底表-调整前后-差异</t>
  </si>
  <si>
    <t>航空件量-差异-分类统计（运单）</t>
  </si>
  <si>
    <t>航空流向数差异</t>
  </si>
  <si>
    <t>流向数-差异-分类统计</t>
  </si>
  <si>
    <t>总票量</t>
  </si>
  <si>
    <t>总件量</t>
  </si>
  <si>
    <t>航空票量</t>
  </si>
  <si>
    <t>航空件量</t>
  </si>
  <si>
    <t>路由代码T6/ZT6</t>
  </si>
  <si>
    <t>新增航空件</t>
  </si>
  <si>
    <t>流向底表替换</t>
  </si>
  <si>
    <t>调整后</t>
  </si>
  <si>
    <t>调整前</t>
  </si>
  <si>
    <t>差异</t>
  </si>
  <si>
    <t>占比</t>
  </si>
  <si>
    <t>航空流向数</t>
  </si>
  <si>
    <t>差异分析：
1、航空件量差异:
     1-、航空件差异来源于规则调整，(差异数值等于调整规则数据之和)数据已验证
结论：
1、流向底表数据与原始运单数据对比，无差异
2、流向底表调整后，航空件量/票量减少，数据已验证，差异符合预期
3、航空件量差异基本来自于航空件路由调整，新增航空件以及替换底表影响较小。</t>
  </si>
  <si>
    <r>
      <rPr>
        <b/>
        <sz val="14"/>
        <color theme="1"/>
        <rFont val="宋体"/>
        <charset val="134"/>
        <scheme val="minor"/>
      </rPr>
      <t>二、航空动态数据-验证</t>
    </r>
    <r>
      <rPr>
        <b/>
        <sz val="12"/>
        <color theme="1"/>
        <rFont val="宋体"/>
        <charset val="134"/>
        <scheme val="minor"/>
      </rPr>
      <t xml:space="preserve">
</t>
    </r>
    <r>
      <rPr>
        <sz val="10"/>
        <color theme="1"/>
        <rFont val="宋体"/>
        <charset val="134"/>
        <scheme val="minor"/>
      </rPr>
      <t>1、规则变动：
   1-、新增航空件
   2-、剔除航空件路由代码
   3-、航空流向底表替换</t>
    </r>
  </si>
  <si>
    <t>1、航空件量差异分析</t>
  </si>
  <si>
    <t>日期(小时)</t>
  </si>
  <si>
    <t>航空打点底表-航空件调整前</t>
  </si>
  <si>
    <t>航空打点-航空件调整后</t>
  </si>
  <si>
    <t>航空打点-剔除前后-差异</t>
  </si>
  <si>
    <t>航空动态-航空流向数差异</t>
  </si>
  <si>
    <t>航空动态-流向数差异-分类统计</t>
  </si>
  <si>
    <t>路由代码T6，ZT6</t>
  </si>
  <si>
    <t>新增航空件
SE0153，SE0005</t>
  </si>
  <si>
    <t>流向数差异</t>
  </si>
  <si>
    <t>2023-06-20 16</t>
  </si>
  <si>
    <t>2023-06-20 17</t>
  </si>
  <si>
    <t>2023-06-20 18</t>
  </si>
  <si>
    <t>2023-06-20 20</t>
  </si>
  <si>
    <t>2023-06-20 21</t>
  </si>
  <si>
    <t>2023-06-20 22</t>
  </si>
  <si>
    <t>2023-06-20 23</t>
  </si>
  <si>
    <t>2023-06-20 24</t>
  </si>
  <si>
    <t>差异分析：
1、航空件量差异:
     -、航空件差异来源于规则调整，数据已验证
结论：
1、底表数据与实时运单数据对比，差异符合预期
2、底表数据调整后，航空件量/票量减少，数据已验证，差异符合预期
3、航空件量差异基本来自于航空件路由调整，新增航空件以及替换底表影响较小。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</si>
</sst>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rgb="FF333333"/>
      <name val="宋体"/>
      <charset val="134"/>
    </font>
    <font>
      <sz val="11"/>
      <color theme="1"/>
      <name val="宋体"/>
      <charset val="134"/>
    </font>
    <font>
      <b/>
      <sz val="11"/>
      <color rgb="FFFF0000"/>
      <name val="宋体"/>
      <charset val="134"/>
      <scheme val="minor"/>
    </font>
    <font>
      <sz val="9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rgb="FFC0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color rgb="FF333333"/>
      <name val="Helvetica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45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7" fillId="22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21" borderId="13" applyNumberFormat="0" applyFont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9" fillId="25" borderId="15" applyNumberFormat="0" applyAlignment="0" applyProtection="0">
      <alignment vertical="center"/>
    </xf>
    <xf numFmtId="0" fontId="18" fillId="25" borderId="14" applyNumberFormat="0" applyAlignment="0" applyProtection="0">
      <alignment vertical="center"/>
    </xf>
    <xf numFmtId="0" fontId="14" fillId="16" borderId="10" applyNumberForma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</cellStyleXfs>
  <cellXfs count="7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NumberFormat="1" applyFont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1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NumberFormat="1" applyFill="1" applyBorder="1" applyAlignment="1">
      <alignment horizontal="left" vertical="center"/>
    </xf>
    <xf numFmtId="14" fontId="0" fillId="2" borderId="1" xfId="0" applyNumberForma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NumberFormat="1" applyFont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0" fillId="6" borderId="1" xfId="0" applyNumberFormat="1" applyFill="1" applyBorder="1" applyAlignment="1">
      <alignment horizontal="left" vertical="center"/>
    </xf>
    <xf numFmtId="0" fontId="4" fillId="0" borderId="1" xfId="0" applyNumberFormat="1" applyFont="1" applyBorder="1" applyAlignment="1">
      <alignment horizontal="left" vertical="center"/>
    </xf>
    <xf numFmtId="0" fontId="5" fillId="0" borderId="1" xfId="0" applyNumberFormat="1" applyFont="1" applyBorder="1" applyAlignment="1">
      <alignment horizontal="left" vertical="center"/>
    </xf>
    <xf numFmtId="0" fontId="5" fillId="5" borderId="1" xfId="0" applyNumberFormat="1" applyFont="1" applyFill="1" applyBorder="1" applyAlignment="1">
      <alignment horizontal="left" vertical="center"/>
    </xf>
    <xf numFmtId="0" fontId="5" fillId="7" borderId="1" xfId="0" applyNumberFormat="1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/>
    </xf>
    <xf numFmtId="0" fontId="0" fillId="8" borderId="1" xfId="0" applyFill="1" applyBorder="1" applyAlignment="1">
      <alignment horizontal="left" vertical="center"/>
    </xf>
    <xf numFmtId="0" fontId="6" fillId="8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10" fontId="0" fillId="7" borderId="1" xfId="0" applyNumberFormat="1" applyFill="1" applyBorder="1" applyAlignment="1">
      <alignment horizontal="left" vertical="center"/>
    </xf>
    <xf numFmtId="0" fontId="9" fillId="7" borderId="0" xfId="0" applyFont="1" applyFill="1" applyAlignment="1">
      <alignment horizontal="left" vertical="center"/>
    </xf>
    <xf numFmtId="0" fontId="2" fillId="9" borderId="1" xfId="0" applyFont="1" applyFill="1" applyBorder="1" applyAlignment="1">
      <alignment horizontal="center" vertical="center"/>
    </xf>
    <xf numFmtId="0" fontId="2" fillId="9" borderId="8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left" vertical="center" wrapText="1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0" fontId="10" fillId="9" borderId="1" xfId="0" applyFont="1" applyFill="1" applyBorder="1" applyAlignment="1">
      <alignment horizontal="center" vertical="center"/>
    </xf>
    <xf numFmtId="0" fontId="10" fillId="10" borderId="1" xfId="0" applyFont="1" applyFill="1" applyBorder="1" applyAlignment="1">
      <alignment horizontal="center" vertical="center"/>
    </xf>
    <xf numFmtId="10" fontId="4" fillId="7" borderId="1" xfId="0" applyNumberFormat="1" applyFont="1" applyFill="1" applyBorder="1" applyAlignment="1">
      <alignment horizontal="left" vertical="center"/>
    </xf>
    <xf numFmtId="0" fontId="4" fillId="7" borderId="1" xfId="0" applyNumberFormat="1" applyFont="1" applyFill="1" applyBorder="1" applyAlignment="1">
      <alignment horizontal="left" vertical="center"/>
    </xf>
    <xf numFmtId="10" fontId="0" fillId="0" borderId="1" xfId="0" applyNumberFormat="1" applyBorder="1" applyAlignment="1">
      <alignment horizontal="left" vertical="center"/>
    </xf>
    <xf numFmtId="0" fontId="11" fillId="0" borderId="0" xfId="0" applyFont="1">
      <alignment vertical="center"/>
    </xf>
    <xf numFmtId="0" fontId="2" fillId="11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7" fillId="12" borderId="1" xfId="0" applyFont="1" applyFill="1" applyBorder="1" applyAlignment="1">
      <alignment horizontal="center" vertical="center" wrapText="1"/>
    </xf>
    <xf numFmtId="0" fontId="8" fillId="12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/>
    </xf>
    <xf numFmtId="0" fontId="10" fillId="11" borderId="1" xfId="0" applyFont="1" applyFill="1" applyBorder="1" applyAlignment="1">
      <alignment vertical="center"/>
    </xf>
    <xf numFmtId="0" fontId="10" fillId="11" borderId="1" xfId="0" applyFont="1" applyFill="1" applyBorder="1" applyAlignment="1">
      <alignment horizontal="left" vertical="center"/>
    </xf>
    <xf numFmtId="0" fontId="0" fillId="13" borderId="1" xfId="0" applyFill="1" applyBorder="1" applyAlignment="1">
      <alignment horizontal="center" vertical="center"/>
    </xf>
    <xf numFmtId="0" fontId="0" fillId="7" borderId="1" xfId="0" applyFont="1" applyFill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10" fontId="0" fillId="0" borderId="0" xfId="0" applyNumberForma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71"/>
  <sheetViews>
    <sheetView tabSelected="1" topLeftCell="A50" workbookViewId="0">
      <pane xSplit="9" topLeftCell="O1" activePane="topRight" state="frozen"/>
      <selection/>
      <selection pane="topRight" activeCell="A61" sqref="A61:I65"/>
    </sheetView>
  </sheetViews>
  <sheetFormatPr defaultColWidth="8.72727272727273" defaultRowHeight="14"/>
  <cols>
    <col min="1" max="1" width="10.6363636363636" style="1"/>
    <col min="2" max="2" width="10.1272727272727" style="1" customWidth="1"/>
    <col min="3" max="7" width="9.54545454545454" style="1"/>
    <col min="8" max="8" width="9.21818181818182" style="2" customWidth="1"/>
    <col min="9" max="9" width="12.4636363636364" style="1" customWidth="1"/>
    <col min="10" max="10" width="10.1181818181818" style="1" customWidth="1"/>
    <col min="11" max="11" width="9.86363636363636" style="1" customWidth="1"/>
    <col min="12" max="12" width="13.1181818181818" style="1" customWidth="1"/>
    <col min="13" max="14" width="10.5181818181818" style="1" customWidth="1"/>
    <col min="15" max="15" width="11.5545454545455" style="1" customWidth="1"/>
    <col min="16" max="16" width="11.6909090909091" style="1" customWidth="1"/>
    <col min="17" max="17" width="12.9818181818182" style="1" customWidth="1"/>
    <col min="18" max="18" width="10.1272727272727" style="1" customWidth="1"/>
    <col min="19" max="19" width="10.7727272727273" style="1" customWidth="1"/>
    <col min="20" max="20" width="6.23636363636364" style="1" customWidth="1"/>
    <col min="21" max="22" width="10.1272727272727" style="1" customWidth="1"/>
    <col min="23" max="23" width="10.5181818181818" style="1" customWidth="1"/>
    <col min="24" max="24" width="15.3272727272727" style="1" customWidth="1"/>
    <col min="25" max="16383" width="8.72727272727273" style="1"/>
  </cols>
  <sheetData>
    <row r="1" ht="118" customHeight="1" spans="1:16">
      <c r="A1" s="3" t="s">
        <v>0</v>
      </c>
      <c r="B1" s="4"/>
      <c r="C1" s="4"/>
      <c r="D1" s="4"/>
      <c r="E1" s="4"/>
      <c r="F1" s="4"/>
      <c r="G1" s="4"/>
      <c r="H1" s="5"/>
      <c r="I1" s="4"/>
      <c r="J1" s="4"/>
      <c r="K1" s="4"/>
      <c r="L1" s="4"/>
      <c r="M1" s="4"/>
      <c r="N1" s="4"/>
      <c r="O1" s="4"/>
      <c r="P1" s="4"/>
    </row>
    <row r="2" ht="25" customHeight="1" spans="1:16384">
      <c r="A2" s="6" t="s">
        <v>1</v>
      </c>
      <c r="B2" s="7" t="s">
        <v>2</v>
      </c>
      <c r="C2" s="7"/>
      <c r="D2" s="7"/>
      <c r="E2" s="7"/>
      <c r="F2" s="8" t="s">
        <v>3</v>
      </c>
      <c r="G2" s="8"/>
      <c r="H2" s="9"/>
      <c r="I2" s="8"/>
      <c r="J2" s="39" t="s">
        <v>4</v>
      </c>
      <c r="K2" s="39"/>
      <c r="L2" s="39"/>
      <c r="M2" s="39"/>
      <c r="N2" s="39"/>
      <c r="O2" s="40" t="s">
        <v>5</v>
      </c>
      <c r="P2" s="40"/>
      <c r="Q2" s="40"/>
      <c r="R2" s="63" t="s">
        <v>6</v>
      </c>
      <c r="S2" s="63"/>
      <c r="T2" s="63"/>
      <c r="U2" s="63"/>
      <c r="V2" s="64" t="s">
        <v>7</v>
      </c>
      <c r="W2" s="64"/>
      <c r="X2" s="64"/>
      <c r="XFD2" s="1"/>
    </row>
    <row r="3" ht="26" customHeight="1" spans="1:16384">
      <c r="A3" s="6"/>
      <c r="B3" s="7"/>
      <c r="C3" s="7"/>
      <c r="D3" s="7"/>
      <c r="E3" s="7"/>
      <c r="F3" s="8"/>
      <c r="G3" s="8"/>
      <c r="H3" s="9"/>
      <c r="I3" s="8"/>
      <c r="J3" s="41" t="s">
        <v>8</v>
      </c>
      <c r="K3" s="41" t="s">
        <v>9</v>
      </c>
      <c r="L3" s="41" t="s">
        <v>10</v>
      </c>
      <c r="M3" s="42" t="s">
        <v>11</v>
      </c>
      <c r="N3" s="42"/>
      <c r="O3" s="43" t="s">
        <v>12</v>
      </c>
      <c r="P3" s="44" t="s">
        <v>13</v>
      </c>
      <c r="Q3" s="44" t="s">
        <v>14</v>
      </c>
      <c r="R3" s="65" t="s">
        <v>15</v>
      </c>
      <c r="S3" s="65" t="s">
        <v>16</v>
      </c>
      <c r="T3" s="66" t="s">
        <v>17</v>
      </c>
      <c r="U3" s="66"/>
      <c r="V3" s="67" t="s">
        <v>12</v>
      </c>
      <c r="W3" s="68" t="s">
        <v>13</v>
      </c>
      <c r="X3" s="68" t="s">
        <v>14</v>
      </c>
      <c r="XFD3" s="1"/>
    </row>
    <row r="4" ht="31" customHeight="1" spans="1:16384">
      <c r="A4" s="6"/>
      <c r="B4" s="10" t="s">
        <v>8</v>
      </c>
      <c r="C4" s="10" t="s">
        <v>9</v>
      </c>
      <c r="D4" s="10" t="s">
        <v>10</v>
      </c>
      <c r="E4" s="11" t="s">
        <v>11</v>
      </c>
      <c r="F4" s="12" t="s">
        <v>8</v>
      </c>
      <c r="G4" s="12" t="s">
        <v>9</v>
      </c>
      <c r="H4" s="13" t="s">
        <v>10</v>
      </c>
      <c r="I4" s="45" t="s">
        <v>11</v>
      </c>
      <c r="J4" s="46"/>
      <c r="K4" s="46"/>
      <c r="L4" s="46"/>
      <c r="M4" s="47" t="s">
        <v>17</v>
      </c>
      <c r="N4" s="47" t="s">
        <v>18</v>
      </c>
      <c r="O4" s="32" t="s">
        <v>11</v>
      </c>
      <c r="P4" s="32" t="s">
        <v>11</v>
      </c>
      <c r="Q4" s="32" t="s">
        <v>11</v>
      </c>
      <c r="R4" s="69" t="s">
        <v>19</v>
      </c>
      <c r="S4" s="69" t="s">
        <v>19</v>
      </c>
      <c r="T4" s="70" t="s">
        <v>17</v>
      </c>
      <c r="U4" s="71" t="s">
        <v>18</v>
      </c>
      <c r="V4" s="72" t="s">
        <v>19</v>
      </c>
      <c r="W4" s="72" t="s">
        <v>19</v>
      </c>
      <c r="X4" s="72" t="s">
        <v>19</v>
      </c>
      <c r="XFD4" s="1"/>
    </row>
    <row r="5" spans="1:16384">
      <c r="A5" s="14">
        <v>45081</v>
      </c>
      <c r="B5" s="15">
        <v>28319069</v>
      </c>
      <c r="C5" s="15">
        <v>29150386</v>
      </c>
      <c r="D5" s="15">
        <v>1817684</v>
      </c>
      <c r="E5" s="15">
        <v>1834953</v>
      </c>
      <c r="F5" s="15">
        <v>28319069</v>
      </c>
      <c r="G5" s="16">
        <v>29150386</v>
      </c>
      <c r="H5" s="16">
        <v>1873536</v>
      </c>
      <c r="I5" s="15">
        <v>1891151</v>
      </c>
      <c r="J5" s="48">
        <v>0</v>
      </c>
      <c r="K5" s="48">
        <v>0</v>
      </c>
      <c r="L5" s="15">
        <f>ABS(D5-H5)</f>
        <v>55852</v>
      </c>
      <c r="M5" s="48">
        <f>ABS(E5-I5)</f>
        <v>56198</v>
      </c>
      <c r="N5" s="49">
        <f>ABS(M5/I5)</f>
        <v>0.0297162944682894</v>
      </c>
      <c r="O5" s="15">
        <v>56169</v>
      </c>
      <c r="P5" s="15">
        <v>0</v>
      </c>
      <c r="Q5" s="73">
        <v>29</v>
      </c>
      <c r="R5" s="74">
        <v>58752</v>
      </c>
      <c r="S5" s="74">
        <v>58782</v>
      </c>
      <c r="T5" s="74">
        <f>ABS(R5-S5)</f>
        <v>30</v>
      </c>
      <c r="U5" s="61">
        <f>ABS(T5/S5)</f>
        <v>0.000510360314381954</v>
      </c>
      <c r="V5" s="15">
        <v>5</v>
      </c>
      <c r="W5" s="15">
        <v>0</v>
      </c>
      <c r="X5" s="73">
        <v>25</v>
      </c>
      <c r="XFD5" s="1"/>
    </row>
    <row r="6" spans="1:16384">
      <c r="A6" s="14">
        <v>45082</v>
      </c>
      <c r="B6" s="15">
        <v>33760368</v>
      </c>
      <c r="C6" s="15">
        <v>35321527</v>
      </c>
      <c r="D6" s="15">
        <v>2654220</v>
      </c>
      <c r="E6" s="15">
        <v>2696916</v>
      </c>
      <c r="F6" s="15">
        <v>33760368</v>
      </c>
      <c r="G6" s="16">
        <v>35321527</v>
      </c>
      <c r="H6" s="16">
        <v>2659405</v>
      </c>
      <c r="I6" s="15">
        <v>2702180</v>
      </c>
      <c r="J6" s="48">
        <v>0</v>
      </c>
      <c r="K6" s="48">
        <v>0</v>
      </c>
      <c r="L6" s="15">
        <f t="shared" ref="L6:L34" si="0">ABS(D6-H6)</f>
        <v>5185</v>
      </c>
      <c r="M6" s="48">
        <f t="shared" ref="M6:M34" si="1">ABS(E6-I6)</f>
        <v>5264</v>
      </c>
      <c r="N6" s="49">
        <f t="shared" ref="N6:N34" si="2">ABS(M6/I6)</f>
        <v>0.00194805675417626</v>
      </c>
      <c r="O6" s="15">
        <v>5212</v>
      </c>
      <c r="P6" s="15">
        <v>0</v>
      </c>
      <c r="Q6" s="73">
        <v>52</v>
      </c>
      <c r="R6" s="15">
        <v>64105</v>
      </c>
      <c r="S6" s="15">
        <v>64125</v>
      </c>
      <c r="T6" s="74">
        <f t="shared" ref="T6:T34" si="3">ABS(R6-S6)</f>
        <v>20</v>
      </c>
      <c r="U6" s="61">
        <f t="shared" ref="U6:U34" si="4">ABS(T6/S6)</f>
        <v>0.000311890838206628</v>
      </c>
      <c r="V6" s="15">
        <v>1</v>
      </c>
      <c r="W6" s="15">
        <v>0</v>
      </c>
      <c r="X6" s="73">
        <v>19</v>
      </c>
      <c r="XFD6" s="1"/>
    </row>
    <row r="7" spans="1:16384">
      <c r="A7" s="14">
        <v>45083</v>
      </c>
      <c r="B7" s="15">
        <v>33686646</v>
      </c>
      <c r="C7" s="15">
        <v>35332663</v>
      </c>
      <c r="D7" s="15">
        <v>2652228</v>
      </c>
      <c r="E7" s="15">
        <v>2696348</v>
      </c>
      <c r="F7" s="15">
        <v>33686646</v>
      </c>
      <c r="G7" s="16">
        <v>35332663</v>
      </c>
      <c r="H7" s="16">
        <v>2657531</v>
      </c>
      <c r="I7" s="15">
        <v>2701767</v>
      </c>
      <c r="J7" s="48">
        <v>0</v>
      </c>
      <c r="K7" s="48">
        <v>0</v>
      </c>
      <c r="L7" s="15">
        <f t="shared" si="0"/>
        <v>5303</v>
      </c>
      <c r="M7" s="48">
        <f t="shared" si="1"/>
        <v>5419</v>
      </c>
      <c r="N7" s="49">
        <f t="shared" si="2"/>
        <v>0.00200572440184516</v>
      </c>
      <c r="O7" s="15">
        <v>5470</v>
      </c>
      <c r="P7" s="15">
        <v>0</v>
      </c>
      <c r="Q7" s="73">
        <v>-51</v>
      </c>
      <c r="R7" s="15">
        <v>64211</v>
      </c>
      <c r="S7" s="15">
        <v>64228</v>
      </c>
      <c r="T7" s="74">
        <f t="shared" si="3"/>
        <v>17</v>
      </c>
      <c r="U7" s="61">
        <f t="shared" si="4"/>
        <v>0.000264682070125179</v>
      </c>
      <c r="V7" s="15">
        <v>1</v>
      </c>
      <c r="W7" s="15">
        <v>0</v>
      </c>
      <c r="X7" s="73">
        <v>16</v>
      </c>
      <c r="XFD7" s="1"/>
    </row>
    <row r="8" spans="1:16384">
      <c r="A8" s="14">
        <v>45084</v>
      </c>
      <c r="B8" s="15">
        <v>33091031</v>
      </c>
      <c r="C8" s="15">
        <v>34730578</v>
      </c>
      <c r="D8" s="15">
        <v>2661659</v>
      </c>
      <c r="E8" s="15">
        <v>2705880</v>
      </c>
      <c r="F8" s="15">
        <v>33091031</v>
      </c>
      <c r="G8" s="16">
        <v>34730578</v>
      </c>
      <c r="H8" s="16">
        <v>2693448</v>
      </c>
      <c r="I8" s="15">
        <v>2737803</v>
      </c>
      <c r="J8" s="48">
        <v>0</v>
      </c>
      <c r="K8" s="48">
        <v>0</v>
      </c>
      <c r="L8" s="15">
        <f t="shared" si="0"/>
        <v>31789</v>
      </c>
      <c r="M8" s="48">
        <f t="shared" si="1"/>
        <v>31923</v>
      </c>
      <c r="N8" s="49">
        <f t="shared" si="2"/>
        <v>0.0116600792679386</v>
      </c>
      <c r="O8" s="15">
        <v>31950</v>
      </c>
      <c r="P8" s="15">
        <v>1</v>
      </c>
      <c r="Q8" s="73">
        <v>-26</v>
      </c>
      <c r="R8" s="15">
        <v>64035</v>
      </c>
      <c r="S8" s="15">
        <v>64063</v>
      </c>
      <c r="T8" s="74">
        <f t="shared" si="3"/>
        <v>28</v>
      </c>
      <c r="U8" s="61">
        <f t="shared" si="4"/>
        <v>0.000437069759455536</v>
      </c>
      <c r="V8" s="15">
        <v>4</v>
      </c>
      <c r="W8" s="15">
        <v>0</v>
      </c>
      <c r="X8" s="73">
        <v>24</v>
      </c>
      <c r="XFD8" s="1"/>
    </row>
    <row r="9" spans="1:16384">
      <c r="A9" s="14">
        <v>45085</v>
      </c>
      <c r="B9" s="15">
        <v>32477404</v>
      </c>
      <c r="C9" s="15">
        <v>34069165</v>
      </c>
      <c r="D9" s="15">
        <v>2648390</v>
      </c>
      <c r="E9" s="15">
        <v>2691337</v>
      </c>
      <c r="F9" s="15">
        <v>32477404</v>
      </c>
      <c r="G9" s="16">
        <v>34069165</v>
      </c>
      <c r="H9" s="16">
        <v>2671373</v>
      </c>
      <c r="I9" s="15">
        <v>2714434</v>
      </c>
      <c r="J9" s="48">
        <v>0</v>
      </c>
      <c r="K9" s="48">
        <v>0</v>
      </c>
      <c r="L9" s="15">
        <f t="shared" si="0"/>
        <v>22983</v>
      </c>
      <c r="M9" s="48">
        <f t="shared" si="1"/>
        <v>23097</v>
      </c>
      <c r="N9" s="49">
        <f t="shared" si="2"/>
        <v>0.00850895619491946</v>
      </c>
      <c r="O9" s="15">
        <v>23147</v>
      </c>
      <c r="P9" s="15">
        <v>0</v>
      </c>
      <c r="Q9" s="73">
        <v>-50</v>
      </c>
      <c r="R9" s="15">
        <v>63345</v>
      </c>
      <c r="S9" s="15">
        <v>63366</v>
      </c>
      <c r="T9" s="74">
        <f t="shared" si="3"/>
        <v>21</v>
      </c>
      <c r="U9" s="61">
        <f t="shared" si="4"/>
        <v>0.000331408010605056</v>
      </c>
      <c r="V9" s="15">
        <v>0</v>
      </c>
      <c r="W9" s="15">
        <v>0</v>
      </c>
      <c r="X9" s="73">
        <v>21</v>
      </c>
      <c r="XFD9" s="1"/>
    </row>
    <row r="10" spans="1:16384">
      <c r="A10" s="14">
        <v>45086</v>
      </c>
      <c r="B10" s="15">
        <v>32348088</v>
      </c>
      <c r="C10" s="15">
        <v>34028094</v>
      </c>
      <c r="D10" s="15">
        <v>2581155</v>
      </c>
      <c r="E10" s="15">
        <v>2626251</v>
      </c>
      <c r="F10" s="15">
        <v>32348088</v>
      </c>
      <c r="G10" s="16">
        <v>34028094</v>
      </c>
      <c r="H10" s="16">
        <v>2602468</v>
      </c>
      <c r="I10" s="15">
        <v>2647679</v>
      </c>
      <c r="J10" s="48">
        <v>0</v>
      </c>
      <c r="K10" s="48">
        <v>0</v>
      </c>
      <c r="L10" s="15">
        <f t="shared" si="0"/>
        <v>21313</v>
      </c>
      <c r="M10" s="48">
        <f t="shared" si="1"/>
        <v>21428</v>
      </c>
      <c r="N10" s="49">
        <f t="shared" si="2"/>
        <v>0.00809312609270233</v>
      </c>
      <c r="O10" s="15">
        <v>21474</v>
      </c>
      <c r="P10" s="15">
        <v>0</v>
      </c>
      <c r="Q10" s="73">
        <v>-46</v>
      </c>
      <c r="R10" s="15">
        <v>63935</v>
      </c>
      <c r="S10" s="15">
        <v>63954</v>
      </c>
      <c r="T10" s="74">
        <f t="shared" si="3"/>
        <v>19</v>
      </c>
      <c r="U10" s="61">
        <f t="shared" si="4"/>
        <v>0.00029708853238265</v>
      </c>
      <c r="V10" s="15">
        <v>1</v>
      </c>
      <c r="W10" s="15">
        <v>0</v>
      </c>
      <c r="X10" s="73">
        <v>18</v>
      </c>
      <c r="XFD10" s="1"/>
    </row>
    <row r="11" spans="1:16384">
      <c r="A11" s="14">
        <v>45087</v>
      </c>
      <c r="B11" s="15">
        <v>27147511</v>
      </c>
      <c r="C11" s="15">
        <v>28417677</v>
      </c>
      <c r="D11" s="15">
        <v>2046976</v>
      </c>
      <c r="E11" s="15">
        <v>2080932</v>
      </c>
      <c r="F11" s="15">
        <v>27147511</v>
      </c>
      <c r="G11" s="16">
        <v>28417677</v>
      </c>
      <c r="H11" s="16">
        <v>2063094</v>
      </c>
      <c r="I11" s="15">
        <v>2097166</v>
      </c>
      <c r="J11" s="48">
        <v>0</v>
      </c>
      <c r="K11" s="48">
        <v>0</v>
      </c>
      <c r="L11" s="15">
        <f t="shared" si="0"/>
        <v>16118</v>
      </c>
      <c r="M11" s="48">
        <f t="shared" si="1"/>
        <v>16234</v>
      </c>
      <c r="N11" s="49">
        <f t="shared" si="2"/>
        <v>0.00774092275003505</v>
      </c>
      <c r="O11" s="15">
        <v>16022</v>
      </c>
      <c r="P11" s="15">
        <v>0</v>
      </c>
      <c r="Q11" s="73">
        <v>212</v>
      </c>
      <c r="R11" s="15">
        <v>60831</v>
      </c>
      <c r="S11" s="15">
        <v>60854</v>
      </c>
      <c r="T11" s="74">
        <f t="shared" si="3"/>
        <v>23</v>
      </c>
      <c r="U11" s="61">
        <f t="shared" si="4"/>
        <v>0.000377953791040852</v>
      </c>
      <c r="V11" s="15">
        <v>4</v>
      </c>
      <c r="W11" s="15">
        <v>0</v>
      </c>
      <c r="X11" s="73">
        <v>19</v>
      </c>
      <c r="XFD11" s="1"/>
    </row>
    <row r="12" spans="1:16384">
      <c r="A12" s="14">
        <v>45088</v>
      </c>
      <c r="B12" s="15">
        <v>24793466</v>
      </c>
      <c r="C12" s="15">
        <v>25634939</v>
      </c>
      <c r="D12" s="15">
        <v>1799720</v>
      </c>
      <c r="E12" s="15">
        <v>1821129</v>
      </c>
      <c r="F12" s="15">
        <v>24793466</v>
      </c>
      <c r="G12" s="16">
        <v>25634939</v>
      </c>
      <c r="H12" s="16">
        <v>1804008</v>
      </c>
      <c r="I12" s="15">
        <v>1825455</v>
      </c>
      <c r="J12" s="48">
        <v>0</v>
      </c>
      <c r="K12" s="48">
        <v>0</v>
      </c>
      <c r="L12" s="15">
        <f t="shared" si="0"/>
        <v>4288</v>
      </c>
      <c r="M12" s="48">
        <f t="shared" si="1"/>
        <v>4326</v>
      </c>
      <c r="N12" s="49">
        <f t="shared" si="2"/>
        <v>0.00236982012703682</v>
      </c>
      <c r="O12" s="15">
        <v>4272</v>
      </c>
      <c r="P12" s="15">
        <v>0</v>
      </c>
      <c r="Q12" s="73">
        <v>54</v>
      </c>
      <c r="R12" s="15">
        <v>58601</v>
      </c>
      <c r="S12" s="15">
        <v>58622</v>
      </c>
      <c r="T12" s="74">
        <f t="shared" si="3"/>
        <v>21</v>
      </c>
      <c r="U12" s="61">
        <f t="shared" si="4"/>
        <v>0.00035822728668418</v>
      </c>
      <c r="V12" s="15">
        <v>1</v>
      </c>
      <c r="W12" s="15">
        <v>0</v>
      </c>
      <c r="X12" s="73">
        <v>20</v>
      </c>
      <c r="XFD12" s="1"/>
    </row>
    <row r="13" spans="1:16384">
      <c r="A13" s="14">
        <v>45089</v>
      </c>
      <c r="B13" s="15">
        <v>33584503</v>
      </c>
      <c r="C13" s="15">
        <v>35198814</v>
      </c>
      <c r="D13" s="15">
        <v>2768273</v>
      </c>
      <c r="E13" s="15">
        <v>2817246</v>
      </c>
      <c r="F13" s="15">
        <v>33584503</v>
      </c>
      <c r="G13" s="16">
        <v>35198814</v>
      </c>
      <c r="H13" s="16">
        <v>2772732</v>
      </c>
      <c r="I13" s="15">
        <v>2821813</v>
      </c>
      <c r="J13" s="48">
        <v>0</v>
      </c>
      <c r="K13" s="48">
        <v>0</v>
      </c>
      <c r="L13" s="15">
        <f t="shared" si="0"/>
        <v>4459</v>
      </c>
      <c r="M13" s="48">
        <f t="shared" si="1"/>
        <v>4567</v>
      </c>
      <c r="N13" s="49">
        <f t="shared" si="2"/>
        <v>0.00161846302359511</v>
      </c>
      <c r="O13" s="15">
        <v>4514</v>
      </c>
      <c r="P13" s="15">
        <v>0</v>
      </c>
      <c r="Q13" s="73">
        <v>53</v>
      </c>
      <c r="R13" s="15">
        <v>64519</v>
      </c>
      <c r="S13" s="15">
        <v>64542</v>
      </c>
      <c r="T13" s="74">
        <f t="shared" si="3"/>
        <v>23</v>
      </c>
      <c r="U13" s="61">
        <f t="shared" si="4"/>
        <v>0.000356357100802578</v>
      </c>
      <c r="V13" s="15">
        <v>2</v>
      </c>
      <c r="W13" s="15">
        <v>0</v>
      </c>
      <c r="X13" s="73">
        <v>21</v>
      </c>
      <c r="XFD13" s="1"/>
    </row>
    <row r="14" spans="1:16384">
      <c r="A14" s="14">
        <v>45090</v>
      </c>
      <c r="B14" s="15">
        <v>33450166</v>
      </c>
      <c r="C14" s="15">
        <v>35151791</v>
      </c>
      <c r="D14" s="15">
        <v>2864773</v>
      </c>
      <c r="E14" s="15">
        <v>2915879</v>
      </c>
      <c r="F14" s="15">
        <v>33450166</v>
      </c>
      <c r="G14" s="16">
        <v>35151791</v>
      </c>
      <c r="H14" s="16">
        <v>2874481</v>
      </c>
      <c r="I14" s="15">
        <v>2925800</v>
      </c>
      <c r="J14" s="48">
        <v>0</v>
      </c>
      <c r="K14" s="48">
        <v>0</v>
      </c>
      <c r="L14" s="15">
        <f t="shared" si="0"/>
        <v>9708</v>
      </c>
      <c r="M14" s="48">
        <f t="shared" si="1"/>
        <v>9921</v>
      </c>
      <c r="N14" s="49">
        <f t="shared" si="2"/>
        <v>0.00339086745505503</v>
      </c>
      <c r="O14" s="15">
        <v>9953</v>
      </c>
      <c r="P14" s="15">
        <v>0</v>
      </c>
      <c r="Q14" s="73">
        <v>-32</v>
      </c>
      <c r="R14" s="15">
        <v>64410</v>
      </c>
      <c r="S14" s="15">
        <v>64430</v>
      </c>
      <c r="T14" s="74">
        <f t="shared" si="3"/>
        <v>20</v>
      </c>
      <c r="U14" s="61">
        <f t="shared" si="4"/>
        <v>0.00031041440322831</v>
      </c>
      <c r="V14" s="15">
        <v>1</v>
      </c>
      <c r="W14" s="15">
        <v>0</v>
      </c>
      <c r="X14" s="73">
        <v>19</v>
      </c>
      <c r="XFD14" s="1"/>
    </row>
    <row r="15" spans="1:16384">
      <c r="A15" s="14">
        <v>45091</v>
      </c>
      <c r="B15" s="15">
        <v>33052163</v>
      </c>
      <c r="C15" s="15">
        <v>34731309</v>
      </c>
      <c r="D15" s="15">
        <v>2918856</v>
      </c>
      <c r="E15" s="15">
        <v>2969170</v>
      </c>
      <c r="F15" s="15">
        <v>33052163</v>
      </c>
      <c r="G15" s="16">
        <v>34731309</v>
      </c>
      <c r="H15" s="16">
        <v>2926299</v>
      </c>
      <c r="I15" s="15">
        <v>2976736</v>
      </c>
      <c r="J15" s="48">
        <v>0</v>
      </c>
      <c r="K15" s="48">
        <v>0</v>
      </c>
      <c r="L15" s="15">
        <f t="shared" si="0"/>
        <v>7443</v>
      </c>
      <c r="M15" s="48">
        <f t="shared" si="1"/>
        <v>7566</v>
      </c>
      <c r="N15" s="49">
        <f t="shared" si="2"/>
        <v>0.00254171011470282</v>
      </c>
      <c r="O15" s="15">
        <v>7550</v>
      </c>
      <c r="P15" s="15">
        <v>0</v>
      </c>
      <c r="Q15" s="73">
        <v>16</v>
      </c>
      <c r="R15" s="15">
        <v>64739</v>
      </c>
      <c r="S15" s="15">
        <v>64764</v>
      </c>
      <c r="T15" s="74">
        <f t="shared" si="3"/>
        <v>25</v>
      </c>
      <c r="U15" s="61">
        <f t="shared" si="4"/>
        <v>0.000386016922981904</v>
      </c>
      <c r="V15" s="15">
        <v>1</v>
      </c>
      <c r="W15" s="15">
        <v>0</v>
      </c>
      <c r="X15" s="73">
        <v>24</v>
      </c>
      <c r="XFD15" s="1"/>
    </row>
    <row r="16" spans="1:16384">
      <c r="A16" s="14">
        <v>45092</v>
      </c>
      <c r="B16" s="15">
        <v>33272249</v>
      </c>
      <c r="C16" s="15">
        <v>34932731</v>
      </c>
      <c r="D16" s="15">
        <v>3025607</v>
      </c>
      <c r="E16" s="15">
        <v>3075544</v>
      </c>
      <c r="F16" s="15">
        <v>33272249</v>
      </c>
      <c r="G16" s="16">
        <v>34932731</v>
      </c>
      <c r="H16" s="16">
        <v>3036826</v>
      </c>
      <c r="I16" s="15">
        <v>3087186</v>
      </c>
      <c r="J16" s="48">
        <v>0</v>
      </c>
      <c r="K16" s="48">
        <v>0</v>
      </c>
      <c r="L16" s="15">
        <f t="shared" si="0"/>
        <v>11219</v>
      </c>
      <c r="M16" s="48">
        <f t="shared" si="1"/>
        <v>11642</v>
      </c>
      <c r="N16" s="49">
        <f t="shared" si="2"/>
        <v>0.00377107177863595</v>
      </c>
      <c r="O16" s="15">
        <v>11609</v>
      </c>
      <c r="P16" s="15">
        <v>0</v>
      </c>
      <c r="Q16" s="73">
        <v>33</v>
      </c>
      <c r="R16" s="15">
        <v>64272</v>
      </c>
      <c r="S16" s="15">
        <v>64291</v>
      </c>
      <c r="T16" s="74">
        <f t="shared" si="3"/>
        <v>19</v>
      </c>
      <c r="U16" s="61">
        <f t="shared" si="4"/>
        <v>0.000295531256318925</v>
      </c>
      <c r="V16" s="15">
        <v>0</v>
      </c>
      <c r="W16" s="15">
        <v>0</v>
      </c>
      <c r="X16" s="73">
        <v>19</v>
      </c>
      <c r="XFD16" s="1"/>
    </row>
    <row r="17" spans="1:16384">
      <c r="A17" s="14">
        <v>45093</v>
      </c>
      <c r="B17" s="15">
        <v>43828511</v>
      </c>
      <c r="C17" s="15">
        <v>45696032</v>
      </c>
      <c r="D17" s="15">
        <v>3527310</v>
      </c>
      <c r="E17" s="15">
        <v>3579248</v>
      </c>
      <c r="F17" s="15">
        <v>43828511</v>
      </c>
      <c r="G17" s="16">
        <v>45696032</v>
      </c>
      <c r="H17" s="16">
        <v>3589588</v>
      </c>
      <c r="I17" s="15">
        <v>3641697</v>
      </c>
      <c r="J17" s="48">
        <v>0</v>
      </c>
      <c r="K17" s="48">
        <v>0</v>
      </c>
      <c r="L17" s="15">
        <f t="shared" si="0"/>
        <v>62278</v>
      </c>
      <c r="M17" s="48">
        <f t="shared" si="1"/>
        <v>62449</v>
      </c>
      <c r="N17" s="49">
        <f t="shared" si="2"/>
        <v>0.0171483239819238</v>
      </c>
      <c r="O17" s="15">
        <v>62523</v>
      </c>
      <c r="P17" s="15">
        <v>1</v>
      </c>
      <c r="Q17" s="73">
        <v>-73</v>
      </c>
      <c r="R17" s="15">
        <v>65477</v>
      </c>
      <c r="S17" s="15">
        <v>65501</v>
      </c>
      <c r="T17" s="74">
        <f t="shared" si="3"/>
        <v>24</v>
      </c>
      <c r="U17" s="61">
        <f t="shared" si="4"/>
        <v>0.000366406619746263</v>
      </c>
      <c r="V17" s="15">
        <v>2</v>
      </c>
      <c r="W17" s="15">
        <v>0</v>
      </c>
      <c r="X17" s="73">
        <v>22</v>
      </c>
      <c r="XFD17" s="1"/>
    </row>
    <row r="18" spans="1:16384">
      <c r="A18" s="14">
        <v>45094</v>
      </c>
      <c r="B18" s="15">
        <v>33032737</v>
      </c>
      <c r="C18" s="15">
        <v>34458707</v>
      </c>
      <c r="D18" s="15">
        <v>2678737</v>
      </c>
      <c r="E18" s="15">
        <v>2718251</v>
      </c>
      <c r="F18" s="15">
        <v>33032737</v>
      </c>
      <c r="G18" s="16">
        <v>34458707</v>
      </c>
      <c r="H18" s="16">
        <v>2702072</v>
      </c>
      <c r="I18" s="15">
        <v>2741732</v>
      </c>
      <c r="J18" s="48">
        <v>0</v>
      </c>
      <c r="K18" s="48">
        <v>0</v>
      </c>
      <c r="L18" s="15">
        <f t="shared" si="0"/>
        <v>23335</v>
      </c>
      <c r="M18" s="48">
        <f t="shared" si="1"/>
        <v>23481</v>
      </c>
      <c r="N18" s="49">
        <f t="shared" si="2"/>
        <v>0.00856429439492992</v>
      </c>
      <c r="O18" s="15">
        <v>23346</v>
      </c>
      <c r="P18" s="15">
        <v>0</v>
      </c>
      <c r="Q18" s="73">
        <v>135</v>
      </c>
      <c r="R18" s="15">
        <v>62815</v>
      </c>
      <c r="S18" s="15">
        <v>62840</v>
      </c>
      <c r="T18" s="74">
        <f t="shared" si="3"/>
        <v>25</v>
      </c>
      <c r="U18" s="61">
        <f t="shared" si="4"/>
        <v>0.000397835773392743</v>
      </c>
      <c r="V18" s="15">
        <v>3</v>
      </c>
      <c r="W18" s="15">
        <v>0</v>
      </c>
      <c r="X18" s="73">
        <v>22</v>
      </c>
      <c r="XFD18" s="1"/>
    </row>
    <row r="19" spans="1:16384">
      <c r="A19" s="14">
        <v>45095</v>
      </c>
      <c r="B19" s="15">
        <v>33077034</v>
      </c>
      <c r="C19" s="15">
        <v>34196030</v>
      </c>
      <c r="D19" s="15">
        <v>2564996</v>
      </c>
      <c r="E19" s="15">
        <v>2594703</v>
      </c>
      <c r="F19" s="15">
        <v>33077034</v>
      </c>
      <c r="G19" s="16">
        <v>34196030</v>
      </c>
      <c r="H19" s="16">
        <v>2592023</v>
      </c>
      <c r="I19" s="15">
        <v>2621843</v>
      </c>
      <c r="J19" s="48">
        <v>0</v>
      </c>
      <c r="K19" s="48">
        <v>0</v>
      </c>
      <c r="L19" s="15">
        <f t="shared" si="0"/>
        <v>27027</v>
      </c>
      <c r="M19" s="48">
        <f t="shared" si="1"/>
        <v>27140</v>
      </c>
      <c r="N19" s="49">
        <f t="shared" si="2"/>
        <v>0.010351497019463</v>
      </c>
      <c r="O19" s="15">
        <v>27085</v>
      </c>
      <c r="P19" s="15">
        <v>0</v>
      </c>
      <c r="Q19" s="73">
        <v>55</v>
      </c>
      <c r="R19" s="15">
        <v>61268</v>
      </c>
      <c r="S19" s="15">
        <v>61288</v>
      </c>
      <c r="T19" s="74">
        <f t="shared" si="3"/>
        <v>20</v>
      </c>
      <c r="U19" s="61">
        <f t="shared" si="4"/>
        <v>0.000326328155593265</v>
      </c>
      <c r="V19" s="15">
        <v>0</v>
      </c>
      <c r="W19" s="15">
        <v>0</v>
      </c>
      <c r="X19" s="73">
        <v>20</v>
      </c>
      <c r="XFD19" s="1"/>
    </row>
    <row r="20" spans="1:16384">
      <c r="A20" s="14">
        <v>45096</v>
      </c>
      <c r="B20" s="15">
        <v>42732000</v>
      </c>
      <c r="C20" s="15">
        <v>44557492</v>
      </c>
      <c r="D20" s="15">
        <v>3660388</v>
      </c>
      <c r="E20" s="15">
        <v>3717051</v>
      </c>
      <c r="F20" s="15">
        <v>42732000</v>
      </c>
      <c r="G20" s="16">
        <v>44557492</v>
      </c>
      <c r="H20" s="16">
        <v>3713530</v>
      </c>
      <c r="I20" s="15">
        <v>3770438</v>
      </c>
      <c r="J20" s="48">
        <v>0</v>
      </c>
      <c r="K20" s="48">
        <v>0</v>
      </c>
      <c r="L20" s="15">
        <f t="shared" si="0"/>
        <v>53142</v>
      </c>
      <c r="M20" s="48">
        <f t="shared" si="1"/>
        <v>53387</v>
      </c>
      <c r="N20" s="49">
        <f t="shared" si="2"/>
        <v>0.0141593629175178</v>
      </c>
      <c r="O20" s="15">
        <v>53259</v>
      </c>
      <c r="P20" s="15">
        <v>0</v>
      </c>
      <c r="Q20" s="73">
        <v>128</v>
      </c>
      <c r="R20" s="15">
        <v>66398</v>
      </c>
      <c r="S20" s="15">
        <v>66419</v>
      </c>
      <c r="T20" s="74">
        <f t="shared" si="3"/>
        <v>21</v>
      </c>
      <c r="U20" s="61">
        <f t="shared" si="4"/>
        <v>0.000316174588596637</v>
      </c>
      <c r="V20" s="15">
        <v>0</v>
      </c>
      <c r="W20" s="15">
        <v>0</v>
      </c>
      <c r="X20" s="73">
        <v>21</v>
      </c>
      <c r="XFD20" s="1"/>
    </row>
    <row r="21" spans="1:16384">
      <c r="A21" s="14">
        <v>45097</v>
      </c>
      <c r="B21" s="15">
        <v>37935285</v>
      </c>
      <c r="C21" s="15">
        <v>39816589</v>
      </c>
      <c r="D21" s="15">
        <v>3467308</v>
      </c>
      <c r="E21" s="15">
        <v>3521896</v>
      </c>
      <c r="F21" s="15">
        <v>37935285</v>
      </c>
      <c r="G21" s="16">
        <v>39816589</v>
      </c>
      <c r="H21" s="16">
        <v>3492780</v>
      </c>
      <c r="I21" s="15">
        <v>3547519</v>
      </c>
      <c r="J21" s="48">
        <v>0</v>
      </c>
      <c r="K21" s="48">
        <v>0</v>
      </c>
      <c r="L21" s="15">
        <f t="shared" si="0"/>
        <v>25472</v>
      </c>
      <c r="M21" s="48">
        <f t="shared" si="1"/>
        <v>25623</v>
      </c>
      <c r="N21" s="49">
        <f t="shared" si="2"/>
        <v>0.00722279429652103</v>
      </c>
      <c r="O21" s="15">
        <v>25532</v>
      </c>
      <c r="P21" s="15">
        <v>0</v>
      </c>
      <c r="Q21" s="73">
        <v>91</v>
      </c>
      <c r="R21" s="15">
        <v>66421</v>
      </c>
      <c r="S21" s="15">
        <v>66448</v>
      </c>
      <c r="T21" s="74">
        <f t="shared" si="3"/>
        <v>27</v>
      </c>
      <c r="U21" s="61">
        <f t="shared" si="4"/>
        <v>0.000406332771490489</v>
      </c>
      <c r="V21" s="15">
        <v>1</v>
      </c>
      <c r="W21" s="15">
        <v>0</v>
      </c>
      <c r="X21" s="73">
        <v>26</v>
      </c>
      <c r="XFD21" s="1"/>
    </row>
    <row r="22" spans="1:16384">
      <c r="A22" s="14">
        <v>45098</v>
      </c>
      <c r="B22" s="15">
        <v>34655859</v>
      </c>
      <c r="C22" s="15">
        <v>36603873</v>
      </c>
      <c r="D22" s="15">
        <v>3023734</v>
      </c>
      <c r="E22" s="15">
        <v>3075910</v>
      </c>
      <c r="F22" s="15">
        <v>34655859</v>
      </c>
      <c r="G22" s="16">
        <v>36603873</v>
      </c>
      <c r="H22" s="16">
        <v>3049360</v>
      </c>
      <c r="I22" s="15">
        <v>3101755</v>
      </c>
      <c r="J22" s="48">
        <v>0</v>
      </c>
      <c r="K22" s="48">
        <v>0</v>
      </c>
      <c r="L22" s="15">
        <f t="shared" si="0"/>
        <v>25626</v>
      </c>
      <c r="M22" s="48">
        <f t="shared" si="1"/>
        <v>25845</v>
      </c>
      <c r="N22" s="49">
        <f t="shared" si="2"/>
        <v>0.00833237957220993</v>
      </c>
      <c r="O22" s="15">
        <v>25838</v>
      </c>
      <c r="P22" s="15">
        <v>2</v>
      </c>
      <c r="Q22" s="73">
        <v>9</v>
      </c>
      <c r="R22" s="15">
        <v>65711</v>
      </c>
      <c r="S22" s="15">
        <v>65732</v>
      </c>
      <c r="T22" s="74">
        <f t="shared" si="3"/>
        <v>21</v>
      </c>
      <c r="U22" s="61">
        <f t="shared" si="4"/>
        <v>0.000319479096939086</v>
      </c>
      <c r="V22" s="15">
        <v>1</v>
      </c>
      <c r="W22" s="15">
        <v>0</v>
      </c>
      <c r="X22" s="73">
        <v>20</v>
      </c>
      <c r="XFD22" s="1"/>
    </row>
    <row r="23" spans="1:16384">
      <c r="A23" s="14">
        <v>45099</v>
      </c>
      <c r="B23" s="15">
        <v>19683397</v>
      </c>
      <c r="C23" s="15">
        <v>20365516</v>
      </c>
      <c r="D23" s="15">
        <v>1589832</v>
      </c>
      <c r="E23" s="15">
        <v>1603650</v>
      </c>
      <c r="F23" s="15">
        <v>19683397</v>
      </c>
      <c r="G23" s="16">
        <v>20365516</v>
      </c>
      <c r="H23" s="16">
        <v>1595201</v>
      </c>
      <c r="I23" s="15">
        <v>1609198</v>
      </c>
      <c r="J23" s="48">
        <v>0</v>
      </c>
      <c r="K23" s="48">
        <v>0</v>
      </c>
      <c r="L23" s="15">
        <f t="shared" si="0"/>
        <v>5369</v>
      </c>
      <c r="M23" s="48">
        <f t="shared" si="1"/>
        <v>5548</v>
      </c>
      <c r="N23" s="49">
        <f t="shared" si="2"/>
        <v>0.0034476801487449</v>
      </c>
      <c r="O23" s="15">
        <v>5568</v>
      </c>
      <c r="P23" s="15">
        <v>0</v>
      </c>
      <c r="Q23" s="73">
        <v>-20</v>
      </c>
      <c r="R23" s="15">
        <v>58363</v>
      </c>
      <c r="S23" s="15">
        <v>58390</v>
      </c>
      <c r="T23" s="74">
        <f t="shared" si="3"/>
        <v>27</v>
      </c>
      <c r="U23" s="61">
        <f t="shared" si="4"/>
        <v>0.000462407946566193</v>
      </c>
      <c r="V23" s="15">
        <v>4</v>
      </c>
      <c r="W23" s="15">
        <v>0</v>
      </c>
      <c r="X23" s="73">
        <v>23</v>
      </c>
      <c r="XFD23" s="1"/>
    </row>
    <row r="24" spans="1:16384">
      <c r="A24" s="14">
        <v>45100</v>
      </c>
      <c r="B24" s="15">
        <v>21247716</v>
      </c>
      <c r="C24" s="15">
        <v>22073661</v>
      </c>
      <c r="D24" s="15">
        <v>1664168</v>
      </c>
      <c r="E24" s="15">
        <v>1684218</v>
      </c>
      <c r="F24" s="15">
        <v>21247716</v>
      </c>
      <c r="G24" s="16">
        <v>22073661</v>
      </c>
      <c r="H24" s="16">
        <v>1672645</v>
      </c>
      <c r="I24" s="15">
        <v>1692809</v>
      </c>
      <c r="J24" s="48">
        <v>0</v>
      </c>
      <c r="K24" s="48">
        <v>0</v>
      </c>
      <c r="L24" s="15">
        <f t="shared" si="0"/>
        <v>8477</v>
      </c>
      <c r="M24" s="48">
        <f t="shared" si="1"/>
        <v>8591</v>
      </c>
      <c r="N24" s="49">
        <f t="shared" si="2"/>
        <v>0.00507499664758399</v>
      </c>
      <c r="O24" s="15">
        <v>8451</v>
      </c>
      <c r="P24" s="15">
        <v>0</v>
      </c>
      <c r="Q24" s="73">
        <v>140</v>
      </c>
      <c r="R24" s="15">
        <v>59021</v>
      </c>
      <c r="S24" s="15">
        <v>59045</v>
      </c>
      <c r="T24" s="74">
        <f t="shared" si="3"/>
        <v>24</v>
      </c>
      <c r="U24" s="61">
        <f t="shared" si="4"/>
        <v>0.000406469641798628</v>
      </c>
      <c r="V24" s="15">
        <v>2</v>
      </c>
      <c r="W24" s="15">
        <v>0</v>
      </c>
      <c r="X24" s="73">
        <v>22</v>
      </c>
      <c r="XFD24" s="1"/>
    </row>
    <row r="25" spans="1:16384">
      <c r="A25" s="14">
        <v>45101</v>
      </c>
      <c r="B25" s="15">
        <v>22164343</v>
      </c>
      <c r="C25" s="15">
        <v>23080087</v>
      </c>
      <c r="D25" s="15">
        <v>1710704</v>
      </c>
      <c r="E25" s="15">
        <v>1733348</v>
      </c>
      <c r="F25" s="15">
        <v>22164343</v>
      </c>
      <c r="G25" s="16">
        <v>23080087</v>
      </c>
      <c r="H25" s="16">
        <v>1716741</v>
      </c>
      <c r="I25" s="15">
        <v>1739479</v>
      </c>
      <c r="J25" s="48">
        <v>0</v>
      </c>
      <c r="K25" s="48">
        <v>0</v>
      </c>
      <c r="L25" s="15">
        <f t="shared" si="0"/>
        <v>6037</v>
      </c>
      <c r="M25" s="48">
        <f t="shared" si="1"/>
        <v>6131</v>
      </c>
      <c r="N25" s="49">
        <f t="shared" si="2"/>
        <v>0.00352461857832144</v>
      </c>
      <c r="O25" s="15">
        <v>5995</v>
      </c>
      <c r="P25" s="15">
        <v>0</v>
      </c>
      <c r="Q25" s="73">
        <v>136</v>
      </c>
      <c r="R25" s="15">
        <v>58990</v>
      </c>
      <c r="S25" s="15">
        <v>59018</v>
      </c>
      <c r="T25" s="74">
        <f t="shared" si="3"/>
        <v>28</v>
      </c>
      <c r="U25" s="61">
        <f t="shared" si="4"/>
        <v>0.000474431529363923</v>
      </c>
      <c r="V25" s="15">
        <v>3</v>
      </c>
      <c r="W25" s="15">
        <v>0</v>
      </c>
      <c r="X25" s="73">
        <v>25</v>
      </c>
      <c r="XFD25" s="1"/>
    </row>
    <row r="26" spans="1:16384">
      <c r="A26" s="14">
        <v>45102</v>
      </c>
      <c r="B26" s="15">
        <v>28458329</v>
      </c>
      <c r="C26" s="15">
        <v>29880513</v>
      </c>
      <c r="D26" s="15">
        <v>2414091</v>
      </c>
      <c r="E26" s="15">
        <v>2453883</v>
      </c>
      <c r="F26" s="15">
        <v>28458329</v>
      </c>
      <c r="G26" s="16">
        <v>29880513</v>
      </c>
      <c r="H26" s="16">
        <v>2420354</v>
      </c>
      <c r="I26" s="15">
        <v>2460227</v>
      </c>
      <c r="J26" s="48">
        <v>0</v>
      </c>
      <c r="K26" s="48">
        <v>0</v>
      </c>
      <c r="L26" s="15">
        <f t="shared" si="0"/>
        <v>6263</v>
      </c>
      <c r="M26" s="48">
        <f t="shared" si="1"/>
        <v>6344</v>
      </c>
      <c r="N26" s="49">
        <f t="shared" si="2"/>
        <v>0.00257862384243405</v>
      </c>
      <c r="O26" s="15">
        <v>6263</v>
      </c>
      <c r="P26" s="15">
        <v>0</v>
      </c>
      <c r="Q26" s="73">
        <v>81</v>
      </c>
      <c r="R26" s="15">
        <v>63363</v>
      </c>
      <c r="S26" s="15">
        <v>63385</v>
      </c>
      <c r="T26" s="74">
        <f t="shared" si="3"/>
        <v>22</v>
      </c>
      <c r="U26" s="61">
        <f t="shared" si="4"/>
        <v>0.000347085272540822</v>
      </c>
      <c r="V26" s="15">
        <v>0</v>
      </c>
      <c r="W26" s="15">
        <v>0</v>
      </c>
      <c r="X26" s="73">
        <v>22</v>
      </c>
      <c r="XFD26" s="1"/>
    </row>
    <row r="27" spans="1:16384">
      <c r="A27" s="14">
        <v>45103</v>
      </c>
      <c r="B27" s="15">
        <v>30346493</v>
      </c>
      <c r="C27" s="15">
        <v>32017715</v>
      </c>
      <c r="D27" s="15">
        <v>2551181</v>
      </c>
      <c r="E27" s="15">
        <v>2599444</v>
      </c>
      <c r="F27" s="15">
        <v>30346493</v>
      </c>
      <c r="G27" s="16">
        <v>32017715</v>
      </c>
      <c r="H27" s="16">
        <v>2556851</v>
      </c>
      <c r="I27" s="15">
        <v>2605264</v>
      </c>
      <c r="J27" s="48">
        <v>0</v>
      </c>
      <c r="K27" s="48">
        <v>0</v>
      </c>
      <c r="L27" s="15">
        <f t="shared" si="0"/>
        <v>5670</v>
      </c>
      <c r="M27" s="48">
        <f t="shared" si="1"/>
        <v>5820</v>
      </c>
      <c r="N27" s="49">
        <f t="shared" si="2"/>
        <v>0.00223393867185821</v>
      </c>
      <c r="O27" s="15">
        <v>5817</v>
      </c>
      <c r="P27" s="15">
        <v>0</v>
      </c>
      <c r="Q27" s="73">
        <v>3</v>
      </c>
      <c r="R27" s="15">
        <v>64681</v>
      </c>
      <c r="S27" s="15">
        <v>64711</v>
      </c>
      <c r="T27" s="74">
        <f t="shared" si="3"/>
        <v>30</v>
      </c>
      <c r="U27" s="61">
        <f t="shared" si="4"/>
        <v>0.000463599697114865</v>
      </c>
      <c r="V27" s="15">
        <v>2</v>
      </c>
      <c r="W27" s="15">
        <v>0</v>
      </c>
      <c r="X27" s="73">
        <v>28</v>
      </c>
      <c r="XFD27" s="1"/>
    </row>
    <row r="28" spans="1:16384">
      <c r="A28" s="14">
        <v>45104</v>
      </c>
      <c r="B28" s="15">
        <v>30093797</v>
      </c>
      <c r="C28" s="15">
        <v>31785838</v>
      </c>
      <c r="D28" s="15">
        <v>2588832</v>
      </c>
      <c r="E28" s="15">
        <v>2637184</v>
      </c>
      <c r="F28" s="15">
        <v>30093797</v>
      </c>
      <c r="G28" s="16">
        <v>31785838</v>
      </c>
      <c r="H28" s="16">
        <v>2593772</v>
      </c>
      <c r="I28" s="15">
        <v>2642205</v>
      </c>
      <c r="J28" s="48">
        <v>0</v>
      </c>
      <c r="K28" s="48">
        <v>0</v>
      </c>
      <c r="L28" s="15">
        <f t="shared" si="0"/>
        <v>4940</v>
      </c>
      <c r="M28" s="48">
        <f t="shared" si="1"/>
        <v>5021</v>
      </c>
      <c r="N28" s="49">
        <f t="shared" si="2"/>
        <v>0.00190030675136865</v>
      </c>
      <c r="O28" s="15">
        <v>5074</v>
      </c>
      <c r="P28" s="15">
        <v>0</v>
      </c>
      <c r="Q28" s="73">
        <v>-53</v>
      </c>
      <c r="R28" s="15">
        <v>64692</v>
      </c>
      <c r="S28" s="15">
        <v>64715</v>
      </c>
      <c r="T28" s="74">
        <f t="shared" si="3"/>
        <v>23</v>
      </c>
      <c r="U28" s="61">
        <f t="shared" si="4"/>
        <v>0.000355404465734374</v>
      </c>
      <c r="V28" s="15">
        <v>0</v>
      </c>
      <c r="W28" s="15">
        <v>0</v>
      </c>
      <c r="X28" s="73">
        <v>23</v>
      </c>
      <c r="XFD28" s="1"/>
    </row>
    <row r="29" spans="1:16384">
      <c r="A29" s="14">
        <v>45105</v>
      </c>
      <c r="B29" s="15">
        <v>29657103</v>
      </c>
      <c r="C29" s="15">
        <v>31335345</v>
      </c>
      <c r="D29" s="15">
        <v>2513069</v>
      </c>
      <c r="E29" s="15">
        <v>2562493</v>
      </c>
      <c r="F29" s="15">
        <v>29657103</v>
      </c>
      <c r="G29" s="16">
        <v>31335345</v>
      </c>
      <c r="H29" s="16">
        <v>2517955</v>
      </c>
      <c r="I29" s="15">
        <v>2567461</v>
      </c>
      <c r="J29" s="48">
        <v>0</v>
      </c>
      <c r="K29" s="48">
        <v>0</v>
      </c>
      <c r="L29" s="15">
        <f t="shared" si="0"/>
        <v>4886</v>
      </c>
      <c r="M29" s="48">
        <f t="shared" si="1"/>
        <v>4968</v>
      </c>
      <c r="N29" s="49">
        <f t="shared" si="2"/>
        <v>0.0019349855752434</v>
      </c>
      <c r="O29" s="15">
        <v>4949</v>
      </c>
      <c r="P29" s="15">
        <v>0</v>
      </c>
      <c r="Q29" s="73">
        <v>19</v>
      </c>
      <c r="R29" s="15">
        <v>63929</v>
      </c>
      <c r="S29" s="15">
        <v>63958</v>
      </c>
      <c r="T29" s="74">
        <f t="shared" si="3"/>
        <v>29</v>
      </c>
      <c r="U29" s="61">
        <f t="shared" si="4"/>
        <v>0.000453422558554051</v>
      </c>
      <c r="V29" s="15">
        <v>1</v>
      </c>
      <c r="W29" s="15">
        <v>0</v>
      </c>
      <c r="X29" s="73">
        <v>28</v>
      </c>
      <c r="XFD29" s="1"/>
    </row>
    <row r="30" spans="1:16384">
      <c r="A30" s="14">
        <v>45106</v>
      </c>
      <c r="B30" s="15">
        <v>29104001</v>
      </c>
      <c r="C30" s="15">
        <v>30726374</v>
      </c>
      <c r="D30" s="15">
        <v>2372405</v>
      </c>
      <c r="E30" s="15">
        <v>2416354</v>
      </c>
      <c r="F30" s="15">
        <v>29104001</v>
      </c>
      <c r="G30" s="16">
        <v>30726374</v>
      </c>
      <c r="H30" s="16">
        <v>2376729</v>
      </c>
      <c r="I30" s="15">
        <v>2420731</v>
      </c>
      <c r="J30" s="48">
        <v>0</v>
      </c>
      <c r="K30" s="48">
        <v>0</v>
      </c>
      <c r="L30" s="15">
        <f t="shared" si="0"/>
        <v>4324</v>
      </c>
      <c r="M30" s="48">
        <f t="shared" si="1"/>
        <v>4377</v>
      </c>
      <c r="N30" s="49">
        <f t="shared" si="2"/>
        <v>0.0018081315106883</v>
      </c>
      <c r="O30" s="15">
        <v>4707</v>
      </c>
      <c r="P30" s="15">
        <v>0</v>
      </c>
      <c r="Q30" s="73">
        <v>-330</v>
      </c>
      <c r="R30" s="15">
        <v>62921</v>
      </c>
      <c r="S30" s="15">
        <v>62939</v>
      </c>
      <c r="T30" s="74">
        <f t="shared" si="3"/>
        <v>18</v>
      </c>
      <c r="U30" s="61">
        <f t="shared" si="4"/>
        <v>0.000285991197826467</v>
      </c>
      <c r="V30" s="15">
        <v>5</v>
      </c>
      <c r="W30" s="15">
        <v>0</v>
      </c>
      <c r="X30" s="73">
        <v>13</v>
      </c>
      <c r="XFD30" s="1"/>
    </row>
    <row r="31" spans="1:16384">
      <c r="A31" s="14">
        <v>45107</v>
      </c>
      <c r="B31" s="15">
        <v>28243075</v>
      </c>
      <c r="C31" s="15">
        <v>29866797</v>
      </c>
      <c r="D31" s="15">
        <v>2207128</v>
      </c>
      <c r="E31" s="15">
        <v>2248679</v>
      </c>
      <c r="F31" s="15">
        <v>28243075</v>
      </c>
      <c r="G31" s="16">
        <v>29866797</v>
      </c>
      <c r="H31" s="16">
        <v>2211994</v>
      </c>
      <c r="I31" s="15">
        <v>2253635</v>
      </c>
      <c r="J31" s="48">
        <v>0</v>
      </c>
      <c r="K31" s="48">
        <v>0</v>
      </c>
      <c r="L31" s="15">
        <f t="shared" si="0"/>
        <v>4866</v>
      </c>
      <c r="M31" s="48">
        <f t="shared" si="1"/>
        <v>4956</v>
      </c>
      <c r="N31" s="49">
        <f t="shared" si="2"/>
        <v>0.00219911387602695</v>
      </c>
      <c r="O31" s="15">
        <v>4846</v>
      </c>
      <c r="P31" s="15">
        <v>0</v>
      </c>
      <c r="Q31" s="73">
        <v>110</v>
      </c>
      <c r="R31" s="15">
        <v>63478</v>
      </c>
      <c r="S31" s="15">
        <v>63498</v>
      </c>
      <c r="T31" s="74">
        <f t="shared" si="3"/>
        <v>20</v>
      </c>
      <c r="U31" s="61">
        <f t="shared" si="4"/>
        <v>0.000314970550253551</v>
      </c>
      <c r="V31" s="15">
        <v>3</v>
      </c>
      <c r="W31" s="15">
        <v>0</v>
      </c>
      <c r="X31" s="73">
        <v>17</v>
      </c>
      <c r="XFD31" s="1"/>
    </row>
    <row r="32" spans="1:16384">
      <c r="A32" s="14">
        <v>45108</v>
      </c>
      <c r="B32" s="15">
        <v>23267165</v>
      </c>
      <c r="C32" s="15">
        <v>24398052</v>
      </c>
      <c r="D32" s="15">
        <v>1645933</v>
      </c>
      <c r="E32" s="15">
        <v>1673261</v>
      </c>
      <c r="F32" s="15">
        <v>23267165</v>
      </c>
      <c r="G32" s="16">
        <v>24398052</v>
      </c>
      <c r="H32" s="16">
        <v>1651776</v>
      </c>
      <c r="I32" s="15">
        <v>1679146</v>
      </c>
      <c r="J32" s="48">
        <v>0</v>
      </c>
      <c r="K32" s="48">
        <v>0</v>
      </c>
      <c r="L32" s="15">
        <f t="shared" si="0"/>
        <v>5843</v>
      </c>
      <c r="M32" s="48">
        <f t="shared" si="1"/>
        <v>5885</v>
      </c>
      <c r="N32" s="49">
        <f t="shared" si="2"/>
        <v>0.00350475777567883</v>
      </c>
      <c r="O32" s="15">
        <v>5799</v>
      </c>
      <c r="P32" s="15">
        <v>2</v>
      </c>
      <c r="Q32" s="73">
        <v>88</v>
      </c>
      <c r="R32" s="15">
        <v>60476</v>
      </c>
      <c r="S32" s="15">
        <v>60504</v>
      </c>
      <c r="T32" s="74">
        <f t="shared" si="3"/>
        <v>28</v>
      </c>
      <c r="U32" s="61">
        <f t="shared" si="4"/>
        <v>0.000462779320375512</v>
      </c>
      <c r="V32" s="15">
        <v>4</v>
      </c>
      <c r="W32" s="15">
        <v>0</v>
      </c>
      <c r="X32" s="73">
        <v>24</v>
      </c>
      <c r="XFD32" s="1"/>
    </row>
    <row r="33" spans="1:16384">
      <c r="A33" s="14">
        <v>45109</v>
      </c>
      <c r="B33" s="15">
        <v>21056918</v>
      </c>
      <c r="C33" s="15">
        <v>21803397</v>
      </c>
      <c r="D33" s="15">
        <v>1390518</v>
      </c>
      <c r="E33" s="15">
        <v>1407323</v>
      </c>
      <c r="F33" s="15">
        <v>21056918</v>
      </c>
      <c r="G33" s="16">
        <v>21803397</v>
      </c>
      <c r="H33" s="16">
        <v>1394896</v>
      </c>
      <c r="I33" s="15">
        <v>1411736</v>
      </c>
      <c r="J33" s="48">
        <v>0</v>
      </c>
      <c r="K33" s="48">
        <v>0</v>
      </c>
      <c r="L33" s="15">
        <f t="shared" si="0"/>
        <v>4378</v>
      </c>
      <c r="M33" s="48">
        <f t="shared" si="1"/>
        <v>4413</v>
      </c>
      <c r="N33" s="49">
        <f t="shared" si="2"/>
        <v>0.00312593856075074</v>
      </c>
      <c r="O33" s="15">
        <v>4290</v>
      </c>
      <c r="P33" s="15">
        <v>1</v>
      </c>
      <c r="Q33" s="73">
        <v>124</v>
      </c>
      <c r="R33" s="15">
        <v>58381</v>
      </c>
      <c r="S33" s="15">
        <v>58407</v>
      </c>
      <c r="T33" s="74">
        <f t="shared" si="3"/>
        <v>26</v>
      </c>
      <c r="U33" s="61">
        <f t="shared" si="4"/>
        <v>0.000445152122177136</v>
      </c>
      <c r="V33" s="15">
        <v>3</v>
      </c>
      <c r="W33" s="15">
        <v>0</v>
      </c>
      <c r="X33" s="73">
        <v>23</v>
      </c>
      <c r="XFD33" s="1"/>
    </row>
    <row r="34" spans="1:16384">
      <c r="A34" s="14">
        <v>45110</v>
      </c>
      <c r="B34" s="15">
        <v>29155529</v>
      </c>
      <c r="C34" s="15">
        <v>30673818</v>
      </c>
      <c r="D34" s="15">
        <v>2277432</v>
      </c>
      <c r="E34" s="15">
        <v>2322449</v>
      </c>
      <c r="F34" s="15">
        <v>29155529</v>
      </c>
      <c r="G34" s="16">
        <v>30673818</v>
      </c>
      <c r="H34" s="16">
        <v>2281486</v>
      </c>
      <c r="I34" s="15">
        <v>2326527</v>
      </c>
      <c r="J34" s="48">
        <v>0</v>
      </c>
      <c r="K34" s="48">
        <v>0</v>
      </c>
      <c r="L34" s="15">
        <f t="shared" si="0"/>
        <v>4054</v>
      </c>
      <c r="M34" s="48">
        <f t="shared" si="1"/>
        <v>4078</v>
      </c>
      <c r="N34" s="49">
        <f t="shared" si="2"/>
        <v>0.0017528272828985</v>
      </c>
      <c r="O34" s="15">
        <v>4050</v>
      </c>
      <c r="P34" s="15">
        <v>0</v>
      </c>
      <c r="Q34" s="73">
        <v>28</v>
      </c>
      <c r="R34" s="15">
        <v>63812</v>
      </c>
      <c r="S34" s="15">
        <v>63835</v>
      </c>
      <c r="T34" s="74">
        <f t="shared" si="3"/>
        <v>23</v>
      </c>
      <c r="U34" s="61">
        <f t="shared" si="4"/>
        <v>0.000360303908514138</v>
      </c>
      <c r="V34" s="15">
        <v>0</v>
      </c>
      <c r="W34" s="15">
        <v>0</v>
      </c>
      <c r="X34" s="73">
        <v>23</v>
      </c>
      <c r="XFD34" s="1"/>
    </row>
    <row r="35" spans="15:21">
      <c r="O35" s="50"/>
      <c r="P35" s="50"/>
      <c r="Q35" s="50"/>
      <c r="R35" s="75"/>
      <c r="T35"/>
      <c r="U35"/>
    </row>
    <row r="36" spans="1:21">
      <c r="A36" s="4" t="s">
        <v>20</v>
      </c>
      <c r="B36" s="4"/>
      <c r="C36" s="4"/>
      <c r="D36" s="4"/>
      <c r="E36" s="4"/>
      <c r="F36" s="4"/>
      <c r="G36" s="4"/>
      <c r="H36" s="5"/>
      <c r="I36" s="4"/>
      <c r="T36"/>
      <c r="U36"/>
    </row>
    <row r="37" ht="37" customHeight="1" spans="1:21">
      <c r="A37" s="4"/>
      <c r="B37" s="4"/>
      <c r="C37" s="4"/>
      <c r="D37" s="4"/>
      <c r="E37" s="4"/>
      <c r="F37" s="4"/>
      <c r="G37" s="4"/>
      <c r="H37" s="5"/>
      <c r="I37" s="4"/>
      <c r="T37"/>
      <c r="U37"/>
    </row>
    <row r="38" ht="39" customHeight="1" spans="1:21">
      <c r="A38" s="4"/>
      <c r="B38" s="4"/>
      <c r="C38" s="4"/>
      <c r="D38" s="4"/>
      <c r="E38" s="4"/>
      <c r="F38" s="4"/>
      <c r="G38" s="4"/>
      <c r="H38" s="5"/>
      <c r="I38" s="4"/>
      <c r="T38"/>
      <c r="U38"/>
    </row>
    <row r="39" ht="64" customHeight="1" spans="1:21">
      <c r="A39" s="4"/>
      <c r="B39" s="4"/>
      <c r="C39" s="4"/>
      <c r="D39" s="4"/>
      <c r="E39" s="4"/>
      <c r="F39" s="4"/>
      <c r="G39" s="4"/>
      <c r="H39" s="5"/>
      <c r="I39" s="4"/>
      <c r="T39"/>
      <c r="U39"/>
    </row>
    <row r="40" ht="33" customHeight="1" spans="1:21">
      <c r="A40" s="3" t="s">
        <v>21</v>
      </c>
      <c r="B40" s="17"/>
      <c r="C40" s="17"/>
      <c r="D40" s="17"/>
      <c r="E40" s="17"/>
      <c r="F40" s="17"/>
      <c r="G40" s="17"/>
      <c r="H40" s="18"/>
      <c r="I40" s="17"/>
      <c r="J40" s="17"/>
      <c r="K40" s="17"/>
      <c r="L40" s="17"/>
      <c r="M40" s="17"/>
      <c r="N40" s="17"/>
      <c r="O40" s="17"/>
      <c r="P40" s="17"/>
      <c r="T40"/>
      <c r="U40"/>
    </row>
    <row r="41" ht="57" customHeight="1" spans="1:21">
      <c r="A41" s="17"/>
      <c r="B41" s="17"/>
      <c r="C41" s="17"/>
      <c r="D41" s="17"/>
      <c r="E41" s="17"/>
      <c r="F41" s="17"/>
      <c r="G41" s="17"/>
      <c r="H41" s="18"/>
      <c r="I41" s="17"/>
      <c r="J41" s="17"/>
      <c r="K41" s="17"/>
      <c r="L41" s="17"/>
      <c r="M41" s="17"/>
      <c r="N41" s="17"/>
      <c r="O41" s="17"/>
      <c r="P41" s="17"/>
      <c r="T41"/>
      <c r="U41"/>
    </row>
    <row r="42" ht="39" customHeight="1" spans="1:21">
      <c r="A42" s="17" t="s">
        <v>22</v>
      </c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T42"/>
      <c r="U42"/>
    </row>
    <row r="43" ht="30" customHeight="1" spans="1:16384">
      <c r="A43" s="19" t="s">
        <v>23</v>
      </c>
      <c r="B43" s="20"/>
      <c r="C43" s="21" t="s">
        <v>24</v>
      </c>
      <c r="D43" s="21"/>
      <c r="E43" s="22" t="s">
        <v>25</v>
      </c>
      <c r="F43" s="22"/>
      <c r="G43" s="23" t="s">
        <v>26</v>
      </c>
      <c r="H43" s="23"/>
      <c r="I43" s="23"/>
      <c r="J43" s="40" t="s">
        <v>5</v>
      </c>
      <c r="K43" s="40"/>
      <c r="L43" s="40"/>
      <c r="M43" s="51" t="s">
        <v>27</v>
      </c>
      <c r="N43" s="51"/>
      <c r="O43" s="52"/>
      <c r="P43" s="52"/>
      <c r="Q43" s="64" t="s">
        <v>28</v>
      </c>
      <c r="R43" s="64"/>
      <c r="S43" s="64"/>
      <c r="XFD43" s="1"/>
    </row>
    <row r="44" ht="30" customHeight="1" spans="1:16384">
      <c r="A44" s="24"/>
      <c r="B44" s="25"/>
      <c r="C44" s="21"/>
      <c r="D44" s="21"/>
      <c r="E44" s="22"/>
      <c r="F44" s="22"/>
      <c r="G44" s="26" t="s">
        <v>10</v>
      </c>
      <c r="H44" s="27" t="s">
        <v>11</v>
      </c>
      <c r="I44" s="27"/>
      <c r="J44" s="53" t="s">
        <v>29</v>
      </c>
      <c r="K44" s="53" t="s">
        <v>30</v>
      </c>
      <c r="L44" s="53" t="s">
        <v>14</v>
      </c>
      <c r="M44" s="51" t="s">
        <v>15</v>
      </c>
      <c r="N44" s="51" t="s">
        <v>16</v>
      </c>
      <c r="O44" s="54" t="s">
        <v>17</v>
      </c>
      <c r="P44" s="54"/>
      <c r="Q44" s="67" t="s">
        <v>12</v>
      </c>
      <c r="R44" s="68" t="s">
        <v>13</v>
      </c>
      <c r="S44" s="68" t="s">
        <v>14</v>
      </c>
      <c r="XFD44" s="1"/>
    </row>
    <row r="45" ht="31" customHeight="1" spans="1:16384">
      <c r="A45" s="28"/>
      <c r="B45" s="29"/>
      <c r="C45" s="10" t="s">
        <v>10</v>
      </c>
      <c r="D45" s="11" t="s">
        <v>11</v>
      </c>
      <c r="E45" s="30" t="s">
        <v>10</v>
      </c>
      <c r="F45" s="31" t="s">
        <v>11</v>
      </c>
      <c r="G45" s="26"/>
      <c r="H45" s="32" t="s">
        <v>11</v>
      </c>
      <c r="I45" s="32" t="s">
        <v>18</v>
      </c>
      <c r="J45" s="32" t="s">
        <v>11</v>
      </c>
      <c r="K45" s="32" t="s">
        <v>11</v>
      </c>
      <c r="L45" s="32" t="s">
        <v>11</v>
      </c>
      <c r="M45" s="55" t="s">
        <v>19</v>
      </c>
      <c r="N45" s="56" t="s">
        <v>19</v>
      </c>
      <c r="O45" s="57" t="s">
        <v>31</v>
      </c>
      <c r="P45" s="58" t="s">
        <v>18</v>
      </c>
      <c r="Q45" s="72" t="s">
        <v>19</v>
      </c>
      <c r="R45" s="72" t="s">
        <v>19</v>
      </c>
      <c r="S45" s="72" t="s">
        <v>19</v>
      </c>
      <c r="XFD45" s="1"/>
    </row>
    <row r="46" spans="1:16384">
      <c r="A46" s="33" t="s">
        <v>32</v>
      </c>
      <c r="B46" s="33"/>
      <c r="C46" s="34">
        <v>1483743</v>
      </c>
      <c r="D46" s="34">
        <v>1499750</v>
      </c>
      <c r="E46" s="34">
        <v>1473437</v>
      </c>
      <c r="F46" s="34">
        <v>1489400</v>
      </c>
      <c r="G46" s="35">
        <f>ABS(E46-C46)</f>
        <v>10306</v>
      </c>
      <c r="H46" s="36">
        <f>ABS(F46-D46)</f>
        <v>10350</v>
      </c>
      <c r="I46" s="59">
        <f>H46/D46</f>
        <v>0.00690115019169862</v>
      </c>
      <c r="J46" s="60">
        <v>10278</v>
      </c>
      <c r="K46" s="37">
        <v>0</v>
      </c>
      <c r="L46" s="37">
        <v>72</v>
      </c>
      <c r="M46" s="15">
        <v>76377</v>
      </c>
      <c r="N46" s="15">
        <v>76419</v>
      </c>
      <c r="O46" s="15">
        <f>ABS(M46-N46)</f>
        <v>42</v>
      </c>
      <c r="P46" s="61">
        <f>ABS(O46/N46)</f>
        <v>0.000549601538884309</v>
      </c>
      <c r="Q46" s="15">
        <v>0</v>
      </c>
      <c r="R46" s="15">
        <v>0</v>
      </c>
      <c r="S46" s="73">
        <v>42</v>
      </c>
      <c r="XFD46" s="1"/>
    </row>
    <row r="47" spans="1:16384">
      <c r="A47" s="33" t="s">
        <v>33</v>
      </c>
      <c r="B47" s="33"/>
      <c r="C47" s="34">
        <v>1827702</v>
      </c>
      <c r="D47" s="34">
        <v>1848632</v>
      </c>
      <c r="E47" s="34">
        <v>1815547</v>
      </c>
      <c r="F47" s="34">
        <v>1836416</v>
      </c>
      <c r="G47" s="35">
        <f>ABS(E47-C47)</f>
        <v>12155</v>
      </c>
      <c r="H47" s="36">
        <f>ABS(F47-D47)</f>
        <v>12216</v>
      </c>
      <c r="I47" s="59">
        <f>H47/D47</f>
        <v>0.00660812968724982</v>
      </c>
      <c r="J47" s="60">
        <v>12191</v>
      </c>
      <c r="K47" s="37">
        <v>0</v>
      </c>
      <c r="L47" s="37">
        <v>25</v>
      </c>
      <c r="M47" s="15">
        <v>78122</v>
      </c>
      <c r="N47" s="15">
        <v>78163</v>
      </c>
      <c r="O47" s="15">
        <f>ABS(M47-N47)</f>
        <v>41</v>
      </c>
      <c r="P47" s="61">
        <f>ABS(O47/N47)</f>
        <v>0.000524544861379425</v>
      </c>
      <c r="Q47" s="15">
        <v>0</v>
      </c>
      <c r="R47" s="15">
        <v>0</v>
      </c>
      <c r="S47" s="73">
        <v>41</v>
      </c>
      <c r="XFD47" s="1"/>
    </row>
    <row r="48" spans="1:16384">
      <c r="A48" s="33" t="s">
        <v>34</v>
      </c>
      <c r="B48" s="33"/>
      <c r="C48" s="34">
        <v>2227396</v>
      </c>
      <c r="D48" s="34">
        <v>2255037</v>
      </c>
      <c r="E48" s="34">
        <v>2212166</v>
      </c>
      <c r="F48" s="34">
        <v>2239735</v>
      </c>
      <c r="G48" s="35">
        <f>ABS(E48-C48)</f>
        <v>15230</v>
      </c>
      <c r="H48" s="36">
        <f>ABS(F48-D48)</f>
        <v>15302</v>
      </c>
      <c r="I48" s="59">
        <f>H48/D48</f>
        <v>0.00678569797302661</v>
      </c>
      <c r="J48" s="60">
        <v>15310</v>
      </c>
      <c r="K48" s="37">
        <v>0</v>
      </c>
      <c r="L48" s="37">
        <v>-8</v>
      </c>
      <c r="M48" s="15">
        <v>79598</v>
      </c>
      <c r="N48" s="15">
        <v>79638</v>
      </c>
      <c r="O48" s="15">
        <f>ABS(M48-N48)</f>
        <v>40</v>
      </c>
      <c r="P48" s="61">
        <f>ABS(O48/N48)</f>
        <v>0.00050227278434918</v>
      </c>
      <c r="Q48" s="15">
        <v>0</v>
      </c>
      <c r="R48" s="15">
        <v>0</v>
      </c>
      <c r="S48" s="73">
        <v>40</v>
      </c>
      <c r="XFD48" s="1"/>
    </row>
    <row r="49" spans="1:16384">
      <c r="A49" s="33" t="s">
        <v>35</v>
      </c>
      <c r="B49" s="33"/>
      <c r="C49" s="34">
        <v>2977970</v>
      </c>
      <c r="D49" s="34">
        <v>3020611</v>
      </c>
      <c r="E49" s="34">
        <v>2959542</v>
      </c>
      <c r="F49" s="34">
        <v>3002096</v>
      </c>
      <c r="G49" s="35">
        <f>ABS(E49-C49)</f>
        <v>18428</v>
      </c>
      <c r="H49" s="36">
        <f>ABS(F49-D49)</f>
        <v>18515</v>
      </c>
      <c r="I49" s="59">
        <f>H49/D49</f>
        <v>0.00612955458349321</v>
      </c>
      <c r="J49" s="60">
        <v>18487</v>
      </c>
      <c r="K49" s="37">
        <v>0</v>
      </c>
      <c r="L49" s="37">
        <v>28</v>
      </c>
      <c r="M49" s="15">
        <v>80981</v>
      </c>
      <c r="N49" s="15">
        <v>81021</v>
      </c>
      <c r="O49" s="15">
        <f>ABS(M49-N49)</f>
        <v>40</v>
      </c>
      <c r="P49" s="61">
        <f>ABS(O49/N49)</f>
        <v>0.000493699164414164</v>
      </c>
      <c r="Q49" s="15">
        <v>0</v>
      </c>
      <c r="R49" s="15">
        <v>0</v>
      </c>
      <c r="S49" s="73">
        <v>40</v>
      </c>
      <c r="XFD49" s="1"/>
    </row>
    <row r="50" spans="1:16384">
      <c r="A50" s="33" t="s">
        <v>36</v>
      </c>
      <c r="B50" s="33"/>
      <c r="C50" s="35">
        <v>3203719</v>
      </c>
      <c r="D50" s="37">
        <v>3251557</v>
      </c>
      <c r="E50" s="35">
        <v>3183298</v>
      </c>
      <c r="F50" s="37">
        <v>3231047</v>
      </c>
      <c r="G50" s="35">
        <f>ABS(E50-C50)</f>
        <v>20421</v>
      </c>
      <c r="H50" s="36">
        <f>ABS(F50-D50)</f>
        <v>20510</v>
      </c>
      <c r="I50" s="59">
        <f>H50/D50</f>
        <v>0.00630774733458463</v>
      </c>
      <c r="J50" s="37">
        <v>20445</v>
      </c>
      <c r="K50" s="37">
        <v>0</v>
      </c>
      <c r="L50" s="37">
        <v>65</v>
      </c>
      <c r="M50" s="15">
        <v>81132</v>
      </c>
      <c r="N50" s="15">
        <v>81172</v>
      </c>
      <c r="O50" s="15">
        <f>ABS(M50-N50)</f>
        <v>40</v>
      </c>
      <c r="P50" s="61">
        <f>ABS(O50/N50)</f>
        <v>0.000492780761839058</v>
      </c>
      <c r="Q50" s="15">
        <v>0</v>
      </c>
      <c r="R50" s="15">
        <v>0</v>
      </c>
      <c r="S50" s="73">
        <v>40</v>
      </c>
      <c r="XFD50" s="1"/>
    </row>
    <row r="51" spans="1:16384">
      <c r="A51" s="33" t="s">
        <v>37</v>
      </c>
      <c r="B51" s="33"/>
      <c r="C51" s="35">
        <v>3335109</v>
      </c>
      <c r="D51" s="35">
        <v>3385826</v>
      </c>
      <c r="E51" s="35">
        <v>3313190</v>
      </c>
      <c r="F51" s="37">
        <v>3363813</v>
      </c>
      <c r="G51" s="35">
        <f>ABS(E51-C51)</f>
        <v>21919</v>
      </c>
      <c r="H51" s="36">
        <f>ABS(F51-D51)</f>
        <v>22013</v>
      </c>
      <c r="I51" s="59">
        <f>H51/D51</f>
        <v>0.0065015154352291</v>
      </c>
      <c r="J51" s="37">
        <v>21950</v>
      </c>
      <c r="K51" s="37">
        <v>0</v>
      </c>
      <c r="L51" s="37">
        <v>63</v>
      </c>
      <c r="M51" s="15">
        <v>81172</v>
      </c>
      <c r="N51" s="15">
        <v>81212</v>
      </c>
      <c r="O51" s="15">
        <f>ABS(M51-N51)</f>
        <v>40</v>
      </c>
      <c r="P51" s="61">
        <f>ABS(O51/N51)</f>
        <v>0.000492538048564252</v>
      </c>
      <c r="Q51" s="15">
        <v>0</v>
      </c>
      <c r="R51" s="15">
        <v>0</v>
      </c>
      <c r="S51" s="73">
        <v>40</v>
      </c>
      <c r="XFD51" s="1"/>
    </row>
    <row r="52" spans="1:16384">
      <c r="A52" s="33" t="s">
        <v>38</v>
      </c>
      <c r="B52" s="33"/>
      <c r="C52" s="35">
        <v>3407549</v>
      </c>
      <c r="D52" s="37">
        <v>3460296</v>
      </c>
      <c r="E52" s="35">
        <v>3383398</v>
      </c>
      <c r="F52" s="37">
        <v>3436045</v>
      </c>
      <c r="G52" s="35">
        <f>ABS(E52-C52)</f>
        <v>24151</v>
      </c>
      <c r="H52" s="36">
        <f>ABS(F52-D52)</f>
        <v>24251</v>
      </c>
      <c r="I52" s="59">
        <f>H52/D52</f>
        <v>0.00700835997845271</v>
      </c>
      <c r="J52" s="37">
        <v>24189</v>
      </c>
      <c r="K52" s="37">
        <v>0</v>
      </c>
      <c r="L52" s="37">
        <v>62</v>
      </c>
      <c r="M52" s="15">
        <v>81192</v>
      </c>
      <c r="N52" s="15">
        <v>81232</v>
      </c>
      <c r="O52" s="15">
        <f>ABS(M52-N52)</f>
        <v>40</v>
      </c>
      <c r="P52" s="61">
        <f>ABS(O52/N52)</f>
        <v>0.000492416781563916</v>
      </c>
      <c r="Q52" s="15">
        <v>0</v>
      </c>
      <c r="R52" s="15">
        <v>0</v>
      </c>
      <c r="S52" s="73">
        <v>40</v>
      </c>
      <c r="XFD52" s="1"/>
    </row>
    <row r="53" spans="1:16384">
      <c r="A53" s="33" t="s">
        <v>39</v>
      </c>
      <c r="B53" s="33"/>
      <c r="C53" s="35">
        <v>3432759</v>
      </c>
      <c r="D53" s="37">
        <v>3486126</v>
      </c>
      <c r="E53" s="35">
        <v>3407370</v>
      </c>
      <c r="F53" s="37">
        <v>3460636</v>
      </c>
      <c r="G53" s="35">
        <f>ABS(E53-C53)</f>
        <v>25389</v>
      </c>
      <c r="H53" s="36">
        <f>ABS(F53-D53)</f>
        <v>25490</v>
      </c>
      <c r="I53" s="59">
        <f>H53/D53</f>
        <v>0.00731184128169779</v>
      </c>
      <c r="J53" s="37">
        <v>25428</v>
      </c>
      <c r="K53" s="37">
        <v>0</v>
      </c>
      <c r="L53" s="37">
        <v>62</v>
      </c>
      <c r="M53" s="15">
        <v>81198</v>
      </c>
      <c r="N53" s="15">
        <v>81238</v>
      </c>
      <c r="O53" s="15">
        <f>ABS(M53-N53)</f>
        <v>40</v>
      </c>
      <c r="P53" s="61">
        <f>ABS(O53/N53)</f>
        <v>0.000492380413107167</v>
      </c>
      <c r="Q53" s="15">
        <v>0</v>
      </c>
      <c r="R53" s="15">
        <v>0</v>
      </c>
      <c r="S53" s="73">
        <v>40</v>
      </c>
      <c r="XFD53" s="1"/>
    </row>
    <row r="54" spans="10:10">
      <c r="J54" s="62"/>
    </row>
    <row r="55" ht="27" customHeight="1" spans="1:16377">
      <c r="A55" s="4" t="s">
        <v>40</v>
      </c>
      <c r="B55" s="4"/>
      <c r="C55" s="4"/>
      <c r="D55" s="4"/>
      <c r="E55" s="4"/>
      <c r="F55" s="4"/>
      <c r="G55" s="4"/>
      <c r="H55" s="5"/>
      <c r="I55" s="4"/>
      <c r="XEW55"/>
    </row>
    <row r="56" ht="21" customHeight="1" spans="1:16377">
      <c r="A56" s="4"/>
      <c r="B56" s="4"/>
      <c r="C56" s="4"/>
      <c r="D56" s="4"/>
      <c r="E56" s="4"/>
      <c r="F56" s="4"/>
      <c r="G56" s="4"/>
      <c r="H56" s="5"/>
      <c r="I56" s="4"/>
      <c r="XEW56"/>
    </row>
    <row r="57" ht="17" customHeight="1" spans="1:16377">
      <c r="A57" s="4"/>
      <c r="B57" s="4"/>
      <c r="C57" s="4"/>
      <c r="D57" s="4"/>
      <c r="E57" s="4"/>
      <c r="F57" s="4"/>
      <c r="G57" s="4"/>
      <c r="H57" s="5"/>
      <c r="I57" s="4"/>
      <c r="XEW57"/>
    </row>
    <row r="58" ht="67" customHeight="1" spans="1:16377">
      <c r="A58" s="4"/>
      <c r="B58" s="4"/>
      <c r="C58" s="4"/>
      <c r="D58" s="4"/>
      <c r="E58" s="4"/>
      <c r="F58" s="4"/>
      <c r="G58" s="4"/>
      <c r="H58" s="5"/>
      <c r="I58" s="4"/>
      <c r="XEW58"/>
    </row>
    <row r="59" spans="16377:16377">
      <c r="XEW59"/>
    </row>
    <row r="60" spans="16377:16377">
      <c r="XEW60"/>
    </row>
    <row r="61" spans="1:16377">
      <c r="A61" s="38"/>
      <c r="B61" s="38"/>
      <c r="C61" s="38"/>
      <c r="D61" s="38"/>
      <c r="E61" s="38"/>
      <c r="F61" s="38"/>
      <c r="G61" s="38"/>
      <c r="H61" s="38"/>
      <c r="I61" s="38"/>
      <c r="XEW61"/>
    </row>
    <row r="62" spans="1:16377">
      <c r="A62" s="38"/>
      <c r="B62" s="38"/>
      <c r="C62" s="38"/>
      <c r="D62" s="38"/>
      <c r="E62" s="38"/>
      <c r="F62" s="38"/>
      <c r="G62" s="38"/>
      <c r="H62" s="38"/>
      <c r="I62" s="38"/>
      <c r="XEW62"/>
    </row>
    <row r="63" spans="1:16377">
      <c r="A63" s="38"/>
      <c r="B63" s="38"/>
      <c r="C63" s="38"/>
      <c r="D63" s="38"/>
      <c r="E63" s="38"/>
      <c r="F63" s="38"/>
      <c r="G63" s="38"/>
      <c r="H63" s="38"/>
      <c r="I63" s="38"/>
      <c r="XEW63"/>
    </row>
    <row r="64" spans="1:16377">
      <c r="A64" s="38"/>
      <c r="B64" s="38"/>
      <c r="C64" s="38"/>
      <c r="D64" s="38"/>
      <c r="E64" s="38"/>
      <c r="F64" s="38"/>
      <c r="G64" s="38"/>
      <c r="H64" s="38"/>
      <c r="I64" s="38"/>
      <c r="XEW64"/>
    </row>
    <row r="65" spans="1:16377">
      <c r="A65" s="38"/>
      <c r="B65" s="38"/>
      <c r="C65" s="38"/>
      <c r="D65" s="38"/>
      <c r="E65" s="38"/>
      <c r="F65" s="38"/>
      <c r="G65" s="38"/>
      <c r="H65" s="38"/>
      <c r="I65" s="38"/>
      <c r="XEW65"/>
    </row>
    <row r="66" spans="16377:16377">
      <c r="XEW66"/>
    </row>
    <row r="68" ht="31" customHeight="1"/>
    <row r="69" ht="49" customHeight="1"/>
    <row r="70" ht="37" customHeight="1"/>
    <row r="71" ht="44" customHeight="1"/>
  </sheetData>
  <mergeCells count="36">
    <mergeCell ref="A1:P1"/>
    <mergeCell ref="J2:N2"/>
    <mergeCell ref="O2:Q2"/>
    <mergeCell ref="R2:U2"/>
    <mergeCell ref="V2:X2"/>
    <mergeCell ref="M3:N3"/>
    <mergeCell ref="T3:U3"/>
    <mergeCell ref="A42:O42"/>
    <mergeCell ref="G43:I43"/>
    <mergeCell ref="J43:L43"/>
    <mergeCell ref="M43:P43"/>
    <mergeCell ref="Q43:S43"/>
    <mergeCell ref="H44:I44"/>
    <mergeCell ref="O44:P44"/>
    <mergeCell ref="A46:B46"/>
    <mergeCell ref="A47:B47"/>
    <mergeCell ref="A48:B48"/>
    <mergeCell ref="A49:B49"/>
    <mergeCell ref="A50:B50"/>
    <mergeCell ref="A51:B51"/>
    <mergeCell ref="A52:B52"/>
    <mergeCell ref="A53:B53"/>
    <mergeCell ref="A2:A4"/>
    <mergeCell ref="G44:G45"/>
    <mergeCell ref="J3:J4"/>
    <mergeCell ref="K3:K4"/>
    <mergeCell ref="L3:L4"/>
    <mergeCell ref="B2:E3"/>
    <mergeCell ref="F2:I3"/>
    <mergeCell ref="A43:B45"/>
    <mergeCell ref="A36:I39"/>
    <mergeCell ref="C43:D44"/>
    <mergeCell ref="E43:F44"/>
    <mergeCell ref="A40:P41"/>
    <mergeCell ref="A55:I58"/>
    <mergeCell ref="A61:I65"/>
  </mergeCells>
  <conditionalFormatting sqref="I46:I53">
    <cfRule type="dataBar" priority="2">
      <dataBar>
        <cfvo type="min"/>
        <cfvo type="num" val="1"/>
        <color rgb="FF638EC6"/>
      </dataBar>
      <extLst>
        <ext xmlns:x14="http://schemas.microsoft.com/office/spreadsheetml/2009/9/main" uri="{B025F937-C7B1-47D3-B67F-A62EFF666E3E}">
          <x14:id>{de57859e-4418-4bbf-887e-3365b63937fe}</x14:id>
        </ext>
      </extLst>
    </cfRule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{f34d10fc-bb03-48af-aaf4-90038382c16a}</x14:id>
        </ext>
      </extLst>
    </cfRule>
  </conditionalFormatting>
  <conditionalFormatting sqref="N5:N34">
    <cfRule type="dataBar" priority="14">
      <dataBar>
        <cfvo type="percent" val="0"/>
        <cfvo type="percent" val="100"/>
        <color rgb="FF63C384"/>
      </dataBar>
      <extLst>
        <ext xmlns:x14="http://schemas.microsoft.com/office/spreadsheetml/2009/9/main" uri="{B025F937-C7B1-47D3-B67F-A62EFF666E3E}">
          <x14:id>{68df14f0-bdb4-4f45-92a3-3ad325797a53}</x14:id>
        </ext>
      </extLst>
    </cfRule>
    <cfRule type="dataBar" priority="12">
      <dataBar>
        <cfvo type="min"/>
        <cfvo type="num" val="1"/>
        <color rgb="FF63C384"/>
      </dataBar>
      <extLst>
        <ext xmlns:x14="http://schemas.microsoft.com/office/spreadsheetml/2009/9/main" uri="{B025F937-C7B1-47D3-B67F-A62EFF666E3E}">
          <x14:id>{5d42379b-3729-4b41-b012-f349cdb98d27}</x14:id>
        </ext>
      </extLst>
    </cfRule>
  </conditionalFormatting>
  <conditionalFormatting sqref="P46:P53">
    <cfRule type="dataBar" priority="1">
      <dataBar>
        <cfvo type="min"/>
        <cfvo type="num" val="1"/>
        <color rgb="FF63C384"/>
      </dataBar>
      <extLst>
        <ext xmlns:x14="http://schemas.microsoft.com/office/spreadsheetml/2009/9/main" uri="{B025F937-C7B1-47D3-B67F-A62EFF666E3E}">
          <x14:id>{668a6e0c-6ee9-4592-9c83-ccf1b04c839e}</x14:id>
        </ext>
      </extLst>
    </cfRule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{9231129e-aab7-495d-a0cd-c0ccfae25f63}</x14:id>
        </ext>
      </extLst>
    </cfRule>
  </conditionalFormatting>
  <conditionalFormatting sqref="U5:U34">
    <cfRule type="dataBar" priority="1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{c2d53959-8da1-4c2e-8188-4f4b8c537ed2}</x14:id>
        </ext>
      </extLst>
    </cfRule>
    <cfRule type="dataBar" priority="10">
      <dataBar>
        <cfvo type="min"/>
        <cfvo type="num" val="1"/>
        <color rgb="FF638EC6"/>
      </dataBar>
      <extLst>
        <ext xmlns:x14="http://schemas.microsoft.com/office/spreadsheetml/2009/9/main" uri="{B025F937-C7B1-47D3-B67F-A62EFF666E3E}">
          <x14:id>{e439f30a-f25a-49ee-90d1-14a8f25af0aa}</x14:id>
        </ext>
      </extLst>
    </cfRule>
  </conditionalFormatting>
  <pageMargins left="0.75" right="0.75" top="1" bottom="1" header="0.5" footer="0.5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e57859e-4418-4bbf-887e-3365b63937fe}">
            <x14:dataBar minLength="0" maxLength="100" gradient="0">
              <x14:cfvo type="autoMin"/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f34d10fc-bb03-48af-aaf4-90038382c16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I46:I53</xm:sqref>
        </x14:conditionalFormatting>
        <x14:conditionalFormatting xmlns:xm="http://schemas.microsoft.com/office/excel/2006/main">
          <x14:cfRule type="dataBar" id="{68df14f0-bdb4-4f45-92a3-3ad325797a53}">
            <x14:dataBar minLength="0" maxLength="100" border="1" negativeBarBorderColorSameAsPositive="0">
              <x14:cfvo type="percent">
                <xm:f>0</xm:f>
              </x14:cfvo>
              <x14:cfvo type="percent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14:cfRule type="dataBar" id="{5d42379b-3729-4b41-b012-f349cdb98d27}">
            <x14:dataBar minLength="0" maxLength="100" border="1" negativeBarBorderColorSameAsPositive="0">
              <x14:cfvo type="autoMin"/>
              <x14:cfvo type="num">
                <xm:f>1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N5:N34</xm:sqref>
        </x14:conditionalFormatting>
        <x14:conditionalFormatting xmlns:xm="http://schemas.microsoft.com/office/excel/2006/main">
          <x14:cfRule type="dataBar" id="{668a6e0c-6ee9-4592-9c83-ccf1b04c839e}">
            <x14:dataBar minLength="0" maxLength="100" border="1" negativeBarBorderColorSameAsPositive="0">
              <x14:cfvo type="autoMin"/>
              <x14:cfvo type="num">
                <xm:f>1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14:cfRule type="dataBar" id="{9231129e-aab7-495d-a0cd-c0ccfae25f6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P46:P53</xm:sqref>
        </x14:conditionalFormatting>
        <x14:conditionalFormatting xmlns:xm="http://schemas.microsoft.com/office/excel/2006/main">
          <x14:cfRule type="dataBar" id="{c2d53959-8da1-4c2e-8188-4f4b8c537ed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14:cfRule type="dataBar" id="{e439f30a-f25a-49ee-90d1-14a8f25af0aa}">
            <x14:dataBar minLength="0" maxLength="100" gradient="0">
              <x14:cfvo type="autoMin"/>
              <x14:cfvo type="num">
                <xm:f>1</xm:f>
              </x14:cfvo>
              <x14:negativeFillColor rgb="FFFF0000"/>
              <x14:axisColor rgb="FF000000"/>
            </x14:dataBar>
          </x14:cfRule>
          <xm:sqref>U5:U34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2023-06-30T07:16:00Z</dcterms:created>
  <dcterms:modified xsi:type="dcterms:W3CDTF">2023-07-05T03:48:30Z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91A8E3B0DEF14010945C6B8A4F9C2CBC</vt:lpwstr>
  </property>
  <property fmtid="{D5CDD505-2E9C-101B-9397-08002B2CF9AE}" pid="3" name="KSOProductBuildVer">
    <vt:lpwstr>2052-11.8.2.10972</vt:lpwstr>
  </property>
</Properties>
</file>