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<sst xmlns="http://schemas.openxmlformats.org/spreadsheetml/2006/main" count="110" uniqueCount="56">
  <si>
    <r>
      <t>一、流向底表-航空口径调整数据验证</t>
    </r>
    <r>
      <rPr>
        <b/>
        <sz val="11"/>
        <color theme="1"/>
        <rFont val="宋体"/>
        <charset val="134"/>
        <scheme val="minor"/>
      </rPr>
      <t xml:space="preserve">
1、按天对比票量，件量，航空票量，航空件量
 </t>
    </r>
    <r>
      <rPr>
        <sz val="9"/>
        <color theme="1"/>
        <rFont val="宋体"/>
        <charset val="134"/>
        <scheme val="minor"/>
      </rPr>
      <t>规则改动：
   1-、新增航空件SE0153，SE0005
   2-、剔除航空件路由代码T6,ZT6
   3-、航空流向底表替换</t>
    </r>
  </si>
  <si>
    <t>日期</t>
  </si>
  <si>
    <t>流向底表-航空件调整后</t>
  </si>
  <si>
    <t>流向底表-航空件调整前</t>
  </si>
  <si>
    <t>流向底表-调整前后-差异</t>
  </si>
  <si>
    <t>规则调整-分类统计</t>
  </si>
  <si>
    <t>规则调整-汇总</t>
  </si>
  <si>
    <t>运单-流向底表-差异</t>
  </si>
  <si>
    <t>流向底表-航空流向数差异</t>
  </si>
  <si>
    <t>运单-路由代码T6/ZT6</t>
  </si>
  <si>
    <t>运单-新增航空件</t>
  </si>
  <si>
    <t>运单-流向底表替换</t>
  </si>
  <si>
    <t>航空件汇总</t>
  </si>
  <si>
    <t>调整后</t>
  </si>
  <si>
    <t>调整前</t>
  </si>
  <si>
    <t>差异</t>
  </si>
  <si>
    <t>总票量</t>
  </si>
  <si>
    <t>总件量</t>
  </si>
  <si>
    <t>航空票量</t>
  </si>
  <si>
    <t>航空件量</t>
  </si>
  <si>
    <t>航空件量（减少）</t>
  </si>
  <si>
    <t>航空件量（增加）</t>
  </si>
  <si>
    <t>航空流向数</t>
  </si>
  <si>
    <t>差异分析：
1、航空件量差异:
     1-、航空件差异来源于规则调整，数据已验证
结论：
1、流向底表数据与原始运单数据对比，无差异
2、流向底表调整前后底表数据对比，差异符合预期
3、航空件量差异基本来自于航空件路由调整，新增航空件以及替换底表影响较小。</t>
  </si>
  <si>
    <r>
      <t>二、航空动态数据-验证</t>
    </r>
    <r>
      <rPr>
        <b/>
        <sz val="12"/>
        <color theme="1"/>
        <rFont val="宋体"/>
        <charset val="134"/>
        <scheme val="minor"/>
      </rPr>
      <t xml:space="preserve">
</t>
    </r>
    <r>
      <rPr>
        <sz val="10"/>
        <color theme="1"/>
        <rFont val="宋体"/>
        <charset val="134"/>
        <scheme val="minor"/>
      </rPr>
      <t>1、规则变动：
   1-、新增航空件
   2-、剔除航空件路由代码
   3-、航空流向底表替换</t>
    </r>
  </si>
  <si>
    <t>1、航空件量差异分析</t>
  </si>
  <si>
    <t>日期(小时)</t>
  </si>
  <si>
    <t>航空打点底表-航空件调整前</t>
  </si>
  <si>
    <t>航空打点-航空件调整后</t>
  </si>
  <si>
    <t>航空打点-剔除前后-差异</t>
  </si>
  <si>
    <t>航空动态-航空流向数差异</t>
  </si>
  <si>
    <t>运单-路由代码T6，ZT6</t>
  </si>
  <si>
    <t>运单-新增航空件
SE0153，SE0005</t>
  </si>
  <si>
    <t>运单-动态底表-差异</t>
  </si>
  <si>
    <t>航空流向-总票量</t>
  </si>
  <si>
    <t>航空流向-总件量</t>
  </si>
  <si>
    <t>航空件量(减少)</t>
  </si>
  <si>
    <t>航空件量（新增）</t>
  </si>
  <si>
    <t>2023-06-20 16</t>
  </si>
  <si>
    <t>2023-06-20 17</t>
  </si>
  <si>
    <t>2023-06-20 18</t>
  </si>
  <si>
    <t>2023-06-20 19</t>
  </si>
  <si>
    <t>2023-06-20 20</t>
  </si>
  <si>
    <t>2023-06-20 21</t>
  </si>
  <si>
    <t>2023-06-20 22</t>
  </si>
  <si>
    <t>2023-06-20 23</t>
  </si>
  <si>
    <t>2023-06-20 24</t>
  </si>
  <si>
    <t>2、航空流向-总件量差异分析</t>
  </si>
  <si>
    <t>差异来源-航空流向底表切换</t>
  </si>
  <si>
    <t>运单-航空底表对比</t>
  </si>
  <si>
    <t>新增流向</t>
  </si>
  <si>
    <t>减少流向</t>
  </si>
  <si>
    <t>汇总</t>
  </si>
  <si>
    <t>件量</t>
  </si>
  <si>
    <t>件量差异</t>
  </si>
  <si>
    <t>差异分析：
1、剔除前后航空流向-总票量&amp;总件量差异：因航空流向底表切换导致，数据已验证
2、航空件量差异:
     1-、航空件差异来源于规则调整，数据已验证
结论：
1、底表数据与实时运单数据对比，差异符合预期
2、底表数据剔除前后数据对比，差异符合预期
3、航空件量差异基本来自于航空件路由调整，新增航空件以及替换底表影响较小。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</si>
</sst>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333333"/>
      <name val="宋体"/>
      <charset val="134"/>
    </font>
    <font>
      <sz val="11"/>
      <color theme="1"/>
      <name val="宋体"/>
      <charset val="134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9"/>
      <color rgb="FF333333"/>
      <name val="Helvetica"/>
      <charset val="134"/>
    </font>
    <font>
      <b/>
      <sz val="10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6" borderId="16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8" fillId="19" borderId="19" applyNumberFormat="0" applyAlignment="0" applyProtection="0">
      <alignment vertical="center"/>
    </xf>
    <xf numFmtId="0" fontId="18" fillId="19" borderId="14" applyNumberFormat="0" applyAlignment="0" applyProtection="0">
      <alignment vertical="center"/>
    </xf>
    <xf numFmtId="0" fontId="13" fillId="12" borderId="13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NumberFormat="1" applyFont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NumberForma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0" fontId="5" fillId="5" borderId="1" xfId="0" applyNumberFormat="1" applyFont="1" applyFill="1" applyBorder="1" applyAlignment="1">
      <alignment horizontal="left" vertical="center"/>
    </xf>
    <xf numFmtId="0" fontId="5" fillId="6" borderId="1" xfId="0" applyNumberFormat="1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0" xfId="0" applyFill="1" applyBorder="1" applyAlignment="1">
      <alignment horizontal="left" vertical="center" wrapText="1"/>
    </xf>
    <xf numFmtId="0" fontId="0" fillId="7" borderId="1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0" fillId="4" borderId="3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/>
    </xf>
    <xf numFmtId="0" fontId="5" fillId="7" borderId="1" xfId="0" applyNumberFormat="1" applyFont="1" applyFill="1" applyBorder="1" applyAlignment="1">
      <alignment horizontal="left" vertical="center"/>
    </xf>
    <xf numFmtId="0" fontId="4" fillId="8" borderId="1" xfId="0" applyNumberFormat="1" applyFont="1" applyFill="1" applyBorder="1" applyAlignment="1">
      <alignment horizontal="left" vertical="center"/>
    </xf>
    <xf numFmtId="0" fontId="5" fillId="8" borderId="1" xfId="0" applyNumberFormat="1" applyFont="1" applyFill="1" applyBorder="1" applyAlignment="1">
      <alignment horizontal="left" vertical="center"/>
    </xf>
    <xf numFmtId="0" fontId="5" fillId="5" borderId="1" xfId="0" applyNumberFormat="1" applyFont="1" applyFill="1" applyBorder="1" applyAlignment="1">
      <alignment horizontal="left" vertical="center"/>
    </xf>
    <xf numFmtId="0" fontId="10" fillId="0" borderId="0" xfId="0" applyFont="1">
      <alignment vertical="center"/>
    </xf>
    <xf numFmtId="0" fontId="0" fillId="8" borderId="1" xfId="0" applyFill="1" applyBorder="1" applyAlignment="1">
      <alignment vertical="center"/>
    </xf>
    <xf numFmtId="0" fontId="0" fillId="8" borderId="11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center"/>
    </xf>
    <xf numFmtId="0" fontId="0" fillId="9" borderId="12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10" fillId="8" borderId="1" xfId="0" applyFont="1" applyFill="1" applyBorder="1">
      <alignment vertical="center"/>
    </xf>
    <xf numFmtId="0" fontId="2" fillId="8" borderId="1" xfId="0" applyFont="1" applyFill="1" applyBorder="1" applyAlignment="1">
      <alignment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 wrapText="1"/>
    </xf>
    <xf numFmtId="0" fontId="7" fillId="8" borderId="1" xfId="0" applyFont="1" applyFill="1" applyBorder="1" applyAlignment="1">
      <alignment vertical="center" wrapText="1"/>
    </xf>
    <xf numFmtId="0" fontId="8" fillId="8" borderId="10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vertical="center" wrapText="1"/>
    </xf>
    <xf numFmtId="0" fontId="0" fillId="7" borderId="12" xfId="0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3"/>
  <sheetViews>
    <sheetView tabSelected="1" zoomScale="70" zoomScaleNormal="70" topLeftCell="A3" workbookViewId="0">
      <selection activeCell="J38" sqref="J38"/>
    </sheetView>
  </sheetViews>
  <sheetFormatPr defaultColWidth="8.72727272727273" defaultRowHeight="14"/>
  <cols>
    <col min="1" max="1" width="10.6363636363636" style="1"/>
    <col min="2" max="2" width="10.1272727272727" style="1" customWidth="1"/>
    <col min="3" max="7" width="9.54545454545454" style="1"/>
    <col min="8" max="8" width="9.21818181818182" style="2" customWidth="1"/>
    <col min="9" max="9" width="9.54545454545454" style="1"/>
    <col min="10" max="10" width="9.90909090909091" style="1" customWidth="1"/>
    <col min="11" max="11" width="9.21818181818182" style="1" customWidth="1"/>
    <col min="12" max="12" width="11.0363636363636" style="1" customWidth="1"/>
    <col min="13" max="13" width="9.34545454545455" style="1" customWidth="1"/>
    <col min="14" max="14" width="17.3909090909091" style="1" customWidth="1"/>
    <col min="15" max="15" width="14.8" style="1" customWidth="1"/>
    <col min="16" max="16" width="16.1" style="1" customWidth="1"/>
    <col min="17" max="17" width="17.1454545454545" style="1" customWidth="1"/>
    <col min="18" max="18" width="17.1363636363636" style="1" customWidth="1"/>
    <col min="19" max="19" width="12.9818181818182" style="1" customWidth="1"/>
    <col min="20" max="21" width="10.1272727272727" style="1" customWidth="1"/>
    <col min="22" max="16384" width="8.72727272727273" style="1"/>
  </cols>
  <sheetData>
    <row r="1" ht="118" customHeight="1" spans="1:16">
      <c r="A1" s="3" t="s">
        <v>0</v>
      </c>
      <c r="B1" s="4"/>
      <c r="C1" s="4"/>
      <c r="D1" s="4"/>
      <c r="E1" s="4"/>
      <c r="F1" s="4"/>
      <c r="G1" s="4"/>
      <c r="H1" s="5"/>
      <c r="I1" s="4"/>
      <c r="J1" s="4"/>
      <c r="K1" s="4"/>
      <c r="L1" s="4"/>
      <c r="M1" s="4"/>
      <c r="N1" s="4"/>
      <c r="O1" s="4"/>
      <c r="P1" s="61"/>
    </row>
    <row r="2" ht="25" customHeight="1" spans="1:21">
      <c r="A2" s="6" t="s">
        <v>1</v>
      </c>
      <c r="B2" s="7" t="s">
        <v>2</v>
      </c>
      <c r="C2" s="7"/>
      <c r="D2" s="7"/>
      <c r="E2" s="7"/>
      <c r="F2" s="8" t="s">
        <v>3</v>
      </c>
      <c r="G2" s="8"/>
      <c r="H2" s="9"/>
      <c r="I2" s="8"/>
      <c r="J2" s="62" t="s">
        <v>4</v>
      </c>
      <c r="K2" s="62"/>
      <c r="L2" s="62"/>
      <c r="M2" s="62"/>
      <c r="N2" s="63" t="s">
        <v>5</v>
      </c>
      <c r="O2" s="63"/>
      <c r="P2" s="63"/>
      <c r="Q2" s="96" t="s">
        <v>6</v>
      </c>
      <c r="R2" s="97" t="s">
        <v>7</v>
      </c>
      <c r="S2" s="98" t="s">
        <v>8</v>
      </c>
      <c r="T2" s="98"/>
      <c r="U2" s="98"/>
    </row>
    <row r="3" ht="26" customHeight="1" spans="1:21">
      <c r="A3" s="6"/>
      <c r="B3" s="7"/>
      <c r="C3" s="7"/>
      <c r="D3" s="7"/>
      <c r="E3" s="7"/>
      <c r="F3" s="8"/>
      <c r="G3" s="8"/>
      <c r="H3" s="9"/>
      <c r="I3" s="8"/>
      <c r="J3" s="62"/>
      <c r="K3" s="62"/>
      <c r="L3" s="62"/>
      <c r="M3" s="62"/>
      <c r="N3" s="64" t="s">
        <v>9</v>
      </c>
      <c r="O3" s="65" t="s">
        <v>10</v>
      </c>
      <c r="P3" s="65" t="s">
        <v>11</v>
      </c>
      <c r="Q3" s="99" t="s">
        <v>12</v>
      </c>
      <c r="R3" s="100"/>
      <c r="S3" s="98" t="s">
        <v>13</v>
      </c>
      <c r="T3" s="98" t="s">
        <v>14</v>
      </c>
      <c r="U3" s="101" t="s">
        <v>15</v>
      </c>
    </row>
    <row r="4" ht="31" customHeight="1" spans="1:21">
      <c r="A4" s="6"/>
      <c r="B4" s="10" t="s">
        <v>16</v>
      </c>
      <c r="C4" s="10" t="s">
        <v>17</v>
      </c>
      <c r="D4" s="10" t="s">
        <v>18</v>
      </c>
      <c r="E4" s="11" t="s">
        <v>19</v>
      </c>
      <c r="F4" s="12" t="s">
        <v>16</v>
      </c>
      <c r="G4" s="12" t="s">
        <v>17</v>
      </c>
      <c r="H4" s="13" t="s">
        <v>18</v>
      </c>
      <c r="I4" s="66" t="s">
        <v>19</v>
      </c>
      <c r="J4" s="67" t="s">
        <v>16</v>
      </c>
      <c r="K4" s="67" t="s">
        <v>17</v>
      </c>
      <c r="L4" s="67" t="s">
        <v>18</v>
      </c>
      <c r="M4" s="68" t="s">
        <v>19</v>
      </c>
      <c r="N4" s="69" t="s">
        <v>20</v>
      </c>
      <c r="O4" s="69" t="s">
        <v>21</v>
      </c>
      <c r="P4" s="69" t="s">
        <v>20</v>
      </c>
      <c r="Q4" s="102" t="s">
        <v>20</v>
      </c>
      <c r="R4" s="102" t="s">
        <v>19</v>
      </c>
      <c r="S4" s="101" t="s">
        <v>22</v>
      </c>
      <c r="T4" s="101" t="s">
        <v>22</v>
      </c>
      <c r="U4" s="101"/>
    </row>
    <row r="5" spans="1:21">
      <c r="A5" s="14">
        <v>45081</v>
      </c>
      <c r="B5" s="15">
        <v>28319069</v>
      </c>
      <c r="C5" s="15">
        <v>29150386</v>
      </c>
      <c r="D5" s="15">
        <v>1817684</v>
      </c>
      <c r="E5" s="15">
        <v>1834953</v>
      </c>
      <c r="F5" s="15">
        <v>28319069</v>
      </c>
      <c r="G5" s="16">
        <v>29150386</v>
      </c>
      <c r="H5" s="16">
        <v>1873536</v>
      </c>
      <c r="I5" s="15">
        <v>1891151</v>
      </c>
      <c r="J5" s="70">
        <v>0</v>
      </c>
      <c r="K5" s="70">
        <v>0</v>
      </c>
      <c r="L5" s="15">
        <f>D5-H5</f>
        <v>-55852</v>
      </c>
      <c r="M5" s="70">
        <f>E5-I5</f>
        <v>-56198</v>
      </c>
      <c r="N5" s="15">
        <v>56169</v>
      </c>
      <c r="O5" s="15">
        <v>0</v>
      </c>
      <c r="P5" s="71">
        <v>29</v>
      </c>
      <c r="Q5" s="70">
        <f>(N5+P5)-O5</f>
        <v>56198</v>
      </c>
      <c r="R5" s="103">
        <f>M5+Q5</f>
        <v>0</v>
      </c>
      <c r="S5" s="15">
        <v>58752</v>
      </c>
      <c r="T5" s="15">
        <v>58782</v>
      </c>
      <c r="U5" s="15">
        <f>S5-T5</f>
        <v>-30</v>
      </c>
    </row>
    <row r="6" spans="1:21">
      <c r="A6" s="14">
        <v>45082</v>
      </c>
      <c r="B6" s="15">
        <v>33760368</v>
      </c>
      <c r="C6" s="15">
        <v>35321527</v>
      </c>
      <c r="D6" s="15">
        <v>2654220</v>
      </c>
      <c r="E6" s="15">
        <v>2696916</v>
      </c>
      <c r="F6" s="15">
        <v>33760368</v>
      </c>
      <c r="G6" s="16">
        <v>35321527</v>
      </c>
      <c r="H6" s="16">
        <v>2659405</v>
      </c>
      <c r="I6" s="15">
        <v>2702180</v>
      </c>
      <c r="J6" s="70">
        <v>0</v>
      </c>
      <c r="K6" s="70">
        <v>0</v>
      </c>
      <c r="L6" s="15">
        <f>D6-H6</f>
        <v>-5185</v>
      </c>
      <c r="M6" s="70">
        <f t="shared" ref="M6:M34" si="0">E6-I6</f>
        <v>-5264</v>
      </c>
      <c r="N6" s="15">
        <v>5212</v>
      </c>
      <c r="O6" s="15">
        <v>0</v>
      </c>
      <c r="P6" s="71">
        <v>52</v>
      </c>
      <c r="Q6" s="70">
        <f t="shared" ref="Q6:Q34" si="1">(N6+P6)-O6</f>
        <v>5264</v>
      </c>
      <c r="R6" s="103">
        <f>M6+Q6</f>
        <v>0</v>
      </c>
      <c r="S6" s="15">
        <v>64105</v>
      </c>
      <c r="T6" s="15">
        <v>64125</v>
      </c>
      <c r="U6" s="15">
        <f t="shared" ref="U6:U37" si="2">S6-T6</f>
        <v>-20</v>
      </c>
    </row>
    <row r="7" spans="1:21">
      <c r="A7" s="14">
        <v>45083</v>
      </c>
      <c r="B7" s="15">
        <v>33686646</v>
      </c>
      <c r="C7" s="15">
        <v>35332663</v>
      </c>
      <c r="D7" s="15">
        <v>2652228</v>
      </c>
      <c r="E7" s="15">
        <v>2696348</v>
      </c>
      <c r="F7" s="15">
        <v>33686646</v>
      </c>
      <c r="G7" s="16">
        <v>35332663</v>
      </c>
      <c r="H7" s="16">
        <v>2657531</v>
      </c>
      <c r="I7" s="15">
        <v>2701767</v>
      </c>
      <c r="J7" s="70">
        <v>0</v>
      </c>
      <c r="K7" s="70">
        <v>0</v>
      </c>
      <c r="L7" s="15">
        <f t="shared" ref="L7:L34" si="3">D7-H7</f>
        <v>-5303</v>
      </c>
      <c r="M7" s="70">
        <f t="shared" si="0"/>
        <v>-5419</v>
      </c>
      <c r="N7" s="15">
        <v>5470</v>
      </c>
      <c r="O7" s="15">
        <v>0</v>
      </c>
      <c r="P7" s="71">
        <v>-51</v>
      </c>
      <c r="Q7" s="70">
        <f t="shared" si="1"/>
        <v>5419</v>
      </c>
      <c r="R7" s="103">
        <f t="shared" ref="R6:R34" si="4">M7+Q7</f>
        <v>0</v>
      </c>
      <c r="S7" s="15">
        <v>64211</v>
      </c>
      <c r="T7" s="15">
        <v>64228</v>
      </c>
      <c r="U7" s="15">
        <f t="shared" si="2"/>
        <v>-17</v>
      </c>
    </row>
    <row r="8" spans="1:21">
      <c r="A8" s="14">
        <v>45084</v>
      </c>
      <c r="B8" s="15">
        <v>33091031</v>
      </c>
      <c r="C8" s="15">
        <v>34730578</v>
      </c>
      <c r="D8" s="15">
        <v>2661659</v>
      </c>
      <c r="E8" s="15">
        <v>2705880</v>
      </c>
      <c r="F8" s="15">
        <v>33091031</v>
      </c>
      <c r="G8" s="16">
        <v>34730578</v>
      </c>
      <c r="H8" s="16">
        <v>2693448</v>
      </c>
      <c r="I8" s="15">
        <v>2737803</v>
      </c>
      <c r="J8" s="70">
        <v>0</v>
      </c>
      <c r="K8" s="70">
        <v>0</v>
      </c>
      <c r="L8" s="15">
        <f t="shared" si="3"/>
        <v>-31789</v>
      </c>
      <c r="M8" s="70">
        <f t="shared" si="0"/>
        <v>-31923</v>
      </c>
      <c r="N8" s="15">
        <v>31950</v>
      </c>
      <c r="O8" s="15">
        <v>1</v>
      </c>
      <c r="P8" s="71">
        <v>-26</v>
      </c>
      <c r="Q8" s="70">
        <f t="shared" si="1"/>
        <v>31923</v>
      </c>
      <c r="R8" s="103">
        <f t="shared" si="4"/>
        <v>0</v>
      </c>
      <c r="S8" s="15">
        <v>64035</v>
      </c>
      <c r="T8" s="15">
        <v>64063</v>
      </c>
      <c r="U8" s="15">
        <f t="shared" si="2"/>
        <v>-28</v>
      </c>
    </row>
    <row r="9" spans="1:21">
      <c r="A9" s="14">
        <v>45085</v>
      </c>
      <c r="B9" s="15">
        <v>32477404</v>
      </c>
      <c r="C9" s="15">
        <v>34069165</v>
      </c>
      <c r="D9" s="15">
        <v>2648390</v>
      </c>
      <c r="E9" s="15">
        <v>2691337</v>
      </c>
      <c r="F9" s="15">
        <v>32477404</v>
      </c>
      <c r="G9" s="16">
        <v>34069165</v>
      </c>
      <c r="H9" s="16">
        <v>2671373</v>
      </c>
      <c r="I9" s="15">
        <v>2714434</v>
      </c>
      <c r="J9" s="70">
        <v>0</v>
      </c>
      <c r="K9" s="70">
        <v>0</v>
      </c>
      <c r="L9" s="15">
        <f t="shared" si="3"/>
        <v>-22983</v>
      </c>
      <c r="M9" s="70">
        <f t="shared" si="0"/>
        <v>-23097</v>
      </c>
      <c r="N9" s="15">
        <v>23147</v>
      </c>
      <c r="O9" s="15">
        <v>0</v>
      </c>
      <c r="P9" s="71">
        <v>-50</v>
      </c>
      <c r="Q9" s="70">
        <f t="shared" si="1"/>
        <v>23097</v>
      </c>
      <c r="R9" s="103">
        <f t="shared" si="4"/>
        <v>0</v>
      </c>
      <c r="S9" s="15">
        <v>63345</v>
      </c>
      <c r="T9" s="15">
        <v>63366</v>
      </c>
      <c r="U9" s="15">
        <f t="shared" si="2"/>
        <v>-21</v>
      </c>
    </row>
    <row r="10" spans="1:21">
      <c r="A10" s="14">
        <v>45086</v>
      </c>
      <c r="B10" s="15">
        <v>32348088</v>
      </c>
      <c r="C10" s="15">
        <v>34028094</v>
      </c>
      <c r="D10" s="15">
        <v>2581155</v>
      </c>
      <c r="E10" s="15">
        <v>2626251</v>
      </c>
      <c r="F10" s="15">
        <v>32348088</v>
      </c>
      <c r="G10" s="16">
        <v>34028094</v>
      </c>
      <c r="H10" s="16">
        <v>2602468</v>
      </c>
      <c r="I10" s="15">
        <v>2647679</v>
      </c>
      <c r="J10" s="70">
        <v>0</v>
      </c>
      <c r="K10" s="70">
        <v>0</v>
      </c>
      <c r="L10" s="15">
        <f t="shared" si="3"/>
        <v>-21313</v>
      </c>
      <c r="M10" s="70">
        <f t="shared" si="0"/>
        <v>-21428</v>
      </c>
      <c r="N10" s="15">
        <v>21474</v>
      </c>
      <c r="O10" s="15">
        <v>0</v>
      </c>
      <c r="P10" s="71">
        <v>-46</v>
      </c>
      <c r="Q10" s="70">
        <f t="shared" si="1"/>
        <v>21428</v>
      </c>
      <c r="R10" s="103">
        <f t="shared" si="4"/>
        <v>0</v>
      </c>
      <c r="S10" s="15">
        <v>63935</v>
      </c>
      <c r="T10" s="15">
        <v>63954</v>
      </c>
      <c r="U10" s="15">
        <f t="shared" si="2"/>
        <v>-19</v>
      </c>
    </row>
    <row r="11" spans="1:21">
      <c r="A11" s="14">
        <v>45087</v>
      </c>
      <c r="B11" s="15">
        <v>27147511</v>
      </c>
      <c r="C11" s="15">
        <v>28417677</v>
      </c>
      <c r="D11" s="15">
        <v>2046976</v>
      </c>
      <c r="E11" s="15">
        <v>2080932</v>
      </c>
      <c r="F11" s="15">
        <v>27147511</v>
      </c>
      <c r="G11" s="16">
        <v>28417677</v>
      </c>
      <c r="H11" s="16">
        <v>2063094</v>
      </c>
      <c r="I11" s="15">
        <v>2097166</v>
      </c>
      <c r="J11" s="70">
        <v>0</v>
      </c>
      <c r="K11" s="70">
        <v>0</v>
      </c>
      <c r="L11" s="15">
        <f t="shared" si="3"/>
        <v>-16118</v>
      </c>
      <c r="M11" s="70">
        <f t="shared" si="0"/>
        <v>-16234</v>
      </c>
      <c r="N11" s="15">
        <v>16022</v>
      </c>
      <c r="O11" s="15">
        <v>0</v>
      </c>
      <c r="P11" s="71">
        <v>212</v>
      </c>
      <c r="Q11" s="70">
        <f t="shared" si="1"/>
        <v>16234</v>
      </c>
      <c r="R11" s="103">
        <f t="shared" si="4"/>
        <v>0</v>
      </c>
      <c r="S11" s="15">
        <v>60831</v>
      </c>
      <c r="T11" s="15">
        <v>60854</v>
      </c>
      <c r="U11" s="15">
        <f t="shared" si="2"/>
        <v>-23</v>
      </c>
    </row>
    <row r="12" spans="1:21">
      <c r="A12" s="14">
        <v>45088</v>
      </c>
      <c r="B12" s="15">
        <v>24793466</v>
      </c>
      <c r="C12" s="15">
        <v>25634939</v>
      </c>
      <c r="D12" s="15">
        <v>1799720</v>
      </c>
      <c r="E12" s="15">
        <v>1821129</v>
      </c>
      <c r="F12" s="15">
        <v>24793466</v>
      </c>
      <c r="G12" s="16">
        <v>25634939</v>
      </c>
      <c r="H12" s="16">
        <v>1804008</v>
      </c>
      <c r="I12" s="15">
        <v>1825455</v>
      </c>
      <c r="J12" s="70">
        <v>0</v>
      </c>
      <c r="K12" s="70">
        <v>0</v>
      </c>
      <c r="L12" s="15">
        <f t="shared" si="3"/>
        <v>-4288</v>
      </c>
      <c r="M12" s="70">
        <f t="shared" si="0"/>
        <v>-4326</v>
      </c>
      <c r="N12" s="15">
        <v>4272</v>
      </c>
      <c r="O12" s="15">
        <v>0</v>
      </c>
      <c r="P12" s="71">
        <v>54</v>
      </c>
      <c r="Q12" s="70">
        <f t="shared" si="1"/>
        <v>4326</v>
      </c>
      <c r="R12" s="103">
        <f t="shared" si="4"/>
        <v>0</v>
      </c>
      <c r="S12" s="15">
        <v>58601</v>
      </c>
      <c r="T12" s="15">
        <v>58622</v>
      </c>
      <c r="U12" s="15">
        <f t="shared" si="2"/>
        <v>-21</v>
      </c>
    </row>
    <row r="13" spans="1:21">
      <c r="A13" s="14">
        <v>45089</v>
      </c>
      <c r="B13" s="15">
        <v>33584503</v>
      </c>
      <c r="C13" s="15">
        <v>35198814</v>
      </c>
      <c r="D13" s="15">
        <v>2768273</v>
      </c>
      <c r="E13" s="15">
        <v>2817246</v>
      </c>
      <c r="F13" s="15">
        <v>33584503</v>
      </c>
      <c r="G13" s="16">
        <v>35198814</v>
      </c>
      <c r="H13" s="16">
        <v>2772732</v>
      </c>
      <c r="I13" s="15">
        <v>2821813</v>
      </c>
      <c r="J13" s="70">
        <v>0</v>
      </c>
      <c r="K13" s="70">
        <v>0</v>
      </c>
      <c r="L13" s="15">
        <f t="shared" si="3"/>
        <v>-4459</v>
      </c>
      <c r="M13" s="70">
        <f t="shared" si="0"/>
        <v>-4567</v>
      </c>
      <c r="N13" s="15">
        <v>4514</v>
      </c>
      <c r="O13" s="15">
        <v>0</v>
      </c>
      <c r="P13" s="71">
        <v>53</v>
      </c>
      <c r="Q13" s="70">
        <f t="shared" si="1"/>
        <v>4567</v>
      </c>
      <c r="R13" s="103">
        <f t="shared" si="4"/>
        <v>0</v>
      </c>
      <c r="S13" s="15">
        <v>64519</v>
      </c>
      <c r="T13" s="15">
        <v>64542</v>
      </c>
      <c r="U13" s="15">
        <f t="shared" si="2"/>
        <v>-23</v>
      </c>
    </row>
    <row r="14" spans="1:21">
      <c r="A14" s="14">
        <v>45090</v>
      </c>
      <c r="B14" s="15">
        <v>33450166</v>
      </c>
      <c r="C14" s="15">
        <v>35151791</v>
      </c>
      <c r="D14" s="15">
        <v>2864773</v>
      </c>
      <c r="E14" s="15">
        <v>2915879</v>
      </c>
      <c r="F14" s="15">
        <v>33450166</v>
      </c>
      <c r="G14" s="16">
        <v>35151791</v>
      </c>
      <c r="H14" s="16">
        <v>2874481</v>
      </c>
      <c r="I14" s="15">
        <v>2925800</v>
      </c>
      <c r="J14" s="70">
        <v>0</v>
      </c>
      <c r="K14" s="70">
        <v>0</v>
      </c>
      <c r="L14" s="15">
        <f t="shared" si="3"/>
        <v>-9708</v>
      </c>
      <c r="M14" s="70">
        <f t="shared" si="0"/>
        <v>-9921</v>
      </c>
      <c r="N14" s="15">
        <v>9953</v>
      </c>
      <c r="O14" s="15">
        <v>0</v>
      </c>
      <c r="P14" s="71">
        <v>-32</v>
      </c>
      <c r="Q14" s="70">
        <f t="shared" si="1"/>
        <v>9921</v>
      </c>
      <c r="R14" s="103">
        <f t="shared" si="4"/>
        <v>0</v>
      </c>
      <c r="S14" s="15">
        <v>64410</v>
      </c>
      <c r="T14" s="15">
        <v>64430</v>
      </c>
      <c r="U14" s="15">
        <f t="shared" si="2"/>
        <v>-20</v>
      </c>
    </row>
    <row r="15" spans="1:21">
      <c r="A15" s="14">
        <v>45091</v>
      </c>
      <c r="B15" s="15">
        <v>33052163</v>
      </c>
      <c r="C15" s="15">
        <v>34731309</v>
      </c>
      <c r="D15" s="15">
        <v>2918856</v>
      </c>
      <c r="E15" s="15">
        <v>2969170</v>
      </c>
      <c r="F15" s="15">
        <v>33052163</v>
      </c>
      <c r="G15" s="16">
        <v>34731309</v>
      </c>
      <c r="H15" s="16">
        <v>2926299</v>
      </c>
      <c r="I15" s="15">
        <v>2976736</v>
      </c>
      <c r="J15" s="70">
        <v>0</v>
      </c>
      <c r="K15" s="70">
        <v>0</v>
      </c>
      <c r="L15" s="15">
        <f t="shared" si="3"/>
        <v>-7443</v>
      </c>
      <c r="M15" s="70">
        <f t="shared" si="0"/>
        <v>-7566</v>
      </c>
      <c r="N15" s="15">
        <v>7550</v>
      </c>
      <c r="O15" s="15">
        <v>0</v>
      </c>
      <c r="P15" s="71">
        <v>16</v>
      </c>
      <c r="Q15" s="70">
        <f t="shared" si="1"/>
        <v>7566</v>
      </c>
      <c r="R15" s="103">
        <f t="shared" si="4"/>
        <v>0</v>
      </c>
      <c r="S15" s="15">
        <v>64739</v>
      </c>
      <c r="T15" s="15">
        <v>64764</v>
      </c>
      <c r="U15" s="15">
        <f t="shared" si="2"/>
        <v>-25</v>
      </c>
    </row>
    <row r="16" spans="1:21">
      <c r="A16" s="14">
        <v>45092</v>
      </c>
      <c r="B16" s="15">
        <v>33272249</v>
      </c>
      <c r="C16" s="15">
        <v>34932731</v>
      </c>
      <c r="D16" s="15">
        <v>3025607</v>
      </c>
      <c r="E16" s="15">
        <v>3075544</v>
      </c>
      <c r="F16" s="15">
        <v>33272249</v>
      </c>
      <c r="G16" s="16">
        <v>34932731</v>
      </c>
      <c r="H16" s="16">
        <v>3036826</v>
      </c>
      <c r="I16" s="15">
        <v>3087186</v>
      </c>
      <c r="J16" s="70">
        <v>0</v>
      </c>
      <c r="K16" s="70">
        <v>0</v>
      </c>
      <c r="L16" s="15">
        <f t="shared" si="3"/>
        <v>-11219</v>
      </c>
      <c r="M16" s="70">
        <f t="shared" si="0"/>
        <v>-11642</v>
      </c>
      <c r="N16" s="15">
        <v>11609</v>
      </c>
      <c r="O16" s="15">
        <v>0</v>
      </c>
      <c r="P16" s="71">
        <v>33</v>
      </c>
      <c r="Q16" s="70">
        <f t="shared" si="1"/>
        <v>11642</v>
      </c>
      <c r="R16" s="103">
        <f t="shared" si="4"/>
        <v>0</v>
      </c>
      <c r="S16" s="15">
        <v>64272</v>
      </c>
      <c r="T16" s="15">
        <v>64291</v>
      </c>
      <c r="U16" s="15">
        <f t="shared" si="2"/>
        <v>-19</v>
      </c>
    </row>
    <row r="17" spans="1:21">
      <c r="A17" s="14">
        <v>45093</v>
      </c>
      <c r="B17" s="15">
        <v>43828511</v>
      </c>
      <c r="C17" s="15">
        <v>45696032</v>
      </c>
      <c r="D17" s="15">
        <v>3527310</v>
      </c>
      <c r="E17" s="15">
        <v>3579248</v>
      </c>
      <c r="F17" s="15">
        <v>43828511</v>
      </c>
      <c r="G17" s="16">
        <v>45696032</v>
      </c>
      <c r="H17" s="16">
        <v>3589588</v>
      </c>
      <c r="I17" s="15">
        <v>3641697</v>
      </c>
      <c r="J17" s="70">
        <v>0</v>
      </c>
      <c r="K17" s="70">
        <v>0</v>
      </c>
      <c r="L17" s="15">
        <f t="shared" si="3"/>
        <v>-62278</v>
      </c>
      <c r="M17" s="70">
        <f t="shared" si="0"/>
        <v>-62449</v>
      </c>
      <c r="N17" s="15">
        <v>62523</v>
      </c>
      <c r="O17" s="15">
        <v>1</v>
      </c>
      <c r="P17" s="71">
        <v>-73</v>
      </c>
      <c r="Q17" s="70">
        <f t="shared" si="1"/>
        <v>62449</v>
      </c>
      <c r="R17" s="103">
        <f t="shared" si="4"/>
        <v>0</v>
      </c>
      <c r="S17" s="15">
        <v>65477</v>
      </c>
      <c r="T17" s="15">
        <v>65501</v>
      </c>
      <c r="U17" s="15">
        <f t="shared" si="2"/>
        <v>-24</v>
      </c>
    </row>
    <row r="18" spans="1:21">
      <c r="A18" s="14">
        <v>45094</v>
      </c>
      <c r="B18" s="15">
        <v>33032737</v>
      </c>
      <c r="C18" s="15">
        <v>34458707</v>
      </c>
      <c r="D18" s="15">
        <v>2678737</v>
      </c>
      <c r="E18" s="15">
        <v>2718251</v>
      </c>
      <c r="F18" s="15">
        <v>33032737</v>
      </c>
      <c r="G18" s="16">
        <v>34458707</v>
      </c>
      <c r="H18" s="16">
        <v>2702072</v>
      </c>
      <c r="I18" s="15">
        <v>2741732</v>
      </c>
      <c r="J18" s="70">
        <v>0</v>
      </c>
      <c r="K18" s="70">
        <v>0</v>
      </c>
      <c r="L18" s="15">
        <f t="shared" si="3"/>
        <v>-23335</v>
      </c>
      <c r="M18" s="70">
        <f t="shared" si="0"/>
        <v>-23481</v>
      </c>
      <c r="N18" s="15">
        <v>23346</v>
      </c>
      <c r="O18" s="15">
        <v>0</v>
      </c>
      <c r="P18" s="71">
        <v>135</v>
      </c>
      <c r="Q18" s="70">
        <f t="shared" si="1"/>
        <v>23481</v>
      </c>
      <c r="R18" s="103">
        <f t="shared" si="4"/>
        <v>0</v>
      </c>
      <c r="S18" s="15">
        <v>62815</v>
      </c>
      <c r="T18" s="15">
        <v>62840</v>
      </c>
      <c r="U18" s="15">
        <f t="shared" si="2"/>
        <v>-25</v>
      </c>
    </row>
    <row r="19" spans="1:21">
      <c r="A19" s="14">
        <v>45095</v>
      </c>
      <c r="B19" s="15">
        <v>33077034</v>
      </c>
      <c r="C19" s="15">
        <v>34196030</v>
      </c>
      <c r="D19" s="15">
        <v>2564996</v>
      </c>
      <c r="E19" s="15">
        <v>2594703</v>
      </c>
      <c r="F19" s="15">
        <v>33077034</v>
      </c>
      <c r="G19" s="16">
        <v>34196030</v>
      </c>
      <c r="H19" s="16">
        <v>2592023</v>
      </c>
      <c r="I19" s="15">
        <v>2621843</v>
      </c>
      <c r="J19" s="70">
        <v>0</v>
      </c>
      <c r="K19" s="70">
        <v>0</v>
      </c>
      <c r="L19" s="15">
        <f t="shared" si="3"/>
        <v>-27027</v>
      </c>
      <c r="M19" s="70">
        <f t="shared" si="0"/>
        <v>-27140</v>
      </c>
      <c r="N19" s="15">
        <v>27085</v>
      </c>
      <c r="O19" s="15">
        <v>0</v>
      </c>
      <c r="P19" s="71">
        <v>55</v>
      </c>
      <c r="Q19" s="70">
        <f t="shared" si="1"/>
        <v>27140</v>
      </c>
      <c r="R19" s="103">
        <f t="shared" si="4"/>
        <v>0</v>
      </c>
      <c r="S19" s="15">
        <v>61268</v>
      </c>
      <c r="T19" s="15">
        <v>61288</v>
      </c>
      <c r="U19" s="15">
        <f t="shared" si="2"/>
        <v>-20</v>
      </c>
    </row>
    <row r="20" spans="1:21">
      <c r="A20" s="14">
        <v>45096</v>
      </c>
      <c r="B20" s="15">
        <v>42732000</v>
      </c>
      <c r="C20" s="15">
        <v>44557492</v>
      </c>
      <c r="D20" s="15">
        <v>3660388</v>
      </c>
      <c r="E20" s="15">
        <v>3717051</v>
      </c>
      <c r="F20" s="15">
        <v>42732000</v>
      </c>
      <c r="G20" s="16">
        <v>44557492</v>
      </c>
      <c r="H20" s="16">
        <v>3713530</v>
      </c>
      <c r="I20" s="15">
        <v>3770438</v>
      </c>
      <c r="J20" s="70">
        <v>0</v>
      </c>
      <c r="K20" s="70">
        <v>0</v>
      </c>
      <c r="L20" s="15">
        <f t="shared" si="3"/>
        <v>-53142</v>
      </c>
      <c r="M20" s="70">
        <f t="shared" si="0"/>
        <v>-53387</v>
      </c>
      <c r="N20" s="15">
        <v>53259</v>
      </c>
      <c r="O20" s="15">
        <v>0</v>
      </c>
      <c r="P20" s="71">
        <v>128</v>
      </c>
      <c r="Q20" s="70">
        <f t="shared" si="1"/>
        <v>53387</v>
      </c>
      <c r="R20" s="103">
        <f t="shared" si="4"/>
        <v>0</v>
      </c>
      <c r="S20" s="15">
        <v>66398</v>
      </c>
      <c r="T20" s="15">
        <v>66419</v>
      </c>
      <c r="U20" s="15">
        <f t="shared" si="2"/>
        <v>-21</v>
      </c>
    </row>
    <row r="21" spans="1:21">
      <c r="A21" s="14">
        <v>45097</v>
      </c>
      <c r="B21" s="15">
        <v>37935285</v>
      </c>
      <c r="C21" s="15">
        <v>39816589</v>
      </c>
      <c r="D21" s="15">
        <v>3467308</v>
      </c>
      <c r="E21" s="15">
        <v>3521896</v>
      </c>
      <c r="F21" s="15">
        <v>37935285</v>
      </c>
      <c r="G21" s="16">
        <v>39816589</v>
      </c>
      <c r="H21" s="16">
        <v>3492780</v>
      </c>
      <c r="I21" s="15">
        <v>3547519</v>
      </c>
      <c r="J21" s="70">
        <v>0</v>
      </c>
      <c r="K21" s="70">
        <v>0</v>
      </c>
      <c r="L21" s="15">
        <f t="shared" si="3"/>
        <v>-25472</v>
      </c>
      <c r="M21" s="70">
        <f t="shared" si="0"/>
        <v>-25623</v>
      </c>
      <c r="N21" s="15">
        <v>25532</v>
      </c>
      <c r="O21" s="15">
        <v>0</v>
      </c>
      <c r="P21" s="71">
        <v>91</v>
      </c>
      <c r="Q21" s="70">
        <f t="shared" si="1"/>
        <v>25623</v>
      </c>
      <c r="R21" s="103">
        <f t="shared" si="4"/>
        <v>0</v>
      </c>
      <c r="S21" s="15">
        <v>66421</v>
      </c>
      <c r="T21" s="15">
        <v>66448</v>
      </c>
      <c r="U21" s="15">
        <f t="shared" si="2"/>
        <v>-27</v>
      </c>
    </row>
    <row r="22" spans="1:21">
      <c r="A22" s="14">
        <v>45098</v>
      </c>
      <c r="B22" s="15">
        <v>34655859</v>
      </c>
      <c r="C22" s="15">
        <v>36603873</v>
      </c>
      <c r="D22" s="15">
        <v>3023734</v>
      </c>
      <c r="E22" s="15">
        <v>3075910</v>
      </c>
      <c r="F22" s="15">
        <v>34655859</v>
      </c>
      <c r="G22" s="16">
        <v>36603873</v>
      </c>
      <c r="H22" s="16">
        <v>3049360</v>
      </c>
      <c r="I22" s="15">
        <v>3101755</v>
      </c>
      <c r="J22" s="70">
        <v>0</v>
      </c>
      <c r="K22" s="70">
        <v>0</v>
      </c>
      <c r="L22" s="15">
        <f t="shared" si="3"/>
        <v>-25626</v>
      </c>
      <c r="M22" s="70">
        <f t="shared" si="0"/>
        <v>-25845</v>
      </c>
      <c r="N22" s="15">
        <v>25838</v>
      </c>
      <c r="O22" s="15">
        <v>2</v>
      </c>
      <c r="P22" s="71">
        <v>9</v>
      </c>
      <c r="Q22" s="70">
        <f t="shared" si="1"/>
        <v>25845</v>
      </c>
      <c r="R22" s="103">
        <f t="shared" si="4"/>
        <v>0</v>
      </c>
      <c r="S22" s="15">
        <v>65711</v>
      </c>
      <c r="T22" s="15">
        <v>65732</v>
      </c>
      <c r="U22" s="15">
        <f t="shared" si="2"/>
        <v>-21</v>
      </c>
    </row>
    <row r="23" spans="1:21">
      <c r="A23" s="14">
        <v>45099</v>
      </c>
      <c r="B23" s="15">
        <v>19683397</v>
      </c>
      <c r="C23" s="15">
        <v>20365516</v>
      </c>
      <c r="D23" s="15">
        <v>1589832</v>
      </c>
      <c r="E23" s="15">
        <v>1603650</v>
      </c>
      <c r="F23" s="15">
        <v>19683397</v>
      </c>
      <c r="G23" s="16">
        <v>20365516</v>
      </c>
      <c r="H23" s="16">
        <v>1595201</v>
      </c>
      <c r="I23" s="15">
        <v>1609198</v>
      </c>
      <c r="J23" s="70">
        <v>0</v>
      </c>
      <c r="K23" s="70">
        <v>0</v>
      </c>
      <c r="L23" s="15">
        <f t="shared" si="3"/>
        <v>-5369</v>
      </c>
      <c r="M23" s="70">
        <f t="shared" si="0"/>
        <v>-5548</v>
      </c>
      <c r="N23" s="15">
        <v>5568</v>
      </c>
      <c r="O23" s="15">
        <v>0</v>
      </c>
      <c r="P23" s="71">
        <v>-20</v>
      </c>
      <c r="Q23" s="70">
        <f t="shared" si="1"/>
        <v>5548</v>
      </c>
      <c r="R23" s="103">
        <f t="shared" si="4"/>
        <v>0</v>
      </c>
      <c r="S23" s="15">
        <v>58363</v>
      </c>
      <c r="T23" s="15">
        <v>58390</v>
      </c>
      <c r="U23" s="15">
        <f t="shared" si="2"/>
        <v>-27</v>
      </c>
    </row>
    <row r="24" spans="1:21">
      <c r="A24" s="14">
        <v>45100</v>
      </c>
      <c r="B24" s="15">
        <v>21247716</v>
      </c>
      <c r="C24" s="15">
        <v>22073661</v>
      </c>
      <c r="D24" s="15">
        <v>1664168</v>
      </c>
      <c r="E24" s="15">
        <v>1684218</v>
      </c>
      <c r="F24" s="15">
        <v>21247716</v>
      </c>
      <c r="G24" s="16">
        <v>22073661</v>
      </c>
      <c r="H24" s="16">
        <v>1672645</v>
      </c>
      <c r="I24" s="15">
        <v>1692809</v>
      </c>
      <c r="J24" s="70">
        <v>0</v>
      </c>
      <c r="K24" s="70">
        <v>0</v>
      </c>
      <c r="L24" s="15">
        <f t="shared" si="3"/>
        <v>-8477</v>
      </c>
      <c r="M24" s="70">
        <f t="shared" si="0"/>
        <v>-8591</v>
      </c>
      <c r="N24" s="15">
        <v>8451</v>
      </c>
      <c r="O24" s="15">
        <v>0</v>
      </c>
      <c r="P24" s="71">
        <v>140</v>
      </c>
      <c r="Q24" s="70">
        <f t="shared" si="1"/>
        <v>8591</v>
      </c>
      <c r="R24" s="103">
        <f t="shared" si="4"/>
        <v>0</v>
      </c>
      <c r="S24" s="15">
        <v>59021</v>
      </c>
      <c r="T24" s="15">
        <v>59045</v>
      </c>
      <c r="U24" s="15">
        <f t="shared" si="2"/>
        <v>-24</v>
      </c>
    </row>
    <row r="25" spans="1:21">
      <c r="A25" s="14">
        <v>45101</v>
      </c>
      <c r="B25" s="15">
        <v>22164343</v>
      </c>
      <c r="C25" s="15">
        <v>23080087</v>
      </c>
      <c r="D25" s="15">
        <v>1710704</v>
      </c>
      <c r="E25" s="15">
        <v>1733348</v>
      </c>
      <c r="F25" s="15">
        <v>22164343</v>
      </c>
      <c r="G25" s="16">
        <v>23080087</v>
      </c>
      <c r="H25" s="16">
        <v>1716741</v>
      </c>
      <c r="I25" s="15">
        <v>1739479</v>
      </c>
      <c r="J25" s="70">
        <v>0</v>
      </c>
      <c r="K25" s="70">
        <v>0</v>
      </c>
      <c r="L25" s="15">
        <f t="shared" si="3"/>
        <v>-6037</v>
      </c>
      <c r="M25" s="70">
        <f t="shared" si="0"/>
        <v>-6131</v>
      </c>
      <c r="N25" s="15">
        <v>5995</v>
      </c>
      <c r="O25" s="15">
        <v>0</v>
      </c>
      <c r="P25" s="71">
        <v>136</v>
      </c>
      <c r="Q25" s="70">
        <f t="shared" si="1"/>
        <v>6131</v>
      </c>
      <c r="R25" s="103">
        <f t="shared" si="4"/>
        <v>0</v>
      </c>
      <c r="S25" s="15">
        <v>58990</v>
      </c>
      <c r="T25" s="15">
        <v>59018</v>
      </c>
      <c r="U25" s="15">
        <f t="shared" si="2"/>
        <v>-28</v>
      </c>
    </row>
    <row r="26" spans="1:21">
      <c r="A26" s="14">
        <v>45102</v>
      </c>
      <c r="B26" s="15">
        <v>28458329</v>
      </c>
      <c r="C26" s="15">
        <v>29880513</v>
      </c>
      <c r="D26" s="15">
        <v>2414091</v>
      </c>
      <c r="E26" s="15">
        <v>2453883</v>
      </c>
      <c r="F26" s="15">
        <v>28458329</v>
      </c>
      <c r="G26" s="16">
        <v>29880513</v>
      </c>
      <c r="H26" s="16">
        <v>2420354</v>
      </c>
      <c r="I26" s="15">
        <v>2460227</v>
      </c>
      <c r="J26" s="70">
        <v>0</v>
      </c>
      <c r="K26" s="70">
        <v>0</v>
      </c>
      <c r="L26" s="15">
        <f t="shared" si="3"/>
        <v>-6263</v>
      </c>
      <c r="M26" s="70">
        <f t="shared" si="0"/>
        <v>-6344</v>
      </c>
      <c r="N26" s="15">
        <v>6263</v>
      </c>
      <c r="O26" s="15">
        <v>0</v>
      </c>
      <c r="P26" s="71">
        <v>81</v>
      </c>
      <c r="Q26" s="70">
        <f t="shared" si="1"/>
        <v>6344</v>
      </c>
      <c r="R26" s="103">
        <f t="shared" si="4"/>
        <v>0</v>
      </c>
      <c r="S26" s="15">
        <v>63363</v>
      </c>
      <c r="T26" s="15">
        <v>63385</v>
      </c>
      <c r="U26" s="15">
        <f t="shared" si="2"/>
        <v>-22</v>
      </c>
    </row>
    <row r="27" spans="1:21">
      <c r="A27" s="14">
        <v>45103</v>
      </c>
      <c r="B27" s="15">
        <v>30346493</v>
      </c>
      <c r="C27" s="15">
        <v>32017715</v>
      </c>
      <c r="D27" s="15">
        <v>2551181</v>
      </c>
      <c r="E27" s="15">
        <v>2599444</v>
      </c>
      <c r="F27" s="15">
        <v>30346493</v>
      </c>
      <c r="G27" s="16">
        <v>32017715</v>
      </c>
      <c r="H27" s="16">
        <v>2556851</v>
      </c>
      <c r="I27" s="15">
        <v>2605264</v>
      </c>
      <c r="J27" s="70">
        <v>0</v>
      </c>
      <c r="K27" s="70">
        <v>0</v>
      </c>
      <c r="L27" s="15">
        <f t="shared" si="3"/>
        <v>-5670</v>
      </c>
      <c r="M27" s="70">
        <f t="shared" si="0"/>
        <v>-5820</v>
      </c>
      <c r="N27" s="15">
        <v>5817</v>
      </c>
      <c r="O27" s="15">
        <v>0</v>
      </c>
      <c r="P27" s="71">
        <v>3</v>
      </c>
      <c r="Q27" s="70">
        <f t="shared" si="1"/>
        <v>5820</v>
      </c>
      <c r="R27" s="103">
        <f t="shared" si="4"/>
        <v>0</v>
      </c>
      <c r="S27" s="15">
        <v>64681</v>
      </c>
      <c r="T27" s="15">
        <v>64711</v>
      </c>
      <c r="U27" s="15">
        <f t="shared" si="2"/>
        <v>-30</v>
      </c>
    </row>
    <row r="28" spans="1:21">
      <c r="A28" s="14">
        <v>45104</v>
      </c>
      <c r="B28" s="15">
        <v>30093797</v>
      </c>
      <c r="C28" s="15">
        <v>31785838</v>
      </c>
      <c r="D28" s="15">
        <v>2588832</v>
      </c>
      <c r="E28" s="15">
        <v>2637184</v>
      </c>
      <c r="F28" s="15">
        <v>30093797</v>
      </c>
      <c r="G28" s="16">
        <v>31785838</v>
      </c>
      <c r="H28" s="16">
        <v>2593772</v>
      </c>
      <c r="I28" s="15">
        <v>2642205</v>
      </c>
      <c r="J28" s="70">
        <v>0</v>
      </c>
      <c r="K28" s="70">
        <v>0</v>
      </c>
      <c r="L28" s="15">
        <f t="shared" si="3"/>
        <v>-4940</v>
      </c>
      <c r="M28" s="70">
        <f t="shared" si="0"/>
        <v>-5021</v>
      </c>
      <c r="N28" s="15">
        <v>5074</v>
      </c>
      <c r="O28" s="15">
        <v>0</v>
      </c>
      <c r="P28" s="71">
        <v>-53</v>
      </c>
      <c r="Q28" s="70">
        <f t="shared" si="1"/>
        <v>5021</v>
      </c>
      <c r="R28" s="103">
        <f t="shared" si="4"/>
        <v>0</v>
      </c>
      <c r="S28" s="15">
        <v>64692</v>
      </c>
      <c r="T28" s="15">
        <v>64715</v>
      </c>
      <c r="U28" s="15">
        <f t="shared" si="2"/>
        <v>-23</v>
      </c>
    </row>
    <row r="29" spans="1:21">
      <c r="A29" s="14">
        <v>45105</v>
      </c>
      <c r="B29" s="15">
        <v>29657103</v>
      </c>
      <c r="C29" s="15">
        <v>31335345</v>
      </c>
      <c r="D29" s="15">
        <v>2513069</v>
      </c>
      <c r="E29" s="15">
        <v>2562493</v>
      </c>
      <c r="F29" s="15">
        <v>29657103</v>
      </c>
      <c r="G29" s="16">
        <v>31335345</v>
      </c>
      <c r="H29" s="16">
        <v>2517955</v>
      </c>
      <c r="I29" s="15">
        <v>2567461</v>
      </c>
      <c r="J29" s="70">
        <v>0</v>
      </c>
      <c r="K29" s="70">
        <v>0</v>
      </c>
      <c r="L29" s="15">
        <f t="shared" si="3"/>
        <v>-4886</v>
      </c>
      <c r="M29" s="70">
        <f t="shared" si="0"/>
        <v>-4968</v>
      </c>
      <c r="N29" s="15">
        <v>4949</v>
      </c>
      <c r="O29" s="15">
        <v>0</v>
      </c>
      <c r="P29" s="71">
        <v>19</v>
      </c>
      <c r="Q29" s="70">
        <f t="shared" si="1"/>
        <v>4968</v>
      </c>
      <c r="R29" s="103">
        <f t="shared" si="4"/>
        <v>0</v>
      </c>
      <c r="S29" s="15">
        <v>63929</v>
      </c>
      <c r="T29" s="15">
        <v>63958</v>
      </c>
      <c r="U29" s="15">
        <f t="shared" si="2"/>
        <v>-29</v>
      </c>
    </row>
    <row r="30" spans="1:21">
      <c r="A30" s="14">
        <v>45106</v>
      </c>
      <c r="B30" s="15">
        <v>29104001</v>
      </c>
      <c r="C30" s="15">
        <v>30726374</v>
      </c>
      <c r="D30" s="15">
        <v>2372405</v>
      </c>
      <c r="E30" s="15">
        <v>2416354</v>
      </c>
      <c r="F30" s="15">
        <v>29104001</v>
      </c>
      <c r="G30" s="16">
        <v>30726374</v>
      </c>
      <c r="H30" s="16">
        <v>2376729</v>
      </c>
      <c r="I30" s="15">
        <v>2420731</v>
      </c>
      <c r="J30" s="70">
        <v>0</v>
      </c>
      <c r="K30" s="70">
        <v>0</v>
      </c>
      <c r="L30" s="15">
        <f t="shared" si="3"/>
        <v>-4324</v>
      </c>
      <c r="M30" s="70">
        <f t="shared" si="0"/>
        <v>-4377</v>
      </c>
      <c r="N30" s="15">
        <v>4707</v>
      </c>
      <c r="O30" s="15">
        <v>0</v>
      </c>
      <c r="P30" s="71">
        <v>-330</v>
      </c>
      <c r="Q30" s="70">
        <f t="shared" si="1"/>
        <v>4377</v>
      </c>
      <c r="R30" s="103">
        <f t="shared" si="4"/>
        <v>0</v>
      </c>
      <c r="S30" s="15">
        <v>62921</v>
      </c>
      <c r="T30" s="15">
        <v>62939</v>
      </c>
      <c r="U30" s="15">
        <f t="shared" si="2"/>
        <v>-18</v>
      </c>
    </row>
    <row r="31" spans="1:21">
      <c r="A31" s="14">
        <v>45107</v>
      </c>
      <c r="B31" s="15">
        <v>28243075</v>
      </c>
      <c r="C31" s="15">
        <v>29866797</v>
      </c>
      <c r="D31" s="15">
        <v>2207128</v>
      </c>
      <c r="E31" s="15">
        <v>2248679</v>
      </c>
      <c r="F31" s="15">
        <v>28243075</v>
      </c>
      <c r="G31" s="16">
        <v>29866797</v>
      </c>
      <c r="H31" s="16">
        <v>2211994</v>
      </c>
      <c r="I31" s="15">
        <v>2253635</v>
      </c>
      <c r="J31" s="70">
        <v>0</v>
      </c>
      <c r="K31" s="70">
        <v>0</v>
      </c>
      <c r="L31" s="15">
        <f t="shared" si="3"/>
        <v>-4866</v>
      </c>
      <c r="M31" s="70">
        <f t="shared" si="0"/>
        <v>-4956</v>
      </c>
      <c r="N31" s="15">
        <v>4846</v>
      </c>
      <c r="O31" s="15">
        <v>0</v>
      </c>
      <c r="P31" s="71">
        <v>110</v>
      </c>
      <c r="Q31" s="70">
        <f t="shared" si="1"/>
        <v>4956</v>
      </c>
      <c r="R31" s="103">
        <f t="shared" si="4"/>
        <v>0</v>
      </c>
      <c r="S31" s="15">
        <v>63478</v>
      </c>
      <c r="T31" s="15">
        <v>63498</v>
      </c>
      <c r="U31" s="15">
        <f t="shared" si="2"/>
        <v>-20</v>
      </c>
    </row>
    <row r="32" spans="1:21">
      <c r="A32" s="14">
        <v>45108</v>
      </c>
      <c r="B32" s="15">
        <v>23267165</v>
      </c>
      <c r="C32" s="15">
        <v>24398052</v>
      </c>
      <c r="D32" s="15">
        <v>1645933</v>
      </c>
      <c r="E32" s="15">
        <v>1673261</v>
      </c>
      <c r="F32" s="15">
        <v>23267165</v>
      </c>
      <c r="G32" s="16">
        <v>24398052</v>
      </c>
      <c r="H32" s="16">
        <v>1651776</v>
      </c>
      <c r="I32" s="15">
        <v>1679146</v>
      </c>
      <c r="J32" s="70">
        <v>0</v>
      </c>
      <c r="K32" s="70">
        <v>0</v>
      </c>
      <c r="L32" s="15">
        <f t="shared" si="3"/>
        <v>-5843</v>
      </c>
      <c r="M32" s="70">
        <f t="shared" si="0"/>
        <v>-5885</v>
      </c>
      <c r="N32" s="15">
        <v>5799</v>
      </c>
      <c r="O32" s="15">
        <v>2</v>
      </c>
      <c r="P32" s="71">
        <v>88</v>
      </c>
      <c r="Q32" s="70">
        <f t="shared" si="1"/>
        <v>5885</v>
      </c>
      <c r="R32" s="103">
        <f t="shared" si="4"/>
        <v>0</v>
      </c>
      <c r="S32" s="15">
        <v>60476</v>
      </c>
      <c r="T32" s="15">
        <v>60504</v>
      </c>
      <c r="U32" s="15">
        <f t="shared" si="2"/>
        <v>-28</v>
      </c>
    </row>
    <row r="33" spans="1:21">
      <c r="A33" s="14">
        <v>45109</v>
      </c>
      <c r="B33" s="15">
        <v>21056918</v>
      </c>
      <c r="C33" s="15">
        <v>21803397</v>
      </c>
      <c r="D33" s="15">
        <v>1390518</v>
      </c>
      <c r="E33" s="15">
        <v>1407323</v>
      </c>
      <c r="F33" s="15">
        <v>21056918</v>
      </c>
      <c r="G33" s="16">
        <v>21803397</v>
      </c>
      <c r="H33" s="16">
        <v>1394896</v>
      </c>
      <c r="I33" s="15">
        <v>1411736</v>
      </c>
      <c r="J33" s="70">
        <v>0</v>
      </c>
      <c r="K33" s="70">
        <v>0</v>
      </c>
      <c r="L33" s="15">
        <f t="shared" si="3"/>
        <v>-4378</v>
      </c>
      <c r="M33" s="70">
        <f t="shared" si="0"/>
        <v>-4413</v>
      </c>
      <c r="N33" s="15">
        <v>4290</v>
      </c>
      <c r="O33" s="15">
        <v>1</v>
      </c>
      <c r="P33" s="71">
        <v>124</v>
      </c>
      <c r="Q33" s="70">
        <f t="shared" si="1"/>
        <v>4413</v>
      </c>
      <c r="R33" s="103">
        <f t="shared" si="4"/>
        <v>0</v>
      </c>
      <c r="S33" s="15">
        <v>58381</v>
      </c>
      <c r="T33" s="15">
        <v>58407</v>
      </c>
      <c r="U33" s="15">
        <f t="shared" si="2"/>
        <v>-26</v>
      </c>
    </row>
    <row r="34" spans="1:21">
      <c r="A34" s="14">
        <v>45110</v>
      </c>
      <c r="B34" s="15">
        <v>29155529</v>
      </c>
      <c r="C34" s="15">
        <v>30673818</v>
      </c>
      <c r="D34" s="15">
        <v>2277432</v>
      </c>
      <c r="E34" s="15">
        <v>2322449</v>
      </c>
      <c r="F34" s="15">
        <v>29155529</v>
      </c>
      <c r="G34" s="16">
        <v>30673818</v>
      </c>
      <c r="H34" s="16">
        <v>2281486</v>
      </c>
      <c r="I34" s="15">
        <v>2326527</v>
      </c>
      <c r="J34" s="70">
        <v>0</v>
      </c>
      <c r="K34" s="70">
        <v>0</v>
      </c>
      <c r="L34" s="15">
        <f t="shared" si="3"/>
        <v>-4054</v>
      </c>
      <c r="M34" s="70">
        <f t="shared" si="0"/>
        <v>-4078</v>
      </c>
      <c r="N34" s="15">
        <v>4050</v>
      </c>
      <c r="O34" s="15">
        <v>0</v>
      </c>
      <c r="P34" s="71">
        <v>28</v>
      </c>
      <c r="Q34" s="70">
        <f t="shared" si="1"/>
        <v>4078</v>
      </c>
      <c r="R34" s="103">
        <f t="shared" si="4"/>
        <v>0</v>
      </c>
      <c r="S34" s="15">
        <v>63812</v>
      </c>
      <c r="T34" s="15">
        <v>63835</v>
      </c>
      <c r="U34" s="15">
        <f t="shared" si="2"/>
        <v>-23</v>
      </c>
    </row>
    <row r="35" spans="14:20">
      <c r="N35" s="72"/>
      <c r="O35" s="72"/>
      <c r="P35" s="72"/>
      <c r="Q35" s="104"/>
      <c r="S35"/>
      <c r="T35"/>
    </row>
    <row r="36" spans="1:20">
      <c r="A36" s="4" t="s">
        <v>23</v>
      </c>
      <c r="B36" s="17"/>
      <c r="C36" s="17"/>
      <c r="D36" s="17"/>
      <c r="E36" s="17"/>
      <c r="F36" s="17"/>
      <c r="G36" s="17"/>
      <c r="H36" s="18"/>
      <c r="I36" s="17"/>
      <c r="S36"/>
      <c r="T36"/>
    </row>
    <row r="37" ht="37" customHeight="1" spans="1:20">
      <c r="A37" s="17"/>
      <c r="B37" s="17"/>
      <c r="C37" s="17"/>
      <c r="D37" s="17"/>
      <c r="E37" s="17"/>
      <c r="F37" s="17"/>
      <c r="G37" s="17"/>
      <c r="H37" s="18"/>
      <c r="I37" s="17"/>
      <c r="S37"/>
      <c r="T37"/>
    </row>
    <row r="38" ht="39" customHeight="1" spans="1:20">
      <c r="A38" s="17"/>
      <c r="B38" s="17"/>
      <c r="C38" s="17"/>
      <c r="D38" s="17"/>
      <c r="E38" s="17"/>
      <c r="F38" s="17"/>
      <c r="G38" s="17"/>
      <c r="H38" s="18"/>
      <c r="I38" s="17"/>
      <c r="S38"/>
      <c r="T38"/>
    </row>
    <row r="39" ht="64" customHeight="1" spans="1:20">
      <c r="A39" s="17"/>
      <c r="B39" s="17"/>
      <c r="C39" s="17"/>
      <c r="D39" s="17"/>
      <c r="E39" s="17"/>
      <c r="F39" s="17"/>
      <c r="G39" s="17"/>
      <c r="H39" s="18"/>
      <c r="I39" s="17"/>
      <c r="S39"/>
      <c r="T39"/>
    </row>
    <row r="40" ht="33" customHeight="1" spans="1:20">
      <c r="A40" s="3" t="s">
        <v>24</v>
      </c>
      <c r="B40" s="19"/>
      <c r="C40" s="19"/>
      <c r="D40" s="19"/>
      <c r="E40" s="19"/>
      <c r="F40" s="19"/>
      <c r="G40" s="19"/>
      <c r="H40" s="20"/>
      <c r="I40" s="19"/>
      <c r="J40" s="19"/>
      <c r="K40" s="19"/>
      <c r="L40" s="19"/>
      <c r="M40" s="19"/>
      <c r="N40" s="19"/>
      <c r="O40" s="19"/>
      <c r="S40"/>
      <c r="T40"/>
    </row>
    <row r="41" ht="57" customHeight="1" spans="1:20">
      <c r="A41" s="19"/>
      <c r="B41" s="19"/>
      <c r="C41" s="19"/>
      <c r="D41" s="19"/>
      <c r="E41" s="19"/>
      <c r="F41" s="19"/>
      <c r="G41" s="19"/>
      <c r="H41" s="20"/>
      <c r="I41" s="19"/>
      <c r="J41" s="19"/>
      <c r="K41" s="19"/>
      <c r="L41" s="19"/>
      <c r="M41" s="19"/>
      <c r="N41" s="19"/>
      <c r="O41" s="19"/>
      <c r="S41"/>
      <c r="T41"/>
    </row>
    <row r="42" ht="39" customHeight="1" spans="1:20">
      <c r="A42" s="21" t="s">
        <v>25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S42"/>
      <c r="T42"/>
    </row>
    <row r="43" ht="30" customHeight="1" spans="1:22">
      <c r="A43" s="22" t="s">
        <v>26</v>
      </c>
      <c r="B43" s="23"/>
      <c r="C43" s="24" t="s">
        <v>27</v>
      </c>
      <c r="D43" s="25"/>
      <c r="E43" s="25"/>
      <c r="F43" s="26"/>
      <c r="G43" s="27" t="s">
        <v>28</v>
      </c>
      <c r="H43" s="28"/>
      <c r="I43" s="28"/>
      <c r="J43" s="73"/>
      <c r="K43" s="74" t="s">
        <v>29</v>
      </c>
      <c r="L43" s="75"/>
      <c r="M43" s="75"/>
      <c r="N43" s="76"/>
      <c r="O43" s="63" t="s">
        <v>5</v>
      </c>
      <c r="P43" s="63"/>
      <c r="Q43" s="63"/>
      <c r="R43" s="105" t="s">
        <v>6</v>
      </c>
      <c r="S43" s="106"/>
      <c r="T43" s="98" t="s">
        <v>30</v>
      </c>
      <c r="U43" s="98"/>
      <c r="V43" s="98"/>
    </row>
    <row r="44" ht="30" customHeight="1" spans="1:22">
      <c r="A44" s="29"/>
      <c r="B44" s="30"/>
      <c r="C44" s="31"/>
      <c r="D44" s="32"/>
      <c r="E44" s="32"/>
      <c r="F44" s="33"/>
      <c r="G44" s="34"/>
      <c r="H44" s="35"/>
      <c r="I44" s="35"/>
      <c r="J44" s="77"/>
      <c r="K44" s="78"/>
      <c r="L44" s="79"/>
      <c r="M44" s="79"/>
      <c r="N44" s="80"/>
      <c r="O44" s="81" t="s">
        <v>31</v>
      </c>
      <c r="P44" s="81" t="s">
        <v>32</v>
      </c>
      <c r="Q44" s="81" t="s">
        <v>11</v>
      </c>
      <c r="R44" s="107" t="s">
        <v>12</v>
      </c>
      <c r="S44" s="108" t="s">
        <v>33</v>
      </c>
      <c r="T44" s="98" t="s">
        <v>13</v>
      </c>
      <c r="U44" s="98" t="s">
        <v>14</v>
      </c>
      <c r="V44" s="101" t="s">
        <v>15</v>
      </c>
    </row>
    <row r="45" ht="60" customHeight="1" spans="1:22">
      <c r="A45" s="36"/>
      <c r="B45" s="37"/>
      <c r="C45" s="38" t="s">
        <v>34</v>
      </c>
      <c r="D45" s="38" t="s">
        <v>35</v>
      </c>
      <c r="E45" s="10" t="s">
        <v>18</v>
      </c>
      <c r="F45" s="11" t="s">
        <v>19</v>
      </c>
      <c r="G45" s="39" t="s">
        <v>34</v>
      </c>
      <c r="H45" s="40" t="s">
        <v>35</v>
      </c>
      <c r="I45" s="12" t="s">
        <v>18</v>
      </c>
      <c r="J45" s="66" t="s">
        <v>19</v>
      </c>
      <c r="K45" s="58" t="s">
        <v>34</v>
      </c>
      <c r="L45" s="58" t="s">
        <v>35</v>
      </c>
      <c r="M45" s="67" t="s">
        <v>18</v>
      </c>
      <c r="N45" s="82" t="s">
        <v>19</v>
      </c>
      <c r="O45" s="69" t="s">
        <v>36</v>
      </c>
      <c r="P45" s="69" t="s">
        <v>37</v>
      </c>
      <c r="Q45" s="69" t="s">
        <v>36</v>
      </c>
      <c r="R45" s="109" t="s">
        <v>20</v>
      </c>
      <c r="S45" s="110" t="s">
        <v>19</v>
      </c>
      <c r="T45" s="101" t="s">
        <v>22</v>
      </c>
      <c r="U45" s="101" t="s">
        <v>22</v>
      </c>
      <c r="V45" s="101"/>
    </row>
    <row r="46" spans="1:22">
      <c r="A46" s="41" t="s">
        <v>38</v>
      </c>
      <c r="B46" s="41"/>
      <c r="C46" s="42">
        <v>8577574</v>
      </c>
      <c r="D46" s="42">
        <v>8858032</v>
      </c>
      <c r="E46" s="42">
        <v>1483743</v>
      </c>
      <c r="F46" s="42">
        <v>1499750</v>
      </c>
      <c r="G46" s="42">
        <v>8556901</v>
      </c>
      <c r="H46" s="42">
        <v>8836355</v>
      </c>
      <c r="I46" s="42">
        <v>1473437</v>
      </c>
      <c r="J46" s="42">
        <v>1489400</v>
      </c>
      <c r="K46" s="43">
        <f>G46-C46</f>
        <v>-20673</v>
      </c>
      <c r="L46" s="43">
        <f>H46-D46</f>
        <v>-21677</v>
      </c>
      <c r="M46" s="43">
        <f>I46-E46</f>
        <v>-10306</v>
      </c>
      <c r="N46" s="83">
        <f>J46-F46</f>
        <v>-10350</v>
      </c>
      <c r="O46" s="84">
        <v>10278</v>
      </c>
      <c r="P46" s="85">
        <v>0</v>
      </c>
      <c r="Q46" s="85">
        <v>72</v>
      </c>
      <c r="R46" s="70">
        <f>O46+P46+Q46</f>
        <v>10350</v>
      </c>
      <c r="S46" s="111">
        <f>ABS(N46)-ABS(R46)</f>
        <v>0</v>
      </c>
      <c r="T46" s="15">
        <v>76377</v>
      </c>
      <c r="U46" s="15">
        <v>76419</v>
      </c>
      <c r="V46" s="15">
        <f>T46-U46</f>
        <v>-42</v>
      </c>
    </row>
    <row r="47" spans="1:22">
      <c r="A47" s="41" t="s">
        <v>39</v>
      </c>
      <c r="B47" s="41"/>
      <c r="C47" s="42">
        <v>10208788</v>
      </c>
      <c r="D47" s="42">
        <v>10569183</v>
      </c>
      <c r="E47" s="42">
        <v>1827702</v>
      </c>
      <c r="F47" s="42">
        <v>1848632</v>
      </c>
      <c r="G47" s="42">
        <v>10184791</v>
      </c>
      <c r="H47" s="42">
        <v>10543940</v>
      </c>
      <c r="I47" s="42">
        <v>1815547</v>
      </c>
      <c r="J47" s="42">
        <v>1836416</v>
      </c>
      <c r="K47" s="43">
        <f t="shared" ref="K47:N47" si="5">G47-C47</f>
        <v>-23997</v>
      </c>
      <c r="L47" s="43">
        <f t="shared" si="5"/>
        <v>-25243</v>
      </c>
      <c r="M47" s="43">
        <f t="shared" si="5"/>
        <v>-12155</v>
      </c>
      <c r="N47" s="83">
        <f t="shared" si="5"/>
        <v>-12216</v>
      </c>
      <c r="O47" s="84">
        <v>12191</v>
      </c>
      <c r="P47" s="85">
        <v>0</v>
      </c>
      <c r="Q47" s="85">
        <v>25</v>
      </c>
      <c r="R47" s="70">
        <f t="shared" ref="R47:R54" si="6">O47+P47+Q47</f>
        <v>12216</v>
      </c>
      <c r="S47" s="70">
        <f t="shared" ref="S47:S54" si="7">ABS(N47)-ABS(R47)</f>
        <v>0</v>
      </c>
      <c r="T47" s="15">
        <v>78122</v>
      </c>
      <c r="U47" s="15">
        <v>78163</v>
      </c>
      <c r="V47" s="15">
        <f t="shared" ref="V47:V54" si="8">T47-U47</f>
        <v>-41</v>
      </c>
    </row>
    <row r="48" spans="1:22">
      <c r="A48" s="41" t="s">
        <v>40</v>
      </c>
      <c r="B48" s="41"/>
      <c r="C48" s="42">
        <v>11987951</v>
      </c>
      <c r="D48" s="42">
        <v>12438323</v>
      </c>
      <c r="E48" s="42">
        <v>2227396</v>
      </c>
      <c r="F48" s="42">
        <v>2255037</v>
      </c>
      <c r="G48" s="42">
        <v>11960154</v>
      </c>
      <c r="H48" s="42">
        <v>12409038</v>
      </c>
      <c r="I48" s="42">
        <v>2212166</v>
      </c>
      <c r="J48" s="42">
        <v>2239735</v>
      </c>
      <c r="K48" s="43">
        <f t="shared" ref="K48:N48" si="9">G48-C48</f>
        <v>-27797</v>
      </c>
      <c r="L48" s="43">
        <f t="shared" si="9"/>
        <v>-29285</v>
      </c>
      <c r="M48" s="43">
        <f t="shared" si="9"/>
        <v>-15230</v>
      </c>
      <c r="N48" s="83">
        <f t="shared" si="9"/>
        <v>-15302</v>
      </c>
      <c r="O48" s="84">
        <v>15310</v>
      </c>
      <c r="P48" s="85">
        <v>0</v>
      </c>
      <c r="Q48" s="85">
        <v>-8</v>
      </c>
      <c r="R48" s="70">
        <f t="shared" si="6"/>
        <v>15302</v>
      </c>
      <c r="S48" s="70">
        <f t="shared" si="7"/>
        <v>0</v>
      </c>
      <c r="T48" s="15">
        <v>79598</v>
      </c>
      <c r="U48" s="15">
        <v>79638</v>
      </c>
      <c r="V48" s="15">
        <f t="shared" si="8"/>
        <v>-40</v>
      </c>
    </row>
    <row r="49" spans="1:22">
      <c r="A49" s="41" t="s">
        <v>41</v>
      </c>
      <c r="B49" s="41"/>
      <c r="C49" s="42">
        <v>13730472</v>
      </c>
      <c r="D49" s="42">
        <v>14264121</v>
      </c>
      <c r="E49" s="42">
        <v>2636169</v>
      </c>
      <c r="F49" s="42">
        <v>2671046</v>
      </c>
      <c r="G49" s="42">
        <v>13699379</v>
      </c>
      <c r="H49" s="42">
        <v>14231282</v>
      </c>
      <c r="I49" s="42">
        <v>2619232</v>
      </c>
      <c r="J49" s="42">
        <v>2654027</v>
      </c>
      <c r="K49" s="43">
        <f t="shared" ref="K49:N49" si="10">G49-C49</f>
        <v>-31093</v>
      </c>
      <c r="L49" s="43">
        <f t="shared" si="10"/>
        <v>-32839</v>
      </c>
      <c r="M49" s="43">
        <f t="shared" si="10"/>
        <v>-16937</v>
      </c>
      <c r="N49" s="83">
        <f t="shared" si="10"/>
        <v>-17019</v>
      </c>
      <c r="O49" s="84">
        <v>17018</v>
      </c>
      <c r="P49" s="85">
        <v>0</v>
      </c>
      <c r="Q49" s="85">
        <v>1</v>
      </c>
      <c r="R49" s="70">
        <f t="shared" si="6"/>
        <v>17019</v>
      </c>
      <c r="S49" s="70">
        <f t="shared" si="7"/>
        <v>0</v>
      </c>
      <c r="T49" s="15">
        <v>80599</v>
      </c>
      <c r="U49" s="15">
        <v>80599</v>
      </c>
      <c r="V49" s="15">
        <f t="shared" si="8"/>
        <v>0</v>
      </c>
    </row>
    <row r="50" spans="1:22">
      <c r="A50" s="41" t="s">
        <v>42</v>
      </c>
      <c r="B50" s="41"/>
      <c r="C50" s="42">
        <v>15202239</v>
      </c>
      <c r="D50" s="42">
        <v>15806529</v>
      </c>
      <c r="E50" s="42">
        <v>2977970</v>
      </c>
      <c r="F50" s="42">
        <v>3020611</v>
      </c>
      <c r="G50" s="42">
        <v>15168224</v>
      </c>
      <c r="H50" s="42">
        <v>15770562</v>
      </c>
      <c r="I50" s="42">
        <v>2959542</v>
      </c>
      <c r="J50" s="42">
        <v>3002096</v>
      </c>
      <c r="K50" s="43">
        <f t="shared" ref="K50:N50" si="11">G50-C50</f>
        <v>-34015</v>
      </c>
      <c r="L50" s="43">
        <f t="shared" si="11"/>
        <v>-35967</v>
      </c>
      <c r="M50" s="43">
        <f t="shared" si="11"/>
        <v>-18428</v>
      </c>
      <c r="N50" s="83">
        <f t="shared" si="11"/>
        <v>-18515</v>
      </c>
      <c r="O50" s="84">
        <v>18487</v>
      </c>
      <c r="P50" s="85">
        <v>0</v>
      </c>
      <c r="Q50" s="85">
        <v>28</v>
      </c>
      <c r="R50" s="70">
        <f t="shared" si="6"/>
        <v>18515</v>
      </c>
      <c r="S50" s="70">
        <f t="shared" si="7"/>
        <v>0</v>
      </c>
      <c r="T50" s="15">
        <v>80981</v>
      </c>
      <c r="U50" s="15">
        <v>81021</v>
      </c>
      <c r="V50" s="15">
        <f t="shared" si="8"/>
        <v>-40</v>
      </c>
    </row>
    <row r="51" spans="1:22">
      <c r="A51" s="41" t="s">
        <v>43</v>
      </c>
      <c r="B51" s="41"/>
      <c r="C51" s="43">
        <v>16158570</v>
      </c>
      <c r="D51" s="43">
        <v>16812668</v>
      </c>
      <c r="E51" s="43">
        <v>3203719</v>
      </c>
      <c r="F51" s="44">
        <v>3251557</v>
      </c>
      <c r="G51" s="43">
        <v>16123251</v>
      </c>
      <c r="H51" s="43">
        <v>16775316</v>
      </c>
      <c r="I51" s="43">
        <v>3183298</v>
      </c>
      <c r="J51" s="86">
        <v>3231047</v>
      </c>
      <c r="K51" s="43">
        <f t="shared" ref="K51:N51" si="12">G51-C51</f>
        <v>-35319</v>
      </c>
      <c r="L51" s="43">
        <f t="shared" si="12"/>
        <v>-37352</v>
      </c>
      <c r="M51" s="43">
        <f t="shared" si="12"/>
        <v>-20421</v>
      </c>
      <c r="N51" s="83">
        <f t="shared" si="12"/>
        <v>-20510</v>
      </c>
      <c r="O51" s="85">
        <v>20445</v>
      </c>
      <c r="P51" s="85">
        <v>0</v>
      </c>
      <c r="Q51" s="85">
        <v>65</v>
      </c>
      <c r="R51" s="70">
        <f t="shared" si="6"/>
        <v>20510</v>
      </c>
      <c r="S51" s="70">
        <f t="shared" si="7"/>
        <v>0</v>
      </c>
      <c r="T51" s="15">
        <v>81132</v>
      </c>
      <c r="U51" s="15">
        <v>81172</v>
      </c>
      <c r="V51" s="15">
        <f t="shared" si="8"/>
        <v>-40</v>
      </c>
    </row>
    <row r="52" spans="1:22">
      <c r="A52" s="41" t="s">
        <v>44</v>
      </c>
      <c r="B52" s="41"/>
      <c r="C52" s="43">
        <v>16711540</v>
      </c>
      <c r="D52" s="43">
        <v>17393720</v>
      </c>
      <c r="E52" s="43">
        <v>3335109</v>
      </c>
      <c r="F52" s="43">
        <v>3385826</v>
      </c>
      <c r="G52" s="43">
        <v>16675965</v>
      </c>
      <c r="H52" s="43">
        <v>17356066</v>
      </c>
      <c r="I52" s="43">
        <v>3313190</v>
      </c>
      <c r="J52" s="86">
        <v>3363813</v>
      </c>
      <c r="K52" s="43">
        <f>G52-C52</f>
        <v>-35575</v>
      </c>
      <c r="L52" s="43">
        <f>H52-D52</f>
        <v>-37654</v>
      </c>
      <c r="M52" s="43">
        <f>I52-E52</f>
        <v>-21919</v>
      </c>
      <c r="N52" s="83">
        <f>J52-F52</f>
        <v>-22013</v>
      </c>
      <c r="O52" s="85">
        <v>21950</v>
      </c>
      <c r="P52" s="85">
        <v>0</v>
      </c>
      <c r="Q52" s="85">
        <v>63</v>
      </c>
      <c r="R52" s="70">
        <f t="shared" si="6"/>
        <v>22013</v>
      </c>
      <c r="S52" s="70">
        <f t="shared" si="7"/>
        <v>0</v>
      </c>
      <c r="T52" s="15">
        <v>81172</v>
      </c>
      <c r="U52" s="15">
        <v>81212</v>
      </c>
      <c r="V52" s="15">
        <f t="shared" si="8"/>
        <v>-40</v>
      </c>
    </row>
    <row r="53" spans="1:22">
      <c r="A53" s="41" t="s">
        <v>45</v>
      </c>
      <c r="B53" s="41"/>
      <c r="C53" s="43">
        <v>17021900</v>
      </c>
      <c r="D53" s="43">
        <v>17721260</v>
      </c>
      <c r="E53" s="43">
        <v>3407549</v>
      </c>
      <c r="F53" s="44">
        <v>3460296</v>
      </c>
      <c r="G53" s="43">
        <v>16986194</v>
      </c>
      <c r="H53" s="43">
        <v>17683474</v>
      </c>
      <c r="I53" s="43">
        <v>3383398</v>
      </c>
      <c r="J53" s="86">
        <v>3436045</v>
      </c>
      <c r="K53" s="43">
        <f>G53-C53</f>
        <v>-35706</v>
      </c>
      <c r="L53" s="43">
        <f>H53-D53</f>
        <v>-37786</v>
      </c>
      <c r="M53" s="43">
        <f>I53-E53</f>
        <v>-24151</v>
      </c>
      <c r="N53" s="83">
        <f>J53-F53</f>
        <v>-24251</v>
      </c>
      <c r="O53" s="85">
        <v>24189</v>
      </c>
      <c r="P53" s="85">
        <v>0</v>
      </c>
      <c r="Q53" s="85">
        <v>62</v>
      </c>
      <c r="R53" s="70">
        <f t="shared" si="6"/>
        <v>24251</v>
      </c>
      <c r="S53" s="70">
        <f t="shared" si="7"/>
        <v>0</v>
      </c>
      <c r="T53" s="15">
        <v>81192</v>
      </c>
      <c r="U53" s="15">
        <v>81232</v>
      </c>
      <c r="V53" s="15">
        <f t="shared" si="8"/>
        <v>-40</v>
      </c>
    </row>
    <row r="54" spans="1:22">
      <c r="A54" s="41" t="s">
        <v>46</v>
      </c>
      <c r="B54" s="41"/>
      <c r="C54" s="44">
        <v>17162667</v>
      </c>
      <c r="D54" s="43">
        <v>17870062</v>
      </c>
      <c r="E54" s="43">
        <v>3432759</v>
      </c>
      <c r="F54" s="45">
        <v>3486126</v>
      </c>
      <c r="G54" s="44">
        <v>17126941</v>
      </c>
      <c r="H54" s="44">
        <v>17832254</v>
      </c>
      <c r="I54" s="43">
        <v>3407370</v>
      </c>
      <c r="J54" s="86">
        <v>3460636</v>
      </c>
      <c r="K54" s="43">
        <f>G54-C54</f>
        <v>-35726</v>
      </c>
      <c r="L54" s="43">
        <f>H54-D54</f>
        <v>-37808</v>
      </c>
      <c r="M54" s="43">
        <f>I54-E54</f>
        <v>-25389</v>
      </c>
      <c r="N54" s="83">
        <f>J54-F54</f>
        <v>-25490</v>
      </c>
      <c r="O54" s="85">
        <v>25428</v>
      </c>
      <c r="P54" s="85">
        <v>0</v>
      </c>
      <c r="Q54" s="85">
        <v>62</v>
      </c>
      <c r="R54" s="70">
        <f t="shared" si="6"/>
        <v>25490</v>
      </c>
      <c r="S54" s="70">
        <f t="shared" si="7"/>
        <v>0</v>
      </c>
      <c r="T54" s="15">
        <v>81198</v>
      </c>
      <c r="U54" s="15">
        <v>81238</v>
      </c>
      <c r="V54" s="15">
        <f t="shared" si="8"/>
        <v>-40</v>
      </c>
    </row>
    <row r="55" spans="10:10">
      <c r="J55" s="87"/>
    </row>
    <row r="56" ht="33" customHeight="1" spans="1:14">
      <c r="A56" s="21" t="s">
        <v>47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</row>
    <row r="57" ht="27" customHeight="1" spans="1:12">
      <c r="A57" s="22" t="s">
        <v>26</v>
      </c>
      <c r="B57" s="23"/>
      <c r="C57" s="46" t="s">
        <v>27</v>
      </c>
      <c r="D57" s="47"/>
      <c r="E57" s="48" t="s">
        <v>28</v>
      </c>
      <c r="F57" s="49"/>
      <c r="G57" s="50" t="s">
        <v>29</v>
      </c>
      <c r="H57" s="51"/>
      <c r="I57" s="88" t="s">
        <v>48</v>
      </c>
      <c r="J57" s="88"/>
      <c r="K57" s="88"/>
      <c r="L57" s="89" t="s">
        <v>49</v>
      </c>
    </row>
    <row r="58" ht="21" customHeight="1" spans="1:12">
      <c r="A58" s="29"/>
      <c r="B58" s="30"/>
      <c r="C58" s="52"/>
      <c r="D58" s="53"/>
      <c r="E58" s="54"/>
      <c r="F58" s="55"/>
      <c r="G58" s="56"/>
      <c r="H58" s="57"/>
      <c r="I58" s="88" t="s">
        <v>50</v>
      </c>
      <c r="J58" s="88" t="s">
        <v>51</v>
      </c>
      <c r="K58" s="90" t="s">
        <v>52</v>
      </c>
      <c r="L58" s="91"/>
    </row>
    <row r="59" ht="28" spans="1:12">
      <c r="A59" s="36"/>
      <c r="B59" s="37"/>
      <c r="C59" s="38" t="s">
        <v>34</v>
      </c>
      <c r="D59" s="38" t="s">
        <v>35</v>
      </c>
      <c r="E59" s="39" t="s">
        <v>34</v>
      </c>
      <c r="F59" s="40" t="s">
        <v>35</v>
      </c>
      <c r="G59" s="58" t="s">
        <v>34</v>
      </c>
      <c r="H59" s="59" t="s">
        <v>35</v>
      </c>
      <c r="I59" s="92" t="s">
        <v>53</v>
      </c>
      <c r="J59" s="92" t="s">
        <v>53</v>
      </c>
      <c r="K59" s="93"/>
      <c r="L59" s="92" t="s">
        <v>54</v>
      </c>
    </row>
    <row r="60" spans="1:12">
      <c r="A60" s="41" t="s">
        <v>38</v>
      </c>
      <c r="B60" s="41"/>
      <c r="C60" s="42">
        <v>8577574</v>
      </c>
      <c r="D60" s="42">
        <v>8858032</v>
      </c>
      <c r="E60" s="42">
        <v>8556901</v>
      </c>
      <c r="F60" s="42">
        <v>8836355</v>
      </c>
      <c r="G60" s="16">
        <f>E60-C60</f>
        <v>-20673</v>
      </c>
      <c r="H60" s="60">
        <f>F60-D60</f>
        <v>-21677</v>
      </c>
      <c r="I60" s="94">
        <v>3188</v>
      </c>
      <c r="J60" s="95">
        <v>-24865</v>
      </c>
      <c r="K60" s="94">
        <f>I60+J60</f>
        <v>-21677</v>
      </c>
      <c r="L60" s="70">
        <f>K60-H60</f>
        <v>0</v>
      </c>
    </row>
    <row r="61" spans="1:12">
      <c r="A61" s="41" t="s">
        <v>39</v>
      </c>
      <c r="B61" s="41"/>
      <c r="C61" s="42">
        <v>10208788</v>
      </c>
      <c r="D61" s="42">
        <v>10569183</v>
      </c>
      <c r="E61" s="42">
        <v>10184791</v>
      </c>
      <c r="F61" s="42">
        <v>10543940</v>
      </c>
      <c r="G61" s="16">
        <f t="shared" ref="G61:G68" si="13">E61-C61</f>
        <v>-23997</v>
      </c>
      <c r="H61" s="60">
        <f t="shared" ref="H61:H68" si="14">F61-D61</f>
        <v>-25243</v>
      </c>
      <c r="I61" s="94">
        <v>4073</v>
      </c>
      <c r="J61" s="95">
        <v>-29316</v>
      </c>
      <c r="K61" s="94">
        <f t="shared" ref="K61:K68" si="15">I61+J61</f>
        <v>-25243</v>
      </c>
      <c r="L61" s="70">
        <f t="shared" ref="L61:L68" si="16">K61-H61</f>
        <v>0</v>
      </c>
    </row>
    <row r="62" spans="1:12">
      <c r="A62" s="41" t="s">
        <v>40</v>
      </c>
      <c r="B62" s="41"/>
      <c r="C62" s="42">
        <v>11987951</v>
      </c>
      <c r="D62" s="42">
        <v>12438323</v>
      </c>
      <c r="E62" s="42">
        <v>11960154</v>
      </c>
      <c r="F62" s="42">
        <v>12409038</v>
      </c>
      <c r="G62" s="16">
        <f t="shared" si="13"/>
        <v>-27797</v>
      </c>
      <c r="H62" s="60">
        <f t="shared" si="14"/>
        <v>-29285</v>
      </c>
      <c r="I62" s="94">
        <v>5084</v>
      </c>
      <c r="J62" s="95">
        <v>-34369</v>
      </c>
      <c r="K62" s="94">
        <f t="shared" si="15"/>
        <v>-29285</v>
      </c>
      <c r="L62" s="70">
        <f t="shared" si="16"/>
        <v>0</v>
      </c>
    </row>
    <row r="63" spans="1:12">
      <c r="A63" s="41" t="s">
        <v>41</v>
      </c>
      <c r="B63" s="41"/>
      <c r="C63" s="42">
        <v>13730472</v>
      </c>
      <c r="D63" s="42">
        <v>14264121</v>
      </c>
      <c r="E63" s="42">
        <v>13699379</v>
      </c>
      <c r="F63" s="42">
        <v>14231282</v>
      </c>
      <c r="G63" s="16">
        <f t="shared" si="13"/>
        <v>-31093</v>
      </c>
      <c r="H63" s="60">
        <f t="shared" si="14"/>
        <v>-32839</v>
      </c>
      <c r="I63" s="94">
        <v>5943</v>
      </c>
      <c r="J63" s="95">
        <v>-38782</v>
      </c>
      <c r="K63" s="94">
        <f t="shared" si="15"/>
        <v>-32839</v>
      </c>
      <c r="L63" s="70">
        <f t="shared" si="16"/>
        <v>0</v>
      </c>
    </row>
    <row r="64" spans="1:12">
      <c r="A64" s="41" t="s">
        <v>42</v>
      </c>
      <c r="B64" s="41"/>
      <c r="C64" s="42">
        <v>15202239</v>
      </c>
      <c r="D64" s="42">
        <v>15806529</v>
      </c>
      <c r="E64" s="42">
        <v>15168224</v>
      </c>
      <c r="F64" s="42">
        <v>15770562</v>
      </c>
      <c r="G64" s="16">
        <f t="shared" si="13"/>
        <v>-34015</v>
      </c>
      <c r="H64" s="60">
        <f t="shared" si="14"/>
        <v>-35967</v>
      </c>
      <c r="I64" s="94">
        <v>6612</v>
      </c>
      <c r="J64" s="95">
        <v>-42579</v>
      </c>
      <c r="K64" s="94">
        <f t="shared" si="15"/>
        <v>-35967</v>
      </c>
      <c r="L64" s="70">
        <f t="shared" si="16"/>
        <v>0</v>
      </c>
    </row>
    <row r="65" spans="1:12">
      <c r="A65" s="41" t="s">
        <v>43</v>
      </c>
      <c r="B65" s="41"/>
      <c r="C65" s="43">
        <v>16158570</v>
      </c>
      <c r="D65" s="43">
        <v>16812668</v>
      </c>
      <c r="E65" s="43">
        <v>16123251</v>
      </c>
      <c r="F65" s="43">
        <v>16775316</v>
      </c>
      <c r="G65" s="16">
        <f t="shared" si="13"/>
        <v>-35319</v>
      </c>
      <c r="H65" s="60">
        <f t="shared" si="14"/>
        <v>-37352</v>
      </c>
      <c r="I65" s="94">
        <v>6971</v>
      </c>
      <c r="J65" s="95">
        <v>-44323</v>
      </c>
      <c r="K65" s="94">
        <f t="shared" si="15"/>
        <v>-37352</v>
      </c>
      <c r="L65" s="70">
        <f t="shared" si="16"/>
        <v>0</v>
      </c>
    </row>
    <row r="66" spans="1:12">
      <c r="A66" s="41" t="s">
        <v>44</v>
      </c>
      <c r="B66" s="41"/>
      <c r="C66" s="43">
        <v>16711540</v>
      </c>
      <c r="D66" s="43">
        <v>17393720</v>
      </c>
      <c r="E66" s="43">
        <v>16675965</v>
      </c>
      <c r="F66" s="43">
        <v>17356066</v>
      </c>
      <c r="G66" s="16">
        <f t="shared" si="13"/>
        <v>-35575</v>
      </c>
      <c r="H66" s="60">
        <f t="shared" si="14"/>
        <v>-37654</v>
      </c>
      <c r="I66" s="94">
        <v>7102</v>
      </c>
      <c r="J66" s="95">
        <v>-44756</v>
      </c>
      <c r="K66" s="94">
        <f t="shared" si="15"/>
        <v>-37654</v>
      </c>
      <c r="L66" s="70">
        <f t="shared" si="16"/>
        <v>0</v>
      </c>
    </row>
    <row r="67" spans="1:12">
      <c r="A67" s="41" t="s">
        <v>45</v>
      </c>
      <c r="B67" s="41"/>
      <c r="C67" s="43">
        <v>17021900</v>
      </c>
      <c r="D67" s="43">
        <v>17721260</v>
      </c>
      <c r="E67" s="43">
        <v>16986194</v>
      </c>
      <c r="F67" s="43">
        <v>17683474</v>
      </c>
      <c r="G67" s="16">
        <f t="shared" si="13"/>
        <v>-35706</v>
      </c>
      <c r="H67" s="60">
        <f t="shared" si="14"/>
        <v>-37786</v>
      </c>
      <c r="I67" s="94">
        <v>7134</v>
      </c>
      <c r="J67" s="95">
        <v>-44920</v>
      </c>
      <c r="K67" s="94">
        <f t="shared" si="15"/>
        <v>-37786</v>
      </c>
      <c r="L67" s="70">
        <f t="shared" si="16"/>
        <v>0</v>
      </c>
    </row>
    <row r="68" spans="1:12">
      <c r="A68" s="41" t="s">
        <v>46</v>
      </c>
      <c r="B68" s="41"/>
      <c r="C68" s="44">
        <v>17162667</v>
      </c>
      <c r="D68" s="43">
        <v>17870062</v>
      </c>
      <c r="E68" s="44">
        <v>17126941</v>
      </c>
      <c r="F68" s="44">
        <v>17832254</v>
      </c>
      <c r="G68" s="16">
        <f t="shared" si="13"/>
        <v>-35726</v>
      </c>
      <c r="H68" s="60">
        <f t="shared" si="14"/>
        <v>-37808</v>
      </c>
      <c r="I68" s="94">
        <v>7158</v>
      </c>
      <c r="J68" s="95">
        <v>-44966</v>
      </c>
      <c r="K68" s="94">
        <f t="shared" si="15"/>
        <v>-37808</v>
      </c>
      <c r="L68" s="70">
        <f t="shared" si="16"/>
        <v>0</v>
      </c>
    </row>
    <row r="69" spans="10:10">
      <c r="J69" s="87"/>
    </row>
    <row r="70" ht="31" customHeight="1" spans="1:14">
      <c r="A70" s="4" t="s">
        <v>55</v>
      </c>
      <c r="B70" s="17"/>
      <c r="C70" s="17"/>
      <c r="D70" s="17"/>
      <c r="E70" s="17"/>
      <c r="F70" s="17"/>
      <c r="G70" s="17"/>
      <c r="H70" s="18"/>
      <c r="I70" s="17"/>
      <c r="J70" s="112"/>
      <c r="K70" s="112"/>
      <c r="L70" s="112"/>
      <c r="M70" s="87"/>
      <c r="N70" s="87"/>
    </row>
    <row r="71" ht="49" customHeight="1" spans="1:12">
      <c r="A71" s="17"/>
      <c r="B71" s="17"/>
      <c r="C71" s="17"/>
      <c r="D71" s="17"/>
      <c r="E71" s="17"/>
      <c r="F71" s="17"/>
      <c r="G71" s="17"/>
      <c r="H71" s="18"/>
      <c r="I71" s="17"/>
      <c r="J71" s="112"/>
      <c r="K71" s="112"/>
      <c r="L71" s="112"/>
    </row>
    <row r="72" ht="37" customHeight="1" spans="1:12">
      <c r="A72" s="17"/>
      <c r="B72" s="17"/>
      <c r="C72" s="17"/>
      <c r="D72" s="17"/>
      <c r="E72" s="17"/>
      <c r="F72" s="17"/>
      <c r="G72" s="17"/>
      <c r="H72" s="18"/>
      <c r="I72" s="17"/>
      <c r="J72" s="112"/>
      <c r="K72" s="112"/>
      <c r="L72" s="112"/>
    </row>
    <row r="73" ht="44" customHeight="1" spans="1:9">
      <c r="A73" s="17"/>
      <c r="B73" s="17"/>
      <c r="C73" s="17"/>
      <c r="D73" s="17"/>
      <c r="E73" s="17"/>
      <c r="F73" s="17"/>
      <c r="G73" s="17"/>
      <c r="H73" s="18"/>
      <c r="I73" s="17"/>
    </row>
  </sheetData>
  <mergeCells count="47">
    <mergeCell ref="A1:O1"/>
    <mergeCell ref="N2:P2"/>
    <mergeCell ref="S2:U2"/>
    <mergeCell ref="A42:N42"/>
    <mergeCell ref="O43:Q43"/>
    <mergeCell ref="R43:S43"/>
    <mergeCell ref="T43:V43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6:N56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2:A4"/>
    <mergeCell ref="K58:K59"/>
    <mergeCell ref="L57:L58"/>
    <mergeCell ref="R2:R3"/>
    <mergeCell ref="U3:U4"/>
    <mergeCell ref="V44:V45"/>
    <mergeCell ref="A70:I73"/>
    <mergeCell ref="B2:E3"/>
    <mergeCell ref="F2:I3"/>
    <mergeCell ref="J2:M3"/>
    <mergeCell ref="C43:F44"/>
    <mergeCell ref="G43:J44"/>
    <mergeCell ref="K43:N44"/>
    <mergeCell ref="A43:B45"/>
    <mergeCell ref="J70:L72"/>
    <mergeCell ref="A57:B59"/>
    <mergeCell ref="C57:D58"/>
    <mergeCell ref="E57:F58"/>
    <mergeCell ref="G57:H58"/>
    <mergeCell ref="A36:I39"/>
    <mergeCell ref="A40:O4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2023-06-30T07:16:39Z</dcterms:created>
  <dcterms:modified xsi:type="dcterms:W3CDTF">2023-07-04T10:19:19Z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91A8E3B0DEF14010945C6B8A4F9C2CBC</vt:lpwstr>
  </property>
  <property fmtid="{D5CDD505-2E9C-101B-9397-08002B2CF9AE}" pid="3" name="KSOProductBuildVer">
    <vt:lpwstr>2052-11.8.2.10972</vt:lpwstr>
  </property>
</Properties>
</file>